
<file path=[Content_Types].xml><?xml version="1.0" encoding="utf-8"?>
<Types xmlns="http://schemas.openxmlformats.org/package/2006/content-types">
  <Default Extension="xml" ContentType="application/xml"/>
  <Default Extension="rels" ContentType="application/vnd.openxmlformats-package.relationships+xml"/>
  <Default Extension="wmf" ContentType="image/x-w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6" rupBuild="23416"/>
  <workbookPr codeName="ThisWorkbook" autoCompressPictures="0"/>
  <bookViews>
    <workbookView xWindow="3420" yWindow="1360" windowWidth="12300" windowHeight="10780" tabRatio="75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IMS LEA" sheetId="10" state="hidden" r:id="rId6"/>
    <sheet name="PIMS School" sheetId="11" state="hidden" r:id="rId7"/>
    <sheet name="Enrollment Report" sheetId="16" state="hidden" r:id="rId8"/>
    <sheet name="Race Data" sheetId="18" state="hidden" r:id="rId9"/>
  </sheets>
  <definedNames>
    <definedName name="_xlnm._FilterDatabase" localSheetId="7" hidden="1">'Enrollment Report'!$A$3:$N$1478</definedName>
    <definedName name="_xlnm._FilterDatabase" localSheetId="1" hidden="1">'Page 2 - Team Information'!$C$9:$E$184</definedName>
    <definedName name="_xlnm._FilterDatabase" localSheetId="2" hidden="1">'Page 3 - Financial Information'!$C$9:$E$186</definedName>
    <definedName name="_xlnm._FilterDatabase" localSheetId="5" hidden="1">'PIMS LEA'!$A$1:$K$760</definedName>
    <definedName name="_xlnm._FilterDatabase" localSheetId="6" hidden="1">'PIMS School'!$A$1:$R$1502</definedName>
    <definedName name="_xlnm._FilterDatabase" localSheetId="8" hidden="1">'Race Data'!$B$3:$P$4428</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LEA'!$B$2:$B$760</definedName>
    <definedName name="T9_Sch">'Page 1 - General Information'!$H$4996:$H$5279</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N1478" i="16" l="1"/>
  <c r="N1477" i="16"/>
  <c r="N1476" i="16"/>
  <c r="N1475" i="16"/>
  <c r="N1474" i="16"/>
  <c r="N1473" i="16"/>
  <c r="N1472" i="16"/>
  <c r="N1471" i="16"/>
  <c r="N1470" i="16"/>
  <c r="N1469" i="16"/>
  <c r="N1468" i="16"/>
  <c r="N1467" i="16"/>
  <c r="N1466" i="16"/>
  <c r="N1465" i="16"/>
  <c r="N1464" i="16"/>
  <c r="N1463" i="16"/>
  <c r="N1462" i="16"/>
  <c r="N1461" i="16"/>
  <c r="N1460" i="16"/>
  <c r="N1459" i="16"/>
  <c r="N1458" i="16"/>
  <c r="N1457" i="16"/>
  <c r="N1456" i="16"/>
  <c r="N1455" i="16"/>
  <c r="N1454" i="16"/>
  <c r="N1453" i="16"/>
  <c r="N1452" i="16"/>
  <c r="N1451" i="16"/>
  <c r="N1450" i="16"/>
  <c r="N1449" i="16"/>
  <c r="N1448" i="16"/>
  <c r="N1447" i="16"/>
  <c r="N1446" i="16"/>
  <c r="N1445" i="16"/>
  <c r="N1444" i="16"/>
  <c r="N1443" i="16"/>
  <c r="N1442" i="16"/>
  <c r="N1441" i="16"/>
  <c r="N1440" i="16"/>
  <c r="N1439" i="16"/>
  <c r="N1438" i="16"/>
  <c r="N1437" i="16"/>
  <c r="N1436" i="16"/>
  <c r="N1435" i="16"/>
  <c r="N1434" i="16"/>
  <c r="N1433" i="16"/>
  <c r="N1432" i="16"/>
  <c r="N1431" i="16"/>
  <c r="N1430" i="16"/>
  <c r="N1429" i="16"/>
  <c r="N1428" i="16"/>
  <c r="N1427" i="16"/>
  <c r="N1426" i="16"/>
  <c r="N1425" i="16"/>
  <c r="N1424" i="16"/>
  <c r="N1423" i="16"/>
  <c r="N1422" i="16"/>
  <c r="N1421" i="16"/>
  <c r="N1420" i="16"/>
  <c r="N1419" i="16"/>
  <c r="N1418" i="16"/>
  <c r="N1417" i="16"/>
  <c r="N1416" i="16"/>
  <c r="N1415" i="16"/>
  <c r="N1414" i="16"/>
  <c r="N1413" i="16"/>
  <c r="N1412" i="16"/>
  <c r="N1411" i="16"/>
  <c r="N1410" i="16"/>
  <c r="N1409" i="16"/>
  <c r="N1408" i="16"/>
  <c r="N1407" i="16"/>
  <c r="N1406" i="16"/>
  <c r="N1405" i="16"/>
  <c r="N1404" i="16"/>
  <c r="N1403" i="16"/>
  <c r="N1402" i="16"/>
  <c r="N1401" i="16"/>
  <c r="N1400" i="16"/>
  <c r="N1399" i="16"/>
  <c r="N1398" i="16"/>
  <c r="N1397" i="16"/>
  <c r="N1396" i="16"/>
  <c r="N1395" i="16"/>
  <c r="N1394" i="16"/>
  <c r="N1393" i="16"/>
  <c r="N1392" i="16"/>
  <c r="N1391" i="16"/>
  <c r="N1390" i="16"/>
  <c r="N1389" i="16"/>
  <c r="N1388" i="16"/>
  <c r="N1387" i="16"/>
  <c r="N1386" i="16"/>
  <c r="N1385" i="16"/>
  <c r="N1384" i="16"/>
  <c r="N1383" i="16"/>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B4428" i="18"/>
  <c r="B4425" i="18"/>
  <c r="B4422" i="18"/>
  <c r="B4419" i="18"/>
  <c r="B4416" i="18"/>
  <c r="B4413" i="18"/>
  <c r="B4410" i="18"/>
  <c r="B4407" i="18"/>
  <c r="B4404" i="18"/>
  <c r="B4401" i="18"/>
  <c r="B4398" i="18"/>
  <c r="B4395" i="18"/>
  <c r="B4392" i="18"/>
  <c r="B4389" i="18"/>
  <c r="B4386" i="18"/>
  <c r="B4383" i="18"/>
  <c r="B4380" i="18"/>
  <c r="B4377" i="18"/>
  <c r="B4374" i="18"/>
  <c r="B4371" i="18"/>
  <c r="B4368" i="18"/>
  <c r="B4365" i="18"/>
  <c r="B4362" i="18"/>
  <c r="B4359" i="18"/>
  <c r="B4356" i="18"/>
  <c r="B4353" i="18"/>
  <c r="B4350" i="18"/>
  <c r="B4347" i="18"/>
  <c r="B4344" i="18"/>
  <c r="B4341" i="18"/>
  <c r="B4338" i="18"/>
  <c r="B4335" i="18"/>
  <c r="B4332" i="18"/>
  <c r="B4329" i="18"/>
  <c r="B4326" i="18"/>
  <c r="B4323" i="18"/>
  <c r="B4320" i="18"/>
  <c r="B4317" i="18"/>
  <c r="B4314" i="18"/>
  <c r="B4311" i="18"/>
  <c r="B4308" i="18"/>
  <c r="B4305" i="18"/>
  <c r="B4302" i="18"/>
  <c r="B4299" i="18"/>
  <c r="B4296" i="18"/>
  <c r="B4293" i="18"/>
  <c r="B4290" i="18"/>
  <c r="B4287" i="18"/>
  <c r="B4284" i="18"/>
  <c r="B4281" i="18"/>
  <c r="B4278" i="18"/>
  <c r="B4275" i="18"/>
  <c r="B4272" i="18"/>
  <c r="B4269" i="18"/>
  <c r="B4266" i="18"/>
  <c r="B4263" i="18"/>
  <c r="B4260" i="18"/>
  <c r="B4257" i="18"/>
  <c r="B4254" i="18"/>
  <c r="B4251" i="18"/>
  <c r="B4248" i="18"/>
  <c r="B4245" i="18"/>
  <c r="B4242" i="18"/>
  <c r="B4239" i="18"/>
  <c r="B4236" i="18"/>
  <c r="B4233" i="18"/>
  <c r="B4230" i="18"/>
  <c r="B4227" i="18"/>
  <c r="B4224" i="18"/>
  <c r="B4221" i="18"/>
  <c r="B4218" i="18"/>
  <c r="B4215" i="18"/>
  <c r="B4212" i="18"/>
  <c r="B4209" i="18"/>
  <c r="B4206" i="18"/>
  <c r="B4203" i="18"/>
  <c r="B4200" i="18"/>
  <c r="B4197" i="18"/>
  <c r="B4194" i="18"/>
  <c r="B4191" i="18"/>
  <c r="B4188" i="18"/>
  <c r="B4185" i="18"/>
  <c r="B4182" i="18"/>
  <c r="B4179" i="18"/>
  <c r="B4176" i="18"/>
  <c r="B4173" i="18"/>
  <c r="B4170" i="18"/>
  <c r="B4167" i="18"/>
  <c r="B4164" i="18"/>
  <c r="B4161" i="18"/>
  <c r="B4158" i="18"/>
  <c r="B4155" i="18"/>
  <c r="B4152" i="18"/>
  <c r="B4149" i="18"/>
  <c r="B4146" i="18"/>
  <c r="B4143" i="18"/>
  <c r="B4140" i="18"/>
  <c r="B4137" i="18"/>
  <c r="B4134" i="18"/>
  <c r="B4131" i="18"/>
  <c r="B4128" i="18"/>
  <c r="B4125" i="18"/>
  <c r="B4122" i="18"/>
  <c r="B4119" i="18"/>
  <c r="B4116" i="18"/>
  <c r="B4113" i="18"/>
  <c r="B4110" i="18"/>
  <c r="B4107" i="18"/>
  <c r="B4104" i="18"/>
  <c r="B4101" i="18"/>
  <c r="B4098" i="18"/>
  <c r="B4095" i="18"/>
  <c r="B4092" i="18"/>
  <c r="B4089" i="18"/>
  <c r="B4086" i="18"/>
  <c r="B4083" i="18"/>
  <c r="B4080" i="18"/>
  <c r="B4077" i="18"/>
  <c r="B4074" i="18"/>
  <c r="B4071" i="18"/>
  <c r="B4068" i="18"/>
  <c r="B4065" i="18"/>
  <c r="B4062" i="18"/>
  <c r="B4059" i="18"/>
  <c r="B4056" i="18"/>
  <c r="B4053" i="18"/>
  <c r="B4050" i="18"/>
  <c r="B4047" i="18"/>
  <c r="B4044" i="18"/>
  <c r="B4041" i="18"/>
  <c r="B4038" i="18"/>
  <c r="B4035" i="18"/>
  <c r="B4032" i="18"/>
  <c r="B4029" i="18"/>
  <c r="B4026" i="18"/>
  <c r="B4023" i="18"/>
  <c r="B4020" i="18"/>
  <c r="B4017" i="18"/>
  <c r="B4014" i="18"/>
  <c r="B4011" i="18"/>
  <c r="B4008" i="18"/>
  <c r="B4005" i="18"/>
  <c r="B4002" i="18"/>
  <c r="B3999" i="18"/>
  <c r="B3996" i="18"/>
  <c r="B3993" i="18"/>
  <c r="B3990" i="18"/>
  <c r="B3987" i="18"/>
  <c r="B3984" i="18"/>
  <c r="B3981" i="18"/>
  <c r="B3978" i="18"/>
  <c r="B3975" i="18"/>
  <c r="B3972" i="18"/>
  <c r="B3969" i="18"/>
  <c r="B3966" i="18"/>
  <c r="B3963" i="18"/>
  <c r="B3960" i="18"/>
  <c r="B3957" i="18"/>
  <c r="B3954" i="18"/>
  <c r="B3951" i="18"/>
  <c r="B3948" i="18"/>
  <c r="B3945" i="18"/>
  <c r="B3942" i="18"/>
  <c r="B3939" i="18"/>
  <c r="B3936" i="18"/>
  <c r="B3933" i="18"/>
  <c r="B3930" i="18"/>
  <c r="B3927" i="18"/>
  <c r="B3924" i="18"/>
  <c r="B3921" i="18"/>
  <c r="B3918" i="18"/>
  <c r="B3915" i="18"/>
  <c r="B3912" i="18"/>
  <c r="B3909" i="18"/>
  <c r="B3906" i="18"/>
  <c r="B3903" i="18"/>
  <c r="B3900" i="18"/>
  <c r="B3897" i="18"/>
  <c r="B3894" i="18"/>
  <c r="B3891" i="18"/>
  <c r="B3888" i="18"/>
  <c r="B3885" i="18"/>
  <c r="B3882" i="18"/>
  <c r="B3879" i="18"/>
  <c r="B3876" i="18"/>
  <c r="B3873" i="18"/>
  <c r="B3870" i="18"/>
  <c r="B3867" i="18"/>
  <c r="B3864" i="18"/>
  <c r="B3861" i="18"/>
  <c r="B3858" i="18"/>
  <c r="B3855" i="18"/>
  <c r="B3852" i="18"/>
  <c r="B3849" i="18"/>
  <c r="B3846" i="18"/>
  <c r="B3843" i="18"/>
  <c r="B3840" i="18"/>
  <c r="B3837" i="18"/>
  <c r="B3834" i="18"/>
  <c r="B3831" i="18"/>
  <c r="B3828" i="18"/>
  <c r="B3825" i="18"/>
  <c r="B3822" i="18"/>
  <c r="B3819" i="18"/>
  <c r="B3816" i="18"/>
  <c r="B3813" i="18"/>
  <c r="B3810" i="18"/>
  <c r="B3807" i="18"/>
  <c r="B3804" i="18"/>
  <c r="B3801" i="18"/>
  <c r="B3798" i="18"/>
  <c r="B3795" i="18"/>
  <c r="B3792" i="18"/>
  <c r="B3789" i="18"/>
  <c r="B3786" i="18"/>
  <c r="B3783" i="18"/>
  <c r="B3780" i="18"/>
  <c r="B3777" i="18"/>
  <c r="B3774" i="18"/>
  <c r="B3771" i="18"/>
  <c r="B3768" i="18"/>
  <c r="B3765" i="18"/>
  <c r="B3762" i="18"/>
  <c r="B3759" i="18"/>
  <c r="B3756" i="18"/>
  <c r="B3753" i="18"/>
  <c r="B3750" i="18"/>
  <c r="B3747" i="18"/>
  <c r="B3744" i="18"/>
  <c r="B3741" i="18"/>
  <c r="B3738" i="18"/>
  <c r="B3735" i="18"/>
  <c r="B3732" i="18"/>
  <c r="B3729" i="18"/>
  <c r="B3726" i="18"/>
  <c r="B3723" i="18"/>
  <c r="B3720" i="18"/>
  <c r="B3717" i="18"/>
  <c r="B3714" i="18"/>
  <c r="B3711" i="18"/>
  <c r="B3708" i="18"/>
  <c r="B3705" i="18"/>
  <c r="B3702" i="18"/>
  <c r="B3699" i="18"/>
  <c r="B3696" i="18"/>
  <c r="B3693" i="18"/>
  <c r="B3690" i="18"/>
  <c r="B3687" i="18"/>
  <c r="B3684" i="18"/>
  <c r="B3681" i="18"/>
  <c r="B3678" i="18"/>
  <c r="B3675" i="18"/>
  <c r="B3672" i="18"/>
  <c r="B3669" i="18"/>
  <c r="B3666" i="18"/>
  <c r="B3663" i="18"/>
  <c r="B3660" i="18"/>
  <c r="B3657" i="18"/>
  <c r="B3654" i="18"/>
  <c r="B3651" i="18"/>
  <c r="B3648" i="18"/>
  <c r="B3645" i="18"/>
  <c r="B3642" i="18"/>
  <c r="B3639" i="18"/>
  <c r="B3636" i="18"/>
  <c r="B3633" i="18"/>
  <c r="B3630" i="18"/>
  <c r="B3627" i="18"/>
  <c r="B3624" i="18"/>
  <c r="B3621" i="18"/>
  <c r="B3618" i="18"/>
  <c r="B3615" i="18"/>
  <c r="B3612" i="18"/>
  <c r="B3609" i="18"/>
  <c r="B3606" i="18"/>
  <c r="B3603" i="18"/>
  <c r="B3600" i="18"/>
  <c r="B3597" i="18"/>
  <c r="B3594" i="18"/>
  <c r="B3591" i="18"/>
  <c r="B3588" i="18"/>
  <c r="B3585" i="18"/>
  <c r="B3582" i="18"/>
  <c r="B3579" i="18"/>
  <c r="B3576" i="18"/>
  <c r="B3573" i="18"/>
  <c r="B3570" i="18"/>
  <c r="B3567" i="18"/>
  <c r="B3564" i="18"/>
  <c r="B3561" i="18"/>
  <c r="B3558" i="18"/>
  <c r="B3555" i="18"/>
  <c r="B3552" i="18"/>
  <c r="B3549" i="18"/>
  <c r="B3546" i="18"/>
  <c r="B3543" i="18"/>
  <c r="B3540" i="18"/>
  <c r="B3537" i="18"/>
  <c r="B3534" i="18"/>
  <c r="B3531" i="18"/>
  <c r="B3528" i="18"/>
  <c r="B3525" i="18"/>
  <c r="B3522" i="18"/>
  <c r="B3519" i="18"/>
  <c r="B3516" i="18"/>
  <c r="B3513" i="18"/>
  <c r="B3510" i="18"/>
  <c r="B3507" i="18"/>
  <c r="B3504" i="18"/>
  <c r="B3501" i="18"/>
  <c r="B3498" i="18"/>
  <c r="B3495" i="18"/>
  <c r="B3492" i="18"/>
  <c r="B3489" i="18"/>
  <c r="B3486" i="18"/>
  <c r="B3483" i="18"/>
  <c r="B3480" i="18"/>
  <c r="B3477" i="18"/>
  <c r="B3474" i="18"/>
  <c r="B3471" i="18"/>
  <c r="B3468" i="18"/>
  <c r="B3465" i="18"/>
  <c r="B3462" i="18"/>
  <c r="B3459" i="18"/>
  <c r="B3456" i="18"/>
  <c r="B3453" i="18"/>
  <c r="B3450" i="18"/>
  <c r="B3447" i="18"/>
  <c r="B3444" i="18"/>
  <c r="B3441" i="18"/>
  <c r="B3438" i="18"/>
  <c r="B3435" i="18"/>
  <c r="B3432" i="18"/>
  <c r="B3429" i="18"/>
  <c r="B3426" i="18"/>
  <c r="B3423" i="18"/>
  <c r="B3420" i="18"/>
  <c r="B3417" i="18"/>
  <c r="B3414" i="18"/>
  <c r="B3411" i="18"/>
  <c r="B3408" i="18"/>
  <c r="B3405" i="18"/>
  <c r="B3402" i="18"/>
  <c r="B3399" i="18"/>
  <c r="B3396" i="18"/>
  <c r="B3393" i="18"/>
  <c r="B3390" i="18"/>
  <c r="B3387" i="18"/>
  <c r="B3384" i="18"/>
  <c r="B3381" i="18"/>
  <c r="B3378" i="18"/>
  <c r="B3375" i="18"/>
  <c r="B3372" i="18"/>
  <c r="B3369" i="18"/>
  <c r="B3366" i="18"/>
  <c r="B3363" i="18"/>
  <c r="B3360" i="18"/>
  <c r="B3357" i="18"/>
  <c r="B3354" i="18"/>
  <c r="B3351" i="18"/>
  <c r="B3348" i="18"/>
  <c r="B3345" i="18"/>
  <c r="B3342" i="18"/>
  <c r="B3339" i="18"/>
  <c r="B3336" i="18"/>
  <c r="B3333" i="18"/>
  <c r="B3330" i="18"/>
  <c r="B3327" i="18"/>
  <c r="B3324" i="18"/>
  <c r="B3321" i="18"/>
  <c r="B3318" i="18"/>
  <c r="B3315" i="18"/>
  <c r="B3312" i="18"/>
  <c r="B3309" i="18"/>
  <c r="B3306" i="18"/>
  <c r="B3303" i="18"/>
  <c r="B3300" i="18"/>
  <c r="B3297" i="18"/>
  <c r="B3294" i="18"/>
  <c r="B3291" i="18"/>
  <c r="B3288" i="18"/>
  <c r="B3285" i="18"/>
  <c r="B3282" i="18"/>
  <c r="B3279" i="18"/>
  <c r="B3276" i="18"/>
  <c r="B3273" i="18"/>
  <c r="B3270" i="18"/>
  <c r="B3267" i="18"/>
  <c r="B3264" i="18"/>
  <c r="B3261" i="18"/>
  <c r="B3258" i="18"/>
  <c r="B3255" i="18"/>
  <c r="B3252" i="18"/>
  <c r="B3249" i="18"/>
  <c r="B3246" i="18"/>
  <c r="B3243" i="18"/>
  <c r="B3240" i="18"/>
  <c r="B3237" i="18"/>
  <c r="B3234" i="18"/>
  <c r="B3231" i="18"/>
  <c r="B3228" i="18"/>
  <c r="B3225" i="18"/>
  <c r="B3222" i="18"/>
  <c r="B3219" i="18"/>
  <c r="B3216" i="18"/>
  <c r="B3213" i="18"/>
  <c r="B3210" i="18"/>
  <c r="B3207" i="18"/>
  <c r="B3204" i="18"/>
  <c r="B3201" i="18"/>
  <c r="B3198" i="18"/>
  <c r="B3195" i="18"/>
  <c r="B3192" i="18"/>
  <c r="B3189" i="18"/>
  <c r="B3186" i="18"/>
  <c r="B3183" i="18"/>
  <c r="B3180" i="18"/>
  <c r="B3177" i="18"/>
  <c r="B3174" i="18"/>
  <c r="B3171" i="18"/>
  <c r="B3168" i="18"/>
  <c r="B3165" i="18"/>
  <c r="B3162" i="18"/>
  <c r="B3159" i="18"/>
  <c r="B3156" i="18"/>
  <c r="B3153" i="18"/>
  <c r="B3150" i="18"/>
  <c r="B3147" i="18"/>
  <c r="B3144" i="18"/>
  <c r="B3141" i="18"/>
  <c r="B3138" i="18"/>
  <c r="B3135" i="18"/>
  <c r="B3132" i="18"/>
  <c r="B3129" i="18"/>
  <c r="B3126" i="18"/>
  <c r="B3123" i="18"/>
  <c r="B3120" i="18"/>
  <c r="B3117" i="18"/>
  <c r="B3114" i="18"/>
  <c r="B3111" i="18"/>
  <c r="B3108" i="18"/>
  <c r="B3105" i="18"/>
  <c r="B3102" i="18"/>
  <c r="B3099" i="18"/>
  <c r="B3096" i="18"/>
  <c r="B3093" i="18"/>
  <c r="B3090" i="18"/>
  <c r="B3087" i="18"/>
  <c r="B3084" i="18"/>
  <c r="B3081" i="18"/>
  <c r="B3078" i="18"/>
  <c r="B3075" i="18"/>
  <c r="B3072" i="18"/>
  <c r="B3069" i="18"/>
  <c r="B3066" i="18"/>
  <c r="B3063" i="18"/>
  <c r="B3060" i="18"/>
  <c r="B3057" i="18"/>
  <c r="B3054" i="18"/>
  <c r="B3051" i="18"/>
  <c r="B3048" i="18"/>
  <c r="B3045" i="18"/>
  <c r="B3042" i="18"/>
  <c r="B3039" i="18"/>
  <c r="B3036" i="18"/>
  <c r="B3033" i="18"/>
  <c r="B3030" i="18"/>
  <c r="B3027" i="18"/>
  <c r="B3024" i="18"/>
  <c r="B3021" i="18"/>
  <c r="B3018" i="18"/>
  <c r="B3015" i="18"/>
  <c r="B3012" i="18"/>
  <c r="B3009" i="18"/>
  <c r="B3006" i="18"/>
  <c r="B3003" i="18"/>
  <c r="B3000" i="18"/>
  <c r="B2997" i="18"/>
  <c r="B2994" i="18"/>
  <c r="B2991" i="18"/>
  <c r="B2988" i="18"/>
  <c r="B2985" i="18"/>
  <c r="B2982" i="18"/>
  <c r="B2979" i="18"/>
  <c r="B2976" i="18"/>
  <c r="B2973" i="18"/>
  <c r="B2970" i="18"/>
  <c r="B2967" i="18"/>
  <c r="B2964" i="18"/>
  <c r="B2961" i="18"/>
  <c r="B2958" i="18"/>
  <c r="B2955" i="18"/>
  <c r="B2952" i="18"/>
  <c r="B2949" i="18"/>
  <c r="B2946" i="18"/>
  <c r="B2943" i="18"/>
  <c r="B2940" i="18"/>
  <c r="B2937" i="18"/>
  <c r="B2934" i="18"/>
  <c r="B2931" i="18"/>
  <c r="B2928" i="18"/>
  <c r="B2925" i="18"/>
  <c r="B2922" i="18"/>
  <c r="B2919" i="18"/>
  <c r="B2916" i="18"/>
  <c r="B2913" i="18"/>
  <c r="B2910" i="18"/>
  <c r="B2907" i="18"/>
  <c r="B2904" i="18"/>
  <c r="B2901" i="18"/>
  <c r="B2898" i="18"/>
  <c r="B2895" i="18"/>
  <c r="B2892" i="18"/>
  <c r="B2889" i="18"/>
  <c r="B2886" i="18"/>
  <c r="B2883" i="18"/>
  <c r="B2880" i="18"/>
  <c r="B2877" i="18"/>
  <c r="B2874" i="18"/>
  <c r="B2871" i="18"/>
  <c r="B2868" i="18"/>
  <c r="B2865" i="18"/>
  <c r="B2862" i="18"/>
  <c r="B2859" i="18"/>
  <c r="B2856" i="18"/>
  <c r="B2853" i="18"/>
  <c r="B2850" i="18"/>
  <c r="B2847" i="18"/>
  <c r="B2844" i="18"/>
  <c r="B2841" i="18"/>
  <c r="B2838" i="18"/>
  <c r="B2835" i="18"/>
  <c r="B2832" i="18"/>
  <c r="B2829" i="18"/>
  <c r="B2826" i="18"/>
  <c r="B2823" i="18"/>
  <c r="B2820" i="18"/>
  <c r="B2817" i="18"/>
  <c r="B2814" i="18"/>
  <c r="B2811" i="18"/>
  <c r="B2808" i="18"/>
  <c r="B2805" i="18"/>
  <c r="B2802" i="18"/>
  <c r="B2799" i="18"/>
  <c r="B2796" i="18"/>
  <c r="B2793" i="18"/>
  <c r="B2790" i="18"/>
  <c r="B2787" i="18"/>
  <c r="B2784" i="18"/>
  <c r="B2781" i="18"/>
  <c r="B2778" i="18"/>
  <c r="B2775" i="18"/>
  <c r="B2772" i="18"/>
  <c r="B2769" i="18"/>
  <c r="B2766" i="18"/>
  <c r="B2763" i="18"/>
  <c r="B2760" i="18"/>
  <c r="B2757" i="18"/>
  <c r="B2754" i="18"/>
  <c r="B2751" i="18"/>
  <c r="B2748" i="18"/>
  <c r="B2745" i="18"/>
  <c r="B2742" i="18"/>
  <c r="B2739" i="18"/>
  <c r="B2736" i="18"/>
  <c r="B2733" i="18"/>
  <c r="B2730" i="18"/>
  <c r="B2727" i="18"/>
  <c r="B2724" i="18"/>
  <c r="B2721" i="18"/>
  <c r="B2718" i="18"/>
  <c r="B2715" i="18"/>
  <c r="B2712" i="18"/>
  <c r="B2709" i="18"/>
  <c r="B2706" i="18"/>
  <c r="B2703" i="18"/>
  <c r="B2700" i="18"/>
  <c r="B2697" i="18"/>
  <c r="B2694" i="18"/>
  <c r="B2691" i="18"/>
  <c r="B2688" i="18"/>
  <c r="B2685" i="18"/>
  <c r="B2682" i="18"/>
  <c r="B2679" i="18"/>
  <c r="B2676" i="18"/>
  <c r="B2673" i="18"/>
  <c r="B2670" i="18"/>
  <c r="B2667" i="18"/>
  <c r="B2664" i="18"/>
  <c r="B2661" i="18"/>
  <c r="B2658" i="18"/>
  <c r="B2655" i="18"/>
  <c r="B2652" i="18"/>
  <c r="B2649" i="18"/>
  <c r="B2646" i="18"/>
  <c r="B2643" i="18"/>
  <c r="B2640" i="18"/>
  <c r="B2637" i="18"/>
  <c r="B2634" i="18"/>
  <c r="B2631" i="18"/>
  <c r="B2628" i="18"/>
  <c r="B2625" i="18"/>
  <c r="B2622" i="18"/>
  <c r="B2619" i="18"/>
  <c r="B2616" i="18"/>
  <c r="B2613" i="18"/>
  <c r="B2610" i="18"/>
  <c r="B2607" i="18"/>
  <c r="B2604" i="18"/>
  <c r="B2601" i="18"/>
  <c r="B2598" i="18"/>
  <c r="B2595" i="18"/>
  <c r="B2592" i="18"/>
  <c r="B2589" i="18"/>
  <c r="B2586" i="18"/>
  <c r="B2583" i="18"/>
  <c r="B2580" i="18"/>
  <c r="B2577" i="18"/>
  <c r="B2574" i="18"/>
  <c r="B2571" i="18"/>
  <c r="B2568" i="18"/>
  <c r="B2565" i="18"/>
  <c r="B2562" i="18"/>
  <c r="B2559" i="18"/>
  <c r="B2556" i="18"/>
  <c r="B2553" i="18"/>
  <c r="B2550" i="18"/>
  <c r="B2547" i="18"/>
  <c r="B2544" i="18"/>
  <c r="B2541" i="18"/>
  <c r="B2538" i="18"/>
  <c r="B2535" i="18"/>
  <c r="B2532" i="18"/>
  <c r="B2529" i="18"/>
  <c r="B2526" i="18"/>
  <c r="B2523" i="18"/>
  <c r="B2520" i="18"/>
  <c r="B2517" i="18"/>
  <c r="B2514" i="18"/>
  <c r="B2511" i="18"/>
  <c r="B2508" i="18"/>
  <c r="B2505" i="18"/>
  <c r="B2502" i="18"/>
  <c r="B2499" i="18"/>
  <c r="B2496" i="18"/>
  <c r="B2493" i="18"/>
  <c r="B2490" i="18"/>
  <c r="B2487" i="18"/>
  <c r="B2484" i="18"/>
  <c r="B2481" i="18"/>
  <c r="B2478" i="18"/>
  <c r="B2475" i="18"/>
  <c r="B2472" i="18"/>
  <c r="B2469" i="18"/>
  <c r="B2466" i="18"/>
  <c r="B2463" i="18"/>
  <c r="B2460" i="18"/>
  <c r="B2457" i="18"/>
  <c r="B2454" i="18"/>
  <c r="B2451" i="18"/>
  <c r="B2448" i="18"/>
  <c r="B2445" i="18"/>
  <c r="B2442" i="18"/>
  <c r="B2439" i="18"/>
  <c r="B2436" i="18"/>
  <c r="B2433" i="18"/>
  <c r="B2430" i="18"/>
  <c r="B2427" i="18"/>
  <c r="B2424" i="18"/>
  <c r="B2421" i="18"/>
  <c r="B2418" i="18"/>
  <c r="B2415" i="18"/>
  <c r="B2412" i="18"/>
  <c r="B2409" i="18"/>
  <c r="B2406" i="18"/>
  <c r="B2403" i="18"/>
  <c r="B2400" i="18"/>
  <c r="B2397" i="18"/>
  <c r="B2394" i="18"/>
  <c r="B2391" i="18"/>
  <c r="B2388" i="18"/>
  <c r="B2385" i="18"/>
  <c r="B2382" i="18"/>
  <c r="B2379" i="18"/>
  <c r="B2376" i="18"/>
  <c r="B2373" i="18"/>
  <c r="B2370" i="18"/>
  <c r="B2367" i="18"/>
  <c r="B2364" i="18"/>
  <c r="B2361" i="18"/>
  <c r="B2358" i="18"/>
  <c r="B2355" i="18"/>
  <c r="B2352" i="18"/>
  <c r="B2349" i="18"/>
  <c r="B2346" i="18"/>
  <c r="B2343" i="18"/>
  <c r="B2340" i="18"/>
  <c r="B2337" i="18"/>
  <c r="B2334" i="18"/>
  <c r="B2331" i="18"/>
  <c r="B2328" i="18"/>
  <c r="B2325" i="18"/>
  <c r="B2322" i="18"/>
  <c r="B2319" i="18"/>
  <c r="B2316" i="18"/>
  <c r="B2313" i="18"/>
  <c r="B2310" i="18"/>
  <c r="B2307" i="18"/>
  <c r="B2304" i="18"/>
  <c r="B2301" i="18"/>
  <c r="B2298" i="18"/>
  <c r="B2295" i="18"/>
  <c r="B2292" i="18"/>
  <c r="B2289" i="18"/>
  <c r="B2286" i="18"/>
  <c r="B2283" i="18"/>
  <c r="B2280" i="18"/>
  <c r="B2277" i="18"/>
  <c r="B2274" i="18"/>
  <c r="B2271" i="18"/>
  <c r="B2268" i="18"/>
  <c r="B2265" i="18"/>
  <c r="B2262" i="18"/>
  <c r="B2259" i="18"/>
  <c r="B2256" i="18"/>
  <c r="B2253" i="18"/>
  <c r="B2250" i="18"/>
  <c r="B2247" i="18"/>
  <c r="B2244" i="18"/>
  <c r="B2241" i="18"/>
  <c r="B2238" i="18"/>
  <c r="B2235" i="18"/>
  <c r="B2232" i="18"/>
  <c r="B2229" i="18"/>
  <c r="B2226" i="18"/>
  <c r="B2223" i="18"/>
  <c r="B2220" i="18"/>
  <c r="B2217" i="18"/>
  <c r="B2214" i="18"/>
  <c r="B2211" i="18"/>
  <c r="B2208" i="18"/>
  <c r="B2205" i="18"/>
  <c r="B2202" i="18"/>
  <c r="B2199" i="18"/>
  <c r="B2196" i="18"/>
  <c r="B2193" i="18"/>
  <c r="B2190" i="18"/>
  <c r="B2187" i="18"/>
  <c r="B2184" i="18"/>
  <c r="B2181" i="18"/>
  <c r="B2178" i="18"/>
  <c r="B2175" i="18"/>
  <c r="B2172" i="18"/>
  <c r="B2169" i="18"/>
  <c r="B2166" i="18"/>
  <c r="B2163" i="18"/>
  <c r="B2160" i="18"/>
  <c r="B2157" i="18"/>
  <c r="B2154" i="18"/>
  <c r="B2151" i="18"/>
  <c r="B2148" i="18"/>
  <c r="B2145" i="18"/>
  <c r="B2142" i="18"/>
  <c r="B2139" i="18"/>
  <c r="B2136" i="18"/>
  <c r="B2133" i="18"/>
  <c r="B2130" i="18"/>
  <c r="B2127" i="18"/>
  <c r="B2124" i="18"/>
  <c r="B2121" i="18"/>
  <c r="B2118" i="18"/>
  <c r="B2115" i="18"/>
  <c r="B2112" i="18"/>
  <c r="B2109" i="18"/>
  <c r="B2106" i="18"/>
  <c r="B2103" i="18"/>
  <c r="B2100" i="18"/>
  <c r="B2097" i="18"/>
  <c r="B2094" i="18"/>
  <c r="B2091" i="18"/>
  <c r="B2088" i="18"/>
  <c r="B2085" i="18"/>
  <c r="B2082" i="18"/>
  <c r="B2079" i="18"/>
  <c r="B2076" i="18"/>
  <c r="B2073" i="18"/>
  <c r="B2070" i="18"/>
  <c r="B2067" i="18"/>
  <c r="B2064" i="18"/>
  <c r="B2061" i="18"/>
  <c r="B2058" i="18"/>
  <c r="B2055" i="18"/>
  <c r="B2052" i="18"/>
  <c r="B2049" i="18"/>
  <c r="B2046" i="18"/>
  <c r="B2043" i="18"/>
  <c r="B2040" i="18"/>
  <c r="B2037" i="18"/>
  <c r="B2034" i="18"/>
  <c r="B2031" i="18"/>
  <c r="B2028" i="18"/>
  <c r="B2025" i="18"/>
  <c r="B2022" i="18"/>
  <c r="B2019" i="18"/>
  <c r="B2016" i="18"/>
  <c r="B2013" i="18"/>
  <c r="B2010" i="18"/>
  <c r="B2007" i="18"/>
  <c r="B2004" i="18"/>
  <c r="B2001" i="18"/>
  <c r="B1998" i="18"/>
  <c r="B1995" i="18"/>
  <c r="B1992" i="18"/>
  <c r="B1989" i="18"/>
  <c r="B1986" i="18"/>
  <c r="B1983" i="18"/>
  <c r="B1980" i="18"/>
  <c r="B1977" i="18"/>
  <c r="B1974" i="18"/>
  <c r="B1971" i="18"/>
  <c r="B1968" i="18"/>
  <c r="B1965" i="18"/>
  <c r="B1962" i="18"/>
  <c r="B1959" i="18"/>
  <c r="B1956" i="18"/>
  <c r="B1953" i="18"/>
  <c r="B1950" i="18"/>
  <c r="B1947" i="18"/>
  <c r="B1944" i="18"/>
  <c r="B1941" i="18"/>
  <c r="B1938" i="18"/>
  <c r="B1935" i="18"/>
  <c r="B1932" i="18"/>
  <c r="B1929" i="18"/>
  <c r="B1926" i="18"/>
  <c r="B1923" i="18"/>
  <c r="B1920" i="18"/>
  <c r="B1917" i="18"/>
  <c r="B1914" i="18"/>
  <c r="B1911" i="18"/>
  <c r="B1908" i="18"/>
  <c r="B1905" i="18"/>
  <c r="B1902" i="18"/>
  <c r="B1899" i="18"/>
  <c r="B1896" i="18"/>
  <c r="B1893" i="18"/>
  <c r="B1890" i="18"/>
  <c r="B1887" i="18"/>
  <c r="B1884" i="18"/>
  <c r="B1881" i="18"/>
  <c r="B1878" i="18"/>
  <c r="B1875" i="18"/>
  <c r="B1872" i="18"/>
  <c r="B1869" i="18"/>
  <c r="B1866" i="18"/>
  <c r="B1863" i="18"/>
  <c r="B1860" i="18"/>
  <c r="B1857" i="18"/>
  <c r="B1854" i="18"/>
  <c r="B1851" i="18"/>
  <c r="B1848" i="18"/>
  <c r="B1845" i="18"/>
  <c r="B1842" i="18"/>
  <c r="B1839" i="18"/>
  <c r="B1836" i="18"/>
  <c r="B1833" i="18"/>
  <c r="B1830" i="18"/>
  <c r="B1827" i="18"/>
  <c r="B1824" i="18"/>
  <c r="B1821" i="18"/>
  <c r="B1818" i="18"/>
  <c r="B1815" i="18"/>
  <c r="B1812" i="18"/>
  <c r="B1809" i="18"/>
  <c r="B1806" i="18"/>
  <c r="B1803" i="18"/>
  <c r="B1800" i="18"/>
  <c r="B1797" i="18"/>
  <c r="B1794" i="18"/>
  <c r="B1791" i="18"/>
  <c r="B1788" i="18"/>
  <c r="B1785" i="18"/>
  <c r="B1782" i="18"/>
  <c r="B1779" i="18"/>
  <c r="B1776" i="18"/>
  <c r="B1773" i="18"/>
  <c r="B1770" i="18"/>
  <c r="B1767" i="18"/>
  <c r="B1764" i="18"/>
  <c r="B1761" i="18"/>
  <c r="B1758" i="18"/>
  <c r="B1755" i="18"/>
  <c r="B1752" i="18"/>
  <c r="B1749" i="18"/>
  <c r="B1746" i="18"/>
  <c r="B1743" i="18"/>
  <c r="B1740" i="18"/>
  <c r="B1737" i="18"/>
  <c r="B1734" i="18"/>
  <c r="B1731" i="18"/>
  <c r="B1728" i="18"/>
  <c r="B1725" i="18"/>
  <c r="B1722" i="18"/>
  <c r="B1719" i="18"/>
  <c r="B1716" i="18"/>
  <c r="B1713" i="18"/>
  <c r="B1710" i="18"/>
  <c r="B1707" i="18"/>
  <c r="B1704" i="18"/>
  <c r="B1701" i="18"/>
  <c r="B1698" i="18"/>
  <c r="B1695" i="18"/>
  <c r="B1692" i="18"/>
  <c r="B1689" i="18"/>
  <c r="B1686" i="18"/>
  <c r="B1683" i="18"/>
  <c r="B1680" i="18"/>
  <c r="B1677" i="18"/>
  <c r="B1674" i="18"/>
  <c r="B1671" i="18"/>
  <c r="B1668" i="18"/>
  <c r="B1665" i="18"/>
  <c r="B1662" i="18"/>
  <c r="B1659" i="18"/>
  <c r="B1656" i="18"/>
  <c r="B1653" i="18"/>
  <c r="B1650" i="18"/>
  <c r="B1647" i="18"/>
  <c r="B1644" i="18"/>
  <c r="B1641" i="18"/>
  <c r="B1638" i="18"/>
  <c r="B1635" i="18"/>
  <c r="B1632" i="18"/>
  <c r="B1629" i="18"/>
  <c r="B1626" i="18"/>
  <c r="B1623" i="18"/>
  <c r="B1620" i="18"/>
  <c r="B1617" i="18"/>
  <c r="B1614" i="18"/>
  <c r="B1611" i="18"/>
  <c r="B1608" i="18"/>
  <c r="B1605" i="18"/>
  <c r="B1602" i="18"/>
  <c r="B1599" i="18"/>
  <c r="B1596" i="18"/>
  <c r="B1593" i="18"/>
  <c r="B1590" i="18"/>
  <c r="B1587" i="18"/>
  <c r="B1584" i="18"/>
  <c r="B1581" i="18"/>
  <c r="B1578" i="18"/>
  <c r="B1575" i="18"/>
  <c r="B1572" i="18"/>
  <c r="B1569" i="18"/>
  <c r="B1566" i="18"/>
  <c r="B1563" i="18"/>
  <c r="B1560" i="18"/>
  <c r="B1557" i="18"/>
  <c r="B1554" i="18"/>
  <c r="B1551" i="18"/>
  <c r="B1548" i="18"/>
  <c r="B1545" i="18"/>
  <c r="B1542" i="18"/>
  <c r="B1539" i="18"/>
  <c r="B1536" i="18"/>
  <c r="B1533" i="18"/>
  <c r="B1530" i="18"/>
  <c r="B1527" i="18"/>
  <c r="B1524" i="18"/>
  <c r="B1521" i="18"/>
  <c r="B1518" i="18"/>
  <c r="B1515" i="18"/>
  <c r="B1512" i="18"/>
  <c r="B1509" i="18"/>
  <c r="B1506" i="18"/>
  <c r="B1503" i="18"/>
  <c r="B1500" i="18"/>
  <c r="B1497" i="18"/>
  <c r="B1494" i="18"/>
  <c r="B1491" i="18"/>
  <c r="B1488" i="18"/>
  <c r="B1485" i="18"/>
  <c r="B1482" i="18"/>
  <c r="B1479" i="18"/>
  <c r="B1476" i="18"/>
  <c r="B1473" i="18"/>
  <c r="B1470" i="18"/>
  <c r="B1467" i="18"/>
  <c r="B1464" i="18"/>
  <c r="B1461" i="18"/>
  <c r="B1458" i="18"/>
  <c r="B1455" i="18"/>
  <c r="B1452" i="18"/>
  <c r="B1449" i="18"/>
  <c r="B1446" i="18"/>
  <c r="B1443" i="18"/>
  <c r="B1440" i="18"/>
  <c r="B1437" i="18"/>
  <c r="B1434" i="18"/>
  <c r="B1431" i="18"/>
  <c r="B1428" i="18"/>
  <c r="B1425" i="18"/>
  <c r="B1422" i="18"/>
  <c r="B1419" i="18"/>
  <c r="B1416" i="18"/>
  <c r="B1413" i="18"/>
  <c r="B1410" i="18"/>
  <c r="B1407" i="18"/>
  <c r="B1404" i="18"/>
  <c r="B1401" i="18"/>
  <c r="B1398" i="18"/>
  <c r="B1395" i="18"/>
  <c r="B1392" i="18"/>
  <c r="B1389" i="18"/>
  <c r="B1386" i="18"/>
  <c r="B1383" i="18"/>
  <c r="B1380" i="18"/>
  <c r="B1377" i="18"/>
  <c r="B1374" i="18"/>
  <c r="B1371" i="18"/>
  <c r="B1368" i="18"/>
  <c r="B1365" i="18"/>
  <c r="B1362" i="18"/>
  <c r="B1359" i="18"/>
  <c r="B1356" i="18"/>
  <c r="B1353" i="18"/>
  <c r="B1350" i="18"/>
  <c r="B1347" i="18"/>
  <c r="B1344" i="18"/>
  <c r="B1341" i="18"/>
  <c r="B1338" i="18"/>
  <c r="B1335" i="18"/>
  <c r="B1332" i="18"/>
  <c r="B1329" i="18"/>
  <c r="B1326" i="18"/>
  <c r="B1323" i="18"/>
  <c r="B1320" i="18"/>
  <c r="B1317" i="18"/>
  <c r="B1314" i="18"/>
  <c r="B1311" i="18"/>
  <c r="B1308" i="18"/>
  <c r="B1305" i="18"/>
  <c r="B1302" i="18"/>
  <c r="B1299" i="18"/>
  <c r="B1296" i="18"/>
  <c r="B1293" i="18"/>
  <c r="B1290" i="18"/>
  <c r="B1287" i="18"/>
  <c r="B1284" i="18"/>
  <c r="B1281" i="18"/>
  <c r="B1278" i="18"/>
  <c r="B1275" i="18"/>
  <c r="B1272" i="18"/>
  <c r="B1269" i="18"/>
  <c r="B1266" i="18"/>
  <c r="B1263" i="18"/>
  <c r="B1260" i="18"/>
  <c r="B1257" i="18"/>
  <c r="B1254" i="18"/>
  <c r="B1251" i="18"/>
  <c r="B1248" i="18"/>
  <c r="B1245" i="18"/>
  <c r="B1242" i="18"/>
  <c r="B1239" i="18"/>
  <c r="B1236" i="18"/>
  <c r="B1233" i="18"/>
  <c r="B1230" i="18"/>
  <c r="B1227" i="18"/>
  <c r="B1224" i="18"/>
  <c r="B1221" i="18"/>
  <c r="B1218" i="18"/>
  <c r="B1215" i="18"/>
  <c r="B1212" i="18"/>
  <c r="B1209" i="18"/>
  <c r="B1206" i="18"/>
  <c r="B1203" i="18"/>
  <c r="B1200" i="18"/>
  <c r="B1197" i="18"/>
  <c r="B1194" i="18"/>
  <c r="B1191" i="18"/>
  <c r="B1188" i="18"/>
  <c r="B1185" i="18"/>
  <c r="B1182" i="18"/>
  <c r="B1179" i="18"/>
  <c r="B1176" i="18"/>
  <c r="B1173" i="18"/>
  <c r="B1170" i="18"/>
  <c r="B1167" i="18"/>
  <c r="B1164" i="18"/>
  <c r="B1161" i="18"/>
  <c r="B1158" i="18"/>
  <c r="B1155" i="18"/>
  <c r="B1152" i="18"/>
  <c r="B1149" i="18"/>
  <c r="B1146" i="18"/>
  <c r="B1143" i="18"/>
  <c r="B1140" i="18"/>
  <c r="B1137" i="18"/>
  <c r="B1134" i="18"/>
  <c r="B1131" i="18"/>
  <c r="B1128" i="18"/>
  <c r="B1125" i="18"/>
  <c r="B1122" i="18"/>
  <c r="B1119" i="18"/>
  <c r="B1116" i="18"/>
  <c r="B1113" i="18"/>
  <c r="B1110" i="18"/>
  <c r="B1107" i="18"/>
  <c r="B1104" i="18"/>
  <c r="B1101" i="18"/>
  <c r="B1098" i="18"/>
  <c r="B1095" i="18"/>
  <c r="B1092" i="18"/>
  <c r="B1089" i="18"/>
  <c r="B1086" i="18"/>
  <c r="B1083" i="18"/>
  <c r="B1080" i="18"/>
  <c r="B1077" i="18"/>
  <c r="B1074" i="18"/>
  <c r="B1071" i="18"/>
  <c r="B1068" i="18"/>
  <c r="B1065" i="18"/>
  <c r="B1062" i="18"/>
  <c r="B1059" i="18"/>
  <c r="B1056" i="18"/>
  <c r="B1053" i="18"/>
  <c r="B1050" i="18"/>
  <c r="B1047" i="18"/>
  <c r="B1044" i="18"/>
  <c r="B1041" i="18"/>
  <c r="B1038" i="18"/>
  <c r="B1035" i="18"/>
  <c r="B1032" i="18"/>
  <c r="B1029" i="18"/>
  <c r="B1026" i="18"/>
  <c r="B1023" i="18"/>
  <c r="B1020" i="18"/>
  <c r="B1017" i="18"/>
  <c r="B1014" i="18"/>
  <c r="B1011" i="18"/>
  <c r="B1008" i="18"/>
  <c r="B1005" i="18"/>
  <c r="B1002" i="18"/>
  <c r="B999" i="18"/>
  <c r="B996" i="18"/>
  <c r="B993" i="18"/>
  <c r="B990" i="18"/>
  <c r="B987" i="18"/>
  <c r="B984" i="18"/>
  <c r="B981" i="18"/>
  <c r="B978" i="18"/>
  <c r="B975" i="18"/>
  <c r="B972" i="18"/>
  <c r="B969" i="18"/>
  <c r="B966" i="18"/>
  <c r="B963" i="18"/>
  <c r="B960" i="18"/>
  <c r="B957" i="18"/>
  <c r="B954" i="18"/>
  <c r="B951" i="18"/>
  <c r="B948" i="18"/>
  <c r="B945" i="18"/>
  <c r="B942" i="18"/>
  <c r="B939" i="18"/>
  <c r="B936" i="18"/>
  <c r="B933" i="18"/>
  <c r="B930" i="18"/>
  <c r="B927" i="18"/>
  <c r="B924" i="18"/>
  <c r="B921" i="18"/>
  <c r="B918" i="18"/>
  <c r="B915" i="18"/>
  <c r="B912" i="18"/>
  <c r="B909" i="18"/>
  <c r="B906" i="18"/>
  <c r="B903" i="18"/>
  <c r="B900" i="18"/>
  <c r="B897" i="18"/>
  <c r="B894" i="18"/>
  <c r="B891" i="18"/>
  <c r="B888" i="18"/>
  <c r="B885" i="18"/>
  <c r="B882" i="18"/>
  <c r="B879" i="18"/>
  <c r="B876" i="18"/>
  <c r="B873" i="18"/>
  <c r="B870" i="18"/>
  <c r="B867" i="18"/>
  <c r="B864" i="18"/>
  <c r="B861" i="18"/>
  <c r="B858" i="18"/>
  <c r="B855" i="18"/>
  <c r="B852" i="18"/>
  <c r="B849" i="18"/>
  <c r="B846" i="18"/>
  <c r="B843" i="18"/>
  <c r="B840" i="18"/>
  <c r="B837" i="18"/>
  <c r="B834" i="18"/>
  <c r="B831" i="18"/>
  <c r="B828" i="18"/>
  <c r="B825" i="18"/>
  <c r="B822" i="18"/>
  <c r="B819" i="18"/>
  <c r="B816" i="18"/>
  <c r="B813" i="18"/>
  <c r="B810" i="18"/>
  <c r="B807" i="18"/>
  <c r="B804" i="18"/>
  <c r="B801" i="18"/>
  <c r="B798" i="18"/>
  <c r="B795" i="18"/>
  <c r="B792" i="18"/>
  <c r="B789" i="18"/>
  <c r="B786" i="18"/>
  <c r="B783" i="18"/>
  <c r="B780" i="18"/>
  <c r="B777" i="18"/>
  <c r="B774" i="18"/>
  <c r="B771" i="18"/>
  <c r="B768" i="18"/>
  <c r="B765" i="18"/>
  <c r="B762" i="18"/>
  <c r="B759" i="18"/>
  <c r="B756" i="18"/>
  <c r="B753" i="18"/>
  <c r="B750" i="18"/>
  <c r="B747" i="18"/>
  <c r="B744" i="18"/>
  <c r="B741" i="18"/>
  <c r="B738" i="18"/>
  <c r="B735" i="18"/>
  <c r="B732" i="18"/>
  <c r="B729" i="18"/>
  <c r="B726" i="18"/>
  <c r="B723" i="18"/>
  <c r="B720" i="18"/>
  <c r="B717" i="18"/>
  <c r="B714" i="18"/>
  <c r="B711" i="18"/>
  <c r="B708" i="18"/>
  <c r="B705" i="18"/>
  <c r="B702" i="18"/>
  <c r="B699" i="18"/>
  <c r="B696" i="18"/>
  <c r="B693" i="18"/>
  <c r="B690" i="18"/>
  <c r="B687" i="18"/>
  <c r="B684" i="18"/>
  <c r="B681" i="18"/>
  <c r="B678" i="18"/>
  <c r="B675" i="18"/>
  <c r="B672" i="18"/>
  <c r="B669" i="18"/>
  <c r="B666" i="18"/>
  <c r="B663" i="18"/>
  <c r="B660" i="18"/>
  <c r="B657" i="18"/>
  <c r="B654" i="18"/>
  <c r="B651" i="18"/>
  <c r="B648" i="18"/>
  <c r="B645" i="18"/>
  <c r="B642" i="18"/>
  <c r="B639" i="18"/>
  <c r="B636" i="18"/>
  <c r="B633" i="18"/>
  <c r="B630" i="18"/>
  <c r="B627" i="18"/>
  <c r="B624" i="18"/>
  <c r="B621" i="18"/>
  <c r="B618" i="18"/>
  <c r="B615" i="18"/>
  <c r="B612" i="18"/>
  <c r="B609" i="18"/>
  <c r="B606" i="18"/>
  <c r="B603" i="18"/>
  <c r="B600" i="18"/>
  <c r="B597" i="18"/>
  <c r="B594" i="18"/>
  <c r="B591" i="18"/>
  <c r="B588" i="18"/>
  <c r="B585" i="18"/>
  <c r="B582" i="18"/>
  <c r="B579" i="18"/>
  <c r="B576" i="18"/>
  <c r="B573" i="18"/>
  <c r="B570" i="18"/>
  <c r="B567" i="18"/>
  <c r="B564" i="18"/>
  <c r="B561" i="18"/>
  <c r="B558" i="18"/>
  <c r="B555" i="18"/>
  <c r="B552" i="18"/>
  <c r="B549" i="18"/>
  <c r="B546" i="18"/>
  <c r="B543" i="18"/>
  <c r="B540" i="18"/>
  <c r="B537" i="18"/>
  <c r="B534" i="18"/>
  <c r="B531" i="18"/>
  <c r="B528" i="18"/>
  <c r="B525" i="18"/>
  <c r="B522" i="18"/>
  <c r="B519" i="18"/>
  <c r="B516" i="18"/>
  <c r="B513" i="18"/>
  <c r="B510" i="18"/>
  <c r="B507" i="18"/>
  <c r="B504" i="18"/>
  <c r="B501" i="18"/>
  <c r="B498" i="18"/>
  <c r="B495" i="18"/>
  <c r="B492" i="18"/>
  <c r="B489" i="18"/>
  <c r="B486" i="18"/>
  <c r="B483" i="18"/>
  <c r="B480" i="18"/>
  <c r="B477" i="18"/>
  <c r="B474" i="18"/>
  <c r="B471" i="18"/>
  <c r="B468" i="18"/>
  <c r="B465" i="18"/>
  <c r="B462" i="18"/>
  <c r="B459" i="18"/>
  <c r="B456" i="18"/>
  <c r="B453" i="18"/>
  <c r="B450" i="18"/>
  <c r="B447" i="18"/>
  <c r="B444" i="18"/>
  <c r="B441" i="18"/>
  <c r="B438" i="18"/>
  <c r="B435" i="18"/>
  <c r="B432" i="18"/>
  <c r="B429" i="18"/>
  <c r="B426" i="18"/>
  <c r="B423" i="18"/>
  <c r="B420" i="18"/>
  <c r="B417" i="18"/>
  <c r="B414" i="18"/>
  <c r="B411" i="18"/>
  <c r="B408" i="18"/>
  <c r="B405" i="18"/>
  <c r="B402" i="18"/>
  <c r="B399" i="18"/>
  <c r="B396" i="18"/>
  <c r="B393" i="18"/>
  <c r="B390" i="18"/>
  <c r="B387" i="18"/>
  <c r="B384" i="18"/>
  <c r="B381" i="18"/>
  <c r="B378" i="18"/>
  <c r="B375" i="18"/>
  <c r="B372" i="18"/>
  <c r="B369" i="18"/>
  <c r="B366" i="18"/>
  <c r="B363" i="18"/>
  <c r="B360" i="18"/>
  <c r="B357" i="18"/>
  <c r="B354" i="18"/>
  <c r="B351" i="18"/>
  <c r="B348" i="18"/>
  <c r="B345" i="18"/>
  <c r="B342" i="18"/>
  <c r="B339" i="18"/>
  <c r="B336" i="18"/>
  <c r="B333" i="18"/>
  <c r="B330" i="18"/>
  <c r="B327" i="18"/>
  <c r="B324" i="18"/>
  <c r="B321" i="18"/>
  <c r="B318" i="18"/>
  <c r="B315" i="18"/>
  <c r="B312" i="18"/>
  <c r="B309" i="18"/>
  <c r="B306" i="18"/>
  <c r="B303" i="18"/>
  <c r="B300" i="18"/>
  <c r="B297" i="18"/>
  <c r="B294" i="18"/>
  <c r="B291" i="18"/>
  <c r="B288" i="18"/>
  <c r="B285" i="18"/>
  <c r="B282" i="18"/>
  <c r="B279" i="18"/>
  <c r="B276" i="18"/>
  <c r="B273" i="18"/>
  <c r="B270" i="18"/>
  <c r="B267" i="18"/>
  <c r="B264" i="18"/>
  <c r="B261" i="18"/>
  <c r="B258" i="18"/>
  <c r="B255" i="18"/>
  <c r="B252" i="18"/>
  <c r="B249" i="18"/>
  <c r="B246" i="18"/>
  <c r="B243" i="18"/>
  <c r="B240" i="18"/>
  <c r="B237" i="18"/>
  <c r="B234" i="18"/>
  <c r="B231" i="18"/>
  <c r="B228" i="18"/>
  <c r="B225" i="18"/>
  <c r="B222" i="18"/>
  <c r="B219" i="18"/>
  <c r="B216" i="18"/>
  <c r="B213" i="18"/>
  <c r="B210" i="18"/>
  <c r="B207" i="18"/>
  <c r="B204" i="18"/>
  <c r="B201" i="18"/>
  <c r="B198" i="18"/>
  <c r="B195" i="18"/>
  <c r="B192" i="18"/>
  <c r="B189" i="18"/>
  <c r="B186" i="18"/>
  <c r="B183" i="18"/>
  <c r="B180" i="18"/>
  <c r="B177" i="18"/>
  <c r="B174" i="18"/>
  <c r="B171" i="18"/>
  <c r="B168" i="18"/>
  <c r="B165" i="18"/>
  <c r="B162" i="18"/>
  <c r="B159" i="18"/>
  <c r="B156" i="18"/>
  <c r="B153" i="18"/>
  <c r="B150" i="18"/>
  <c r="B147" i="18"/>
  <c r="B144" i="18"/>
  <c r="B141" i="18"/>
  <c r="B138" i="18"/>
  <c r="B135" i="18"/>
  <c r="B132" i="18"/>
  <c r="B129" i="18"/>
  <c r="B126" i="18"/>
  <c r="B123" i="18"/>
  <c r="B120" i="18"/>
  <c r="B117" i="18"/>
  <c r="B114" i="18"/>
  <c r="B111" i="18"/>
  <c r="B108" i="18"/>
  <c r="B105" i="18"/>
  <c r="B102" i="18"/>
  <c r="B99" i="18"/>
  <c r="B96" i="18"/>
  <c r="B93" i="18"/>
  <c r="B90" i="18"/>
  <c r="B87" i="18"/>
  <c r="B84" i="18"/>
  <c r="B81" i="18"/>
  <c r="B78" i="18"/>
  <c r="B75" i="18"/>
  <c r="B72" i="18"/>
  <c r="B69" i="18"/>
  <c r="B66" i="18"/>
  <c r="B63" i="18"/>
  <c r="B60" i="18"/>
  <c r="B57" i="18"/>
  <c r="B54" i="18"/>
  <c r="B51" i="18"/>
  <c r="B48" i="18"/>
  <c r="B45" i="18"/>
  <c r="B42" i="18"/>
  <c r="B39" i="18"/>
  <c r="B36" i="18"/>
  <c r="B33" i="18"/>
  <c r="B30" i="18"/>
  <c r="B27" i="18"/>
  <c r="B24" i="18"/>
  <c r="B21" i="18"/>
  <c r="B18" i="18"/>
  <c r="B15" i="18"/>
  <c r="B12" i="18"/>
  <c r="B9" i="18"/>
  <c r="B6" i="18"/>
  <c r="U16" i="17"/>
  <c r="T16" i="17"/>
  <c r="S16" i="17"/>
  <c r="R16" i="17"/>
  <c r="Q16" i="17"/>
  <c r="P16" i="17"/>
  <c r="O16" i="17"/>
  <c r="N16" i="17"/>
  <c r="E5" i="17"/>
  <c r="V15" i="17"/>
  <c r="V14" i="17"/>
  <c r="C5" i="17"/>
  <c r="G11" i="4"/>
  <c r="M14" i="6"/>
  <c r="T14" i="6"/>
  <c r="K180" i="6"/>
  <c r="K179" i="6"/>
  <c r="K178" i="6"/>
  <c r="K177"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AA184" i="1"/>
  <c r="AA178" i="1"/>
  <c r="AF177" i="1"/>
  <c r="AA177" i="1"/>
  <c r="AF176" i="1"/>
  <c r="AA176" i="1"/>
  <c r="AF175" i="1"/>
  <c r="AA175" i="1"/>
  <c r="AF174" i="1"/>
  <c r="AA174" i="1"/>
  <c r="AF173" i="1"/>
  <c r="AA173" i="1"/>
  <c r="AF172" i="1"/>
  <c r="AA172" i="1"/>
  <c r="AF171" i="1"/>
  <c r="AA171" i="1"/>
  <c r="AF170" i="1"/>
  <c r="AA170" i="1"/>
  <c r="AF169" i="1"/>
  <c r="AA169" i="1"/>
  <c r="AF168" i="1"/>
  <c r="AA168" i="1"/>
  <c r="AF167" i="1"/>
  <c r="AA167" i="1"/>
  <c r="AF166" i="1"/>
  <c r="AA166" i="1"/>
  <c r="AF165" i="1"/>
  <c r="AA165" i="1"/>
  <c r="AF164" i="1"/>
  <c r="AA164" i="1"/>
  <c r="AF163" i="1"/>
  <c r="AA163" i="1"/>
  <c r="AF162" i="1"/>
  <c r="AA162" i="1"/>
  <c r="AF161" i="1"/>
  <c r="AA161" i="1"/>
  <c r="AF160" i="1"/>
  <c r="AA160" i="1"/>
  <c r="AF159" i="1"/>
  <c r="AA159" i="1"/>
  <c r="AF158" i="1"/>
  <c r="AA158" i="1"/>
  <c r="AF157" i="1"/>
  <c r="AA157" i="1"/>
  <c r="AF156" i="1"/>
  <c r="AA156" i="1"/>
  <c r="AF155" i="1"/>
  <c r="AA155" i="1"/>
  <c r="AF154" i="1"/>
  <c r="AA154" i="1"/>
  <c r="AF153" i="1"/>
  <c r="AA153" i="1"/>
  <c r="AF152" i="1"/>
  <c r="AA152" i="1"/>
  <c r="AF151" i="1"/>
  <c r="AA151" i="1"/>
  <c r="AF150" i="1"/>
  <c r="AA150" i="1"/>
  <c r="AF149" i="1"/>
  <c r="AA149" i="1"/>
  <c r="AF148" i="1"/>
  <c r="AA148" i="1"/>
  <c r="AF147" i="1"/>
  <c r="AA147" i="1"/>
  <c r="AF146" i="1"/>
  <c r="AA146" i="1"/>
  <c r="AF145" i="1"/>
  <c r="AA145" i="1"/>
  <c r="AF144" i="1"/>
  <c r="AA144" i="1"/>
  <c r="AF143" i="1"/>
  <c r="AA143" i="1"/>
  <c r="AF142" i="1"/>
  <c r="AA142" i="1"/>
  <c r="AF141" i="1"/>
  <c r="AA141" i="1"/>
  <c r="AF140" i="1"/>
  <c r="AA140" i="1"/>
  <c r="AF139" i="1"/>
  <c r="AA139" i="1"/>
  <c r="AF138" i="1"/>
  <c r="AA138" i="1"/>
  <c r="AF137" i="1"/>
  <c r="AA137" i="1"/>
  <c r="AF136" i="1"/>
  <c r="AA136" i="1"/>
  <c r="AF135" i="1"/>
  <c r="AA135" i="1"/>
  <c r="AF134" i="1"/>
  <c r="AA134" i="1"/>
  <c r="AF133" i="1"/>
  <c r="AA133" i="1"/>
  <c r="AF132" i="1"/>
  <c r="AA132" i="1"/>
  <c r="AF131" i="1"/>
  <c r="AA131" i="1"/>
  <c r="AF130" i="1"/>
  <c r="AA130" i="1"/>
  <c r="AF129" i="1"/>
  <c r="AA129" i="1"/>
  <c r="AF128" i="1"/>
  <c r="AA128" i="1"/>
  <c r="AF127" i="1"/>
  <c r="AA127" i="1"/>
  <c r="AF126" i="1"/>
  <c r="AA126" i="1"/>
  <c r="AF125" i="1"/>
  <c r="AA125" i="1"/>
  <c r="AF124" i="1"/>
  <c r="AA124" i="1"/>
  <c r="AF123" i="1"/>
  <c r="AA123" i="1"/>
  <c r="AF122" i="1"/>
  <c r="AA122" i="1"/>
  <c r="AF121" i="1"/>
  <c r="AA121" i="1"/>
  <c r="AF120" i="1"/>
  <c r="AA120" i="1"/>
  <c r="AF119" i="1"/>
  <c r="AA119" i="1"/>
  <c r="AF118" i="1"/>
  <c r="AA118" i="1"/>
  <c r="AF117" i="1"/>
  <c r="AA117" i="1"/>
  <c r="AF116" i="1"/>
  <c r="AA116" i="1"/>
  <c r="AF115" i="1"/>
  <c r="AA115" i="1"/>
  <c r="AF114" i="1"/>
  <c r="AA114" i="1"/>
  <c r="AF113" i="1"/>
  <c r="AA113" i="1"/>
  <c r="AF112" i="1"/>
  <c r="AA112" i="1"/>
  <c r="AF111" i="1"/>
  <c r="AA111" i="1"/>
  <c r="AF110" i="1"/>
  <c r="AA110" i="1"/>
  <c r="AF109" i="1"/>
  <c r="AA109" i="1"/>
  <c r="AF108" i="1"/>
  <c r="AA108" i="1"/>
  <c r="AF107" i="1"/>
  <c r="AA107" i="1"/>
  <c r="AF106" i="1"/>
  <c r="AA106" i="1"/>
  <c r="AF105" i="1"/>
  <c r="AA105" i="1"/>
  <c r="AF104" i="1"/>
  <c r="AA104" i="1"/>
  <c r="AF103" i="1"/>
  <c r="AA103" i="1"/>
  <c r="AF102" i="1"/>
  <c r="AA102" i="1"/>
  <c r="AF101" i="1"/>
  <c r="AA101" i="1"/>
  <c r="AF100" i="1"/>
  <c r="AA100" i="1"/>
  <c r="AF99" i="1"/>
  <c r="AA99" i="1"/>
  <c r="AF98" i="1"/>
  <c r="AA98" i="1"/>
  <c r="AF97" i="1"/>
  <c r="AA97" i="1"/>
  <c r="AF96" i="1"/>
  <c r="AA96" i="1"/>
  <c r="AF95" i="1"/>
  <c r="AA95" i="1"/>
  <c r="AF94" i="1"/>
  <c r="AA94" i="1"/>
  <c r="AF93" i="1"/>
  <c r="AA93" i="1"/>
  <c r="AF92" i="1"/>
  <c r="AA92" i="1"/>
  <c r="AF91" i="1"/>
  <c r="AA91" i="1"/>
  <c r="AF90" i="1"/>
  <c r="AA90" i="1"/>
  <c r="AF89" i="1"/>
  <c r="AA89" i="1"/>
  <c r="AF88" i="1"/>
  <c r="AA88" i="1"/>
  <c r="AF87" i="1"/>
  <c r="AA87" i="1"/>
  <c r="AF86" i="1"/>
  <c r="AA86" i="1"/>
  <c r="AF85" i="1"/>
  <c r="AA85" i="1"/>
  <c r="AF84" i="1"/>
  <c r="AA84" i="1"/>
  <c r="AF83" i="1"/>
  <c r="AA83" i="1"/>
  <c r="AF82" i="1"/>
  <c r="AA82" i="1"/>
  <c r="AF81" i="1"/>
  <c r="AA81" i="1"/>
  <c r="AF80" i="1"/>
  <c r="AA80" i="1"/>
  <c r="AF79" i="1"/>
  <c r="AA79" i="1"/>
  <c r="AF78" i="1"/>
  <c r="AA78" i="1"/>
  <c r="AF77" i="1"/>
  <c r="AA77" i="1"/>
  <c r="AF76" i="1"/>
  <c r="AA76" i="1"/>
  <c r="AF75" i="1"/>
  <c r="AA75" i="1"/>
  <c r="AF74" i="1"/>
  <c r="AA74" i="1"/>
  <c r="AF73" i="1"/>
  <c r="AA73" i="1"/>
  <c r="AF72" i="1"/>
  <c r="AA72" i="1"/>
  <c r="AF71" i="1"/>
  <c r="AA71" i="1"/>
  <c r="AF70" i="1"/>
  <c r="AA70" i="1"/>
  <c r="AF69" i="1"/>
  <c r="AA69" i="1"/>
  <c r="AF68" i="1"/>
  <c r="AA68" i="1"/>
  <c r="AF67" i="1"/>
  <c r="AA67" i="1"/>
  <c r="AF66" i="1"/>
  <c r="AA66" i="1"/>
  <c r="AF65" i="1"/>
  <c r="AA65" i="1"/>
  <c r="AF64" i="1"/>
  <c r="AA64" i="1"/>
  <c r="AF63" i="1"/>
  <c r="AA63" i="1"/>
  <c r="AF62" i="1"/>
  <c r="AA62" i="1"/>
  <c r="AF61" i="1"/>
  <c r="AA61" i="1"/>
  <c r="AF60" i="1"/>
  <c r="AA60" i="1"/>
  <c r="AF59" i="1"/>
  <c r="AA59" i="1"/>
  <c r="AF58" i="1"/>
  <c r="AA58" i="1"/>
  <c r="AF57" i="1"/>
  <c r="AA57" i="1"/>
  <c r="AF56" i="1"/>
  <c r="AA56" i="1"/>
  <c r="AF55" i="1"/>
  <c r="AA55" i="1"/>
  <c r="AF54" i="1"/>
  <c r="AA54" i="1"/>
  <c r="AF53" i="1"/>
  <c r="AA53" i="1"/>
  <c r="AF52" i="1"/>
  <c r="AA52" i="1"/>
  <c r="AF51" i="1"/>
  <c r="AA51" i="1"/>
  <c r="AF50" i="1"/>
  <c r="AA50" i="1"/>
  <c r="AF49" i="1"/>
  <c r="AA49" i="1"/>
  <c r="AF48" i="1"/>
  <c r="AA48" i="1"/>
  <c r="AF47" i="1"/>
  <c r="AA47" i="1"/>
  <c r="AF46" i="1"/>
  <c r="AA46" i="1"/>
  <c r="AF45" i="1"/>
  <c r="AA45" i="1"/>
  <c r="AF44" i="1"/>
  <c r="AA44" i="1"/>
  <c r="AF43" i="1"/>
  <c r="AA43" i="1"/>
  <c r="AF42" i="1"/>
  <c r="AA42" i="1"/>
  <c r="AF41" i="1"/>
  <c r="AA41" i="1"/>
  <c r="AF40" i="1"/>
  <c r="AA40" i="1"/>
  <c r="AF39" i="1"/>
  <c r="AA39" i="1"/>
  <c r="AF38" i="1"/>
  <c r="AA38" i="1"/>
  <c r="AF37" i="1"/>
  <c r="AA37" i="1"/>
  <c r="AF36" i="1"/>
  <c r="AA36" i="1"/>
  <c r="AF35" i="1"/>
  <c r="AA35" i="1"/>
  <c r="AF34" i="1"/>
  <c r="AA34" i="1"/>
  <c r="AF33" i="1"/>
  <c r="AA33" i="1"/>
  <c r="AF32" i="1"/>
  <c r="AA32" i="1"/>
  <c r="AF31" i="1"/>
  <c r="AA31" i="1"/>
  <c r="AF30" i="1"/>
  <c r="AA30" i="1"/>
  <c r="AF29" i="1"/>
  <c r="AA29" i="1"/>
  <c r="AF28" i="1"/>
  <c r="AA28" i="1"/>
  <c r="AF27" i="1"/>
  <c r="AA27" i="1"/>
  <c r="AF26" i="1"/>
  <c r="AA26" i="1"/>
  <c r="AF25" i="1"/>
  <c r="AA25" i="1"/>
  <c r="AF24" i="1"/>
  <c r="AA24" i="1"/>
  <c r="AF23" i="1"/>
  <c r="AA23" i="1"/>
  <c r="AF22" i="1"/>
  <c r="AA22" i="1"/>
  <c r="AF21" i="1"/>
  <c r="AA21" i="1"/>
  <c r="AF20" i="1"/>
  <c r="AA20" i="1"/>
  <c r="AF19" i="1"/>
  <c r="AA19" i="1"/>
  <c r="AF18" i="1"/>
  <c r="AA18" i="1"/>
  <c r="AF17" i="1"/>
  <c r="AA17" i="1"/>
  <c r="AF16" i="1"/>
  <c r="AA16" i="1"/>
  <c r="AF15" i="1"/>
  <c r="AA15"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E4" i="4"/>
  <c r="E4" i="17"/>
  <c r="X14" i="6"/>
  <c r="W14" i="6"/>
  <c r="G12" i="4"/>
  <c r="E5" i="1"/>
  <c r="E4" i="1"/>
  <c r="M184" i="1"/>
  <c r="M183" i="1"/>
  <c r="M182" i="1"/>
  <c r="M181" i="1"/>
  <c r="M180" i="1"/>
  <c r="M178" i="1"/>
  <c r="M14" i="1"/>
  <c r="AP12" i="1"/>
  <c r="AO12" i="1"/>
  <c r="AN12" i="1"/>
  <c r="AM12" i="1"/>
  <c r="AF14" i="1"/>
  <c r="AA14" i="1"/>
  <c r="Q14" i="6"/>
  <c r="P14" i="6"/>
  <c r="I186" i="6"/>
  <c r="I185" i="6"/>
  <c r="I184" i="6"/>
  <c r="I183" i="6"/>
  <c r="I182" i="6"/>
  <c r="G186" i="6"/>
  <c r="G185" i="6"/>
  <c r="G184" i="6"/>
  <c r="G183" i="6"/>
  <c r="G182" i="6"/>
  <c r="AF178" i="1"/>
  <c r="D5" i="7"/>
  <c r="E186" i="6"/>
  <c r="E185" i="6"/>
  <c r="E184" i="6"/>
  <c r="E183" i="6"/>
  <c r="E182" i="6"/>
  <c r="K184" i="6"/>
  <c r="K183" i="6"/>
  <c r="K182" i="6"/>
  <c r="AF183" i="1"/>
  <c r="AF182" i="1"/>
  <c r="AA183" i="1"/>
  <c r="AA182" i="1"/>
  <c r="AF181" i="1"/>
  <c r="AF180" i="1"/>
  <c r="AA181" i="1"/>
  <c r="AA180" i="1"/>
  <c r="AF184" i="1"/>
  <c r="E5" i="6"/>
  <c r="K186" i="6"/>
  <c r="K185" i="6"/>
  <c r="S14" i="6"/>
  <c r="R14" i="6"/>
  <c r="O14" i="6"/>
  <c r="N14" i="6"/>
  <c r="E4" i="6"/>
  <c r="V16" i="17"/>
  <c r="I5254" i="4"/>
  <c r="I5220" i="4"/>
  <c r="H5090" i="4"/>
  <c r="H5275" i="4"/>
  <c r="H5169" i="4"/>
  <c r="H5155" i="4"/>
  <c r="H5102" i="4"/>
  <c r="I5250" i="4"/>
  <c r="I5169" i="4"/>
  <c r="H5065" i="4"/>
  <c r="H5157" i="4"/>
  <c r="H5089" i="4"/>
  <c r="H5049" i="4"/>
  <c r="H5032" i="4"/>
  <c r="H5199" i="4"/>
  <c r="I5196" i="4"/>
  <c r="I5011" i="4"/>
  <c r="H5057" i="4"/>
  <c r="H5186" i="4"/>
  <c r="I5183" i="4"/>
  <c r="H5266" i="4"/>
  <c r="I5149" i="4"/>
  <c r="H5083" i="4"/>
  <c r="H5019" i="4"/>
  <c r="I5140" i="4"/>
  <c r="H5095" i="4"/>
  <c r="H5262" i="4"/>
  <c r="H5224" i="4"/>
  <c r="I5152" i="4"/>
  <c r="I5197" i="4"/>
  <c r="I5255" i="4"/>
  <c r="H5248" i="4"/>
  <c r="H5014" i="4"/>
  <c r="I5176" i="4"/>
  <c r="I5205" i="4"/>
  <c r="H5172" i="4"/>
  <c r="H5115" i="4"/>
  <c r="I5168" i="4"/>
  <c r="H5198" i="4"/>
  <c r="I5085" i="4"/>
  <c r="H5063" i="4"/>
  <c r="I5223" i="4"/>
  <c r="I5051" i="4"/>
  <c r="H5265" i="4"/>
  <c r="H5062" i="4"/>
  <c r="H5237" i="4"/>
  <c r="I5024" i="4"/>
  <c r="I5272" i="4"/>
  <c r="I5112" i="4"/>
  <c r="H5081" i="4"/>
  <c r="I5015" i="4"/>
  <c r="I5099" i="4"/>
  <c r="I5267" i="4"/>
  <c r="H5070" i="4"/>
  <c r="H5151" i="4"/>
  <c r="H5190" i="4"/>
  <c r="H5039" i="4"/>
  <c r="H5226" i="4"/>
  <c r="H5075" i="4"/>
  <c r="H5220" i="4"/>
  <c r="I5188" i="4"/>
  <c r="H5179" i="4"/>
  <c r="H5052" i="4"/>
  <c r="H5077" i="4"/>
  <c r="I5156" i="4"/>
  <c r="I5118" i="4"/>
  <c r="I5088" i="4"/>
  <c r="I5007" i="4"/>
  <c r="I5217" i="4"/>
  <c r="I5074" i="4"/>
  <c r="I5102" i="4"/>
  <c r="H5176" i="4"/>
  <c r="I5093" i="4"/>
  <c r="H5208" i="4"/>
  <c r="H5247" i="4"/>
  <c r="I5059" i="4"/>
  <c r="H5024" i="4"/>
  <c r="I5013" i="4"/>
  <c r="H5028" i="4"/>
  <c r="H5200" i="4"/>
  <c r="I5234" i="4"/>
  <c r="I5071" i="4"/>
  <c r="H5104" i="4"/>
  <c r="H5072" i="4"/>
  <c r="I5237" i="4"/>
  <c r="H5187" i="4"/>
  <c r="H5233" i="4"/>
  <c r="H5194" i="4"/>
  <c r="H5154" i="4"/>
  <c r="G15" i="4"/>
  <c r="I4997" i="4"/>
  <c r="I5137" i="4"/>
  <c r="H5140" i="4"/>
  <c r="H5037" i="4"/>
  <c r="I5262" i="4"/>
  <c r="I5174" i="4"/>
  <c r="I5012" i="4"/>
  <c r="H5235" i="4"/>
  <c r="H5088" i="4"/>
  <c r="H5185" i="4"/>
  <c r="H5113" i="4"/>
  <c r="H5031" i="4"/>
  <c r="H5269" i="4"/>
  <c r="H5217" i="4"/>
  <c r="H5188" i="4"/>
  <c r="H5109" i="4"/>
  <c r="I5144" i="4"/>
  <c r="H5156" i="4"/>
  <c r="H5006" i="4"/>
  <c r="N7" i="7"/>
  <c r="H5228" i="4"/>
  <c r="I5165" i="4"/>
  <c r="I5172" i="4"/>
  <c r="I5022" i="4"/>
  <c r="H5173" i="4"/>
  <c r="H5004" i="4"/>
  <c r="H5201" i="4"/>
  <c r="I5265" i="4"/>
  <c r="I5218" i="4"/>
  <c r="H5246" i="4"/>
  <c r="H5084" i="4"/>
  <c r="I5184" i="4"/>
  <c r="H5263" i="4"/>
  <c r="H5118" i="4"/>
  <c r="H5221" i="4"/>
  <c r="H5164" i="4"/>
  <c r="I5116" i="4"/>
  <c r="H5001" i="4"/>
  <c r="I5136" i="4"/>
  <c r="H5128" i="4"/>
  <c r="I5000" i="4"/>
  <c r="I5009" i="4"/>
  <c r="I5079" i="4"/>
  <c r="H5182" i="4"/>
  <c r="I5191" i="4"/>
  <c r="H5142" i="4"/>
  <c r="H5149" i="4"/>
  <c r="H5213" i="4"/>
  <c r="I5153" i="4"/>
  <c r="I5134" i="4"/>
  <c r="H5160" i="4"/>
  <c r="H5133" i="4"/>
  <c r="H5093" i="4"/>
  <c r="I5061" i="4"/>
  <c r="I5266" i="4"/>
  <c r="I5279" i="4"/>
  <c r="H5026" i="4"/>
  <c r="H5101" i="4"/>
  <c r="H5074" i="4"/>
  <c r="H5180" i="4"/>
  <c r="H5043" i="4"/>
  <c r="I5243" i="4"/>
  <c r="I5035" i="4"/>
  <c r="H5146" i="4"/>
  <c r="H5085" i="4"/>
  <c r="I5200" i="4"/>
  <c r="H5163" i="4"/>
  <c r="H5056" i="4"/>
  <c r="I5219" i="4"/>
  <c r="I5198" i="4"/>
  <c r="H5258" i="4"/>
  <c r="I5249" i="4"/>
  <c r="H5245" i="4"/>
  <c r="H5114" i="4"/>
  <c r="I5151" i="4"/>
  <c r="I5030" i="4"/>
  <c r="I5251" i="4"/>
  <c r="H5261" i="4"/>
  <c r="I5264" i="4"/>
  <c r="H5276" i="4"/>
  <c r="H5107" i="4"/>
  <c r="H5124" i="4"/>
  <c r="I5231" i="4"/>
  <c r="H5069" i="4"/>
  <c r="H5277" i="4"/>
  <c r="I5130" i="4"/>
  <c r="I5105" i="4"/>
  <c r="H5202" i="4"/>
  <c r="I5125" i="4"/>
  <c r="I5026" i="4"/>
  <c r="I5225" i="4"/>
  <c r="H5264" i="4"/>
  <c r="I5185" i="4"/>
  <c r="I5129" i="4"/>
  <c r="H5230" i="4"/>
  <c r="H5143" i="4"/>
  <c r="I5037" i="4"/>
  <c r="I5160" i="4"/>
  <c r="I5229" i="4"/>
  <c r="H5017" i="4"/>
  <c r="I5138" i="4"/>
  <c r="H5241" i="4"/>
  <c r="I5100" i="4"/>
  <c r="H5167" i="4"/>
  <c r="H5236" i="4"/>
  <c r="I5020" i="4"/>
  <c r="I5087" i="4"/>
  <c r="H5249" i="4"/>
  <c r="H5132" i="4"/>
  <c r="I5203" i="4"/>
  <c r="I5017" i="4"/>
  <c r="H5147" i="4"/>
  <c r="I5106" i="4"/>
  <c r="H5216" i="4"/>
  <c r="I5054" i="4"/>
  <c r="I5277" i="4"/>
  <c r="I5141" i="4"/>
  <c r="H5036" i="4"/>
  <c r="H5203" i="4"/>
  <c r="I5002" i="4"/>
  <c r="I5213" i="4"/>
  <c r="H5007" i="4"/>
  <c r="H5177" i="4"/>
  <c r="H5183" i="4"/>
  <c r="H5234" i="4"/>
  <c r="I5230" i="4"/>
  <c r="H5254" i="4"/>
  <c r="H5244" i="4"/>
  <c r="H5150" i="4"/>
  <c r="I5259" i="4"/>
  <c r="I5239" i="4"/>
  <c r="I5032" i="4"/>
  <c r="I5163" i="4"/>
  <c r="H5272" i="4"/>
  <c r="I5033" i="4"/>
  <c r="H5060" i="4"/>
  <c r="I5111" i="4"/>
  <c r="H5240" i="4"/>
  <c r="I5175" i="4"/>
  <c r="I5053" i="4"/>
  <c r="I5133" i="4"/>
  <c r="H5227" i="4"/>
  <c r="H5064" i="4"/>
  <c r="I5253" i="4"/>
  <c r="H5121" i="4"/>
  <c r="I5202" i="4"/>
  <c r="I5070" i="4"/>
  <c r="H5045" i="4"/>
  <c r="H5010" i="4"/>
  <c r="I5006" i="4"/>
  <c r="H5178" i="4"/>
  <c r="H5145" i="4"/>
  <c r="H5204" i="4"/>
  <c r="H5086" i="4"/>
  <c r="H5243" i="4"/>
  <c r="H5046" i="4"/>
  <c r="H5229" i="4"/>
  <c r="I5104" i="4"/>
  <c r="I5090" i="4"/>
  <c r="H5129" i="4"/>
  <c r="H5192" i="4"/>
  <c r="H5219" i="4"/>
  <c r="I5076" i="4"/>
  <c r="H5193" i="4"/>
  <c r="H5195" i="4"/>
  <c r="H5030" i="4"/>
  <c r="I5047" i="4"/>
  <c r="I5194" i="4"/>
  <c r="I5010" i="4"/>
  <c r="I5181" i="4"/>
  <c r="I5014" i="4"/>
  <c r="H5256" i="4"/>
  <c r="H5232" i="4"/>
  <c r="I5166" i="4"/>
  <c r="I5044" i="4"/>
  <c r="H5170" i="4"/>
  <c r="I5224" i="4"/>
  <c r="H5002" i="4"/>
  <c r="H5025" i="4"/>
  <c r="I5046" i="4"/>
  <c r="I5107" i="4"/>
  <c r="H5242" i="4"/>
  <c r="I5263" i="4"/>
  <c r="H5209" i="4"/>
  <c r="I5113" i="4"/>
  <c r="H5111" i="4"/>
  <c r="H5267" i="4"/>
  <c r="I5276" i="4"/>
  <c r="H4998" i="4"/>
  <c r="H5184" i="4"/>
  <c r="H5054" i="4"/>
  <c r="H5003" i="4"/>
  <c r="I5115" i="4"/>
  <c r="I5097" i="4"/>
  <c r="I5082" i="4"/>
  <c r="H5197" i="4"/>
  <c r="I5171" i="4"/>
  <c r="H5009" i="4"/>
  <c r="H5181" i="4"/>
  <c r="H5097" i="4"/>
  <c r="I5036" i="4"/>
  <c r="H5079" i="4"/>
  <c r="H5126" i="4"/>
  <c r="I5003" i="4"/>
  <c r="I5167" i="4"/>
  <c r="I5098" i="4"/>
  <c r="H5207" i="4"/>
  <c r="H5027" i="4"/>
  <c r="H5059" i="4"/>
  <c r="I5227" i="4"/>
  <c r="H5252" i="4"/>
  <c r="H5094" i="4"/>
  <c r="H5068" i="4"/>
  <c r="I5121" i="4"/>
  <c r="H4997" i="4"/>
  <c r="I5056" i="4"/>
  <c r="I5271" i="4"/>
  <c r="H5171" i="4"/>
  <c r="I5117" i="4"/>
  <c r="H5238" i="4"/>
  <c r="I5242" i="4"/>
  <c r="I5261" i="4"/>
  <c r="I5274" i="4"/>
  <c r="I5139" i="4"/>
  <c r="I5226" i="4"/>
  <c r="H5153" i="4"/>
  <c r="H5015" i="4"/>
  <c r="H5105" i="4"/>
  <c r="I5067" i="4"/>
  <c r="I5258" i="4"/>
  <c r="I5177" i="4"/>
  <c r="I5221" i="4"/>
  <c r="I5081" i="4"/>
  <c r="I5210" i="4"/>
  <c r="I5164" i="4"/>
  <c r="I5182" i="4"/>
  <c r="H5098" i="4"/>
  <c r="I5127" i="4"/>
  <c r="H5108" i="4"/>
  <c r="H5279" i="4"/>
  <c r="I5114" i="4"/>
  <c r="H5125" i="4"/>
  <c r="I5159" i="4"/>
  <c r="H5040" i="4"/>
  <c r="H5255" i="4"/>
  <c r="I5193" i="4"/>
  <c r="I5064" i="4"/>
  <c r="H5168" i="4"/>
  <c r="H5134" i="4"/>
  <c r="I5260" i="4"/>
  <c r="H5051" i="4"/>
  <c r="I5214" i="4"/>
  <c r="I5077" i="4"/>
  <c r="H5191" i="4"/>
  <c r="H5175" i="4"/>
  <c r="H5136" i="4"/>
  <c r="I5257" i="4"/>
  <c r="I5045" i="4"/>
  <c r="I5068" i="4"/>
  <c r="H5047" i="4"/>
  <c r="I5008" i="4"/>
  <c r="H5158" i="4"/>
  <c r="H5116" i="4"/>
  <c r="I5040" i="4"/>
  <c r="I5273" i="4"/>
  <c r="I5142" i="4"/>
  <c r="H5253" i="4"/>
  <c r="I5110" i="4"/>
  <c r="I5101" i="4"/>
  <c r="H5218" i="4"/>
  <c r="I5132" i="4"/>
  <c r="I5041" i="4"/>
  <c r="H5225" i="4"/>
  <c r="I5062" i="4"/>
  <c r="I5148" i="4"/>
  <c r="I5031" i="4"/>
  <c r="I5072" i="4"/>
  <c r="H5259" i="4"/>
  <c r="H5011" i="4"/>
  <c r="I5028" i="4"/>
  <c r="H5029" i="4"/>
  <c r="I5096" i="4"/>
  <c r="I5039" i="4"/>
  <c r="I5278" i="4"/>
  <c r="H5058" i="4"/>
  <c r="I5128" i="4"/>
  <c r="I5150" i="4"/>
  <c r="H5050" i="4"/>
  <c r="H5042" i="4"/>
  <c r="H5239" i="4"/>
  <c r="H5127" i="4"/>
  <c r="I5204" i="4"/>
  <c r="H5034" i="4"/>
  <c r="H5152" i="4"/>
  <c r="I5063" i="4"/>
  <c r="H5174" i="4"/>
  <c r="H5271" i="4"/>
  <c r="I4998" i="4"/>
  <c r="I5075" i="4"/>
  <c r="I5052" i="4"/>
  <c r="H5215" i="4"/>
  <c r="H5122" i="4"/>
  <c r="H5018" i="4"/>
  <c r="I5170" i="4"/>
  <c r="H5223" i="4"/>
  <c r="H5120" i="4"/>
  <c r="H5123" i="4"/>
  <c r="H5257" i="4"/>
  <c r="I5016" i="4"/>
  <c r="I5019" i="4"/>
  <c r="I5091" i="4"/>
  <c r="H5138" i="4"/>
  <c r="I5042" i="4"/>
  <c r="H5211" i="4"/>
  <c r="I5023" i="4"/>
  <c r="H5096" i="4"/>
  <c r="I5207" i="4"/>
  <c r="I5161" i="4"/>
  <c r="I5078" i="4"/>
  <c r="I5268" i="4"/>
  <c r="H5189" i="4"/>
  <c r="I5180" i="4"/>
  <c r="I5208" i="4"/>
  <c r="H5082" i="4"/>
  <c r="I5155" i="4"/>
  <c r="I5103" i="4"/>
  <c r="I5057" i="4"/>
  <c r="I5126" i="4"/>
  <c r="I5158" i="4"/>
  <c r="I5189" i="4"/>
  <c r="H5066" i="4"/>
  <c r="H5222" i="4"/>
  <c r="H5205" i="4"/>
  <c r="I5247" i="4"/>
  <c r="H5141" i="4"/>
  <c r="I5252" i="4"/>
  <c r="I5146" i="4"/>
  <c r="I5269" i="4"/>
  <c r="I5120" i="4"/>
  <c r="H5278" i="4"/>
  <c r="H5162" i="4"/>
  <c r="I5050" i="4"/>
  <c r="H5112" i="4"/>
  <c r="H5080" i="4"/>
  <c r="I5241" i="4"/>
  <c r="I5212" i="4"/>
  <c r="I5038" i="4"/>
  <c r="H5206" i="4"/>
  <c r="I5178" i="4"/>
  <c r="S7" i="17"/>
  <c r="I5060" i="4"/>
  <c r="I5256" i="4"/>
  <c r="I5094" i="4"/>
  <c r="I5206" i="4"/>
  <c r="I5119" i="4"/>
  <c r="H5099" i="4"/>
  <c r="I5199" i="4"/>
  <c r="I5201" i="4"/>
  <c r="I5211" i="4"/>
  <c r="H5135" i="4"/>
  <c r="I5073" i="4"/>
  <c r="I5248" i="4"/>
  <c r="H5021" i="4"/>
  <c r="I5092" i="4"/>
  <c r="I5048" i="4"/>
  <c r="H5038" i="4"/>
  <c r="I5157" i="4"/>
  <c r="H5159" i="4"/>
  <c r="I5027" i="4"/>
  <c r="I5083" i="4"/>
  <c r="H5165" i="4"/>
  <c r="H5103" i="4"/>
  <c r="H5250" i="4"/>
  <c r="I5173" i="4"/>
  <c r="I5089" i="4"/>
  <c r="I5245" i="4"/>
  <c r="H5035" i="4"/>
  <c r="I5233" i="4"/>
  <c r="H5106" i="4"/>
  <c r="I5122" i="4"/>
  <c r="I5095" i="4"/>
  <c r="H5033" i="4"/>
  <c r="H5055" i="4"/>
  <c r="I5143" i="4"/>
  <c r="I5195" i="4"/>
  <c r="H5073" i="4"/>
  <c r="H5020" i="4"/>
  <c r="I5162" i="4"/>
  <c r="H5161" i="4"/>
  <c r="I5147" i="4"/>
  <c r="H5268" i="4"/>
  <c r="I5246" i="4"/>
  <c r="I5021" i="4"/>
  <c r="I5001" i="4"/>
  <c r="I5275" i="4"/>
  <c r="I5055" i="4"/>
  <c r="I5236" i="4"/>
  <c r="H5071" i="4"/>
  <c r="I5240" i="4"/>
  <c r="I5145" i="4"/>
  <c r="I5179" i="4"/>
  <c r="AI7" i="1"/>
  <c r="H5270" i="4"/>
  <c r="H5023" i="4"/>
  <c r="I4999" i="4"/>
  <c r="H5067" i="4"/>
  <c r="I5066" i="4"/>
  <c r="I5235" i="4"/>
  <c r="H5196" i="4"/>
  <c r="H5166" i="4"/>
  <c r="I5186" i="4"/>
  <c r="I5109" i="4"/>
  <c r="I5005" i="4"/>
  <c r="I5108" i="4"/>
  <c r="I5232" i="4"/>
  <c r="I5065" i="4"/>
  <c r="H5013" i="4"/>
  <c r="I5215" i="4"/>
  <c r="I5049" i="4"/>
  <c r="H5076" i="4"/>
  <c r="I5086" i="4"/>
  <c r="H5110" i="4"/>
  <c r="I5190" i="4"/>
  <c r="H5274" i="4"/>
  <c r="I5135" i="4"/>
  <c r="I5154" i="4"/>
  <c r="I5270" i="4"/>
  <c r="I5244" i="4"/>
  <c r="H5212" i="4"/>
  <c r="W7" i="6"/>
  <c r="H5022" i="4"/>
  <c r="I5216" i="4"/>
  <c r="I5238" i="4"/>
  <c r="I5018" i="4"/>
  <c r="I5222" i="4"/>
  <c r="H5139" i="4"/>
  <c r="H5091" i="4"/>
  <c r="H5144" i="4"/>
  <c r="I5043" i="4"/>
  <c r="I5080" i="4"/>
  <c r="H5131" i="4"/>
  <c r="H5231" i="4"/>
  <c r="H5041" i="4"/>
  <c r="I5084" i="4"/>
  <c r="H5251" i="4"/>
  <c r="H4999" i="4"/>
  <c r="H5214" i="4"/>
  <c r="I5025" i="4"/>
  <c r="H5016" i="4"/>
  <c r="H5078" i="4"/>
  <c r="H5044" i="4"/>
  <c r="H5273" i="4"/>
  <c r="H5005" i="4"/>
  <c r="H5087" i="4"/>
  <c r="H5053" i="4"/>
  <c r="I5228" i="4"/>
  <c r="I5069" i="4"/>
  <c r="H5117" i="4"/>
  <c r="I5058" i="4"/>
  <c r="H5260" i="4"/>
  <c r="H5048" i="4"/>
  <c r="H5100" i="4"/>
  <c r="H5012" i="4"/>
  <c r="I5124" i="4"/>
  <c r="I5029" i="4"/>
  <c r="H5000" i="4"/>
  <c r="H5008" i="4"/>
  <c r="I5131" i="4"/>
  <c r="I5209" i="4"/>
  <c r="H5148" i="4"/>
  <c r="H5119" i="4"/>
  <c r="G16" i="4"/>
  <c r="D16" i="17"/>
  <c r="I5004" i="4"/>
  <c r="I5187" i="4"/>
  <c r="H5092" i="4"/>
  <c r="H5061" i="4"/>
  <c r="H5137" i="4"/>
  <c r="I5123" i="4"/>
  <c r="H5130" i="4"/>
  <c r="I5034" i="4"/>
  <c r="H5210" i="4"/>
  <c r="I5192" i="4"/>
  <c r="D4" i="7"/>
  <c r="J25" i="4"/>
  <c r="K22" i="4"/>
  <c r="K26" i="4"/>
  <c r="K24" i="4"/>
  <c r="J23" i="4"/>
  <c r="K25" i="4"/>
  <c r="J22" i="4"/>
  <c r="K21" i="4"/>
  <c r="J26" i="4"/>
  <c r="J21" i="4"/>
  <c r="J24" i="4"/>
  <c r="K23" i="4"/>
  <c r="G7" i="1"/>
  <c r="E7" i="6"/>
  <c r="E7" i="7"/>
  <c r="E7" i="17"/>
  <c r="D15" i="17"/>
  <c r="D14" i="17"/>
  <c r="L26" i="4"/>
  <c r="L22" i="4"/>
  <c r="K15" i="17"/>
  <c r="F15" i="17"/>
  <c r="G15" i="17"/>
  <c r="L15" i="17"/>
  <c r="M15" i="17"/>
  <c r="I15" i="17"/>
  <c r="J15" i="17"/>
  <c r="H15" i="17"/>
  <c r="L24" i="4"/>
  <c r="L21" i="4"/>
  <c r="J27" i="4"/>
  <c r="K27" i="4"/>
  <c r="L23" i="4"/>
  <c r="K16" i="17"/>
  <c r="G16" i="17"/>
  <c r="I16" i="17"/>
  <c r="L16" i="17"/>
  <c r="M16" i="17"/>
  <c r="H16" i="17"/>
  <c r="J16" i="17"/>
  <c r="F16" i="17"/>
  <c r="G14" i="17"/>
  <c r="M14" i="17"/>
  <c r="F14" i="17"/>
  <c r="H14" i="17"/>
  <c r="I14" i="17"/>
  <c r="K14" i="17"/>
  <c r="L14" i="17"/>
  <c r="J14" i="17"/>
  <c r="L25" i="4"/>
  <c r="L27" i="4"/>
</calcChain>
</file>

<file path=xl/sharedStrings.xml><?xml version="1.0" encoding="utf-8"?>
<sst xmlns="http://schemas.openxmlformats.org/spreadsheetml/2006/main" count="58622" uniqueCount="15378">
  <si>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</si>
  <si>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</si>
  <si>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</si>
  <si>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</si>
  <si>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</si>
  <si>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</si>
  <si>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</si>
  <si>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</si>
  <si>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</si>
  <si>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</si>
  <si>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</si>
  <si>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</si>
  <si>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</si>
  <si>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</si>
  <si>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</si>
  <si>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</si>
  <si>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</si>
  <si>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</si>
  <si>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CS</t>
  </si>
  <si>
    <t>103020407</t>
  </si>
  <si>
    <t>A W Beattie Career Center</t>
  </si>
  <si>
    <t>119350303</t>
  </si>
  <si>
    <t>Abington Heights SD</t>
  </si>
  <si>
    <t>SD</t>
  </si>
  <si>
    <t>123460302</t>
  </si>
  <si>
    <t>Abington SD</t>
  </si>
  <si>
    <t>102020003</t>
  </si>
  <si>
    <t>Academy CS</t>
  </si>
  <si>
    <t>125230001</t>
  </si>
  <si>
    <t>Achievement House CS</t>
  </si>
  <si>
    <t>126510015</t>
  </si>
  <si>
    <t>Ad Prima CS</t>
  </si>
  <si>
    <t>108110307</t>
  </si>
  <si>
    <t>Admiral Peary AVTS</t>
  </si>
  <si>
    <t>OCCCTC</t>
  </si>
  <si>
    <t>126510020</t>
  </si>
  <si>
    <t>Agora Cyber CS</t>
  </si>
  <si>
    <t>101260303</t>
  </si>
  <si>
    <t>Albert Gallatin Area SD</t>
  </si>
  <si>
    <t>127040503</t>
  </si>
  <si>
    <t>Aliquippa SD</t>
  </si>
  <si>
    <t>Allegheny IU 3</t>
  </si>
  <si>
    <t>IU</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</si>
  <si>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</si>
  <si>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</si>
  <si>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</si>
  <si>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</si>
  <si>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</si>
  <si>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</si>
  <si>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</si>
  <si>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</si>
  <si>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</si>
  <si>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</si>
  <si>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</si>
  <si>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</si>
  <si>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</si>
  <si>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</si>
  <si>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</si>
  <si>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</si>
  <si>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</si>
  <si>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</si>
  <si>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</si>
  <si>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</si>
  <si>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Appalachia IU 8</t>
  </si>
  <si>
    <t>168518013</t>
  </si>
  <si>
    <t>ARISE Academy Charter High School</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</si>
  <si>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</si>
  <si>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</si>
  <si>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</si>
  <si>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</si>
  <si>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</si>
  <si>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</si>
  <si>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</si>
  <si>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</si>
  <si>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</si>
  <si>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</si>
  <si>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</si>
  <si>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</si>
  <si>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</si>
  <si>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</si>
  <si>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</si>
  <si>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</si>
  <si>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</si>
  <si>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</si>
  <si>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</si>
  <si>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</si>
  <si>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</si>
  <si>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</si>
  <si>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</si>
  <si>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</si>
  <si>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127040001</t>
  </si>
  <si>
    <t>Beaver Area Academic CS</t>
  </si>
  <si>
    <t>127041203</t>
  </si>
  <si>
    <t>Beaver Area SD</t>
  </si>
  <si>
    <t>127041307</t>
  </si>
  <si>
    <t>Beaver County CTC</t>
  </si>
  <si>
    <t>Beaver Valley IU 27</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</si>
  <si>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</si>
  <si>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</si>
  <si>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</si>
  <si>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</si>
  <si>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</si>
  <si>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</si>
  <si>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</si>
  <si>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</si>
  <si>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</si>
  <si>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</si>
  <si>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</si>
  <si>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</si>
  <si>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</si>
  <si>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</si>
  <si>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</si>
  <si>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</si>
  <si>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</si>
  <si>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</si>
  <si>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Berks County IU 14</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</si>
  <si>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</si>
  <si>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</si>
  <si>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</si>
  <si>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</si>
  <si>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</si>
  <si>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</si>
  <si>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</si>
  <si>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</si>
  <si>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</si>
  <si>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</si>
  <si>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</si>
  <si>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</si>
  <si>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</si>
  <si>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</si>
  <si>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</si>
  <si>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</si>
  <si>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</si>
  <si>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</si>
  <si>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</si>
  <si>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</si>
  <si>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</si>
  <si>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Birney Preparatory Academy</t>
  </si>
  <si>
    <t>127041603</t>
  </si>
  <si>
    <t>Blackhawk SD</t>
  </si>
  <si>
    <t>108110603</t>
  </si>
  <si>
    <t>Blacklick Valley SD</t>
  </si>
  <si>
    <t>128321103</t>
  </si>
  <si>
    <t>Blairsville-Saltsburg SD</t>
  </si>
  <si>
    <t>BLaST IU 17</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</si>
  <si>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</si>
  <si>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</si>
  <si>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</si>
  <si>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</si>
  <si>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</si>
  <si>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</si>
  <si>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</si>
  <si>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</si>
  <si>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</si>
  <si>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</si>
  <si>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</si>
  <si>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</si>
  <si>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</si>
  <si>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</si>
  <si>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</si>
  <si>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</si>
  <si>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</si>
  <si>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</si>
  <si>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</si>
  <si>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</si>
  <si>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</si>
  <si>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</si>
  <si>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</si>
  <si>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</si>
  <si>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</si>
  <si>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</si>
  <si>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Bucks County IU 22</t>
  </si>
  <si>
    <t>122091457</t>
  </si>
  <si>
    <t>Bucks County Technical High School</t>
  </si>
  <si>
    <t>COMCTC</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</si>
  <si>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</si>
  <si>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</si>
  <si>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</si>
  <si>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</si>
  <si>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</si>
  <si>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</si>
  <si>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</si>
  <si>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</si>
  <si>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</si>
  <si>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</si>
  <si>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</si>
  <si>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</si>
  <si>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</si>
  <si>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</si>
  <si>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</si>
  <si>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</si>
  <si>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</si>
  <si>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</si>
  <si>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</si>
  <si>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</si>
  <si>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Capital Area IU 15</t>
  </si>
  <si>
    <t>121131507</t>
  </si>
  <si>
    <t>Carbon Career &amp; Technical Institute</t>
  </si>
  <si>
    <t>119351303</t>
  </si>
  <si>
    <t>Carbondale Area SD</t>
  </si>
  <si>
    <t>Carbon-Lehigh IU 21</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</si>
  <si>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</si>
  <si>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</si>
  <si>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</si>
  <si>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</si>
  <si>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</si>
  <si>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</si>
  <si>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</si>
  <si>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</si>
  <si>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</si>
  <si>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</si>
  <si>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</si>
  <si>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</si>
  <si>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</si>
  <si>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</si>
  <si>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</si>
  <si>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</si>
  <si>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</si>
  <si>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</si>
  <si>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</si>
  <si>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</si>
  <si>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</si>
  <si>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</si>
  <si>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</si>
  <si>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</si>
  <si>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</si>
  <si>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Central IU 10</t>
  </si>
  <si>
    <t>123460957</t>
  </si>
  <si>
    <t>Central Montco Technical High School</t>
  </si>
  <si>
    <t>108070001</t>
  </si>
  <si>
    <t>110141607</t>
  </si>
  <si>
    <t>Central Susquehanna IU 16</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</si>
  <si>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</si>
  <si>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</si>
  <si>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</si>
  <si>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</si>
  <si>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</si>
  <si>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</si>
  <si>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</si>
  <si>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</si>
  <si>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</si>
  <si>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</si>
  <si>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</si>
  <si>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</si>
  <si>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</si>
  <si>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</si>
  <si>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</si>
  <si>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</si>
  <si>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</si>
  <si>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Cheltenham Township SD</t>
  </si>
  <si>
    <t>125232950</t>
  </si>
  <si>
    <t>Chester Community CS</t>
  </si>
  <si>
    <t>Chester County IU 24</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</si>
  <si>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</si>
  <si>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</si>
  <si>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</si>
  <si>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</si>
  <si>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</si>
  <si>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</si>
  <si>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</si>
  <si>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</si>
  <si>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</si>
  <si>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</si>
  <si>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</si>
  <si>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</si>
  <si>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</si>
  <si>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</si>
  <si>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</si>
  <si>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</si>
  <si>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</si>
  <si>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</si>
  <si>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</si>
  <si>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</si>
  <si>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</si>
  <si>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</si>
  <si>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</si>
  <si>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</si>
  <si>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</si>
  <si>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</si>
  <si>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</si>
  <si>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</si>
  <si>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</si>
  <si>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</si>
  <si>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</si>
  <si>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Colonial IU 20</t>
  </si>
  <si>
    <t>123461602</t>
  </si>
  <si>
    <t>Colonial SD</t>
  </si>
  <si>
    <t>113361503</t>
  </si>
  <si>
    <t>Columbia Borough SD</t>
  </si>
  <si>
    <t>116191757</t>
  </si>
  <si>
    <t>Columbia-Montour AVTS</t>
  </si>
  <si>
    <t>104431304</t>
  </si>
  <si>
    <t>Commodore Perry SD</t>
  </si>
  <si>
    <t>115220002</t>
  </si>
  <si>
    <t>Commonwealth Connections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</si>
  <si>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</si>
  <si>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</si>
  <si>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</si>
  <si>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</si>
  <si>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</si>
  <si>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</si>
  <si>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</si>
  <si>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</si>
  <si>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</si>
  <si>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</si>
  <si>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</si>
  <si>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</si>
  <si>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</si>
  <si>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</si>
  <si>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</si>
  <si>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</si>
  <si>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</si>
  <si>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</si>
  <si>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</si>
  <si>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</si>
  <si>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</si>
  <si>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</si>
  <si>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</si>
  <si>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</si>
  <si>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</si>
  <si>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</si>
  <si>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</si>
  <si>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</si>
  <si>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</si>
  <si>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</si>
  <si>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</si>
  <si>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</si>
  <si>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</si>
  <si>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</si>
  <si>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</si>
  <si>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</si>
  <si>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Crispus Attucks Youthbuild CS</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</si>
  <si>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</si>
  <si>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</si>
  <si>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</si>
  <si>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</si>
  <si>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</si>
  <si>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</si>
  <si>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</si>
  <si>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</si>
  <si>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</si>
  <si>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</si>
  <si>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</si>
  <si>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</si>
  <si>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</si>
  <si>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</si>
  <si>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</si>
  <si>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</si>
  <si>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</si>
  <si>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</si>
  <si>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</si>
  <si>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Delaware County IU 25</t>
  </si>
  <si>
    <t>125232407</t>
  </si>
  <si>
    <t>Delaware County Technical High School</t>
  </si>
  <si>
    <t>126513470</t>
  </si>
  <si>
    <t>Delaware Valley CHS</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</si>
  <si>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</si>
  <si>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</si>
  <si>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</si>
  <si>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</si>
  <si>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</si>
  <si>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</si>
  <si>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</si>
  <si>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</si>
  <si>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</si>
  <si>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</si>
  <si>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</si>
  <si>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</si>
  <si>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</si>
  <si>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</si>
  <si>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</si>
  <si>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</si>
  <si>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</si>
  <si>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</si>
  <si>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</si>
  <si>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</si>
  <si>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</si>
  <si>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</si>
  <si>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</si>
  <si>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</si>
  <si>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</si>
  <si>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</si>
  <si>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</si>
  <si>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</si>
  <si>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</si>
  <si>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</si>
  <si>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</si>
  <si>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</si>
  <si>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</si>
  <si>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</si>
  <si>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</si>
  <si>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</si>
  <si>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</si>
  <si>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</si>
  <si>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</si>
  <si>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</si>
  <si>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</si>
  <si>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</si>
  <si>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</si>
  <si>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</si>
  <si>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</si>
  <si>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</si>
  <si>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</si>
  <si>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</si>
  <si>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</si>
  <si>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</si>
  <si>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</si>
  <si>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</si>
  <si>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</si>
  <si>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</si>
  <si>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</si>
  <si>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</si>
  <si>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</si>
  <si>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</si>
  <si>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</si>
  <si>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</si>
  <si>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</si>
  <si>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</si>
  <si>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</si>
  <si>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</si>
  <si>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</si>
  <si>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</si>
  <si>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</si>
  <si>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</si>
  <si>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</si>
  <si>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</si>
  <si>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</si>
  <si>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</si>
  <si>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</si>
  <si>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</si>
  <si>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</si>
  <si>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</si>
  <si>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</si>
  <si>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</si>
  <si>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</si>
  <si>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</si>
  <si>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</si>
  <si>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</si>
  <si>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</si>
  <si>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</si>
  <si>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</si>
  <si>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</si>
  <si>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</si>
  <si>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</si>
  <si>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</si>
  <si>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</si>
  <si>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</si>
  <si>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</si>
  <si>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</si>
  <si>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</si>
  <si>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</si>
  <si>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</si>
  <si>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</si>
  <si>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</si>
  <si>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</si>
  <si>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</si>
  <si>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</si>
  <si>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</si>
  <si>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</si>
  <si>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</si>
  <si>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</si>
  <si>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</si>
  <si>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</si>
  <si>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</si>
  <si>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</si>
  <si>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</si>
  <si>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</si>
  <si>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</si>
  <si>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</si>
  <si>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</si>
  <si>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</si>
  <si>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</si>
  <si>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</si>
  <si>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</si>
  <si>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</si>
  <si>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</si>
  <si>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</si>
  <si>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</si>
  <si>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</si>
  <si>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</si>
  <si>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</si>
  <si>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</si>
  <si>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</si>
  <si>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</si>
  <si>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</si>
  <si>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</si>
  <si>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</si>
  <si>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</si>
  <si>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</si>
  <si>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</si>
  <si>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</si>
  <si>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</si>
  <si>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</si>
  <si>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</si>
  <si>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</si>
  <si>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</si>
  <si>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</si>
  <si>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</si>
  <si>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</si>
  <si>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</si>
  <si>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</si>
  <si>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</si>
  <si>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</si>
  <si>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</si>
  <si>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</si>
  <si>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</si>
  <si>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</si>
  <si>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</si>
  <si>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</si>
  <si>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</si>
  <si>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</si>
  <si>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</si>
  <si>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</si>
  <si>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</si>
  <si>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</si>
  <si>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</si>
  <si>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</si>
  <si>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</si>
  <si>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</si>
  <si>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</si>
  <si>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</si>
  <si>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</si>
  <si>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</si>
  <si>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</si>
  <si>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</si>
  <si>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</si>
  <si>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</si>
  <si>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</si>
  <si>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</si>
  <si>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</si>
  <si>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</si>
  <si>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</si>
  <si>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</si>
  <si>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</si>
  <si>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</si>
  <si>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</si>
  <si>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</si>
  <si>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</si>
  <si>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</si>
  <si>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</si>
  <si>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</si>
  <si>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</si>
  <si>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</si>
  <si>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</si>
  <si>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</si>
  <si>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</si>
  <si>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</si>
  <si>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</si>
  <si>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</si>
  <si>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</si>
  <si>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</si>
  <si>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</si>
  <si>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</si>
  <si>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</si>
  <si>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</si>
  <si>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</si>
  <si>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</si>
  <si>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</si>
  <si>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</si>
  <si>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</si>
  <si>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</si>
  <si>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</si>
  <si>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</si>
  <si>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</si>
  <si>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</si>
  <si>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</si>
  <si>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</si>
  <si>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</si>
  <si>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</si>
  <si>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</si>
  <si>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</si>
  <si>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126513200</t>
  </si>
  <si>
    <t>Imani Education Circle CS</t>
  </si>
  <si>
    <t>126512980</t>
  </si>
  <si>
    <t>Imhotep Institute CHS</t>
  </si>
  <si>
    <t>126513510</t>
  </si>
  <si>
    <t>Independence CS</t>
  </si>
  <si>
    <t>128323703</t>
  </si>
  <si>
    <t>Indiana Area SD</t>
  </si>
  <si>
    <t>128324207</t>
  </si>
  <si>
    <t>Indiana County Technology Center</t>
  </si>
  <si>
    <t>115220001</t>
  </si>
  <si>
    <t>Infinity CS</t>
  </si>
  <si>
    <t>125235103</t>
  </si>
  <si>
    <t>Interboro SD</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</si>
  <si>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</si>
  <si>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</si>
  <si>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</si>
  <si>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</si>
  <si>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</si>
  <si>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</si>
  <si>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</si>
  <si>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</si>
  <si>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</si>
  <si>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</si>
  <si>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</si>
  <si>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</si>
  <si>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</si>
  <si>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</si>
  <si>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</si>
  <si>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</si>
  <si>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</si>
  <si>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</si>
  <si>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</si>
  <si>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</si>
  <si>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</si>
  <si>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</si>
  <si>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</si>
  <si>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</si>
  <si>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</si>
  <si>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</si>
  <si>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</si>
  <si>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</si>
  <si>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</si>
  <si>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</si>
  <si>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</si>
  <si>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</si>
  <si>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</si>
  <si>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</si>
  <si>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</si>
  <si>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</si>
  <si>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</si>
  <si>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</si>
  <si>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</si>
  <si>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</si>
  <si>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</si>
  <si>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</si>
  <si>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</si>
  <si>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</si>
  <si>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</si>
  <si>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</si>
  <si>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</si>
  <si>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</si>
  <si>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</si>
  <si>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</si>
  <si>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</si>
  <si>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</si>
  <si>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</si>
  <si>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</si>
  <si>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</si>
  <si>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</si>
  <si>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</si>
  <si>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</si>
  <si>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</si>
  <si>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</si>
  <si>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</si>
  <si>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</si>
  <si>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</si>
  <si>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</si>
  <si>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</si>
  <si>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</si>
  <si>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</si>
  <si>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</si>
  <si>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</si>
  <si>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</si>
  <si>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</si>
  <si>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</si>
  <si>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</si>
  <si>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</si>
  <si>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</si>
  <si>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</si>
  <si>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</si>
  <si>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</si>
  <si>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</si>
  <si>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</si>
  <si>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</si>
  <si>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</si>
  <si>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</si>
  <si>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</si>
  <si>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</si>
  <si>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</si>
  <si>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</si>
  <si>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</si>
  <si>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</si>
  <si>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</si>
  <si>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</si>
  <si>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</si>
  <si>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Lincoln IU 12</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</si>
  <si>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</si>
  <si>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</si>
  <si>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</si>
  <si>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</si>
  <si>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</si>
  <si>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</si>
  <si>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</si>
  <si>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</si>
  <si>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</si>
  <si>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</si>
  <si>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</si>
  <si>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</si>
  <si>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</si>
  <si>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</si>
  <si>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</si>
  <si>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Luzerne IU 18</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</si>
  <si>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</si>
  <si>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</si>
  <si>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</si>
  <si>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</si>
  <si>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</si>
  <si>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</si>
  <si>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</si>
  <si>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</si>
  <si>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</si>
  <si>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</si>
  <si>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</si>
  <si>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</si>
  <si>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</si>
  <si>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</si>
  <si>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</si>
  <si>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</si>
  <si>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</si>
  <si>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</si>
  <si>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</si>
  <si>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</si>
  <si>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</si>
  <si>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</si>
  <si>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</si>
  <si>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126511748</t>
  </si>
  <si>
    <t>Mastery CS-Clymer Elementary</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</si>
  <si>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</si>
  <si>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</si>
  <si>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</si>
  <si>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</si>
  <si>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</si>
  <si>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</si>
  <si>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</si>
  <si>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</si>
  <si>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</si>
  <si>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</si>
  <si>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</si>
  <si>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</si>
  <si>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</si>
  <si>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</si>
  <si>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</si>
  <si>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</si>
  <si>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</si>
  <si>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</si>
  <si>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</si>
  <si>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</si>
  <si>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</si>
  <si>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</si>
  <si>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</si>
  <si>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</si>
  <si>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</si>
  <si>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</si>
  <si>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</si>
  <si>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</si>
  <si>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</si>
  <si>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</si>
  <si>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</si>
  <si>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</si>
  <si>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</si>
  <si>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</si>
  <si>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</si>
  <si>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</si>
  <si>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</si>
  <si>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</si>
  <si>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Midwestern IU 4</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</si>
  <si>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</si>
  <si>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</si>
  <si>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</si>
  <si>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</si>
  <si>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</si>
  <si>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</si>
  <si>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</si>
  <si>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</si>
  <si>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</si>
  <si>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</si>
  <si>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</si>
  <si>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</si>
  <si>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</si>
  <si>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</si>
  <si>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</si>
  <si>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</si>
  <si>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</si>
  <si>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</si>
  <si>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</si>
  <si>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</si>
  <si>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</si>
  <si>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</si>
  <si>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</si>
  <si>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</si>
  <si>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</si>
  <si>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</si>
  <si>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</si>
  <si>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</si>
  <si>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</si>
  <si>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</si>
  <si>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</si>
  <si>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</si>
  <si>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</si>
  <si>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</si>
  <si>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</si>
  <si>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</si>
  <si>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</si>
  <si>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</si>
  <si>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</si>
  <si>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</si>
  <si>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</si>
  <si>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</si>
  <si>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</si>
  <si>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</si>
  <si>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</si>
  <si>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</si>
  <si>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</si>
  <si>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</si>
  <si>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</si>
  <si>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</si>
  <si>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</si>
  <si>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</si>
  <si>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</si>
  <si>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</si>
  <si>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</si>
  <si>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</si>
  <si>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</si>
  <si>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</si>
  <si>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</si>
  <si>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</si>
  <si>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</si>
  <si>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</si>
  <si>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</si>
  <si>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</si>
  <si>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</si>
  <si>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</si>
  <si>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</si>
  <si>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</si>
  <si>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</si>
  <si>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</si>
  <si>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</si>
  <si>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</si>
  <si>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</si>
  <si>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126510018</t>
  </si>
  <si>
    <t>New Media Technology CS</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</si>
  <si>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</si>
  <si>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</si>
  <si>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</si>
  <si>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</si>
  <si>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</si>
  <si>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</si>
  <si>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</si>
  <si>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</si>
  <si>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</si>
  <si>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</si>
  <si>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</si>
  <si>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</si>
  <si>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</si>
  <si>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</si>
  <si>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</si>
  <si>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</si>
  <si>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</si>
  <si>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</si>
  <si>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</si>
  <si>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</si>
  <si>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</si>
  <si>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</si>
  <si>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</si>
  <si>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</si>
  <si>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</si>
  <si>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</si>
  <si>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</si>
  <si>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</si>
  <si>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</si>
  <si>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</si>
  <si>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</si>
  <si>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</si>
  <si>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</si>
  <si>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</si>
  <si>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</si>
  <si>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</si>
  <si>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</si>
  <si>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</si>
  <si>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</si>
  <si>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</si>
  <si>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</si>
  <si>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</si>
  <si>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</si>
  <si>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</si>
  <si>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</si>
  <si>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</si>
  <si>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</si>
  <si>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</si>
  <si>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</si>
  <si>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</si>
  <si>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</si>
  <si>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</si>
  <si>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</si>
  <si>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</si>
  <si>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</si>
  <si>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</si>
  <si>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Northwest Tri-County IU 5</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</si>
  <si>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</si>
  <si>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</si>
  <si>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</si>
  <si>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</si>
  <si>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</si>
  <si>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</si>
  <si>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</si>
  <si>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</si>
  <si>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</si>
  <si>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</si>
  <si>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</si>
  <si>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</si>
  <si>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</si>
  <si>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</si>
  <si>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</si>
  <si>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</si>
  <si>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</si>
  <si>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</si>
  <si>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</si>
  <si>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</si>
  <si>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</si>
  <si>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</si>
  <si>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</si>
  <si>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</si>
  <si>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</si>
  <si>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</si>
  <si>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</si>
  <si>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</si>
  <si>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</si>
  <si>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</si>
  <si>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</si>
  <si>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</si>
  <si>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</si>
  <si>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</si>
  <si>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</si>
  <si>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</si>
  <si>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</si>
  <si>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</si>
  <si>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</si>
  <si>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</si>
  <si>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</si>
  <si>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</si>
  <si>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</si>
  <si>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</si>
  <si>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</si>
  <si>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</si>
  <si>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</si>
  <si>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</si>
  <si>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</si>
  <si>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</si>
  <si>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</si>
  <si>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</si>
  <si>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</si>
  <si>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</si>
  <si>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</si>
  <si>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</si>
  <si>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</si>
  <si>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</si>
  <si>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</si>
  <si>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</si>
  <si>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</si>
  <si>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</si>
  <si>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</si>
  <si>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</si>
  <si>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</si>
  <si>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</si>
  <si>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</si>
  <si>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</si>
  <si>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</si>
  <si>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</si>
  <si>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</si>
  <si>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</si>
  <si>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</si>
  <si>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</si>
  <si>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</si>
  <si>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</si>
  <si>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</si>
  <si>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</si>
  <si>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</si>
  <si>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</si>
  <si>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</si>
  <si>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</si>
  <si>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</si>
  <si>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</si>
  <si>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</si>
  <si>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</si>
  <si>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</si>
  <si>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Philadelphia Harambee Inst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</si>
  <si>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</si>
  <si>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</si>
  <si>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</si>
  <si>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</si>
  <si>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</si>
  <si>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</si>
  <si>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</si>
  <si>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</si>
  <si>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</si>
  <si>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</si>
  <si>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</si>
  <si>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</si>
  <si>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</si>
  <si>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</si>
  <si>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</si>
  <si>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</si>
  <si>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</si>
  <si>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</si>
  <si>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</si>
  <si>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</si>
  <si>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</si>
  <si>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</si>
  <si>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</si>
  <si>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</si>
  <si>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</si>
  <si>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</si>
  <si>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</si>
  <si>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</si>
  <si>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</si>
  <si>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</si>
  <si>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</si>
  <si>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</si>
  <si>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</si>
  <si>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</si>
  <si>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</si>
  <si>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</si>
  <si>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</si>
  <si>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</si>
  <si>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</si>
  <si>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</si>
  <si>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</si>
  <si>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</si>
  <si>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</si>
  <si>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</si>
  <si>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</si>
  <si>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</si>
  <si>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</si>
  <si>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</si>
  <si>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</si>
  <si>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</si>
  <si>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</si>
  <si>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</si>
  <si>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</si>
  <si>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</si>
  <si>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</si>
  <si>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</si>
  <si>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</si>
  <si>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</si>
  <si>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</si>
  <si>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</si>
  <si>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</si>
  <si>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</si>
  <si>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</si>
  <si>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</si>
  <si>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</si>
  <si>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</si>
  <si>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</si>
  <si>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</si>
  <si>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</si>
  <si>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</si>
  <si>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</si>
  <si>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</si>
  <si>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</si>
  <si>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</si>
  <si>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</si>
  <si>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</si>
  <si>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</si>
  <si>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</si>
  <si>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</si>
  <si>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</si>
  <si>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</si>
  <si>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</si>
  <si>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</si>
  <si>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</si>
  <si>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</si>
  <si>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</si>
  <si>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</si>
  <si>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</si>
  <si>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</si>
  <si>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</si>
  <si>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</si>
  <si>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</si>
  <si>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</si>
  <si>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</si>
  <si>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</si>
  <si>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</si>
  <si>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</si>
  <si>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</si>
  <si>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</si>
  <si>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</si>
  <si>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</si>
  <si>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</si>
  <si>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</si>
  <si>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</si>
  <si>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</si>
  <si>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</si>
  <si>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</si>
  <si>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</si>
  <si>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</si>
  <si>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Schuylkill IU 29</t>
  </si>
  <si>
    <t>129546907</t>
  </si>
  <si>
    <t>Schuylkill Technology Centers</t>
  </si>
  <si>
    <t>114067503</t>
  </si>
  <si>
    <t>Schuylkill Valley SD</t>
  </si>
  <si>
    <t>119357402</t>
  </si>
  <si>
    <t>Scranton SD</t>
  </si>
  <si>
    <t>116557103</t>
  </si>
  <si>
    <t>Selinsgrove Area SD</t>
  </si>
  <si>
    <t>109420107</t>
  </si>
  <si>
    <t>Seneca Highlands IU 9</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</si>
  <si>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</si>
  <si>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</si>
  <si>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</si>
  <si>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</si>
  <si>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</si>
  <si>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</si>
  <si>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</si>
  <si>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</si>
  <si>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</si>
  <si>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</si>
  <si>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</si>
  <si>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</si>
  <si>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</si>
  <si>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</si>
  <si>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</si>
  <si>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</si>
  <si>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</si>
  <si>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</si>
  <si>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</si>
  <si>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</si>
  <si>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</si>
  <si>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</si>
  <si>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</si>
  <si>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</si>
  <si>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</si>
  <si>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</si>
  <si>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</si>
  <si>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</si>
  <si>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</si>
  <si>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</si>
  <si>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</si>
  <si>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</si>
  <si>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</si>
  <si>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</si>
  <si>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</si>
  <si>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</si>
  <si>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</si>
  <si>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</si>
  <si>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</si>
  <si>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</si>
  <si>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</si>
  <si>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</si>
  <si>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</si>
  <si>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</si>
  <si>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</si>
  <si>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</si>
  <si>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</si>
  <si>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</si>
  <si>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</si>
  <si>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</si>
  <si>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</si>
  <si>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</si>
  <si>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</si>
  <si>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</si>
  <si>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</si>
  <si>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</si>
  <si>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</si>
  <si>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</si>
  <si>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</si>
  <si>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</si>
  <si>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</si>
  <si>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</si>
  <si>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</si>
  <si>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</si>
  <si>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</si>
  <si>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</si>
  <si>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</si>
  <si>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</si>
  <si>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</si>
  <si>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</si>
  <si>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</si>
  <si>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</si>
  <si>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</si>
  <si>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</si>
  <si>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</si>
  <si>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</si>
  <si>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</si>
  <si>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</si>
  <si>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</si>
  <si>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</si>
  <si>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</si>
  <si>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</si>
  <si>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</si>
  <si>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</si>
  <si>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</si>
  <si>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</si>
  <si>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</si>
  <si>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</si>
  <si>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</si>
  <si>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</si>
  <si>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</si>
  <si>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AVTS</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</si>
  <si>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</si>
  <si>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</si>
  <si>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</si>
  <si>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</si>
  <si>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</si>
  <si>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</si>
  <si>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</si>
  <si>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</si>
  <si>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</si>
  <si>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</si>
  <si>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</si>
  <si>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</si>
  <si>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</si>
  <si>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</si>
  <si>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</si>
  <si>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</si>
  <si>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</si>
  <si>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</si>
  <si>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</si>
  <si>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</si>
  <si>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</si>
  <si>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</si>
  <si>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</si>
  <si>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</si>
  <si>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</si>
  <si>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</si>
  <si>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</si>
  <si>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</si>
  <si>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</si>
  <si>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</si>
  <si>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</si>
  <si>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</si>
  <si>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</si>
  <si>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</si>
  <si>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</si>
  <si>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</si>
  <si>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</si>
  <si>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</si>
  <si>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</si>
  <si>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</si>
  <si>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</si>
  <si>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</si>
  <si>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171510293</t>
  </si>
  <si>
    <t>Truebright Science Academy CS</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</si>
  <si>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</si>
  <si>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</si>
  <si>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</si>
  <si>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</si>
  <si>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</si>
  <si>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</si>
  <si>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</si>
  <si>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</si>
  <si>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</si>
  <si>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</si>
  <si>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</si>
  <si>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</si>
  <si>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</si>
  <si>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</si>
  <si>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</si>
  <si>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</si>
  <si>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</si>
  <si>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</si>
  <si>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</si>
  <si>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</si>
  <si>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</si>
  <si>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</si>
  <si>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</si>
  <si>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</si>
  <si>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</si>
  <si>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</si>
  <si>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</si>
  <si>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</si>
  <si>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</si>
  <si>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</si>
  <si>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</si>
  <si>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</si>
  <si>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</si>
  <si>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</si>
  <si>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</si>
  <si>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</si>
  <si>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</si>
  <si>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</si>
  <si>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</si>
  <si>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</si>
  <si>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</si>
  <si>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</si>
  <si>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</si>
  <si>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</si>
  <si>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</si>
  <si>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</si>
  <si>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</si>
  <si>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</si>
  <si>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</si>
  <si>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</si>
  <si>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</si>
  <si>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</si>
  <si>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</si>
  <si>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</si>
  <si>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</si>
  <si>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</si>
  <si>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</si>
  <si>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</si>
  <si>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126513220</t>
  </si>
  <si>
    <t>Wakisha CS</t>
  </si>
  <si>
    <t>119648303</t>
  </si>
  <si>
    <t>Wallenpaupack Area SD</t>
  </si>
  <si>
    <t>125239603</t>
  </si>
  <si>
    <t>Wallingford-Swarthmore SD</t>
  </si>
  <si>
    <t>126513490</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</si>
  <si>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</si>
  <si>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</si>
  <si>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</si>
  <si>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</si>
  <si>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</si>
  <si>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</si>
  <si>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</si>
  <si>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</si>
  <si>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</si>
  <si>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</si>
  <si>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</si>
  <si>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</si>
  <si>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</si>
  <si>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</si>
  <si>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</si>
  <si>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</si>
  <si>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</si>
  <si>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</si>
  <si>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</si>
  <si>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</si>
  <si>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</si>
  <si>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</si>
  <si>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</si>
  <si>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</si>
  <si>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</si>
  <si>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</si>
  <si>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</si>
  <si>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</si>
  <si>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</si>
  <si>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</si>
  <si>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</si>
  <si>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</si>
  <si>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</si>
  <si>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</si>
  <si>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</si>
  <si>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</si>
  <si>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</si>
  <si>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</si>
  <si>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</si>
  <si>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</si>
  <si>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</si>
  <si>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</si>
  <si>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</si>
  <si>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</si>
  <si>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</si>
  <si>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</si>
  <si>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</si>
  <si>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</si>
  <si>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</si>
  <si>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</si>
  <si>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</si>
  <si>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</si>
  <si>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</si>
  <si>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</si>
  <si>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</si>
  <si>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</si>
  <si>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</si>
  <si>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</si>
  <si>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</si>
  <si>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</si>
  <si>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</si>
  <si>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</si>
  <si>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</si>
  <si>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</si>
  <si>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</si>
  <si>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</si>
  <si>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</si>
  <si>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</si>
  <si>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</si>
  <si>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</si>
  <si>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</si>
  <si>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</si>
  <si>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</si>
  <si>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</si>
  <si>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</si>
  <si>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</si>
  <si>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</si>
  <si>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</si>
  <si>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</si>
  <si>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</si>
  <si>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</si>
  <si>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</si>
  <si>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</si>
  <si>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</si>
  <si>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</si>
  <si>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</si>
  <si>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</si>
  <si>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126512860</t>
  </si>
  <si>
    <t>World Communications CS</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</si>
  <si>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</si>
  <si>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</si>
  <si>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</si>
  <si>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</si>
  <si>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</si>
  <si>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</si>
  <si>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</si>
  <si>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</si>
  <si>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</si>
  <si>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</si>
  <si>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</si>
  <si>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</si>
  <si>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</si>
  <si>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</si>
  <si>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</si>
  <si>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</si>
  <si>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</si>
  <si>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</si>
  <si>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</si>
  <si>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</si>
  <si>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</si>
  <si>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</si>
  <si>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</si>
  <si>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</si>
  <si>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</si>
  <si>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</si>
  <si>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</si>
  <si>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</si>
  <si>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</si>
  <si>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</si>
  <si>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</si>
  <si>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</si>
  <si>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</si>
  <si>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</si>
  <si>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</si>
  <si>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</si>
  <si>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</si>
  <si>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</si>
  <si>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</si>
  <si>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</si>
  <si>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</si>
  <si>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</si>
  <si>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</si>
  <si>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</si>
  <si>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</si>
  <si>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</si>
  <si>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</si>
  <si>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</si>
  <si>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</si>
  <si>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</si>
  <si>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</si>
  <si>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</si>
  <si>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</si>
  <si>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</si>
  <si>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</si>
  <si>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</si>
  <si>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</si>
  <si>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</si>
  <si>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</si>
  <si>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</si>
  <si>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</si>
  <si>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</si>
  <si>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</si>
  <si>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</si>
  <si>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</si>
  <si>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</si>
  <si>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</si>
  <si>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</si>
  <si>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</si>
  <si>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</si>
  <si>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</si>
  <si>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</si>
  <si>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</si>
  <si>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</si>
  <si>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</si>
  <si>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</si>
  <si>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</si>
  <si>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</si>
  <si>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</si>
  <si>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</si>
  <si>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</si>
  <si>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</si>
  <si>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</si>
  <si>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Ford City JSHS</t>
  </si>
  <si>
    <t>6575</t>
  </si>
  <si>
    <t>Kittanning JHS</t>
  </si>
  <si>
    <t>6572</t>
  </si>
  <si>
    <t>Kittanning SHS</t>
  </si>
  <si>
    <t>0596</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</si>
  <si>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</si>
  <si>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</si>
  <si>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</si>
  <si>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</si>
  <si>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</si>
  <si>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</si>
  <si>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</si>
  <si>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</si>
  <si>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</si>
  <si>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</si>
  <si>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</si>
  <si>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</si>
  <si>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</si>
  <si>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</si>
  <si>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</si>
  <si>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</si>
  <si>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</si>
  <si>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</si>
  <si>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</si>
  <si>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</si>
  <si>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</si>
  <si>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</si>
  <si>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</si>
  <si>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</si>
  <si>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</si>
  <si>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</si>
  <si>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</si>
  <si>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7847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</si>
  <si>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</si>
  <si>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</si>
  <si>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</si>
  <si>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</si>
  <si>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</si>
  <si>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</si>
  <si>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</si>
  <si>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</si>
  <si>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</si>
  <si>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</si>
  <si>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</si>
  <si>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</si>
  <si>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</si>
  <si>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</si>
  <si>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</si>
  <si>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</si>
  <si>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</si>
  <si>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</si>
  <si>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</si>
  <si>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</si>
  <si>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</si>
  <si>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</si>
  <si>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</si>
  <si>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</si>
  <si>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</si>
  <si>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</si>
  <si>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</si>
  <si>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</si>
  <si>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</si>
  <si>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</si>
  <si>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</si>
  <si>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</si>
  <si>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</si>
  <si>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</si>
  <si>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</si>
  <si>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</si>
  <si>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</si>
  <si>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</si>
  <si>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</si>
  <si>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</si>
  <si>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</si>
  <si>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</si>
  <si>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</si>
  <si>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</si>
  <si>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</si>
  <si>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</si>
  <si>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</si>
  <si>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</si>
  <si>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</si>
  <si>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</si>
  <si>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</si>
  <si>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</si>
  <si>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</si>
  <si>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</si>
  <si>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</si>
  <si>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</si>
  <si>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</si>
  <si>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</si>
  <si>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</si>
  <si>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</si>
  <si>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</si>
  <si>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</si>
  <si>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</si>
  <si>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</si>
  <si>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</si>
  <si>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</si>
  <si>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</si>
  <si>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</si>
  <si>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</si>
  <si>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</si>
  <si>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</si>
  <si>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</si>
  <si>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</si>
  <si>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</si>
  <si>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</si>
  <si>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</si>
  <si>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</si>
  <si>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</si>
  <si>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</si>
  <si>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</si>
  <si>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</si>
  <si>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</si>
  <si>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</si>
  <si>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</si>
  <si>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</si>
  <si>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</si>
  <si>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</si>
  <si>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</si>
  <si>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</si>
  <si>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</si>
  <si>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</si>
  <si>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</si>
  <si>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Boyertown Area JHS-East</t>
  </si>
  <si>
    <t>6804</t>
  </si>
  <si>
    <t>Boyertown Area JHS-West</t>
  </si>
  <si>
    <t>6305</t>
  </si>
  <si>
    <t>Boyertown Area SHS</t>
  </si>
  <si>
    <t>6306</t>
  </si>
  <si>
    <t>7981</t>
  </si>
  <si>
    <t>Bradford Area HS</t>
  </si>
  <si>
    <t>4691</t>
  </si>
  <si>
    <t>Floyd C Fretz MS</t>
  </si>
  <si>
    <t>3092</t>
  </si>
  <si>
    <t>Brandywine Heights HS</t>
  </si>
  <si>
    <t>6308</t>
  </si>
  <si>
    <t>Brandywine Heights MS</t>
  </si>
  <si>
    <t>6309</t>
  </si>
  <si>
    <t>Brentwood MS</t>
  </si>
  <si>
    <t>7342</t>
  </si>
  <si>
    <t>Bristol HS</t>
  </si>
  <si>
    <t>1014</t>
  </si>
  <si>
    <t>Warren Snyder-John Girotti MS</t>
  </si>
  <si>
    <t>7743</t>
  </si>
  <si>
    <t>Armstrong MS</t>
  </si>
  <si>
    <t>5305</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</si>
  <si>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</si>
  <si>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</si>
  <si>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</si>
  <si>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</si>
  <si>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</si>
  <si>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</si>
  <si>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</si>
  <si>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</si>
  <si>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</si>
  <si>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</si>
  <si>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</si>
  <si>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</si>
  <si>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</si>
  <si>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</si>
  <si>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</si>
  <si>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</si>
  <si>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</si>
  <si>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</si>
  <si>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</si>
  <si>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</si>
  <si>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JHS</t>
  </si>
  <si>
    <t>6119</t>
  </si>
  <si>
    <t>Butler Area SHS</t>
  </si>
  <si>
    <t>1147</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</si>
  <si>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</si>
  <si>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</si>
  <si>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</si>
  <si>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</si>
  <si>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</si>
  <si>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</si>
  <si>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</si>
  <si>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</si>
  <si>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</si>
  <si>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</si>
  <si>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</si>
  <si>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</si>
  <si>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</si>
  <si>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</si>
  <si>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</si>
  <si>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</si>
  <si>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</si>
  <si>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</si>
  <si>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</si>
  <si>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</si>
  <si>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</si>
  <si>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</si>
  <si>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</si>
  <si>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</si>
  <si>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</si>
  <si>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</si>
  <si>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</si>
  <si>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</si>
  <si>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Carmichaels Area JSHS</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</si>
  <si>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</si>
  <si>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</si>
  <si>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</si>
  <si>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</si>
  <si>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</si>
  <si>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</si>
  <si>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</si>
  <si>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</si>
  <si>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</si>
  <si>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</si>
  <si>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</si>
  <si>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</si>
  <si>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</si>
  <si>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</si>
  <si>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</si>
  <si>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</si>
  <si>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</si>
  <si>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</si>
  <si>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</si>
  <si>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</si>
  <si>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</si>
  <si>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</si>
  <si>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</si>
  <si>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</si>
  <si>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</si>
  <si>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</si>
  <si>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</si>
  <si>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</si>
  <si>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</si>
  <si>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</si>
  <si>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</si>
  <si>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</si>
  <si>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</si>
  <si>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</si>
  <si>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</si>
  <si>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</si>
  <si>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</si>
  <si>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</si>
  <si>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</si>
  <si>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</si>
  <si>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</si>
  <si>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</si>
  <si>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</si>
  <si>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</si>
  <si>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</si>
  <si>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</si>
  <si>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</si>
  <si>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</si>
  <si>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</si>
  <si>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</si>
  <si>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</si>
  <si>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</si>
  <si>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</si>
  <si>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</si>
  <si>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</si>
  <si>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</si>
  <si>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</si>
  <si>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</si>
  <si>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</si>
  <si>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</si>
  <si>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</si>
  <si>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</si>
  <si>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</si>
  <si>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</si>
  <si>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</si>
  <si>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</si>
  <si>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</si>
  <si>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</si>
  <si>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</si>
  <si>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</si>
  <si>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</si>
  <si>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</si>
  <si>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</si>
  <si>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</si>
  <si>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</si>
  <si>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</si>
  <si>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</si>
  <si>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</si>
  <si>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</si>
  <si>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</si>
  <si>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</si>
  <si>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</si>
  <si>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</si>
  <si>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</si>
  <si>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</si>
  <si>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</si>
  <si>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</si>
  <si>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</si>
  <si>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</si>
  <si>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</si>
  <si>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</si>
  <si>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</si>
  <si>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</si>
  <si>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</si>
  <si>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</si>
  <si>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</si>
  <si>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</si>
  <si>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</si>
  <si>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</si>
  <si>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</si>
  <si>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</si>
  <si>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</si>
  <si>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</si>
  <si>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</si>
  <si>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</si>
  <si>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</si>
  <si>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</si>
  <si>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</si>
  <si>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</si>
  <si>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</si>
  <si>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</si>
  <si>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</si>
  <si>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</si>
  <si>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</si>
  <si>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</si>
  <si>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</si>
  <si>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</si>
  <si>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</si>
  <si>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</si>
  <si>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</si>
  <si>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</si>
  <si>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</si>
  <si>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</si>
  <si>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</si>
  <si>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</si>
  <si>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</si>
  <si>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</si>
  <si>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</si>
  <si>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</si>
  <si>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</si>
  <si>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</si>
  <si>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</si>
  <si>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</si>
  <si>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</si>
  <si>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Conestoga Valley MS</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</si>
  <si>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</si>
  <si>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</si>
  <si>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</si>
  <si>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</si>
  <si>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</si>
  <si>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</si>
  <si>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</si>
  <si>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</si>
  <si>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</si>
  <si>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</si>
  <si>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</si>
  <si>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</si>
  <si>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</si>
  <si>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</si>
  <si>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</si>
  <si>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</si>
  <si>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</si>
  <si>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</si>
  <si>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</si>
  <si>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</si>
  <si>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</si>
  <si>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</si>
  <si>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</si>
  <si>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</si>
  <si>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</si>
  <si>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</si>
  <si>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</si>
  <si>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</si>
  <si>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</si>
  <si>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</si>
  <si>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</si>
  <si>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</si>
  <si>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</si>
  <si>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</si>
  <si>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</si>
  <si>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</si>
  <si>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</si>
  <si>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</si>
  <si>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</si>
  <si>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</si>
  <si>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</si>
  <si>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</si>
  <si>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</si>
  <si>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</si>
  <si>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</si>
  <si>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</si>
  <si>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</si>
  <si>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</si>
  <si>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</si>
  <si>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</si>
  <si>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</si>
  <si>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</si>
  <si>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</si>
  <si>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</si>
  <si>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</si>
  <si>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</si>
  <si>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</si>
  <si>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</si>
  <si>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</si>
  <si>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Intermediate Sch</t>
  </si>
  <si>
    <t>8132</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</si>
  <si>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</si>
  <si>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</si>
  <si>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</si>
  <si>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</si>
  <si>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</si>
  <si>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</si>
  <si>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</si>
  <si>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</si>
  <si>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</si>
  <si>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</si>
  <si>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</si>
  <si>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</si>
  <si>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</si>
  <si>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</si>
  <si>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</si>
  <si>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</si>
  <si>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7671</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</si>
  <si>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</si>
  <si>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</si>
  <si>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</si>
  <si>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</si>
  <si>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</si>
  <si>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</si>
  <si>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</si>
  <si>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</si>
  <si>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</si>
  <si>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</si>
  <si>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</si>
  <si>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</si>
  <si>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</si>
  <si>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</si>
  <si>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</si>
  <si>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</si>
  <si>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</si>
  <si>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</si>
  <si>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</si>
  <si>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</si>
  <si>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</si>
  <si>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Downington MS</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</si>
  <si>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</si>
  <si>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</si>
  <si>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</si>
  <si>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</si>
  <si>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</si>
  <si>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</si>
  <si>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</si>
  <si>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</si>
  <si>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</si>
  <si>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</si>
  <si>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</si>
  <si>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</si>
  <si>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</si>
  <si>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</si>
  <si>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East Allegheny HS</t>
  </si>
  <si>
    <t>5193</t>
  </si>
  <si>
    <t>Logan MS</t>
  </si>
  <si>
    <t>7926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</si>
  <si>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</si>
  <si>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</si>
  <si>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</si>
  <si>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</si>
  <si>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</si>
  <si>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</si>
  <si>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</si>
  <si>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</si>
  <si>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</si>
  <si>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</si>
  <si>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</si>
  <si>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</si>
  <si>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</si>
  <si>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</si>
  <si>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</si>
  <si>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</si>
  <si>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</si>
  <si>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</si>
  <si>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</si>
  <si>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</si>
  <si>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</si>
  <si>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</si>
  <si>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</si>
  <si>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</si>
  <si>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</si>
  <si>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</si>
  <si>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</si>
  <si>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</si>
  <si>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</si>
  <si>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</si>
  <si>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</si>
  <si>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</si>
  <si>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</si>
  <si>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</si>
  <si>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</si>
  <si>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Easton Area MS Campus Grades 7-8</t>
  </si>
  <si>
    <t>6925</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</si>
  <si>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</si>
  <si>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</si>
  <si>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</si>
  <si>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</si>
  <si>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</si>
  <si>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</si>
  <si>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</si>
  <si>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</si>
  <si>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</si>
  <si>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</si>
  <si>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</si>
  <si>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</si>
  <si>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</si>
  <si>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</si>
  <si>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</si>
  <si>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</si>
  <si>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</si>
  <si>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</si>
  <si>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7294</t>
  </si>
  <si>
    <t>2021</t>
  </si>
  <si>
    <t>2003</t>
  </si>
  <si>
    <t>2026</t>
  </si>
  <si>
    <t>2009</t>
  </si>
  <si>
    <t>Northwest PA Collegiate Academy</t>
  </si>
  <si>
    <t>7515</t>
  </si>
  <si>
    <t>7035</t>
  </si>
  <si>
    <t>2024</t>
  </si>
  <si>
    <t>Strong Vincent HS</t>
  </si>
  <si>
    <t>2027</t>
  </si>
  <si>
    <t>6959</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</si>
  <si>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</si>
  <si>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</si>
  <si>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</si>
  <si>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</si>
  <si>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</si>
  <si>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</si>
  <si>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</si>
  <si>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</si>
  <si>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</si>
  <si>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</si>
  <si>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</si>
  <si>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</si>
  <si>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</si>
  <si>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</si>
  <si>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</si>
  <si>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</si>
  <si>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</si>
  <si>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</si>
  <si>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</si>
  <si>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</si>
  <si>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</si>
  <si>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</si>
  <si>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</si>
  <si>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</si>
  <si>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</si>
  <si>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</si>
  <si>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</si>
  <si>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</si>
  <si>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</si>
  <si>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</si>
  <si>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</si>
  <si>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</si>
  <si>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</si>
  <si>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</si>
  <si>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</si>
  <si>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</si>
  <si>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</si>
  <si>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</si>
  <si>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</si>
  <si>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</si>
  <si>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</si>
  <si>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</si>
  <si>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</si>
  <si>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</si>
  <si>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Forest Hills HS</t>
  </si>
  <si>
    <t>1191</t>
  </si>
  <si>
    <t>Forest Hills MS</t>
  </si>
  <si>
    <t>1287</t>
  </si>
  <si>
    <t>Fort Cherry JSHS</t>
  </si>
  <si>
    <t>4242</t>
  </si>
  <si>
    <t>Fort LeBoeuf MS</t>
  </si>
  <si>
    <t>5328</t>
  </si>
  <si>
    <t>Fort LeBoeuf SHS</t>
  </si>
  <si>
    <t>2037</t>
  </si>
  <si>
    <t>Dorseyville MS</t>
  </si>
  <si>
    <t>0147</t>
  </si>
  <si>
    <t>Fox Chapel Area HS</t>
  </si>
  <si>
    <t>0156</t>
  </si>
  <si>
    <t>Franklin Area HS</t>
  </si>
  <si>
    <t>4106</t>
  </si>
  <si>
    <t>Franklin Area MS</t>
  </si>
  <si>
    <t>6984</t>
  </si>
  <si>
    <t>Franklin Regional MS</t>
  </si>
  <si>
    <t>7602</t>
  </si>
  <si>
    <t>Franklin Regional SHS</t>
  </si>
  <si>
    <t>4360</t>
  </si>
  <si>
    <t>8123</t>
  </si>
  <si>
    <t>7666</t>
  </si>
  <si>
    <t>Frazier HS</t>
  </si>
  <si>
    <t>2126</t>
  </si>
  <si>
    <t>Frazier MS</t>
  </si>
  <si>
    <t>7176</t>
  </si>
  <si>
    <t>Freedom Area MS</t>
  </si>
  <si>
    <t>6564</t>
  </si>
  <si>
    <t>Freedom Area SHS</t>
  </si>
  <si>
    <t>6563</t>
  </si>
  <si>
    <t>Freeport Area JHS</t>
  </si>
  <si>
    <t>0593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</si>
  <si>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</si>
  <si>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</si>
  <si>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</si>
  <si>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</si>
  <si>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</si>
  <si>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</si>
  <si>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</si>
  <si>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</si>
  <si>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</si>
  <si>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</si>
  <si>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</si>
  <si>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</si>
  <si>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</si>
  <si>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</si>
  <si>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</si>
  <si>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</si>
  <si>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</si>
  <si>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</si>
  <si>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</si>
  <si>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</si>
  <si>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</si>
  <si>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</si>
  <si>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</si>
  <si>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</si>
  <si>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</si>
  <si>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</si>
  <si>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</si>
  <si>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</si>
  <si>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</si>
  <si>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</si>
  <si>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</si>
  <si>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</si>
  <si>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</si>
  <si>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</si>
  <si>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</si>
  <si>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</si>
  <si>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</si>
  <si>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</si>
  <si>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</si>
  <si>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</si>
  <si>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</si>
  <si>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</si>
  <si>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</si>
  <si>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</si>
  <si>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</si>
  <si>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</si>
  <si>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</si>
  <si>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</si>
  <si>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</si>
  <si>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</si>
  <si>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</si>
  <si>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</si>
  <si>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</si>
  <si>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</si>
  <si>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</si>
  <si>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</si>
  <si>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</si>
  <si>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</si>
  <si>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</si>
  <si>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</si>
  <si>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</si>
  <si>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</si>
  <si>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</si>
  <si>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</si>
  <si>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</si>
  <si>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</si>
  <si>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</si>
  <si>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</si>
  <si>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</si>
  <si>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</si>
  <si>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</si>
  <si>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</si>
  <si>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</si>
  <si>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</si>
  <si>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</si>
  <si>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</si>
  <si>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</si>
  <si>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</si>
  <si>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</si>
  <si>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</si>
  <si>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</si>
  <si>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</si>
  <si>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</si>
  <si>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</si>
  <si>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</si>
  <si>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</si>
  <si>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</si>
  <si>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</si>
  <si>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</si>
  <si>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</si>
  <si>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</si>
  <si>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</si>
  <si>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</si>
  <si>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</si>
  <si>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</si>
  <si>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</si>
  <si>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</si>
  <si>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</si>
  <si>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Melrose Sch</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</si>
  <si>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</si>
  <si>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</si>
  <si>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</si>
  <si>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</si>
  <si>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</si>
  <si>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</si>
  <si>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</si>
  <si>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</si>
  <si>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</si>
  <si>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</si>
  <si>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</si>
  <si>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</si>
  <si>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</si>
  <si>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</si>
  <si>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</si>
  <si>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</si>
  <si>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</si>
  <si>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</si>
  <si>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</si>
  <si>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</si>
  <si>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</si>
  <si>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</si>
  <si>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</si>
  <si>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</si>
  <si>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</si>
  <si>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</si>
  <si>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</si>
  <si>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</si>
  <si>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</si>
  <si>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</si>
  <si>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</si>
  <si>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</si>
  <si>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</si>
  <si>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</si>
  <si>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</si>
  <si>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</si>
  <si>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</si>
  <si>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</si>
  <si>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</si>
  <si>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</si>
  <si>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</si>
  <si>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</si>
  <si>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</si>
  <si>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</si>
  <si>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</si>
  <si>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</si>
  <si>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</si>
  <si>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</si>
  <si>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</si>
  <si>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</si>
  <si>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</si>
  <si>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</si>
  <si>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</si>
  <si>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</si>
  <si>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</si>
  <si>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</si>
  <si>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</si>
  <si>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Imani Educationl Circle CS</t>
  </si>
  <si>
    <t>7579</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</si>
  <si>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</si>
  <si>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</si>
  <si>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</si>
  <si>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</si>
  <si>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</si>
  <si>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</si>
  <si>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</si>
  <si>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</si>
  <si>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</si>
  <si>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</si>
  <si>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</si>
  <si>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</si>
  <si>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</si>
  <si>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</si>
  <si>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</si>
  <si>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</si>
  <si>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</si>
  <si>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</si>
  <si>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</si>
  <si>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</si>
  <si>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</si>
  <si>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Jeannette McKee MS</t>
  </si>
  <si>
    <t>8025</t>
  </si>
  <si>
    <t>Jeannette SHS</t>
  </si>
  <si>
    <t>4412</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</si>
  <si>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</si>
  <si>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</si>
  <si>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</si>
  <si>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</si>
  <si>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</si>
  <si>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</si>
  <si>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</si>
  <si>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</si>
  <si>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</si>
  <si>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</si>
  <si>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</si>
  <si>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</si>
  <si>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</si>
  <si>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</si>
  <si>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</si>
  <si>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</si>
  <si>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</si>
  <si>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</si>
  <si>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</si>
  <si>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</si>
  <si>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</si>
  <si>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</si>
  <si>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</si>
  <si>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</si>
  <si>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</si>
  <si>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</si>
  <si>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</si>
  <si>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</si>
  <si>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</si>
  <si>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</si>
  <si>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</si>
  <si>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</si>
  <si>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</si>
  <si>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</si>
  <si>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</si>
  <si>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</si>
  <si>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</si>
  <si>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</si>
  <si>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</si>
  <si>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</si>
  <si>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</si>
  <si>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</si>
  <si>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</si>
  <si>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</si>
  <si>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</si>
  <si>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</si>
  <si>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</si>
  <si>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</si>
  <si>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</si>
  <si>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</si>
  <si>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</si>
  <si>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</si>
  <si>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</si>
  <si>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</si>
  <si>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</si>
  <si>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</si>
  <si>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</si>
  <si>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</si>
  <si>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</si>
  <si>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</si>
  <si>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</si>
  <si>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</si>
  <si>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</si>
  <si>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</si>
  <si>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</si>
  <si>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</si>
  <si>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</si>
  <si>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</si>
  <si>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</si>
  <si>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</si>
  <si>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</si>
  <si>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</si>
  <si>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</si>
  <si>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</si>
  <si>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</si>
  <si>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</si>
  <si>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</si>
  <si>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</si>
  <si>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</si>
  <si>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</si>
  <si>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</si>
  <si>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</si>
  <si>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</si>
  <si>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</si>
  <si>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</si>
  <si>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</si>
  <si>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</si>
  <si>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</si>
  <si>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</si>
  <si>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</si>
  <si>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</si>
  <si>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</si>
  <si>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</si>
  <si>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</si>
  <si>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</si>
  <si>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</si>
  <si>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</si>
  <si>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</si>
  <si>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</si>
  <si>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</si>
  <si>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</si>
  <si>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</si>
  <si>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</si>
  <si>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</si>
  <si>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</si>
  <si>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</si>
  <si>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</si>
  <si>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</si>
  <si>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</si>
  <si>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</si>
  <si>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</si>
  <si>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</si>
  <si>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</si>
  <si>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</si>
  <si>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</si>
  <si>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</si>
  <si>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</si>
  <si>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</si>
  <si>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</si>
  <si>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</si>
  <si>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</si>
  <si>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</si>
  <si>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</si>
  <si>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</si>
  <si>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</si>
  <si>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</si>
  <si>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</si>
  <si>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</si>
  <si>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</si>
  <si>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</si>
  <si>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</si>
  <si>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</si>
  <si>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</si>
  <si>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</si>
  <si>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</si>
  <si>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</si>
  <si>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Mahanoy Area HS</t>
  </si>
  <si>
    <t>7012</t>
  </si>
  <si>
    <t>Mahanoy Area MS</t>
  </si>
  <si>
    <t>3902</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</si>
  <si>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</si>
  <si>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</si>
  <si>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</si>
  <si>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</si>
  <si>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</si>
  <si>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</si>
  <si>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</si>
  <si>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</si>
  <si>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</si>
  <si>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</si>
  <si>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</si>
  <si>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</si>
  <si>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</si>
  <si>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</si>
  <si>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</si>
  <si>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</si>
  <si>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</si>
  <si>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</si>
  <si>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</si>
  <si>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</si>
  <si>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</si>
  <si>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</si>
  <si>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</si>
  <si>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</si>
  <si>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8208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</si>
  <si>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</si>
  <si>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</si>
  <si>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</si>
  <si>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</si>
  <si>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</si>
  <si>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</si>
  <si>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</si>
  <si>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</si>
  <si>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</si>
  <si>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</si>
  <si>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</si>
  <si>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</si>
  <si>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</si>
  <si>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</si>
  <si>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</si>
  <si>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</si>
  <si>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</si>
  <si>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</si>
  <si>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</si>
  <si>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</si>
  <si>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</si>
  <si>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</si>
  <si>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</si>
  <si>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</si>
  <si>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</si>
  <si>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</si>
  <si>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</si>
  <si>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</si>
  <si>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</si>
  <si>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</si>
  <si>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</si>
  <si>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</si>
  <si>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</si>
  <si>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</si>
  <si>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</si>
  <si>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</si>
  <si>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</si>
  <si>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</si>
  <si>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</si>
  <si>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</si>
  <si>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</si>
  <si>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</si>
  <si>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</si>
  <si>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</si>
  <si>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</si>
  <si>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</si>
  <si>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</si>
  <si>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</si>
  <si>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</si>
  <si>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</si>
  <si>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</si>
  <si>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</si>
  <si>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</si>
  <si>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</si>
  <si>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</si>
  <si>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</si>
  <si>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</si>
  <si>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</si>
  <si>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</si>
  <si>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</si>
  <si>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</si>
  <si>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</si>
  <si>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</si>
  <si>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</si>
  <si>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</si>
  <si>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</si>
  <si>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</si>
  <si>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</si>
  <si>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</si>
  <si>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Mohawk JSHS</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</si>
  <si>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</si>
  <si>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</si>
  <si>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</si>
  <si>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</si>
  <si>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</si>
  <si>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</si>
  <si>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</si>
  <si>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</si>
  <si>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</si>
  <si>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</si>
  <si>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</si>
  <si>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</si>
  <si>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</si>
  <si>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</si>
  <si>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</si>
  <si>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</si>
  <si>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</si>
  <si>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</si>
  <si>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</si>
  <si>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</si>
  <si>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</si>
  <si>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8114</t>
  </si>
  <si>
    <t>Morrisville Intermediate Sch</t>
  </si>
  <si>
    <t>8113</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</si>
  <si>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</si>
  <si>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</si>
  <si>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</si>
  <si>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</si>
  <si>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</si>
  <si>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</si>
  <si>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</si>
  <si>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</si>
  <si>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</si>
  <si>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</si>
  <si>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</si>
  <si>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</si>
  <si>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</si>
  <si>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</si>
  <si>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</si>
  <si>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</si>
  <si>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</si>
  <si>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</si>
  <si>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</si>
  <si>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</si>
  <si>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</si>
  <si>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</si>
  <si>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</si>
  <si>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</si>
  <si>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</si>
  <si>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</si>
  <si>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</si>
  <si>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</si>
  <si>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</si>
  <si>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</si>
  <si>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</si>
  <si>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</si>
  <si>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</si>
  <si>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</si>
  <si>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</si>
  <si>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</si>
  <si>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</si>
  <si>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</si>
  <si>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</si>
  <si>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</si>
  <si>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</si>
  <si>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</si>
  <si>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</si>
  <si>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</si>
  <si>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</si>
  <si>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</si>
  <si>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</si>
  <si>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</si>
  <si>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</si>
  <si>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</si>
  <si>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</si>
  <si>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</si>
  <si>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</si>
  <si>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</si>
  <si>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7829</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</si>
  <si>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</si>
  <si>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</si>
  <si>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</si>
  <si>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</si>
  <si>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</si>
  <si>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</si>
  <si>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</si>
  <si>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</si>
  <si>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</si>
  <si>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</si>
  <si>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</si>
  <si>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</si>
  <si>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</si>
  <si>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</si>
  <si>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</si>
  <si>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</si>
  <si>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</si>
  <si>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</si>
  <si>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</si>
  <si>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</si>
  <si>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</si>
  <si>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</si>
  <si>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</si>
  <si>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</si>
  <si>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</si>
  <si>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</si>
  <si>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</si>
  <si>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</si>
  <si>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</si>
  <si>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</si>
  <si>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</si>
  <si>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</si>
  <si>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</si>
  <si>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</si>
  <si>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</si>
  <si>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</si>
  <si>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</si>
  <si>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</si>
  <si>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</si>
  <si>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</si>
  <si>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Intmd Sch</t>
  </si>
  <si>
    <t>8099</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</si>
  <si>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</si>
  <si>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</si>
  <si>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</si>
  <si>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</si>
  <si>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</si>
  <si>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</si>
  <si>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</si>
  <si>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</si>
  <si>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</si>
  <si>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</si>
  <si>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</si>
  <si>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</si>
  <si>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</si>
  <si>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</si>
  <si>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</si>
  <si>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</si>
  <si>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</si>
  <si>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Bedford Co MS/SHS</t>
  </si>
  <si>
    <t>0747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</si>
  <si>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</si>
  <si>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</si>
  <si>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</si>
  <si>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</si>
  <si>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</si>
  <si>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</si>
  <si>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</si>
  <si>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</si>
  <si>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</si>
  <si>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</si>
  <si>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</si>
  <si>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</si>
  <si>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</si>
  <si>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</si>
  <si>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</si>
  <si>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</si>
  <si>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</si>
  <si>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</si>
  <si>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</si>
  <si>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</si>
  <si>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</si>
  <si>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</si>
  <si>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</si>
  <si>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</si>
  <si>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</si>
  <si>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</si>
  <si>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</si>
  <si>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</si>
  <si>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</si>
  <si>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</si>
  <si>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</si>
  <si>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</si>
  <si>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</si>
  <si>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</si>
  <si>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</si>
  <si>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</si>
  <si>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</si>
  <si>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</si>
  <si>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</si>
  <si>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</si>
  <si>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</si>
  <si>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</si>
  <si>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</si>
  <si>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</si>
  <si>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</si>
  <si>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</si>
  <si>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</si>
  <si>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</si>
  <si>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</si>
  <si>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</si>
  <si>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</si>
  <si>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</si>
  <si>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</si>
  <si>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</si>
  <si>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</si>
  <si>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</si>
  <si>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</si>
  <si>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</si>
  <si>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</si>
  <si>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</si>
  <si>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</si>
  <si>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</si>
  <si>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</si>
  <si>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</si>
  <si>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</si>
  <si>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</si>
  <si>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</si>
  <si>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</si>
  <si>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</si>
  <si>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</si>
  <si>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</si>
  <si>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</si>
  <si>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</si>
  <si>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</si>
  <si>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</si>
  <si>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Panther Valley MS</t>
  </si>
  <si>
    <t>1323</t>
  </si>
  <si>
    <t>Panther Valley SHS</t>
  </si>
  <si>
    <t>6693</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</si>
  <si>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</si>
  <si>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</si>
  <si>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</si>
  <si>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</si>
  <si>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</si>
  <si>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</si>
  <si>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</si>
  <si>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</si>
  <si>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</si>
  <si>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</si>
  <si>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</si>
  <si>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</si>
  <si>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</si>
  <si>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</si>
  <si>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</si>
  <si>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</si>
  <si>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</si>
  <si>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</si>
  <si>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</si>
  <si>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</si>
  <si>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</si>
  <si>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</si>
  <si>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</si>
  <si>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</si>
  <si>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</si>
  <si>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</si>
  <si>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</si>
  <si>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</si>
  <si>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</si>
  <si>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</si>
  <si>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</si>
  <si>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</si>
  <si>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</si>
  <si>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</si>
  <si>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</si>
  <si>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</si>
  <si>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</si>
  <si>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</si>
  <si>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</si>
  <si>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</si>
  <si>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</si>
  <si>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</si>
  <si>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</si>
  <si>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</si>
  <si>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</si>
  <si>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</si>
  <si>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</si>
  <si>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</si>
  <si>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</si>
  <si>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</si>
  <si>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</si>
  <si>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</si>
  <si>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</si>
  <si>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</si>
  <si>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</si>
  <si>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</si>
  <si>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</si>
  <si>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</si>
  <si>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</si>
  <si>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</si>
  <si>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</si>
  <si>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</si>
  <si>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</si>
  <si>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</si>
  <si>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</si>
  <si>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</si>
  <si>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</si>
  <si>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</si>
  <si>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</si>
  <si>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</si>
  <si>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</si>
  <si>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</si>
  <si>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</si>
  <si>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</si>
  <si>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</si>
  <si>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</si>
  <si>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</si>
  <si>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</si>
  <si>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</si>
  <si>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</si>
  <si>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</si>
  <si>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</si>
  <si>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</si>
  <si>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</si>
  <si>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</si>
  <si>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</si>
  <si>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</si>
  <si>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</si>
  <si>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</si>
  <si>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</si>
  <si>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</si>
  <si>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</si>
  <si>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</si>
  <si>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</si>
  <si>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</si>
  <si>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</si>
  <si>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</si>
  <si>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</si>
  <si>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</si>
  <si>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</si>
  <si>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</si>
  <si>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</si>
  <si>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</si>
  <si>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</si>
  <si>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</si>
  <si>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</si>
  <si>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</si>
  <si>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</si>
  <si>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</si>
  <si>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</si>
  <si>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</si>
  <si>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</si>
  <si>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</si>
  <si>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</si>
  <si>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</si>
  <si>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</si>
  <si>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</si>
  <si>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</si>
  <si>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</si>
  <si>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</si>
  <si>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</si>
  <si>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</si>
  <si>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</si>
  <si>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</si>
  <si>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</si>
  <si>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</si>
  <si>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</si>
  <si>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</si>
  <si>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</si>
  <si>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</si>
  <si>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</si>
  <si>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</si>
  <si>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</si>
  <si>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</si>
  <si>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</si>
  <si>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</si>
  <si>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</si>
  <si>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</si>
  <si>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</si>
  <si>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</si>
  <si>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</si>
  <si>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</si>
  <si>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</si>
  <si>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</si>
  <si>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</si>
  <si>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</si>
  <si>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</si>
  <si>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</si>
  <si>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</si>
  <si>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</si>
  <si>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</si>
  <si>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Milford MS</t>
  </si>
  <si>
    <t>6781</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</si>
  <si>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</si>
  <si>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</si>
  <si>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</si>
  <si>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</si>
  <si>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</si>
  <si>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</si>
  <si>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</si>
  <si>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</si>
  <si>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</si>
  <si>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</si>
  <si>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</si>
  <si>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</si>
  <si>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</si>
  <si>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</si>
  <si>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</si>
  <si>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</si>
  <si>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</si>
  <si>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</si>
  <si>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</si>
  <si>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</si>
  <si>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</si>
  <si>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</si>
  <si>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</si>
  <si>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</si>
  <si>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</si>
  <si>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</si>
  <si>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</si>
  <si>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</si>
  <si>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</si>
  <si>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</si>
  <si>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</si>
  <si>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</si>
  <si>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</si>
  <si>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</si>
  <si>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</si>
  <si>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</si>
  <si>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</si>
  <si>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</si>
  <si>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</si>
  <si>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</si>
  <si>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</si>
  <si>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</si>
  <si>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</si>
  <si>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</si>
  <si>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</si>
  <si>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Riverview HS</t>
  </si>
  <si>
    <t>6928</t>
  </si>
  <si>
    <t>7532</t>
  </si>
  <si>
    <t>7629</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</si>
  <si>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</si>
  <si>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</si>
  <si>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</si>
  <si>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</si>
  <si>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</si>
  <si>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</si>
  <si>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</si>
  <si>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</si>
  <si>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</si>
  <si>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</si>
  <si>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</si>
  <si>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</si>
  <si>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</si>
  <si>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</si>
  <si>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</si>
  <si>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</si>
  <si>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</si>
  <si>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</si>
  <si>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</si>
  <si>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</si>
  <si>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</si>
  <si>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</si>
  <si>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</si>
  <si>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</si>
  <si>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</si>
  <si>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</si>
  <si>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</si>
  <si>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</si>
  <si>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</si>
  <si>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</si>
  <si>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</si>
  <si>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</si>
  <si>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</si>
  <si>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</si>
  <si>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</si>
  <si>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</si>
  <si>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</si>
  <si>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</si>
  <si>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</si>
  <si>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</si>
  <si>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</si>
  <si>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</si>
  <si>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</si>
  <si>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</si>
  <si>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</si>
  <si>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</si>
  <si>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</si>
  <si>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</si>
  <si>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</si>
  <si>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MS</t>
  </si>
  <si>
    <t>5311</t>
  </si>
  <si>
    <t>8084</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</si>
  <si>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</si>
  <si>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</si>
  <si>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</si>
  <si>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</si>
  <si>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</si>
  <si>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</si>
  <si>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</si>
  <si>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</si>
  <si>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</si>
  <si>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</si>
  <si>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</si>
  <si>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</si>
  <si>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</si>
  <si>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</si>
  <si>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</si>
  <si>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</si>
  <si>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</si>
  <si>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</si>
  <si>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</si>
  <si>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</si>
  <si>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</si>
  <si>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</si>
  <si>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</si>
  <si>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</si>
  <si>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</si>
  <si>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8181</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</si>
  <si>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</si>
  <si>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</si>
  <si>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</si>
  <si>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</si>
  <si>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</si>
  <si>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</si>
  <si>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</si>
  <si>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</si>
  <si>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</si>
  <si>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</si>
  <si>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</si>
  <si>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</si>
  <si>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</si>
  <si>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</si>
  <si>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</si>
  <si>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</si>
  <si>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</si>
  <si>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</si>
  <si>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</si>
  <si>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</si>
  <si>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</si>
  <si>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</si>
  <si>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</si>
  <si>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</si>
  <si>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</si>
  <si>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</si>
  <si>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</si>
  <si>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</si>
  <si>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</si>
  <si>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</si>
  <si>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</si>
  <si>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South Eastern MS-East</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</si>
  <si>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</si>
  <si>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</si>
  <si>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</si>
  <si>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</si>
  <si>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</si>
  <si>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</si>
  <si>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</si>
  <si>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</si>
  <si>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</si>
  <si>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</si>
  <si>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</si>
  <si>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</si>
  <si>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</si>
  <si>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</si>
  <si>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</si>
  <si>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</si>
  <si>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</si>
  <si>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</si>
  <si>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</si>
  <si>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</si>
  <si>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</si>
  <si>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</si>
  <si>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</si>
  <si>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</si>
  <si>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</si>
  <si>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</si>
  <si>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</si>
  <si>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</si>
  <si>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</si>
  <si>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</si>
  <si>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</si>
  <si>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</si>
  <si>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</si>
  <si>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</si>
  <si>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</si>
  <si>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</si>
  <si>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</si>
  <si>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</si>
  <si>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</si>
  <si>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</si>
  <si>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</si>
  <si>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</si>
  <si>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</si>
  <si>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</si>
  <si>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</si>
  <si>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</si>
  <si>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</si>
  <si>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</si>
  <si>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</si>
  <si>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</si>
  <si>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</si>
  <si>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</si>
  <si>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</si>
  <si>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</si>
  <si>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</si>
  <si>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</si>
  <si>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</si>
  <si>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</si>
  <si>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</si>
  <si>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</si>
  <si>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</si>
  <si>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</si>
  <si>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</si>
  <si>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</si>
  <si>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</si>
  <si>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</si>
  <si>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</si>
  <si>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</si>
  <si>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</si>
  <si>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</si>
  <si>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</si>
  <si>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</si>
  <si>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Intrmd Sch 5th/6th</t>
  </si>
  <si>
    <t>3365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</si>
  <si>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</si>
  <si>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</si>
  <si>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</si>
  <si>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</si>
  <si>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</si>
  <si>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</si>
  <si>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</si>
  <si>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</si>
  <si>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</si>
  <si>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</si>
  <si>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</si>
  <si>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</si>
  <si>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</si>
  <si>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</si>
  <si>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</si>
  <si>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</si>
  <si>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</si>
  <si>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Sto-Rox HS</t>
  </si>
  <si>
    <t>0477</t>
  </si>
  <si>
    <t>Sto-Rox MS</t>
  </si>
  <si>
    <t>7606</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</si>
  <si>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</si>
  <si>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</si>
  <si>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</si>
  <si>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</si>
  <si>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</si>
  <si>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</si>
  <si>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</si>
  <si>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</si>
  <si>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</si>
  <si>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</si>
  <si>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</si>
  <si>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</si>
  <si>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</si>
  <si>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</si>
  <si>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</si>
  <si>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</si>
  <si>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</si>
  <si>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</si>
  <si>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</si>
  <si>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</si>
  <si>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</si>
  <si>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</si>
  <si>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</si>
  <si>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</si>
  <si>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</si>
  <si>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</si>
  <si>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</si>
  <si>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</si>
  <si>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</si>
  <si>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</si>
  <si>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</si>
  <si>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</si>
  <si>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</si>
  <si>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</si>
  <si>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</si>
  <si>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</si>
  <si>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</si>
  <si>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</si>
  <si>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</si>
  <si>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</si>
  <si>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</si>
  <si>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</si>
  <si>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</si>
  <si>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</si>
  <si>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</si>
  <si>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</si>
  <si>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</si>
  <si>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</si>
  <si>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</si>
  <si>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</si>
  <si>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</si>
  <si>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</si>
  <si>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</si>
  <si>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</si>
  <si>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</si>
  <si>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</si>
  <si>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</si>
  <si>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</si>
  <si>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</si>
  <si>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</si>
  <si>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Tussey Mountain JH</t>
  </si>
  <si>
    <t>8144</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</si>
  <si>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</si>
  <si>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</si>
  <si>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</si>
  <si>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</si>
  <si>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</si>
  <si>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</si>
  <si>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</si>
  <si>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</si>
  <si>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</si>
  <si>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</si>
  <si>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</si>
  <si>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</si>
  <si>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</si>
  <si>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</si>
  <si>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</si>
  <si>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</si>
  <si>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</si>
  <si>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</si>
  <si>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</si>
  <si>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</si>
  <si>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</si>
  <si>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</si>
  <si>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</si>
  <si>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</si>
  <si>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</si>
  <si>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</si>
  <si>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</si>
  <si>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</si>
  <si>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</si>
  <si>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</si>
  <si>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</si>
  <si>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</si>
  <si>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</si>
  <si>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</si>
  <si>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</si>
  <si>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</si>
  <si>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</si>
  <si>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</si>
  <si>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</si>
  <si>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</si>
  <si>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</si>
  <si>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</si>
  <si>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</si>
  <si>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</si>
  <si>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</si>
  <si>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</si>
  <si>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</si>
  <si>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</si>
  <si>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</si>
  <si>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</si>
  <si>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</si>
  <si>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</si>
  <si>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</si>
  <si>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</si>
  <si>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</si>
  <si>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</si>
  <si>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</si>
  <si>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</si>
  <si>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</si>
  <si>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</si>
  <si>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</si>
  <si>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</si>
  <si>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</si>
  <si>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</si>
  <si>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</si>
  <si>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</si>
  <si>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</si>
  <si>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</si>
  <si>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</si>
  <si>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</si>
  <si>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</si>
  <si>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</si>
  <si>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</si>
  <si>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</si>
  <si>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</si>
  <si>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</si>
  <si>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</si>
  <si>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</si>
  <si>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</si>
  <si>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</si>
  <si>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</si>
  <si>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</si>
  <si>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</si>
  <si>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</si>
  <si>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</si>
  <si>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</si>
  <si>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</si>
  <si>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</si>
  <si>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</si>
  <si>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</si>
  <si>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</si>
  <si>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</si>
  <si>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</si>
  <si>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</si>
  <si>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</si>
  <si>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</si>
  <si>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</si>
  <si>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</si>
  <si>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</si>
  <si>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</si>
  <si>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</si>
  <si>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</si>
  <si>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</si>
  <si>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</si>
  <si>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</si>
  <si>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</si>
  <si>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</si>
  <si>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</si>
  <si>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</si>
  <si>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</si>
  <si>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</si>
  <si>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</si>
  <si>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</si>
  <si>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</si>
  <si>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5331</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</si>
  <si>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</si>
  <si>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</si>
  <si>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</si>
  <si>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</si>
  <si>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</si>
  <si>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</si>
  <si>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</si>
  <si>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</si>
  <si>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</si>
  <si>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</si>
  <si>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</si>
  <si>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</si>
  <si>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</si>
  <si>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</si>
  <si>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</si>
  <si>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</si>
  <si>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</si>
  <si>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</si>
  <si>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</si>
  <si>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</si>
  <si>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</si>
  <si>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</si>
  <si>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</si>
  <si>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</si>
  <si>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</si>
  <si>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</si>
  <si>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</si>
  <si>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</si>
  <si>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</si>
  <si>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</si>
  <si>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</si>
  <si>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</si>
  <si>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</si>
  <si>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</si>
  <si>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</si>
  <si>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</si>
  <si>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West Middlesex Area HS</t>
  </si>
  <si>
    <t>6129</t>
  </si>
  <si>
    <t>West Middlesex Area MS</t>
  </si>
  <si>
    <t>8164</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</si>
  <si>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</si>
  <si>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</si>
  <si>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</si>
  <si>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</si>
  <si>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</si>
  <si>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</si>
  <si>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</si>
  <si>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</si>
  <si>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</si>
  <si>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</si>
  <si>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</si>
  <si>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</si>
  <si>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</si>
  <si>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</si>
  <si>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</si>
  <si>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</si>
  <si>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</si>
  <si>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</si>
  <si>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</si>
  <si>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</si>
  <si>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</si>
  <si>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</si>
  <si>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</si>
  <si>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</si>
  <si>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</si>
  <si>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</si>
  <si>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</si>
  <si>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</si>
  <si>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Westmont Hilltop HS</t>
  </si>
  <si>
    <t>1293</t>
  </si>
  <si>
    <t>Westmont Hilltop MS</t>
  </si>
  <si>
    <t>1292</t>
  </si>
  <si>
    <t>Whitehall HS</t>
  </si>
  <si>
    <t>2848</t>
  </si>
  <si>
    <t>Whitehall-Coplay MS</t>
  </si>
  <si>
    <t>5241</t>
  </si>
  <si>
    <t>7907</t>
  </si>
  <si>
    <t>Elmer L Meyers JSHS</t>
  </si>
  <si>
    <t>3009</t>
  </si>
  <si>
    <t>G A R Memorial JSHS</t>
  </si>
  <si>
    <t>3008</t>
  </si>
  <si>
    <t>James M Coughlin JSHS</t>
  </si>
  <si>
    <t>3007</t>
  </si>
  <si>
    <t>Solomon/Plains JHS</t>
  </si>
  <si>
    <t>7497</t>
  </si>
  <si>
    <t>Wilkinsburg MS</t>
  </si>
  <si>
    <t>0554</t>
  </si>
  <si>
    <t>Wilkinsburg SHS</t>
  </si>
  <si>
    <t>0555</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</si>
  <si>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</si>
  <si>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</si>
  <si>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</si>
  <si>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</si>
  <si>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</si>
  <si>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</si>
  <si>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</si>
  <si>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</si>
  <si>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</si>
  <si>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</si>
  <si>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</si>
  <si>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</si>
  <si>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</si>
  <si>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</si>
  <si>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</si>
  <si>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</si>
  <si>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</si>
  <si>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</si>
  <si>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</si>
  <si>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</si>
  <si>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</si>
  <si>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</si>
  <si>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</si>
  <si>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</si>
  <si>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</si>
  <si>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</si>
  <si>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</si>
  <si>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</si>
  <si>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</si>
  <si>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</si>
  <si>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</si>
  <si>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</si>
  <si>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</si>
  <si>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Woodland Hills JHS</t>
  </si>
  <si>
    <t>8038</t>
  </si>
  <si>
    <t>Woodland Hills SHS</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</si>
  <si>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</si>
  <si>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</si>
  <si>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</si>
  <si>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</si>
  <si>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</si>
  <si>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</si>
  <si>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</si>
  <si>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</si>
  <si>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</si>
  <si>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</si>
  <si>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</si>
  <si>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</si>
  <si>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</si>
  <si>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</si>
  <si>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</si>
  <si>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</si>
  <si>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</si>
  <si>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</si>
  <si>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</si>
  <si>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</si>
  <si>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</si>
  <si>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</si>
  <si>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</si>
  <si>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</si>
  <si>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</si>
  <si>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</si>
  <si>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</si>
  <si>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</si>
  <si>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</si>
  <si>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</si>
  <si>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</si>
  <si>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</si>
  <si>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</si>
  <si>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</si>
  <si>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</si>
  <si>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</si>
  <si>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</si>
  <si>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</si>
  <si>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</si>
  <si>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</si>
  <si>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</si>
  <si>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</si>
  <si>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</si>
  <si>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</si>
  <si>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</si>
  <si>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</si>
  <si>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</si>
  <si>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</si>
  <si>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</si>
  <si>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</si>
  <si>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</si>
  <si>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</si>
  <si>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</si>
  <si>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</si>
  <si>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</si>
  <si>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</si>
  <si>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</si>
  <si>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</si>
  <si>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</si>
  <si>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</si>
  <si>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</si>
  <si>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</si>
  <si>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</si>
  <si>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</si>
  <si>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</si>
  <si>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</si>
  <si>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Beeber Dimner MS</t>
  </si>
  <si>
    <t>7238</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</si>
  <si>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</si>
  <si>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</si>
  <si>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</si>
  <si>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</si>
  <si>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</si>
  <si>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</si>
  <si>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</si>
  <si>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</si>
  <si>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</si>
  <si>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</si>
  <si>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</si>
  <si>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</si>
  <si>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</si>
  <si>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</si>
  <si>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</si>
  <si>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</si>
  <si>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</si>
  <si>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</si>
  <si>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</si>
  <si>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</si>
  <si>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</si>
  <si>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</si>
  <si>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</si>
  <si>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</si>
  <si>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</si>
  <si>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</si>
  <si>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</si>
  <si>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</si>
  <si>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</si>
  <si>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</si>
  <si>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</si>
  <si>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</si>
  <si>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</si>
  <si>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</si>
  <si>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</si>
  <si>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</si>
  <si>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</si>
  <si>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</si>
  <si>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</si>
  <si>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</si>
  <si>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</si>
  <si>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</si>
  <si>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</si>
  <si>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</si>
  <si>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</si>
  <si>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</si>
  <si>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</si>
  <si>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</si>
  <si>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</si>
  <si>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</si>
  <si>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</si>
  <si>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</si>
  <si>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</si>
  <si>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</si>
  <si>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</si>
  <si>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</si>
  <si>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</si>
  <si>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</si>
  <si>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</si>
  <si>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</si>
  <si>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</si>
  <si>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</si>
  <si>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</si>
  <si>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</si>
  <si>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</si>
  <si>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</si>
  <si>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</si>
  <si>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</si>
  <si>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</si>
  <si>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</si>
  <si>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</si>
  <si>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</si>
  <si>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</si>
  <si>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</si>
  <si>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</si>
  <si>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</si>
  <si>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</si>
  <si>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</si>
  <si>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</si>
  <si>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</si>
  <si>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</si>
  <si>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</si>
  <si>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</si>
  <si>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</si>
  <si>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</si>
  <si>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</si>
  <si>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</si>
  <si>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</si>
  <si>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</si>
  <si>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</si>
  <si>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</si>
  <si>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</si>
  <si>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</si>
  <si>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</si>
  <si>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</si>
  <si>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Huey Samuel B Sch</t>
  </si>
  <si>
    <t>3807</t>
  </si>
  <si>
    <t>Hunter William H Sch</t>
  </si>
  <si>
    <t>3693</t>
  </si>
  <si>
    <t>Jackson Andrew Sch</t>
  </si>
  <si>
    <t>3642</t>
  </si>
  <si>
    <t>3714</t>
  </si>
  <si>
    <t>Kearny Gen Philip Sch</t>
  </si>
  <si>
    <t>3645</t>
  </si>
  <si>
    <t>Kelley William D Sch</t>
  </si>
  <si>
    <t>3626</t>
  </si>
  <si>
    <t>Kensington Creative &amp; Performing Arts HS</t>
  </si>
  <si>
    <t>7852</t>
  </si>
  <si>
    <t>7855</t>
  </si>
  <si>
    <t>7851</t>
  </si>
  <si>
    <t>Kensington Urban Education Academy</t>
  </si>
  <si>
    <t>8143</t>
  </si>
  <si>
    <t>King Martin Luther HS</t>
  </si>
  <si>
    <t>6675</t>
  </si>
  <si>
    <t>Kirkbride Eliza B Sch</t>
  </si>
  <si>
    <t>3647</t>
  </si>
  <si>
    <t>La Brum Gen J Harry MS</t>
  </si>
  <si>
    <t>6825</t>
  </si>
  <si>
    <t>Lamberton Robert E Sch</t>
  </si>
  <si>
    <t>3670</t>
  </si>
  <si>
    <t>Lankenau HS</t>
  </si>
  <si>
    <t>7811</t>
  </si>
  <si>
    <t>Lea Henry C Sch</t>
  </si>
  <si>
    <t>6530</t>
  </si>
  <si>
    <t>Leeds Morris E MS</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</si>
  <si>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</si>
  <si>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</si>
  <si>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</si>
  <si>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</si>
  <si>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</si>
  <si>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</si>
  <si>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</si>
  <si>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</si>
  <si>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</si>
  <si>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</si>
  <si>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</si>
  <si>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</si>
  <si>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</si>
  <si>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</si>
  <si>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</si>
  <si>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</si>
  <si>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</si>
  <si>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</si>
  <si>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</si>
  <si>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</si>
  <si>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</si>
  <si>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</si>
  <si>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</si>
  <si>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</si>
  <si>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</si>
  <si>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</si>
  <si>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</si>
  <si>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</si>
  <si>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</si>
  <si>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</si>
  <si>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</si>
  <si>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</si>
  <si>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</si>
  <si>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</si>
  <si>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</si>
  <si>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</si>
  <si>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</si>
  <si>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</si>
  <si>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</si>
  <si>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</si>
  <si>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</si>
  <si>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</si>
  <si>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</si>
  <si>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</si>
  <si>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</si>
  <si>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</si>
  <si>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</si>
  <si>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</si>
  <si>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</si>
  <si>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</si>
  <si>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</si>
  <si>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</si>
  <si>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</si>
  <si>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</si>
  <si>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</si>
  <si>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</si>
  <si>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Parkway-Center City</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</si>
  <si>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</si>
  <si>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</si>
  <si>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</si>
  <si>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</si>
  <si>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</si>
  <si>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</si>
  <si>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</si>
  <si>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</si>
  <si>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</si>
  <si>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</si>
  <si>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</si>
  <si>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</si>
  <si>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</si>
  <si>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</si>
  <si>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</si>
  <si>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</si>
  <si>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</si>
  <si>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</si>
  <si>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</si>
  <si>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</si>
  <si>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</si>
  <si>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</si>
  <si>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</si>
  <si>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</si>
  <si>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</si>
  <si>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</si>
  <si>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</si>
  <si>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</si>
  <si>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</si>
  <si>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</si>
  <si>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</si>
  <si>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</si>
  <si>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</si>
  <si>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</si>
  <si>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</si>
  <si>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</si>
  <si>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</si>
  <si>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</si>
  <si>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</si>
  <si>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</si>
  <si>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</si>
  <si>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</si>
  <si>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</si>
  <si>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</si>
  <si>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</si>
  <si>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</si>
  <si>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</si>
  <si>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</si>
  <si>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</si>
  <si>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</si>
  <si>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</si>
  <si>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</si>
  <si>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</si>
  <si>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</si>
  <si>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</si>
  <si>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</si>
  <si>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</si>
  <si>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</si>
  <si>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</si>
  <si>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</si>
  <si>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</si>
  <si>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Acadamy at Westinghouse</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</si>
  <si>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</si>
  <si>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</si>
  <si>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</si>
  <si>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</si>
  <si>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</si>
  <si>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</si>
  <si>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</si>
  <si>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</si>
  <si>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</si>
  <si>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</si>
  <si>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</si>
  <si>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</si>
  <si>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</si>
  <si>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</si>
  <si>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</si>
  <si>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</si>
  <si>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</si>
  <si>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</si>
  <si>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</si>
  <si>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</si>
  <si>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</si>
  <si>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</si>
  <si>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</si>
  <si>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</si>
  <si>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</si>
  <si>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</si>
  <si>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</si>
  <si>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</si>
  <si>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</si>
  <si>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</si>
  <si>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</si>
  <si>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</si>
  <si>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</si>
  <si>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</si>
  <si>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</si>
  <si>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</si>
  <si>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</si>
  <si>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</si>
  <si>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</si>
  <si>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</si>
  <si>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</si>
  <si>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</si>
  <si>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</si>
  <si>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</si>
  <si>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</si>
  <si>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</si>
  <si>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</si>
  <si>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</si>
  <si>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</si>
  <si>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</si>
  <si>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</si>
  <si>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</si>
  <si>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</si>
  <si>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</si>
  <si>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</si>
  <si>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</si>
  <si>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</si>
  <si>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</si>
  <si>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</si>
  <si>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Connellsville Area JHS</t>
  </si>
  <si>
    <t>Washington Junior High School</t>
  </si>
  <si>
    <t>Pittsburgh Langley K-8</t>
  </si>
  <si>
    <t>8255</t>
  </si>
  <si>
    <t>Moon Area Upper MS</t>
  </si>
  <si>
    <t>8254</t>
  </si>
  <si>
    <t>Conneaut Area Senior High</t>
  </si>
  <si>
    <t>8224</t>
  </si>
  <si>
    <t>Conneaut Lake MS</t>
  </si>
  <si>
    <t>8225</t>
  </si>
  <si>
    <t>Conneaut Valley MS</t>
  </si>
  <si>
    <t>8226</t>
  </si>
  <si>
    <t>8210</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</si>
  <si>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</si>
  <si>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</si>
  <si>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</si>
  <si>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</si>
  <si>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</si>
  <si>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</si>
  <si>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</si>
  <si>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</si>
  <si>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</si>
  <si>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</si>
  <si>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</si>
  <si>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</si>
  <si>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</si>
  <si>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</si>
  <si>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</si>
  <si>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Medical Academy CS</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</si>
  <si>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</si>
  <si>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</si>
  <si>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</si>
  <si>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</si>
  <si>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</si>
  <si>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</si>
  <si>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</si>
  <si>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</si>
  <si>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</si>
  <si>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</si>
  <si>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</si>
  <si>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</si>
  <si>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</si>
  <si>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Education Plus Academy Cyber CS</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</si>
  <si>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</si>
  <si>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</si>
  <si>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</si>
  <si>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</si>
  <si>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</si>
  <si>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</si>
  <si>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</si>
  <si>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</si>
  <si>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</si>
  <si>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</si>
  <si>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</si>
  <si>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</si>
  <si>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</si>
  <si>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</si>
  <si>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</si>
  <si>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</si>
  <si>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</si>
  <si>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</si>
  <si>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</si>
  <si>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</si>
  <si>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</si>
  <si>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</si>
  <si>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</si>
  <si>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</si>
  <si>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</si>
  <si>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</si>
  <si>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</si>
  <si>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</si>
  <si>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</si>
  <si>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</si>
  <si>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</si>
  <si>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</si>
  <si>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</si>
  <si>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</si>
  <si>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</si>
  <si>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</si>
  <si>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</si>
  <si>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</si>
  <si>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</si>
  <si>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</si>
  <si>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</si>
  <si>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</si>
  <si>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</si>
  <si>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</si>
  <si>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</si>
  <si>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</si>
  <si>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</si>
  <si>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</si>
  <si>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</si>
  <si>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</si>
  <si>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</si>
  <si>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</si>
  <si>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</si>
  <si>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</si>
  <si>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</si>
  <si>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</si>
  <si>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</si>
  <si>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</si>
  <si>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</si>
  <si>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</si>
  <si>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</si>
  <si>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</si>
  <si>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</si>
  <si>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</si>
  <si>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</si>
  <si>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</si>
  <si>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</si>
  <si>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</si>
  <si>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</si>
  <si>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</si>
  <si>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</si>
  <si>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</si>
  <si>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</si>
  <si>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</si>
  <si>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</si>
  <si>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</si>
  <si>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</si>
  <si>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</si>
  <si>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</si>
  <si>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</si>
  <si>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</si>
  <si>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</si>
  <si>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</si>
  <si>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</si>
  <si>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101000000</t>
  </si>
  <si>
    <t>103000000</t>
  </si>
  <si>
    <t>103024162</t>
  </si>
  <si>
    <t>104000000</t>
  </si>
  <si>
    <t>105000000</t>
  </si>
  <si>
    <t>106000000</t>
  </si>
  <si>
    <t>107000000</t>
  </si>
  <si>
    <t>108000000</t>
  </si>
  <si>
    <t>109000000</t>
  </si>
  <si>
    <t>110000000</t>
  </si>
  <si>
    <t>112000000</t>
  </si>
  <si>
    <t>113000000</t>
  </si>
  <si>
    <t>114000000</t>
  </si>
  <si>
    <t>115000000</t>
  </si>
  <si>
    <t>116000000</t>
  </si>
  <si>
    <t>117000000</t>
  </si>
  <si>
    <t>118000000</t>
  </si>
  <si>
    <t>119000000</t>
  </si>
  <si>
    <t>119355028</t>
  </si>
  <si>
    <t>120000000</t>
  </si>
  <si>
    <t>121000000</t>
  </si>
  <si>
    <t>121392881</t>
  </si>
  <si>
    <t>121395927</t>
  </si>
  <si>
    <t>122000000</t>
  </si>
  <si>
    <t>123000000</t>
  </si>
  <si>
    <t>124000000</t>
  </si>
  <si>
    <t>125000000</t>
  </si>
  <si>
    <t>125236827</t>
  </si>
  <si>
    <t>Chester CS for the Arts</t>
  </si>
  <si>
    <t>126511563</t>
  </si>
  <si>
    <t>126513190</t>
  </si>
  <si>
    <t>126514368</t>
  </si>
  <si>
    <t>126515691</t>
  </si>
  <si>
    <t>126517442</t>
  </si>
  <si>
    <t>126519119</t>
  </si>
  <si>
    <t>126519392</t>
  </si>
  <si>
    <t>127000000</t>
  </si>
  <si>
    <t>129000000</t>
  </si>
  <si>
    <t>139481451</t>
  </si>
  <si>
    <t>Full Address</t>
  </si>
  <si>
    <t>School  Type</t>
  </si>
  <si>
    <t>Location ID</t>
  </si>
  <si>
    <t>Full Location Name</t>
  </si>
  <si>
    <t>Location Street Address</t>
  </si>
  <si>
    <t>Location Address 1</t>
  </si>
  <si>
    <t>Location Address 2</t>
  </si>
  <si>
    <t>Location Address 3</t>
  </si>
  <si>
    <t>Location City</t>
  </si>
  <si>
    <t>Location State Code</t>
  </si>
  <si>
    <t>Location Full Zip Code</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</si>
  <si>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</si>
  <si>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</si>
  <si>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</si>
  <si>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</si>
  <si>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</si>
  <si>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</si>
  <si>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</si>
  <si>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</si>
  <si>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</si>
  <si>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</si>
  <si>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</si>
  <si>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</si>
  <si>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</si>
  <si>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</si>
  <si>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</si>
  <si>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</si>
  <si>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</si>
  <si>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</si>
  <si>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</si>
  <si>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</si>
  <si>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</si>
  <si>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</si>
  <si>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</si>
  <si>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</si>
  <si>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</si>
  <si>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</si>
  <si>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</si>
  <si>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</si>
  <si>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</si>
  <si>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</si>
  <si>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</si>
  <si>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</si>
  <si>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</si>
  <si>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</si>
  <si>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</si>
  <si>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</si>
  <si>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</si>
  <si>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</si>
  <si>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</si>
  <si>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</si>
  <si>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</si>
  <si>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</si>
  <si>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</si>
  <si>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</si>
  <si>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</si>
  <si>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</si>
  <si>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</si>
  <si>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</si>
  <si>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</si>
  <si>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</si>
  <si>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</si>
  <si>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</si>
  <si>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</si>
  <si>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</si>
  <si>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</si>
  <si>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</si>
  <si>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</si>
  <si>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</si>
  <si>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</si>
  <si>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</si>
  <si>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</si>
  <si>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</si>
  <si>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</si>
  <si>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</si>
  <si>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</si>
  <si>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</si>
  <si>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</si>
  <si>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</si>
  <si>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</si>
  <si>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</si>
  <si>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</si>
  <si>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</si>
  <si>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</si>
  <si>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</si>
  <si>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</si>
  <si>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</si>
  <si>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</si>
  <si>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</si>
  <si>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</si>
  <si>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</si>
  <si>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</si>
  <si>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</si>
  <si>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</si>
  <si>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</si>
  <si>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</si>
  <si>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</si>
  <si>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</si>
  <si>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</si>
  <si>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</si>
  <si>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</si>
  <si>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</si>
  <si>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</si>
  <si>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</si>
  <si>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</si>
  <si>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</si>
  <si>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</si>
  <si>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</si>
  <si>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</si>
  <si>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Index</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</si>
  <si>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</si>
  <si>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</si>
  <si>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</si>
  <si>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</si>
  <si>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</si>
  <si>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</si>
  <si>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</si>
  <si>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</si>
  <si>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</si>
  <si>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</si>
  <si>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</si>
  <si>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</si>
  <si>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</si>
  <si>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</si>
  <si>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</si>
  <si>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</si>
  <si>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</si>
  <si>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</si>
  <si>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</si>
  <si>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</si>
  <si>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</si>
  <si>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</si>
  <si>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</si>
  <si>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</si>
  <si>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</si>
  <si>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</si>
  <si>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</si>
  <si>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</si>
  <si>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</si>
  <si>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</si>
  <si>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</si>
  <si>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</si>
  <si>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</si>
  <si>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</si>
  <si>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</si>
  <si>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</si>
  <si>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</si>
  <si>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</si>
  <si>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</si>
  <si>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</si>
  <si>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</si>
  <si>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</si>
  <si>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</si>
  <si>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</si>
  <si>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</si>
  <si>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</si>
  <si>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</si>
  <si>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</si>
  <si>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</si>
  <si>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</si>
  <si>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</si>
  <si>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</si>
  <si>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</si>
  <si>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</si>
  <si>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</si>
  <si>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</si>
  <si>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</si>
  <si>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</si>
  <si>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</si>
  <si>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</si>
  <si>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</si>
  <si>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</si>
  <si>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</si>
  <si>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</si>
  <si>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</si>
  <si>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</si>
  <si>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</si>
  <si>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</si>
  <si>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</si>
  <si>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</si>
  <si>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</si>
  <si>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</si>
  <si>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</si>
  <si>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</si>
  <si>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</si>
  <si>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</si>
  <si>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</si>
  <si>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</si>
  <si>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</si>
  <si>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</si>
  <si>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</si>
  <si>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</si>
  <si>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</si>
  <si>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</si>
  <si>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</si>
  <si>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</si>
  <si>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</si>
  <si>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</si>
  <si>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</si>
  <si>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</si>
  <si>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</si>
  <si>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</si>
  <si>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</si>
  <si>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</si>
  <si>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</si>
  <si>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</si>
  <si>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</si>
  <si>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</si>
  <si>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</si>
  <si>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</si>
  <si>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</si>
  <si>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</si>
  <si>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</si>
  <si>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</si>
  <si>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</si>
  <si>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1030228035193</t>
  </si>
  <si>
    <t>1030228037926</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</si>
  <si>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</si>
  <si>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</si>
  <si>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</si>
  <si>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</si>
  <si>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</si>
  <si>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</si>
  <si>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</si>
  <si>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</si>
  <si>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</si>
  <si>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</si>
  <si>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</si>
  <si>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</si>
  <si>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</si>
  <si>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</si>
  <si>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</si>
  <si>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</si>
  <si>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</si>
  <si>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</si>
  <si>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</si>
  <si>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</si>
  <si>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</si>
  <si>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</si>
  <si>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</si>
  <si>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</si>
  <si>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</si>
  <si>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</si>
  <si>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</si>
  <si>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</si>
  <si>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</si>
  <si>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</si>
  <si>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</si>
  <si>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</si>
  <si>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</si>
  <si>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</si>
  <si>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</si>
  <si>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</si>
  <si>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</si>
  <si>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</si>
  <si>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</si>
  <si>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</si>
  <si>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</si>
  <si>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</si>
  <si>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</si>
  <si>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</si>
  <si>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</si>
  <si>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</si>
  <si>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</si>
  <si>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</si>
  <si>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1030288537606</t>
  </si>
  <si>
    <t>1030292030491</t>
  </si>
  <si>
    <t>1030292030492</t>
  </si>
  <si>
    <t>1030294030509</t>
  </si>
  <si>
    <t>1030294036895</t>
  </si>
  <si>
    <t>1030295530523</t>
  </si>
  <si>
    <t>1030295534867</t>
  </si>
  <si>
    <t>1030296030535</t>
  </si>
  <si>
    <t>1030296030536</t>
  </si>
  <si>
    <t>1030298030554</t>
  </si>
  <si>
    <t>1030298030555</t>
  </si>
  <si>
    <t>1030299020107</t>
  </si>
  <si>
    <t>1030299028038</t>
  </si>
  <si>
    <t>1030299028091</t>
  </si>
  <si>
    <t>1041012521147</t>
  </si>
  <si>
    <t>1041012526119</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</si>
  <si>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</si>
  <si>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</si>
  <si>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</si>
  <si>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</si>
  <si>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</si>
  <si>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</si>
  <si>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</si>
  <si>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</si>
  <si>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</si>
  <si>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</si>
  <si>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</si>
  <si>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</si>
  <si>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</si>
  <si>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</si>
  <si>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</si>
  <si>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</si>
  <si>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</si>
  <si>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</si>
  <si>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</si>
  <si>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</si>
  <si>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</si>
  <si>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</si>
  <si>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</si>
  <si>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</si>
  <si>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</si>
  <si>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</si>
  <si>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</si>
  <si>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1044329036125</t>
  </si>
  <si>
    <t>1044329036844</t>
  </si>
  <si>
    <t>1044329037316</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</si>
  <si>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</si>
  <si>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</si>
  <si>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</si>
  <si>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</si>
  <si>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</si>
  <si>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</si>
  <si>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</si>
  <si>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</si>
  <si>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</si>
  <si>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</si>
  <si>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</si>
  <si>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</si>
  <si>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</si>
  <si>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</si>
  <si>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</si>
  <si>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1044375038164</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</si>
  <si>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</si>
  <si>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</si>
  <si>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</si>
  <si>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</si>
  <si>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</si>
  <si>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</si>
  <si>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</si>
  <si>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</si>
  <si>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</si>
  <si>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</si>
  <si>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</si>
  <si>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</si>
  <si>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</si>
  <si>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</si>
  <si>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1052526022003</t>
  </si>
  <si>
    <t>1052526022009</t>
  </si>
  <si>
    <t>1052526022021</t>
  </si>
  <si>
    <t>1052526022024</t>
  </si>
  <si>
    <t>1052526022025</t>
  </si>
  <si>
    <t>1052526022026</t>
  </si>
  <si>
    <t>1052526022027</t>
  </si>
  <si>
    <t>1052526026959</t>
  </si>
  <si>
    <t>1052526027035</t>
  </si>
  <si>
    <t>1052526027294</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</si>
  <si>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</si>
  <si>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</si>
  <si>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</si>
  <si>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</si>
  <si>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</si>
  <si>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</si>
  <si>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</si>
  <si>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</si>
  <si>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</si>
  <si>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</si>
  <si>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</si>
  <si>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</si>
  <si>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</si>
  <si>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</si>
  <si>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</si>
  <si>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</si>
  <si>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</si>
  <si>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</si>
  <si>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</si>
  <si>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</si>
  <si>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</si>
  <si>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</si>
  <si>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</si>
  <si>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</si>
  <si>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</si>
  <si>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</si>
  <si>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</si>
  <si>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</si>
  <si>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</si>
  <si>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</si>
  <si>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</si>
  <si>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</si>
  <si>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</si>
  <si>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</si>
  <si>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</si>
  <si>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</si>
  <si>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</si>
  <si>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</si>
  <si>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</si>
  <si>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</si>
  <si>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</si>
  <si>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</si>
  <si>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</si>
  <si>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</si>
  <si>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</si>
  <si>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</si>
  <si>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</si>
  <si>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</si>
  <si>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</si>
  <si>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</si>
  <si>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</si>
  <si>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</si>
  <si>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</si>
  <si>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1066122036984</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</si>
  <si>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</si>
  <si>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</si>
  <si>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</si>
  <si>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</si>
  <si>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</si>
  <si>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</si>
  <si>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</si>
  <si>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</si>
  <si>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</si>
  <si>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</si>
  <si>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</si>
  <si>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</si>
  <si>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</si>
  <si>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</si>
  <si>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</si>
  <si>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</si>
  <si>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</si>
  <si>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</si>
  <si>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</si>
  <si>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</si>
  <si>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</si>
  <si>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</si>
  <si>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</si>
  <si>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</si>
  <si>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1076541034412</t>
  </si>
  <si>
    <t>1076541038025</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</si>
  <si>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</si>
  <si>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</si>
  <si>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</si>
  <si>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</si>
  <si>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</si>
  <si>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</si>
  <si>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</si>
  <si>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</si>
  <si>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</si>
  <si>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</si>
  <si>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</si>
  <si>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</si>
  <si>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</si>
  <si>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</si>
  <si>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</si>
  <si>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</si>
  <si>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</si>
  <si>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</si>
  <si>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</si>
  <si>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</si>
  <si>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</si>
  <si>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</si>
  <si>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</si>
  <si>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</si>
  <si>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</si>
  <si>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</si>
  <si>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</si>
  <si>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</si>
  <si>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1080580038144</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</si>
  <si>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</si>
  <si>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</si>
  <si>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</si>
  <si>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</si>
  <si>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</si>
  <si>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</si>
  <si>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</si>
  <si>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</si>
  <si>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</si>
  <si>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</si>
  <si>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</si>
  <si>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</si>
  <si>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</si>
  <si>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</si>
  <si>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</si>
  <si>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</si>
  <si>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</si>
  <si>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</si>
  <si>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</si>
  <si>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</si>
  <si>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</si>
  <si>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</si>
  <si>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</si>
  <si>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1081122031191</t>
  </si>
  <si>
    <t>1081122031287</t>
  </si>
  <si>
    <t>1081125021251</t>
  </si>
  <si>
    <t>1081125021252</t>
  </si>
  <si>
    <t>1081126075288</t>
  </si>
  <si>
    <t>1081145036860</t>
  </si>
  <si>
    <t>1081160031213</t>
  </si>
  <si>
    <t>1081160036990</t>
  </si>
  <si>
    <t>1081163031270</t>
  </si>
  <si>
    <t>1081185031292</t>
  </si>
  <si>
    <t>1081185031293</t>
  </si>
  <si>
    <t>1081199987526</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</si>
  <si>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</si>
  <si>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</si>
  <si>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</si>
  <si>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</si>
  <si>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</si>
  <si>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</si>
  <si>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</si>
  <si>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</si>
  <si>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</si>
  <si>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</si>
  <si>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</si>
  <si>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</si>
  <si>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</si>
  <si>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</si>
  <si>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</si>
  <si>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</si>
  <si>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</si>
  <si>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</si>
  <si>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</si>
  <si>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</si>
  <si>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</si>
  <si>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</si>
  <si>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</si>
  <si>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</si>
  <si>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</si>
  <si>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</si>
  <si>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</si>
  <si>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</si>
  <si>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</si>
  <si>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</si>
  <si>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</si>
  <si>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</si>
  <si>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</si>
  <si>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</si>
  <si>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</si>
  <si>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</si>
  <si>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</si>
  <si>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</si>
  <si>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</si>
  <si>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</si>
  <si>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</si>
  <si>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</si>
  <si>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</si>
  <si>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</si>
  <si>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</si>
  <si>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</si>
  <si>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</si>
  <si>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</si>
  <si>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</si>
  <si>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1101718036238</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</si>
  <si>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</si>
  <si>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</si>
  <si>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</si>
  <si>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</si>
  <si>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</si>
  <si>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</si>
  <si>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</si>
  <si>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</si>
  <si>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</si>
  <si>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</si>
  <si>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</si>
  <si>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</si>
  <si>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</si>
  <si>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</si>
  <si>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</si>
  <si>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</si>
  <si>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</si>
  <si>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</si>
  <si>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</si>
  <si>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</si>
  <si>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</si>
  <si>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</si>
  <si>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</si>
  <si>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</si>
  <si>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</si>
  <si>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</si>
  <si>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</si>
  <si>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</si>
  <si>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</si>
  <si>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</si>
  <si>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</si>
  <si>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</si>
  <si>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</si>
  <si>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</si>
  <si>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</si>
  <si>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</si>
  <si>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</si>
  <si>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</si>
  <si>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</si>
  <si>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</si>
  <si>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</si>
  <si>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</si>
  <si>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</si>
  <si>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</si>
  <si>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</si>
  <si>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</si>
  <si>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1122890035331</t>
  </si>
  <si>
    <t>1126713034544</t>
  </si>
  <si>
    <t>1126713034545</t>
  </si>
  <si>
    <t>1126716034553</t>
  </si>
  <si>
    <t>1126716036598</t>
  </si>
  <si>
    <t>1126716038132</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</si>
  <si>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</si>
  <si>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</si>
  <si>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</si>
  <si>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</si>
  <si>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</si>
  <si>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</si>
  <si>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</si>
  <si>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</si>
  <si>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</si>
  <si>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</si>
  <si>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</si>
  <si>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</si>
  <si>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</si>
  <si>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</si>
  <si>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</si>
  <si>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</si>
  <si>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</si>
  <si>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</si>
  <si>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</si>
  <si>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</si>
  <si>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</si>
  <si>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</si>
  <si>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</si>
  <si>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</si>
  <si>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</si>
  <si>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</si>
  <si>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</si>
  <si>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</si>
  <si>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</si>
  <si>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</si>
  <si>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</si>
  <si>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</si>
  <si>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</si>
  <si>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</si>
  <si>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</si>
  <si>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</si>
  <si>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</si>
  <si>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</si>
  <si>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</si>
  <si>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</si>
  <si>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</si>
  <si>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</si>
  <si>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</si>
  <si>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</si>
  <si>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</si>
  <si>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</si>
  <si>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</si>
  <si>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</si>
  <si>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</si>
  <si>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</si>
  <si>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</si>
  <si>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</si>
  <si>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</si>
  <si>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</si>
  <si>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</si>
  <si>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</si>
  <si>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</si>
  <si>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</si>
  <si>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</si>
  <si>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</si>
  <si>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</si>
  <si>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</si>
  <si>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</si>
  <si>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</si>
  <si>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</si>
  <si>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</si>
  <si>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</si>
  <si>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</si>
  <si>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</si>
  <si>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</si>
  <si>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</si>
  <si>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</si>
  <si>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</si>
  <si>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</si>
  <si>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</si>
  <si>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</si>
  <si>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</si>
  <si>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</si>
  <si>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</si>
  <si>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</si>
  <si>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</si>
  <si>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</si>
  <si>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</si>
  <si>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</si>
  <si>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</si>
  <si>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</si>
  <si>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</si>
  <si>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</si>
  <si>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</si>
  <si>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</si>
  <si>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</si>
  <si>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</si>
  <si>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</si>
  <si>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1140608536309</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</si>
  <si>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</si>
  <si>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</si>
  <si>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</si>
  <si>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</si>
  <si>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</si>
  <si>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</si>
  <si>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</si>
  <si>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</si>
  <si>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</si>
  <si>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</si>
  <si>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</si>
  <si>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</si>
  <si>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</si>
  <si>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</si>
  <si>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</si>
  <si>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</si>
  <si>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</si>
  <si>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</si>
  <si>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</si>
  <si>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</si>
  <si>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</si>
  <si>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</si>
  <si>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</si>
  <si>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</si>
  <si>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</si>
  <si>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</si>
  <si>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</si>
  <si>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</si>
  <si>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</si>
  <si>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</si>
  <si>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</si>
  <si>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</si>
  <si>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</si>
  <si>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</si>
  <si>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</si>
  <si>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</si>
  <si>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</si>
  <si>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</si>
  <si>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</si>
  <si>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</si>
  <si>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</si>
  <si>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</si>
  <si>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</si>
  <si>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</si>
  <si>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</si>
  <si>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</si>
  <si>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</si>
  <si>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</si>
  <si>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</si>
  <si>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</si>
  <si>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</si>
  <si>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</si>
  <si>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</si>
  <si>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</si>
  <si>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</si>
  <si>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</si>
  <si>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</si>
  <si>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</si>
  <si>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</si>
  <si>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</si>
  <si>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</si>
  <si>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</si>
  <si>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</si>
  <si>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</si>
  <si>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</si>
  <si>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</si>
  <si>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</si>
  <si>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</si>
  <si>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</si>
  <si>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</si>
  <si>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</si>
  <si>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</si>
  <si>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</si>
  <si>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</si>
  <si>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</si>
  <si>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</si>
  <si>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</si>
  <si>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</si>
  <si>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</si>
  <si>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</si>
  <si>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</si>
  <si>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</si>
  <si>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</si>
  <si>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</si>
  <si>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</si>
  <si>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</si>
  <si>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</si>
  <si>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</si>
  <si>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</si>
  <si>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</si>
  <si>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</si>
  <si>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</si>
  <si>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</si>
  <si>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</si>
  <si>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</si>
  <si>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</si>
  <si>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</si>
  <si>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1155099987149</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</si>
  <si>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</si>
  <si>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</si>
  <si>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</si>
  <si>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</si>
  <si>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</si>
  <si>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</si>
  <si>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</si>
  <si>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</si>
  <si>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</si>
  <si>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</si>
  <si>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</si>
  <si>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</si>
  <si>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</si>
  <si>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1164711117627</t>
  </si>
  <si>
    <t>1164718033424</t>
  </si>
  <si>
    <t>1164718033425</t>
  </si>
  <si>
    <t>1164799987151</t>
  </si>
  <si>
    <t>1164931307567</t>
  </si>
  <si>
    <t>1164935033532</t>
  </si>
  <si>
    <t>1164950033541</t>
  </si>
  <si>
    <t>1164950036863</t>
  </si>
  <si>
    <t>1164951036936</t>
  </si>
  <si>
    <t>1164951038135</t>
  </si>
  <si>
    <t>1164965037892</t>
  </si>
  <si>
    <t>1164965037893</t>
  </si>
  <si>
    <t>1164966033569</t>
  </si>
  <si>
    <t>1164966038181</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</si>
  <si>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</si>
  <si>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</si>
  <si>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</si>
  <si>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</si>
  <si>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</si>
  <si>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</si>
  <si>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</si>
  <si>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</si>
  <si>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</si>
  <si>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</si>
  <si>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</si>
  <si>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</si>
  <si>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</si>
  <si>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</si>
  <si>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</si>
  <si>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</si>
  <si>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</si>
  <si>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</si>
  <si>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</si>
  <si>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</si>
  <si>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</si>
  <si>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</si>
  <si>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</si>
  <si>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</si>
  <si>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</si>
  <si>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</si>
  <si>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</si>
  <si>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</si>
  <si>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</si>
  <si>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</si>
  <si>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</si>
  <si>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</si>
  <si>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</si>
  <si>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</si>
  <si>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</si>
  <si>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</si>
  <si>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</si>
  <si>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</si>
  <si>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</si>
  <si>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</si>
  <si>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</si>
  <si>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</si>
  <si>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</si>
  <si>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</si>
  <si>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</si>
  <si>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</si>
  <si>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</si>
  <si>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</si>
  <si>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</si>
  <si>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</si>
  <si>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</si>
  <si>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</si>
  <si>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</si>
  <si>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</si>
  <si>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</si>
  <si>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</si>
  <si>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</si>
  <si>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</si>
  <si>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</si>
  <si>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</si>
  <si>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</si>
  <si>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</si>
  <si>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</si>
  <si>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</si>
  <si>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</si>
  <si>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</si>
  <si>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</si>
  <si>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</si>
  <si>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</si>
  <si>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1184099987148</t>
  </si>
  <si>
    <t>1186675034536</t>
  </si>
  <si>
    <t>1186675035271</t>
  </si>
  <si>
    <t>1193500017746</t>
  </si>
  <si>
    <t>1193503035091</t>
  </si>
  <si>
    <t>1193503036839</t>
  </si>
  <si>
    <t>1193513032420</t>
  </si>
  <si>
    <t>1193542077290</t>
  </si>
  <si>
    <t>1193546036404</t>
  </si>
  <si>
    <t>1193550288209</t>
  </si>
  <si>
    <t>1193565032446</t>
  </si>
  <si>
    <t>1193565035233</t>
  </si>
  <si>
    <t>1193565038099</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</si>
  <si>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</si>
  <si>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</si>
  <si>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</si>
  <si>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</si>
  <si>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</si>
  <si>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</si>
  <si>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</si>
  <si>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</si>
  <si>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</si>
  <si>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</si>
  <si>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</si>
  <si>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</si>
  <si>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</si>
  <si>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</si>
  <si>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</si>
  <si>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</si>
  <si>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</si>
  <si>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</si>
  <si>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</si>
  <si>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</si>
  <si>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</si>
  <si>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</si>
  <si>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</si>
  <si>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</si>
  <si>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</si>
  <si>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</si>
  <si>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</si>
  <si>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</si>
  <si>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</si>
  <si>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</si>
  <si>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</si>
  <si>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</si>
  <si>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</si>
  <si>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</si>
  <si>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</si>
  <si>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</si>
  <si>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</si>
  <si>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</si>
  <si>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</si>
  <si>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</si>
  <si>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</si>
  <si>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</si>
  <si>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</si>
  <si>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</si>
  <si>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</si>
  <si>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</si>
  <si>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</si>
  <si>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</si>
  <si>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</si>
  <si>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</si>
  <si>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</si>
  <si>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</si>
  <si>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</si>
  <si>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</si>
  <si>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1204833026925</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</si>
  <si>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</si>
  <si>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</si>
  <si>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</si>
  <si>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</si>
  <si>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</si>
  <si>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</si>
  <si>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</si>
  <si>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</si>
  <si>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</si>
  <si>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</si>
  <si>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</si>
  <si>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</si>
  <si>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</si>
  <si>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</si>
  <si>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</si>
  <si>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</si>
  <si>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</si>
  <si>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</si>
  <si>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</si>
  <si>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</si>
  <si>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</si>
  <si>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1211366031323</t>
  </si>
  <si>
    <t>1211366036693</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</si>
  <si>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</si>
  <si>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</si>
  <si>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</si>
  <si>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</si>
  <si>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</si>
  <si>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</si>
  <si>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</si>
  <si>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</si>
  <si>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</si>
  <si>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</si>
  <si>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</si>
  <si>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</si>
  <si>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</si>
  <si>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1213928818210</t>
  </si>
  <si>
    <t>1213930075338</t>
  </si>
  <si>
    <t>1213933307629</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</si>
  <si>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</si>
  <si>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</si>
  <si>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</si>
  <si>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</si>
  <si>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</si>
  <si>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</si>
  <si>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</si>
  <si>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</si>
  <si>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</si>
  <si>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</si>
  <si>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</si>
  <si>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</si>
  <si>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</si>
  <si>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</si>
  <si>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</si>
  <si>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</si>
  <si>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</si>
  <si>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</si>
  <si>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</si>
  <si>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</si>
  <si>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</si>
  <si>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</si>
  <si>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1220913525305</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</si>
  <si>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</si>
  <si>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</si>
  <si>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</si>
  <si>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</si>
  <si>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</si>
  <si>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</si>
  <si>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</si>
  <si>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</si>
  <si>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</si>
  <si>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</si>
  <si>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</si>
  <si>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</si>
  <si>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</si>
  <si>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</si>
  <si>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</si>
  <si>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</si>
  <si>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</si>
  <si>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</si>
  <si>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</si>
  <si>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1220972038113</t>
  </si>
  <si>
    <t>1220972038114</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</si>
  <si>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</si>
  <si>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</si>
  <si>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</si>
  <si>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</si>
  <si>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</si>
  <si>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</si>
  <si>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</si>
  <si>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</si>
  <si>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</si>
  <si>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</si>
  <si>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</si>
  <si>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</si>
  <si>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</si>
  <si>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</si>
  <si>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</si>
  <si>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</si>
  <si>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</si>
  <si>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</si>
  <si>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1220984036781</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</si>
  <si>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</si>
  <si>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</si>
  <si>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</si>
  <si>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</si>
  <si>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</si>
  <si>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</si>
  <si>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</si>
  <si>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</si>
  <si>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</si>
  <si>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</si>
  <si>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</si>
  <si>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</si>
  <si>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</si>
  <si>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</si>
  <si>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</si>
  <si>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</si>
  <si>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</si>
  <si>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</si>
  <si>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</si>
  <si>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</si>
  <si>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</si>
  <si>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</si>
  <si>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</si>
  <si>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</si>
  <si>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</si>
  <si>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</si>
  <si>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</si>
  <si>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</si>
  <si>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</si>
  <si>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</si>
  <si>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</si>
  <si>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</si>
  <si>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</si>
  <si>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</si>
  <si>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</si>
  <si>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</si>
  <si>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</si>
  <si>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</si>
  <si>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</si>
  <si>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</si>
  <si>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</si>
  <si>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</si>
  <si>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1234673033365</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</si>
  <si>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</si>
  <si>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</si>
  <si>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</si>
  <si>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</si>
  <si>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</si>
  <si>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</si>
  <si>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</si>
  <si>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</si>
  <si>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</si>
  <si>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</si>
  <si>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</si>
  <si>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</si>
  <si>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</si>
  <si>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</si>
  <si>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</si>
  <si>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</si>
  <si>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</si>
  <si>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</si>
  <si>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</si>
  <si>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</si>
  <si>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</si>
  <si>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</si>
  <si>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</si>
  <si>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</si>
  <si>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</si>
  <si>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</si>
  <si>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</si>
  <si>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</si>
  <si>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</si>
  <si>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</si>
  <si>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</si>
  <si>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</si>
  <si>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</si>
  <si>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</si>
  <si>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</si>
  <si>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</si>
  <si>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</si>
  <si>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</si>
  <si>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</si>
  <si>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</si>
  <si>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</si>
  <si>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</si>
  <si>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</si>
  <si>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</si>
  <si>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</si>
  <si>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</si>
  <si>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</si>
  <si>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</si>
  <si>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</si>
  <si>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</si>
  <si>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</si>
  <si>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</si>
  <si>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</si>
  <si>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</si>
  <si>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</si>
  <si>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</si>
  <si>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</si>
  <si>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</si>
  <si>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</si>
  <si>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</si>
  <si>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</si>
  <si>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</si>
  <si>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</si>
  <si>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</si>
  <si>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</si>
  <si>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</si>
  <si>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</si>
  <si>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</si>
  <si>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</si>
  <si>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</si>
  <si>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</si>
  <si>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</si>
  <si>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</si>
  <si>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</si>
  <si>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</si>
  <si>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</si>
  <si>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</si>
  <si>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</si>
  <si>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</si>
  <si>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</si>
  <si>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</si>
  <si>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</si>
  <si>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</si>
  <si>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</si>
  <si>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</si>
  <si>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</si>
  <si>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</si>
  <si>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</si>
  <si>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</si>
  <si>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</si>
  <si>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</si>
  <si>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</si>
  <si>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</si>
  <si>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</si>
  <si>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</si>
  <si>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</si>
  <si>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</si>
  <si>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</si>
  <si>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</si>
  <si>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</si>
  <si>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</si>
  <si>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</si>
  <si>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</si>
  <si>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</si>
  <si>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</si>
  <si>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</si>
  <si>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</si>
  <si>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</si>
  <si>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</si>
  <si>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1265100187829</t>
  </si>
  <si>
    <t>1265100197856</t>
  </si>
  <si>
    <t>1265100207858</t>
  </si>
  <si>
    <t>1265100217857</t>
  </si>
  <si>
    <t>1265100227909</t>
  </si>
  <si>
    <t>1265100237910</t>
  </si>
  <si>
    <t>1265115638216</t>
  </si>
  <si>
    <t>1265117488208</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</si>
  <si>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</si>
  <si>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</si>
  <si>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</si>
  <si>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</si>
  <si>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</si>
  <si>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</si>
  <si>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</si>
  <si>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</si>
  <si>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</si>
  <si>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</si>
  <si>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</si>
  <si>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</si>
  <si>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</si>
  <si>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1265132007579</t>
  </si>
  <si>
    <t>1265132307582</t>
  </si>
  <si>
    <t>1265132507584</t>
  </si>
  <si>
    <t>1265132707586</t>
  </si>
  <si>
    <t>1265132807587</t>
  </si>
  <si>
    <t>1265132907588</t>
  </si>
  <si>
    <t>1265133807639</t>
  </si>
  <si>
    <t>1265134007647</t>
  </si>
  <si>
    <t>1265134207649</t>
  </si>
  <si>
    <t>1265134407665</t>
  </si>
  <si>
    <t>1265134507666</t>
  </si>
  <si>
    <t>1265134528205</t>
  </si>
  <si>
    <t>1265134707671</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</si>
  <si>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</si>
  <si>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</si>
  <si>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</si>
  <si>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</si>
  <si>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</si>
  <si>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</si>
  <si>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</si>
  <si>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</si>
  <si>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</si>
  <si>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</si>
  <si>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</si>
  <si>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</si>
  <si>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</si>
  <si>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</si>
  <si>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</si>
  <si>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</si>
  <si>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</si>
  <si>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</si>
  <si>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</si>
  <si>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</si>
  <si>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</si>
  <si>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</si>
  <si>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</si>
  <si>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</si>
  <si>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</si>
  <si>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</si>
  <si>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</si>
  <si>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</si>
  <si>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</si>
  <si>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</si>
  <si>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</si>
  <si>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</si>
  <si>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</si>
  <si>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</si>
  <si>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</si>
  <si>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</si>
  <si>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</si>
  <si>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</si>
  <si>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</si>
  <si>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</si>
  <si>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</si>
  <si>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</si>
  <si>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</si>
  <si>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</si>
  <si>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</si>
  <si>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</si>
  <si>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</si>
  <si>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</si>
  <si>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</si>
  <si>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</si>
  <si>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</si>
  <si>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</si>
  <si>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</si>
  <si>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</si>
  <si>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1265150013807</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</si>
  <si>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</si>
  <si>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</si>
  <si>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</si>
  <si>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</si>
  <si>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</si>
  <si>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</si>
  <si>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</si>
  <si>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</si>
  <si>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</si>
  <si>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</si>
  <si>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</si>
  <si>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</si>
  <si>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</si>
  <si>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</si>
  <si>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</si>
  <si>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</si>
  <si>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</si>
  <si>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</si>
  <si>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</si>
  <si>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</si>
  <si>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</si>
  <si>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</si>
  <si>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</si>
  <si>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</si>
  <si>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</si>
  <si>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</si>
  <si>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</si>
  <si>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</si>
  <si>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</si>
  <si>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</si>
  <si>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</si>
  <si>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</si>
  <si>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</si>
  <si>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</si>
  <si>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</si>
  <si>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</si>
  <si>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</si>
  <si>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</si>
  <si>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</si>
  <si>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</si>
  <si>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</si>
  <si>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</si>
  <si>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</si>
  <si>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1265150016825</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</si>
  <si>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</si>
  <si>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</si>
  <si>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</si>
  <si>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</si>
  <si>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</si>
  <si>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</si>
  <si>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</si>
  <si>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</si>
  <si>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</si>
  <si>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</si>
  <si>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</si>
  <si>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</si>
  <si>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</si>
  <si>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</si>
  <si>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</si>
  <si>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</si>
  <si>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1265150017238</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</si>
  <si>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</si>
  <si>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</si>
  <si>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</si>
  <si>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</si>
  <si>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</si>
  <si>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</si>
  <si>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</si>
  <si>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</si>
  <si>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</si>
  <si>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</si>
  <si>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</si>
  <si>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</si>
  <si>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</si>
  <si>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</si>
  <si>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</si>
  <si>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</si>
  <si>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</si>
  <si>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</si>
  <si>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</si>
  <si>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1265150017851</t>
  </si>
  <si>
    <t>1265150017852</t>
  </si>
  <si>
    <t>1265150017855</t>
  </si>
  <si>
    <t>1265150017903</t>
  </si>
  <si>
    <t>1265150017904</t>
  </si>
  <si>
    <t>1265150017905</t>
  </si>
  <si>
    <t>1265150017906</t>
  </si>
  <si>
    <t>1265150017963</t>
  </si>
  <si>
    <t>1265150018029</t>
  </si>
  <si>
    <t>1265150018039</t>
  </si>
  <si>
    <t>1265150018143</t>
  </si>
  <si>
    <t>1265156918252</t>
  </si>
  <si>
    <t>1265164578153</t>
  </si>
  <si>
    <t>1265185478150</t>
  </si>
  <si>
    <t>1265194768206</t>
  </si>
  <si>
    <t>1270400017847</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</si>
  <si>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</si>
  <si>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</si>
  <si>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</si>
  <si>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</si>
  <si>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</si>
  <si>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</si>
  <si>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</si>
  <si>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</si>
  <si>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</si>
  <si>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</si>
  <si>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</si>
  <si>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</si>
  <si>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</si>
  <si>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</si>
  <si>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1270428536564</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</si>
  <si>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</si>
  <si>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</si>
  <si>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</si>
  <si>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</si>
  <si>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</si>
  <si>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</si>
  <si>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</si>
  <si>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</si>
  <si>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</si>
  <si>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</si>
  <si>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</si>
  <si>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</si>
  <si>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</si>
  <si>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</si>
  <si>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1280308520596</t>
  </si>
  <si>
    <t>1280308526572</t>
  </si>
  <si>
    <t>1280308526575</t>
  </si>
  <si>
    <t>1280308527640</t>
  </si>
  <si>
    <t>1280330530593</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</si>
  <si>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</si>
  <si>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</si>
  <si>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</si>
  <si>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</si>
  <si>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</si>
  <si>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</si>
  <si>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</si>
  <si>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</si>
  <si>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</si>
  <si>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</si>
  <si>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</si>
  <si>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</si>
  <si>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</si>
  <si>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</si>
  <si>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</si>
  <si>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1295445033902</t>
  </si>
  <si>
    <t>1295445037012</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</si>
  <si>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</si>
  <si>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</si>
  <si>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</si>
  <si>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</si>
  <si>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</si>
  <si>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</si>
  <si>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</si>
  <si>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</si>
  <si>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</si>
  <si>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</si>
  <si>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</si>
  <si>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</si>
  <si>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</si>
  <si>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</si>
  <si>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</si>
  <si>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</si>
  <si>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</si>
  <si>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</si>
  <si>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</si>
  <si>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</si>
  <si>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</si>
  <si>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</si>
  <si>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</si>
  <si>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</si>
  <si>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</si>
  <si>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</si>
  <si>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</si>
  <si>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1855155237981</t>
  </si>
  <si>
    <t>1883926608084</t>
  </si>
  <si>
    <t>1925184228126</t>
  </si>
  <si>
    <t>1990254468028</t>
  </si>
  <si>
    <t>Grand Total</t>
  </si>
  <si>
    <t>For Best Results, Compose In A Word Processor, Copy And Paste To The Formula Bar Above, Then Press Enter.</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</si>
  <si>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</si>
  <si>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</si>
  <si>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</si>
  <si>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</si>
  <si>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</si>
  <si>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</si>
  <si>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</si>
  <si>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</si>
  <si>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</si>
  <si>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</si>
  <si>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</si>
  <si>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</si>
  <si>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</si>
  <si>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</si>
  <si>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</si>
  <si>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</si>
  <si>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</si>
  <si>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</si>
  <si>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</si>
  <si>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</si>
  <si>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</si>
  <si>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</si>
  <si>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1113199987154</t>
  </si>
  <si>
    <t>1122899987527</t>
  </si>
  <si>
    <t>1164952076353</t>
  </si>
  <si>
    <t>1234636033272</t>
  </si>
  <si>
    <t>1234636036639</t>
  </si>
  <si>
    <t>1265128607512</t>
  </si>
  <si>
    <t>1265132107580</t>
  </si>
  <si>
    <t>1265132207581</t>
  </si>
  <si>
    <t>1265134158196</t>
  </si>
  <si>
    <t>1265137348207</t>
  </si>
  <si>
    <t>1265150016822</t>
  </si>
  <si>
    <t>1265150013728</t>
  </si>
  <si>
    <t>1265174428251</t>
  </si>
  <si>
    <t>1265191198223</t>
  </si>
  <si>
    <t>1265193928257</t>
  </si>
  <si>
    <t>1265194348195</t>
  </si>
  <si>
    <t>1265196448259</t>
  </si>
  <si>
    <t>1280345037923</t>
  </si>
  <si>
    <t>1346778668041</t>
  </si>
  <si>
    <t>1685180138122</t>
  </si>
  <si>
    <t>1715102937983</t>
  </si>
  <si>
    <t>Does This School Sponsor Any Interscholastic Athletic Teams? 
                                           (Yes or No)</t>
  </si>
  <si>
    <t>T9_02</t>
  </si>
  <si>
    <t>T9_Sch &amp; T9_Number</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</si>
  <si>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</si>
  <si>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</si>
  <si>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</si>
  <si>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</si>
  <si>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</si>
  <si>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</si>
  <si>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</si>
  <si>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</si>
  <si>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</si>
  <si>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</si>
  <si>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</si>
  <si>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</si>
  <si>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</si>
  <si>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108119998</t>
  </si>
  <si>
    <t>Cresson Secure Treatment Unit</t>
  </si>
  <si>
    <t>SJCI</t>
  </si>
  <si>
    <t>111319998</t>
  </si>
  <si>
    <t>Youth Forestry Camp #3</t>
  </si>
  <si>
    <t>112289998</t>
  </si>
  <si>
    <t>South Mountain Secure Trmnt Un</t>
  </si>
  <si>
    <t>Cumberland Perry AVTS</t>
  </si>
  <si>
    <t>115227010</t>
  </si>
  <si>
    <t>115509998</t>
  </si>
  <si>
    <t>Loysville Youth Dev Ctr</t>
  </si>
  <si>
    <t>116471111</t>
  </si>
  <si>
    <t>Danville Ctr Adolescent Female</t>
  </si>
  <si>
    <t>116479998</t>
  </si>
  <si>
    <t>North Central Secure Trmnt Unt</t>
  </si>
  <si>
    <t>118409998</t>
  </si>
  <si>
    <t>Youth Forestry Camp #2</t>
  </si>
  <si>
    <t>Lehigh Valley Charter High School for the Arts</t>
  </si>
  <si>
    <t>126512674</t>
  </si>
  <si>
    <t>Universal Alcorn CS</t>
  </si>
  <si>
    <t>126514720</t>
  </si>
  <si>
    <t>Young Scholars Kenderton CS</t>
  </si>
  <si>
    <t>126518795</t>
  </si>
  <si>
    <t>126519644</t>
  </si>
  <si>
    <t>Mastery CS - Cleveland Elementary</t>
  </si>
  <si>
    <t>John B Stetson Charter School</t>
  </si>
  <si>
    <t>475 East Waterfront Drive Homestead, PA  15120</t>
  </si>
  <si>
    <t>4500 6th Avenue Altoona, PA  16602</t>
  </si>
  <si>
    <t>8122</t>
  </si>
  <si>
    <t>147 Poplar Avenue Monaca, PA  15061</t>
  </si>
  <si>
    <t>8269</t>
  </si>
  <si>
    <t>Belle Vernon Area MS</t>
  </si>
  <si>
    <t>PO Box 16050 Reading, PA  19612</t>
  </si>
  <si>
    <t>2400 Reach Rd Williamsport, PA  17701</t>
  </si>
  <si>
    <t>705 N Shady Retreat Rd Doylestown, PA  18901</t>
  </si>
  <si>
    <t>7764</t>
  </si>
  <si>
    <t>North Strabane Intrmd Sch</t>
  </si>
  <si>
    <t>55 Miller St Enola, PA  17025</t>
  </si>
  <si>
    <t>8278</t>
  </si>
  <si>
    <t>4210 Independence Dr Schnecksville, PA  18078</t>
  </si>
  <si>
    <t>345 Link Rd West Decatur, PA  16878</t>
  </si>
  <si>
    <t>90 Lawton Lane Milton, PA  17847</t>
  </si>
  <si>
    <t>455 Boot Rd Downingtown, PA  19335</t>
  </si>
  <si>
    <t>8258</t>
  </si>
  <si>
    <t>8303</t>
  </si>
  <si>
    <t>STEM at Showalter</t>
  </si>
  <si>
    <t>8302</t>
  </si>
  <si>
    <t>6 Danforth Drive Easton, PA  18045</t>
  </si>
  <si>
    <t>7526</t>
  </si>
  <si>
    <t>7627</t>
  </si>
  <si>
    <t>200 Yale Avenue Morton, PA  19070</t>
  </si>
  <si>
    <t>Donegal JHS</t>
  </si>
  <si>
    <t>8223</t>
  </si>
  <si>
    <t>8264</t>
  </si>
  <si>
    <t>8266</t>
  </si>
  <si>
    <t>8267</t>
  </si>
  <si>
    <t>3272</t>
  </si>
  <si>
    <t>6639</t>
  </si>
  <si>
    <t>8041</t>
  </si>
  <si>
    <t>One Intermediate Unit Drive Coal Center, PA  15423</t>
  </si>
  <si>
    <t>Jim Thorpe Area HS</t>
  </si>
  <si>
    <t>Penn-Kidder Campus</t>
  </si>
  <si>
    <t>1020 New Holland Avenue Lancaster, PA  17601</t>
  </si>
  <si>
    <t>7923</t>
  </si>
  <si>
    <t>8130</t>
  </si>
  <si>
    <t>65 Billerbeck St New Oxford, PA  17350</t>
  </si>
  <si>
    <t>Line Mountain HS</t>
  </si>
  <si>
    <t>8286</t>
  </si>
  <si>
    <t>Line Mountain MS</t>
  </si>
  <si>
    <t>7149</t>
  </si>
  <si>
    <t>368 Tioga Avenue Kingston, PA  18704</t>
  </si>
  <si>
    <t>8259</t>
  </si>
  <si>
    <t>8288</t>
  </si>
  <si>
    <t>8207</t>
  </si>
  <si>
    <t>Founders Hall Middle Sch</t>
  </si>
  <si>
    <t>8257</t>
  </si>
  <si>
    <t>8304</t>
  </si>
  <si>
    <t>Mid Valley Secondary Center</t>
  </si>
  <si>
    <t>453 Maple St Grove City, PA  16127</t>
  </si>
  <si>
    <t>1605 W Main St Norristown, PA  19403</t>
  </si>
  <si>
    <t>8284</t>
  </si>
  <si>
    <t>New Castle JHS</t>
  </si>
  <si>
    <t>New Castle SHS</t>
  </si>
  <si>
    <t>8305</t>
  </si>
  <si>
    <t>North Allegheny HS</t>
  </si>
  <si>
    <t>7151</t>
  </si>
  <si>
    <t>North Hills MS</t>
  </si>
  <si>
    <t>7407</t>
  </si>
  <si>
    <t>Walton Farm El Sch</t>
  </si>
  <si>
    <t>6201</t>
  </si>
  <si>
    <t>Northern Cambria HS</t>
  </si>
  <si>
    <t>6353</t>
  </si>
  <si>
    <t>252 Waterford St Edinboro, PA  16412</t>
  </si>
  <si>
    <t>Parkland HS</t>
  </si>
  <si>
    <t>3782</t>
  </si>
  <si>
    <t>Comegys Benjamin B Sch</t>
  </si>
  <si>
    <t>6822</t>
  </si>
  <si>
    <t>Franklin LC</t>
  </si>
  <si>
    <t>6528</t>
  </si>
  <si>
    <t>Harrington Avery D Sch</t>
  </si>
  <si>
    <t>8295</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</si>
  <si>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</si>
  <si>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</si>
  <si>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</si>
  <si>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</si>
  <si>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</si>
  <si>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</si>
  <si>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</si>
  <si>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</si>
  <si>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</si>
  <si>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</si>
  <si>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</si>
  <si>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</si>
  <si>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</si>
  <si>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</si>
  <si>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</si>
  <si>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</si>
  <si>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</si>
  <si>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</si>
  <si>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</si>
  <si>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7999</t>
  </si>
  <si>
    <t>Eden Hall Upper El Sch</t>
  </si>
  <si>
    <t>0365</t>
  </si>
  <si>
    <t>Pittsburgh Morrow K-8</t>
  </si>
  <si>
    <t>8300</t>
  </si>
  <si>
    <t>8218</t>
  </si>
  <si>
    <t>Propel CS-Pitcairn</t>
  </si>
  <si>
    <t>7941</t>
  </si>
  <si>
    <t>270 Mayfield Road Clarion, PA  16214</t>
  </si>
  <si>
    <t>Rochester High School</t>
  </si>
  <si>
    <t>8279</t>
  </si>
  <si>
    <t>Rochester MS</t>
  </si>
  <si>
    <t>17 Maple Avenue Mar Lin, PA  17951</t>
  </si>
  <si>
    <t>119 Mechanic St Smethport, PA  16749</t>
  </si>
  <si>
    <t>6800</t>
  </si>
  <si>
    <t>7398</t>
  </si>
  <si>
    <t>8274</t>
  </si>
  <si>
    <t>Somerset Area Jr-Sr HS</t>
  </si>
  <si>
    <t>7527</t>
  </si>
  <si>
    <t>Spring Grove Area HS</t>
  </si>
  <si>
    <t>7983</t>
  </si>
  <si>
    <t>8287</t>
  </si>
  <si>
    <t>8195</t>
  </si>
  <si>
    <t>8251</t>
  </si>
  <si>
    <t>8146</t>
  </si>
  <si>
    <t>7580</t>
  </si>
  <si>
    <t>8196</t>
  </si>
  <si>
    <t>7581</t>
  </si>
  <si>
    <t>7674</t>
  </si>
  <si>
    <t>8276</t>
  </si>
  <si>
    <t>102 Equity Dr Greensburg, PA  15601</t>
  </si>
  <si>
    <t>8273</t>
  </si>
  <si>
    <t>Williamsport Area MS</t>
  </si>
  <si>
    <t>7512</t>
  </si>
  <si>
    <t>8289</t>
  </si>
  <si>
    <t>8156</t>
  </si>
  <si>
    <t>7148</t>
  </si>
  <si>
    <t>7154</t>
  </si>
  <si>
    <t>2014 - 2015 School Year</t>
  </si>
  <si>
    <t>128000000</t>
  </si>
  <si>
    <t>ARIN IU 28</t>
  </si>
  <si>
    <t>Fayette County Career &amp; Technical Institute</t>
  </si>
  <si>
    <t>Connellsville Area Career &amp; Technical Center</t>
  </si>
  <si>
    <t>Seneca Highlands Career and Technical Center</t>
  </si>
  <si>
    <t>Central PA Institute of Science &amp; Technology</t>
  </si>
  <si>
    <t>Chester County Technical College High School</t>
  </si>
  <si>
    <t>Dr Robert Ketterer CS, Inc.</t>
  </si>
  <si>
    <t>Center for Student Learning CS at Pennsbury</t>
  </si>
  <si>
    <t>Central PA Digital Learning Foundation CS</t>
  </si>
  <si>
    <t>First Philadelphia Preparatory Charter School</t>
  </si>
  <si>
    <t>Preparatory CS of Mathematics, Science, Tech, and Careers</t>
  </si>
  <si>
    <t>Charter High School for Architecture and Design</t>
  </si>
  <si>
    <t>Mastery CS - Hardy Williams</t>
  </si>
  <si>
    <t>Esperanza Academy Charter School</t>
  </si>
  <si>
    <t>Walter D Palmer Leadership Learning Partners CS</t>
  </si>
  <si>
    <t>Mastery CHS - Lenfest Campus</t>
  </si>
  <si>
    <t xml:space="preserve">Danville Ctr Adolescent Female </t>
  </si>
  <si>
    <t>Keystone Academy Charter School</t>
  </si>
  <si>
    <t>Environmental Charter School at Frick Park</t>
  </si>
  <si>
    <t>KIPP West Philadelphia Preparatory Charter School</t>
  </si>
  <si>
    <t>Lincoln Leadership Academy Charter School</t>
  </si>
  <si>
    <t>Eastern University Academy Charter School</t>
  </si>
  <si>
    <t>Lehigh Valley Dual Language Charter School</t>
  </si>
  <si>
    <t>Young Scholars Frederick Douglas Charter School</t>
  </si>
  <si>
    <t>Young Scholars of Western Pennsylvania CS</t>
  </si>
  <si>
    <t>105257512</t>
  </si>
  <si>
    <t>Erie Rise Leadership Academy Charter School</t>
  </si>
  <si>
    <t>103028192</t>
  </si>
  <si>
    <t>Propel CS-Northside</t>
  </si>
  <si>
    <t>The Philadelphia CS for Arts and Sciences at HR Edmunds</t>
  </si>
  <si>
    <t>Capital Area School for the Arts Charter School</t>
  </si>
  <si>
    <t>Mastery CS - Francis D. Pastorius Elementary</t>
  </si>
  <si>
    <t>111444307</t>
  </si>
  <si>
    <t>Mifflin County Academy of Science and Technology</t>
  </si>
  <si>
    <t>102023217</t>
  </si>
  <si>
    <t>Hill House Passport Academy Charter School</t>
  </si>
  <si>
    <t>121398065</t>
  </si>
  <si>
    <t>Executive Education Academy Charter School</t>
  </si>
  <si>
    <t>126 Wallace Ave. Downingtown, PA  19335</t>
  </si>
  <si>
    <t>9600 Babcock Boulevard Allison Park, PA  15101</t>
  </si>
  <si>
    <t>200 E Grove St Clarks Summit, PA  18411</t>
  </si>
  <si>
    <t>970 Highland Ave Abington, PA  19001</t>
  </si>
  <si>
    <t>900 Agnew Rd Pittsburgh, PA  15227</t>
  </si>
  <si>
    <t>600 Eagleview Boulevard Exton, PA  19341</t>
  </si>
  <si>
    <t>2111 Eastburn Avenue Philadelphia, PA  19138</t>
  </si>
  <si>
    <t>124 Bryn Mawr Ave Bala Cynwyd, PA  19004</t>
  </si>
  <si>
    <t>948 Ben Franklin Highway Ebensburg, PA  15931</t>
  </si>
  <si>
    <t>995 Old Eagle School Rd Suite 315 Wayne, PA  19087</t>
  </si>
  <si>
    <t>2625 Morgantown Rd Uniontown, PA  15401</t>
  </si>
  <si>
    <t>800 21st Street Aliquippa, PA  15001</t>
  </si>
  <si>
    <t>300 Pearl Ave Cheswick, PA  15024</t>
  </si>
  <si>
    <t>PO Box 100 Foxburg, PA  16036</t>
  </si>
  <si>
    <t>31 S Penn Street Allentown, PA  18105</t>
  </si>
  <si>
    <t>1821-39 Cecil B Moore Ave Philadelphia, PA  19121</t>
  </si>
  <si>
    <t>1415 6th Ave Altoona, PA  16602</t>
  </si>
  <si>
    <t>901 Duss Avenue Ambridge, PA  15003</t>
  </si>
  <si>
    <t>520 S White Oak St Annville, PA  17003</t>
  </si>
  <si>
    <t>100 Antietam Rd Stony Ck Mills Reading, PA  19606</t>
  </si>
  <si>
    <t>4101 North American Street Philadelphia, PA  19140</t>
  </si>
  <si>
    <t>PO Box 219 Spring Church, PA  15686</t>
  </si>
  <si>
    <t>2895 W Pike Indiana, PA  15701</t>
  </si>
  <si>
    <t>2116 E. Haines Street Philadelphia, PA  19138</t>
  </si>
  <si>
    <t>181 Heritage Park Drive Kittanning, PA  16201</t>
  </si>
  <si>
    <t>1610 East Emmaus Avenue Allentown, PA  18103</t>
  </si>
  <si>
    <t>4322 N 5th Street, 3rd Floor Philadelphia, PA  19140</t>
  </si>
  <si>
    <t>401 W. Frederick Street Athens, PA  18810</t>
  </si>
  <si>
    <t>138 Costello Avenue Austin, PA  16720</t>
  </si>
  <si>
    <t>1000 Avella Rd Avella, PA  15312</t>
  </si>
  <si>
    <t>110 E State St West Grove, PA  19390</t>
  </si>
  <si>
    <t>375 S Jennersville Road West Grove, PA  19390</t>
  </si>
  <si>
    <t>258 Josephs Lane Pittsburgh, PA  15237</t>
  </si>
  <si>
    <t>751 S Eagle Valley Rd Wingate, PA  16823</t>
  </si>
  <si>
    <t>4900 Curry Rd Pittsburgh, PA  15236</t>
  </si>
  <si>
    <t>123 Five Points Richmond Rd Bangor, PA  18013</t>
  </si>
  <si>
    <t>2000 Bear Creek Blvd Wilkes-Barre, PA  18702</t>
  </si>
  <si>
    <t>Gypsy Glen Rd Beaver, PA  15009</t>
  </si>
  <si>
    <t>1300 Fifth Street Beaver, PA  15009</t>
  </si>
  <si>
    <t>145 Poplar Avenue Monaca, PA  15061</t>
  </si>
  <si>
    <t>330 E John St Bedford, PA  15522</t>
  </si>
  <si>
    <t>195 Pennknoll Road Everett, PA  15537</t>
  </si>
  <si>
    <t>270 Crest Avenue Belle Vernon, PA  15012</t>
  </si>
  <si>
    <t>318 N Allegheny St Bellefonte, PA  16823</t>
  </si>
  <si>
    <t>300 Martin Street Bellwood, PA  16617</t>
  </si>
  <si>
    <t>4030 Brown St Philadelphia, PA  19104</t>
  </si>
  <si>
    <t>3000 Donallen Dr Bensalem, PA  19020</t>
  </si>
  <si>
    <t>600 Green Acres Rd Benton, PA  17814</t>
  </si>
  <si>
    <t>150 Bearcat Drive Bentleyville, PA  15314</t>
  </si>
  <si>
    <t>1057 County Welfare Road Leesport, PA  19533</t>
  </si>
  <si>
    <t>1025 Main St Berlin, PA  15530</t>
  </si>
  <si>
    <t>7335 Carlisle Pike York Springs, PA  17372</t>
  </si>
  <si>
    <t>500 Line St Berwick, PA  18603</t>
  </si>
  <si>
    <t>301 Church Rd Bethel Park, PA  15102</t>
  </si>
  <si>
    <t>1516 Sycamore St Bethlehem, PA  18017</t>
  </si>
  <si>
    <t>3300 Chester Avenue Bethlehem, PA  18020</t>
  </si>
  <si>
    <t>194 Crawford Rd Fredericktown, PA  15333</t>
  </si>
  <si>
    <t>1503 8th Avenue Beaver Falls, PA  15010</t>
  </si>
  <si>
    <t>45 Mount Rock Rd Newville, PA  17241</t>
  </si>
  <si>
    <t>900 W. Lindley Avenue Philadelphia, PA  19141</t>
  </si>
  <si>
    <t>500 Blackhawk Rd Beaver Falls, PA  15010</t>
  </si>
  <si>
    <t>555 Birch St Nanty Glo, PA  15943</t>
  </si>
  <si>
    <t>102 School Lane Blairsville, PA  15717</t>
  </si>
  <si>
    <t>728 E 5th St Bloomsburg, PA  17815</t>
  </si>
  <si>
    <t>685 Red Dale Rd Orwigsburg, PA  17961</t>
  </si>
  <si>
    <t>5058 School Road New Milford, PA  18834</t>
  </si>
  <si>
    <t>911 Montgomery Ave Boyertown, PA  19512</t>
  </si>
  <si>
    <t>5501 Cedar Avenue Philadelphia, PA  19143</t>
  </si>
  <si>
    <t>150 Lorana Ave PO Box 375 Bradford, PA  16701</t>
  </si>
  <si>
    <t>200 W Weis St Topton, PA  19562</t>
  </si>
  <si>
    <t>3601 Brownsville Rd Pittsburgh, PA  15227</t>
  </si>
  <si>
    <t>1776 Farragut Avenue Bristol, PA  19007</t>
  </si>
  <si>
    <t>6401 Mill Creek Rd Levittown, PA  19057</t>
  </si>
  <si>
    <t>40 North St Brockway, PA  15824</t>
  </si>
  <si>
    <t>104 Jenks Street Brookville, PA  15825</t>
  </si>
  <si>
    <t>5 Falcon Drive Brownsville, PA  15417</t>
  </si>
  <si>
    <t>610 Wistar Road Fairless Hills, PA  19030</t>
  </si>
  <si>
    <t>100 Bavington Rd Burgettstown, PA  15021</t>
  </si>
  <si>
    <t>1021 Puckety Church Rd Lower Burrell, PA  15068</t>
  </si>
  <si>
    <t>110 Campus Lane Butler, PA  16001</t>
  </si>
  <si>
    <t>210 Campus Lane Butler, PA  16001</t>
  </si>
  <si>
    <t>40 Trojan Way Suite 300 Coal Center, PA  15423</t>
  </si>
  <si>
    <t>426 Glendale Lake Rd Patton, PA  16668</t>
  </si>
  <si>
    <t>601 Woodland Ave Emporium, PA  15834</t>
  </si>
  <si>
    <t>2627 Chestnut St Camp Hill, PA  17011</t>
  </si>
  <si>
    <t>1 N Jefferson Ave Canonsburg, PA  15317</t>
  </si>
  <si>
    <t>509 E Main St Canton, PA  17724</t>
  </si>
  <si>
    <t>150 Strawberry Square Harrisburg, PA  17101</t>
  </si>
  <si>
    <t>150 West 13th Street Jim Thorpe, PA  18229</t>
  </si>
  <si>
    <t>101 Brooklyn St Carbondale, PA  18407</t>
  </si>
  <si>
    <t>5335 Kesslersville Road Easton, PA  18040</t>
  </si>
  <si>
    <t>623 W Penn St Carlisle, PA  17013</t>
  </si>
  <si>
    <t>435 Kings Hwy Carnegie, PA  15106</t>
  </si>
  <si>
    <t>225 N Vine St Carmichaels, PA  15320</t>
  </si>
  <si>
    <t>201 N 14th St Catasauqua, PA  18032</t>
  </si>
  <si>
    <t>433 Centennial Rd Warminster, PA  18974</t>
  </si>
  <si>
    <t>345 Lakeside Drive Levittown, PA  19054</t>
  </si>
  <si>
    <t>20 Welden Dr Doylestown, PA  18901</t>
  </si>
  <si>
    <t>208 Schoolhouse Rd Ebensburg, PA  15931</t>
  </si>
  <si>
    <t>4777 Old Berwick Rd Bloomsburg, PA  17815</t>
  </si>
  <si>
    <t>600 Rutherford Rd Harrisburg, PA  17109</t>
  </si>
  <si>
    <t>151 E Cherry St McConnellsburg, PA  17233</t>
  </si>
  <si>
    <t>250 S Cumberland St Waynesburg, PA  15370</t>
  </si>
  <si>
    <t>821 Plymouth Road Plymouth Meeting, PA  19462</t>
  </si>
  <si>
    <t>721 N. Juniata St. Suite 3 Hollidaysburg, PA  16648</t>
  </si>
  <si>
    <t>540 North Harrison Road Pleasant Gap, PA  16823</t>
  </si>
  <si>
    <t>160 Baker Road Extension Monaca, PA  15061</t>
  </si>
  <si>
    <t>240 Arona Road New Stanton, PA  15672</t>
  </si>
  <si>
    <t>775 Marion Rd York, PA  17406</t>
  </si>
  <si>
    <t>2643 W College Ave State College, PA  16801</t>
  </si>
  <si>
    <t>435 Stanley Ave Chambersburg, PA  17201</t>
  </si>
  <si>
    <t>125 Fecsen Drive Charleroi, PA  15022</t>
  </si>
  <si>
    <t>105 S. 7th St Philadelphia, PA  19106</t>
  </si>
  <si>
    <t>2030 Swallow Hill Rd Pittsburgh, PA  15220</t>
  </si>
  <si>
    <t>2020 W Pike St Houston, PA  15342</t>
  </si>
  <si>
    <t>2000 Ashbourne Rd Elkins Park, PA  19027</t>
  </si>
  <si>
    <t>302 East 5th St Chester, PA  19013</t>
  </si>
  <si>
    <t>455 Boot Road Downingtown, PA  19335</t>
  </si>
  <si>
    <t>200 Commerce Drive Aston, PA  19014</t>
  </si>
  <si>
    <t>1720 Melrose Ave Chester, PA  19013</t>
  </si>
  <si>
    <t>3281 Valley Road Fishertown, PA  15539</t>
  </si>
  <si>
    <t>401 Cherry Tree Rd Aston, PA  19014</t>
  </si>
  <si>
    <t>916 Christian St Philadelphia, PA  19147</t>
  </si>
  <si>
    <t>201 Stanwix Street Pittsburgh, PA  15222</t>
  </si>
  <si>
    <t>502 Mitchell Ave Clairton, PA  15025</t>
  </si>
  <si>
    <t>221 Liberty St Clarion, PA  16214</t>
  </si>
  <si>
    <t>447 Career Lane Shippenville, PA  16254</t>
  </si>
  <si>
    <t>4091 C-L School Road Strattanville, PA  16258</t>
  </si>
  <si>
    <t>531 Bedford St Claysburg, PA  16625</t>
  </si>
  <si>
    <t>P.O. Box 710 Clearfield, PA  16830</t>
  </si>
  <si>
    <t>1620 River Road Clearfield, PA  16830</t>
  </si>
  <si>
    <t>545 East Lincoln Highway Coatesville, PA  19320</t>
  </si>
  <si>
    <t>800 4th Street Denver, PA  17517</t>
  </si>
  <si>
    <t>535 James Hance Court Exton, PA  19341</t>
  </si>
  <si>
    <t>230 Flourtown Rd Plymouth Meeting, PA  19462</t>
  </si>
  <si>
    <t>200 N Fifth St Columbia, PA  17512</t>
  </si>
  <si>
    <t>5050 Sweppenheiser Drive Bloomsburg, PA  17815</t>
  </si>
  <si>
    <t>3002 Perry Hwy Hadley, PA  16130</t>
  </si>
  <si>
    <t>4050 Crums Mill Rd. Harrisburg, PA  17112</t>
  </si>
  <si>
    <t>1100 E Erie Ave Philadelphia, PA  19124</t>
  </si>
  <si>
    <t>300 West Campus Avenue Davidsville, PA  15928</t>
  </si>
  <si>
    <t>1340 William Penn Avenue Johnstown, PA  15906</t>
  </si>
  <si>
    <t>2110 Horseshoe Rd Lancaster, PA  17601</t>
  </si>
  <si>
    <t>130 Berlin Rd New Oxford, PA  17350</t>
  </si>
  <si>
    <t>219 W School Dr Linesville, PA  16424</t>
  </si>
  <si>
    <t>720 Locust Street Connellsville, PA  15425</t>
  </si>
  <si>
    <t>732 Rockridge Rd. Connellsville, PA  15425</t>
  </si>
  <si>
    <t>44 Big Spring Rd Robesonia, PA  19551</t>
  </si>
  <si>
    <t>1099 Maple Street Coraopolis, PA  15108</t>
  </si>
  <si>
    <t>105 E Evergreen Rd Lebanon, PA  17042</t>
  </si>
  <si>
    <t>540 East Pleasant Street Corry, PA  16407</t>
  </si>
  <si>
    <t>698 Dwight St Coudersport, PA  16915</t>
  </si>
  <si>
    <t>30 N Chancellor St Newtown, PA  18940</t>
  </si>
  <si>
    <t>3 Education Dr Seneca, PA  16346</t>
  </si>
  <si>
    <t>11280 Mercer Pike Meadville, PA  16335</t>
  </si>
  <si>
    <t>860 Thurston Road Meadville, PA  16335</t>
  </si>
  <si>
    <t>251 Corrections Road Cresson, PA  16630</t>
  </si>
  <si>
    <t>281 S Mountain Blvd Mountain Top, PA  18707</t>
  </si>
  <si>
    <t>605 S Duke St. York, PA  17403</t>
  </si>
  <si>
    <t>3201 Rockwell Avenue Scranton, PA  18508</t>
  </si>
  <si>
    <t>110 Old Willow Mill Rd Mechanicsburg, PA  17050</t>
  </si>
  <si>
    <t>6746 Carlisle Pike Mechanicsburg, PA  17050</t>
  </si>
  <si>
    <t>650 Beech St Curwensville, PA  16833</t>
  </si>
  <si>
    <t>2010 Conyngham Ave Dallas, PA  18612</t>
  </si>
  <si>
    <t>700 New School Ln Dallastown, PA  17313</t>
  </si>
  <si>
    <t>Daniel Boone Area SD Administrative Office Douglassville, PA  19518</t>
  </si>
  <si>
    <t>600 Walnut St Danville, PA  17821</t>
  </si>
  <si>
    <t>13 Kirkbride Drive Danville, PA  17821</t>
  </si>
  <si>
    <t>6001 Locust Lane Harrisburg, PA  17109</t>
  </si>
  <si>
    <t>19 East Union Road Cheswick, PA  15024</t>
  </si>
  <si>
    <t>701 Henderson Boulevard Folcroft, PA  19032</t>
  </si>
  <si>
    <t>5201 Old York Road Philadelphia, PA  19141</t>
  </si>
  <si>
    <t>236 Route 6 and 209 Milford, PA  18337</t>
  </si>
  <si>
    <t>982 N Chestnut Street Ext Derry, PA  15627</t>
  </si>
  <si>
    <t>30 East Granada Ave Hershey, PA  17033</t>
  </si>
  <si>
    <t>4700 Parkside Avenue Philadelphia, PA  19131</t>
  </si>
  <si>
    <t>1051 Koser Rd Mount Joy, PA  17552</t>
  </si>
  <si>
    <t>101 Edgeway Road Dover, PA  17315</t>
  </si>
  <si>
    <t>540 Trestle Place Downingtown, PA  19335</t>
  </si>
  <si>
    <t>1133 Village Way Latrobe, PA  15650</t>
  </si>
  <si>
    <t>500 Liberty Blvd DuBois, PA  15801</t>
  </si>
  <si>
    <t>300 W Warren St Dunmore, PA  18512</t>
  </si>
  <si>
    <t>1150 Jacks Run Rd North Versailles, PA  15137</t>
  </si>
  <si>
    <t>349 Cemetery St Hughesville, PA  17737</t>
  </si>
  <si>
    <t>800 Pine Street Emmaus, PA  18049</t>
  </si>
  <si>
    <t>890 Valley St Enola, PA  17025</t>
  </si>
  <si>
    <t>50 Vine St East Stroudsburg, PA  18301</t>
  </si>
  <si>
    <t>3075 Terwood Rd Willow Grove, PA  19090</t>
  </si>
  <si>
    <t>669 E Main St New Holland, PA  17557</t>
  </si>
  <si>
    <t>180 Elco Dr Myerstown, PA  17067</t>
  </si>
  <si>
    <t>3300 Henry Ave. Ste 2 Philadelphia, PA  19129</t>
  </si>
  <si>
    <t>4904 Route 982 Latrobe, PA  15650</t>
  </si>
  <si>
    <t>PO Box 150 Wrightsville, PA  17368</t>
  </si>
  <si>
    <t>1801 Bushkill Drive Easton, PA  18040</t>
  </si>
  <si>
    <t>487 Devon Park Drive Wayne, PA  19087</t>
  </si>
  <si>
    <t>401 Rock Run Road Elizabeth, PA  15037</t>
  </si>
  <si>
    <t>600 E High St Elizabethtown, PA  17022</t>
  </si>
  <si>
    <t>PO Box 100 Dimock, PA  18816</t>
  </si>
  <si>
    <t>501 Crescent Ave Ellwood City, PA  16117</t>
  </si>
  <si>
    <t>829 Milton Street Pittsburgh, PA  15218</t>
  </si>
  <si>
    <t>803 Oak Blvd Ephrata, PA  17522</t>
  </si>
  <si>
    <t>148 W 21st St Erie, PA  16502</t>
  </si>
  <si>
    <t>8500 Oliver Road Erie, PA  16509</t>
  </si>
  <si>
    <t>2501 Plum Street Erie, PA  16502</t>
  </si>
  <si>
    <t>301 W Hunting Park Ave Philadelphia, PA  19140</t>
  </si>
  <si>
    <t>4261 N. 5th Street Philadelphia, PA  19140</t>
  </si>
  <si>
    <t>4322 N 5th St Philadelphia, PA  19140</t>
  </si>
  <si>
    <t>427 E SOUTH ST EVERETT, PA  15537</t>
  </si>
  <si>
    <t>PO Box 523 Mountainhome, PA  18342</t>
  </si>
  <si>
    <t>555 Union Boulevard, Suite #24 Allentown, PA  18109</t>
  </si>
  <si>
    <t>200 Elm St Reading, PA  19606</t>
  </si>
  <si>
    <t>4840 Fairfield Rd Fairfield, PA  17320</t>
  </si>
  <si>
    <t>7466 McCray Rd Fairview, PA  16415</t>
  </si>
  <si>
    <t>14823 Path Valley Road Willow Hill, PA  17271</t>
  </si>
  <si>
    <t>1600 Roemer Blvd Farrell, PA  16121</t>
  </si>
  <si>
    <t>175 Georges Fairchance Road Uniontown, PA  15401</t>
  </si>
  <si>
    <t>777 Main Street Simpson, PA  18407</t>
  </si>
  <si>
    <t>100 Dartmouth Ave Johnstown, PA  15905</t>
  </si>
  <si>
    <t>4300 Tacony St Philadelphia, PA  19124</t>
  </si>
  <si>
    <t>801 N Richmond St Fleetwood, PA  19522</t>
  </si>
  <si>
    <t>1023 Callowhill St Philadelphia, PA  19123</t>
  </si>
  <si>
    <t>607 Beatty Road Monroeville, PA  15146</t>
  </si>
  <si>
    <t>159 Red Bird Drive Waterfall, PA  16689</t>
  </si>
  <si>
    <t>22318 Route 62, Box 16 Tionesta, PA  16353</t>
  </si>
  <si>
    <t>100 Susquehanna Street Forest City, PA  18421</t>
  </si>
  <si>
    <t>549 Locust Street Sidman, PA  15955</t>
  </si>
  <si>
    <t>110 Fort Cherry Rd Mc Donald, PA  15057</t>
  </si>
  <si>
    <t>PO Box 810 Waterford, PA  16441</t>
  </si>
  <si>
    <t>611 Field Club Rd Pittsburgh, PA  15238</t>
  </si>
  <si>
    <t>702 Liberty Street Franklin, PA  16323</t>
  </si>
  <si>
    <t>2463 Loop Road Chambersburg, PA  17202</t>
  </si>
  <si>
    <t>3210 School Rd Murrysville, PA  15668</t>
  </si>
  <si>
    <t>4259 Richmond Street Philadelphia, PA  19137</t>
  </si>
  <si>
    <t>5301 Tacony St Philadelphia, PA  19137</t>
  </si>
  <si>
    <t>142 Constitution St Perryopolis, PA  15473</t>
  </si>
  <si>
    <t>1701 8th Ave Freedom, PA  15042</t>
  </si>
  <si>
    <t>PO Box C Freeport, PA  16229</t>
  </si>
  <si>
    <t>2027 Chestnut Street Philadelphia, PA  19103</t>
  </si>
  <si>
    <t>145 East Cherry Street McConnellsburg, PA  17233</t>
  </si>
  <si>
    <t>27 Bridge Street Galeton, PA  16922</t>
  </si>
  <si>
    <t>80 Station Road Glen Mills, PA  19342</t>
  </si>
  <si>
    <t>9000 Gateway Campus Boulevard Monroeville, PA  15146</t>
  </si>
  <si>
    <t>11771 Edinboro Rd Edinboro, PA  16412</t>
  </si>
  <si>
    <t>900 Biglerville Rd Gettysburg, PA  17325</t>
  </si>
  <si>
    <t>915 Howard Avenue Pottsville, PA  17901</t>
  </si>
  <si>
    <t>1203 Lake St Girard, PA  16417</t>
  </si>
  <si>
    <t>1466 Beaver Valley Rd Flinton, PA  16640</t>
  </si>
  <si>
    <t>4601 Girard Avenue Philadelphia, PA  19131</t>
  </si>
  <si>
    <t>10 South Waverly Street Shillington, PA  19607</t>
  </si>
  <si>
    <t>47 Church Rd Malvern, PA  19355</t>
  </si>
  <si>
    <t>1500 4th Avenue Altoona, PA  16602</t>
  </si>
  <si>
    <t>445 Schoolhouse Road Johnstown, PA  15904</t>
  </si>
  <si>
    <t>1091 Broad St Johnstown, PA  15906</t>
  </si>
  <si>
    <t>1816 Lincoln Ave Latrobe, PA  15650</t>
  </si>
  <si>
    <t>427 Kosciuszko St Nanticoke, PA  18634</t>
  </si>
  <si>
    <t>468 Domino Lane Philadelphia, PA  19128</t>
  </si>
  <si>
    <t>500 East Leitersburg Street Greencastle, PA  17225</t>
  </si>
  <si>
    <t>60 Zimmerman Drive Waynesburg, PA  15370</t>
  </si>
  <si>
    <t>1 Academy Hill Place Greensburg, PA  15601</t>
  </si>
  <si>
    <t>9 Donation Rd Greenville, PA  16125</t>
  </si>
  <si>
    <t>405 E Sunbury St Millerstown, PA  17062</t>
  </si>
  <si>
    <t>511 Highland Ave Grove City, PA  16127</t>
  </si>
  <si>
    <t>3940 Peters Mountain Rd Halifax, PA  17032</t>
  </si>
  <si>
    <t>Windsor Street Hamburg, PA  19526</t>
  </si>
  <si>
    <t>4591 School Dr Allison Park, PA  15101</t>
  </si>
  <si>
    <t>1600 Sans Souci Pkwy Hanover Township, PA  18706</t>
  </si>
  <si>
    <t>403 Moul Ave Hanover, PA  17331</t>
  </si>
  <si>
    <t>6375 Buffalo Rd Harborcreek, PA  16421</t>
  </si>
  <si>
    <t>5239 Ridge Rd Westover, PA  16692</t>
  </si>
  <si>
    <t>1601 State Street Harrisburg, PA  17103</t>
  </si>
  <si>
    <t>229 Meetinghouse Rd Horsham, PA  19044</t>
  </si>
  <si>
    <t>50 East Eagle Road Havertown, PA  19083</t>
  </si>
  <si>
    <t>1451 W 23rd St Hazle Twp, PA  18202</t>
  </si>
  <si>
    <t>1515 W 23rd St Hazle Twp, PA  18202</t>
  </si>
  <si>
    <t>625 East Philadelphia St. York, PA  17403</t>
  </si>
  <si>
    <t>200 Church St Landisville, PA  17538</t>
  </si>
  <si>
    <t>4347 Route 136 Greensburg, PA  15601</t>
  </si>
  <si>
    <t>411 N Hermitage Road Hermitage, PA  16148</t>
  </si>
  <si>
    <t>1500 Pacific Avenue Natrona Heights, PA  15065</t>
  </si>
  <si>
    <t>510 Heldman Street Pittsburgh, PA  15219</t>
  </si>
  <si>
    <t>405 Clark Street Hollidaysburg, PA  16648</t>
  </si>
  <si>
    <t>65 Wildcat Lane Homer City, PA  15748</t>
  </si>
  <si>
    <t>130 School Drive Hyndman, PA  15545</t>
  </si>
  <si>
    <t>2354 Brodhead Rd Aliquippa, PA  15001</t>
  </si>
  <si>
    <t>1615 East Elm Street Scranton, PA  18505</t>
  </si>
  <si>
    <t>2400 Cassady Ave Ste 2 Huntingdon, PA  16652</t>
  </si>
  <si>
    <t>PO Box E Mill Creek, PA  17060</t>
  </si>
  <si>
    <t>401 Penn Street Reading, PA  19601</t>
  </si>
  <si>
    <t>5612 Greene St Philadelphia, PA  19144</t>
  </si>
  <si>
    <t>6201 N. 21st St. Philadelphia, PA  19138</t>
  </si>
  <si>
    <t>1600 Lombard Street Philadelphia, PA  19146</t>
  </si>
  <si>
    <t>501 E Pike Indiana, PA  15701</t>
  </si>
  <si>
    <t>441 Hamill Rd Indiana, PA  15701</t>
  </si>
  <si>
    <t>51 Banks St Penbrook, PA  17103</t>
  </si>
  <si>
    <t>900 Washington Ave Prospect Park, PA  19076</t>
  </si>
  <si>
    <t>800 Tyndall Avenue Erie, PA  16511</t>
  </si>
  <si>
    <t>PO Box 217 Jamestown, PA  16134</t>
  </si>
  <si>
    <t>800 Florida Ave Jeannette, PA  15644</t>
  </si>
  <si>
    <t>576 Vo Tech Rd Reynoldsville, PA  15851</t>
  </si>
  <si>
    <t>1351 Jefferson Rd Jefferson, PA  15344</t>
  </si>
  <si>
    <t>West and Highland Avenues Jenkintown, PA  19046</t>
  </si>
  <si>
    <t>175 A &amp; P Drive Jersey Shore, PA  17740</t>
  </si>
  <si>
    <t>410 Center Ave Jim Thorpe, PA  18229</t>
  </si>
  <si>
    <t>4322 N 5th Street Philadelphia, PA  19134</t>
  </si>
  <si>
    <t>315 High School Road Johnsonburg, PA  15845</t>
  </si>
  <si>
    <t>75 South Seventh Street Mifflintown, PA  17059</t>
  </si>
  <si>
    <t>7775 Juniata Valley Pike Alexandria, PA  16611</t>
  </si>
  <si>
    <t>400 West Hemlock Avenue Kane, PA  16735</t>
  </si>
  <si>
    <t>1446 Kittanning Pike Karns City, PA  16041</t>
  </si>
  <si>
    <t>300 East South Street Kennett Square, PA  19348</t>
  </si>
  <si>
    <t>451 Huston Avenue Knox, PA  16232</t>
  </si>
  <si>
    <t>6649 Tulip Street Philadelphia, PA  19135</t>
  </si>
  <si>
    <t>86 Administration Drive Mill Hall, PA  17751</t>
  </si>
  <si>
    <t>425 South Good Hope Rd. Greenville, PA  16125</t>
  </si>
  <si>
    <t>1000 Kelton Ave Pittsburgh, PA  15216</t>
  </si>
  <si>
    <t>926 West Sedgley Avenue Philadelphia, PA  19132</t>
  </si>
  <si>
    <t>2709 N Broad St Philadelphia, PA  19132</t>
  </si>
  <si>
    <t>5900 Baltimore Ave. Philadelphia, PA  19143</t>
  </si>
  <si>
    <t>200 Poplar St Vandergrift, PA  15690</t>
  </si>
  <si>
    <t>251 Long Lane Kutztown, PA  19530</t>
  </si>
  <si>
    <t>30 N Ann St Lancaster, PA  17602</t>
  </si>
  <si>
    <t>5901 Woodbine Avenue Philadelphia, PA  19131</t>
  </si>
  <si>
    <t>PO Box 85 Factoryville, PA  18419</t>
  </si>
  <si>
    <t>1355 Lakeland Drive Scott Township, PA  18433</t>
  </si>
  <si>
    <t>PO Box 38 Lehman, PA  18627</t>
  </si>
  <si>
    <t>2482 Mercer St Stoneboro, PA  16153</t>
  </si>
  <si>
    <t>PO Box 428 Lampeter, PA  17537</t>
  </si>
  <si>
    <t>PO Box 527 Willow Street, PA  17584</t>
  </si>
  <si>
    <t>1020 Lehigh Ave Lancaster, PA  17602</t>
  </si>
  <si>
    <t>304 Bailey Ave Uniontown, PA  15401</t>
  </si>
  <si>
    <t>2497 Harlansburg Rd New Castle, PA  16101</t>
  </si>
  <si>
    <t>750 Phelps Way New Castle, PA  16101</t>
  </si>
  <si>
    <t>833 Metro Drive Lebanon, PA  17042</t>
  </si>
  <si>
    <t>1000 S 8th St Lebanon, PA  17042</t>
  </si>
  <si>
    <t>210 Penn Avenue Leechburg, PA  15656</t>
  </si>
  <si>
    <t>4500 Education Park Drive Schnecksville, PA  18078</t>
  </si>
  <si>
    <t>1560 Valley Center Parkway Bethlehem, PA  18017</t>
  </si>
  <si>
    <t>675 East Broad St Bethlehem, PA  18018</t>
  </si>
  <si>
    <t>551 Thomas St. Bethlehem, PA  18015</t>
  </si>
  <si>
    <t>1000 Union St Lehighton, PA  18235</t>
  </si>
  <si>
    <t>2215 Chaplin Avenue Ford City, PA  16226</t>
  </si>
  <si>
    <t>PO Box 351 Lewisburg, PA  17837</t>
  </si>
  <si>
    <t>339 West Main St Ligonier, PA  15658</t>
  </si>
  <si>
    <t>1414 E. Cedar St. Allentown, PA  18109</t>
  </si>
  <si>
    <t>One Lincoln Park Midland, PA  15059</t>
  </si>
  <si>
    <t>185 Line Mountain Road Herndon, PA  17830</t>
  </si>
  <si>
    <t>162 Newark St Littlestown, PA  17340</t>
  </si>
  <si>
    <t>291 E Main St Hummelstown, PA  17036</t>
  </si>
  <si>
    <t>301 E Montgomery Ave Ardmore, PA  19003</t>
  </si>
  <si>
    <t>2551 Murray Ave Huntingdon Valley, PA  19006</t>
  </si>
  <si>
    <t>1605 Four Mile Drive Williamsport, PA  17701</t>
  </si>
  <si>
    <t>Loysville Complex Loysville, PA  17047</t>
  </si>
  <si>
    <t>293 Cemetery Street Hughesville, PA  17737</t>
  </si>
  <si>
    <t>1 Golden Bear Dr Mahanoy City, PA  17948</t>
  </si>
  <si>
    <t>1214 Liverpool St Pittsburgh, PA  15233</t>
  </si>
  <si>
    <t>71 N Hazel St Manheim, PA  17545</t>
  </si>
  <si>
    <t>PO Box 5134 Lancaster, PA  17606</t>
  </si>
  <si>
    <t>1840 Torresdale Ave Philadelphia, PA  19124</t>
  </si>
  <si>
    <t>22820 Route 403 Hwy N Marion Center, PA  15759</t>
  </si>
  <si>
    <t>2275 Bridge St Philadelphia, PA  19137</t>
  </si>
  <si>
    <t>40 Media Line Rd Ste 204 Newtown Square, PA  19073</t>
  </si>
  <si>
    <t>545 Route 228 Mars, PA  16046</t>
  </si>
  <si>
    <t>1800 E Byberry Rd Philadelphia, PA  19116</t>
  </si>
  <si>
    <t>35 S 4th St Philadelphia, PA  19106</t>
  </si>
  <si>
    <t>3701 N. 19th Street Philadelphia, PA  19140</t>
  </si>
  <si>
    <t>5650 Sprague Street Philadelphia, PA  19138</t>
  </si>
  <si>
    <t>1712 S 56th St Philadelphia, PA  19143</t>
  </si>
  <si>
    <t>1201 W Rush Street Philadelphia, PA  19133</t>
  </si>
  <si>
    <t>1798 West Hunting Park Avenue Philadelphia, PA  19140</t>
  </si>
  <si>
    <t>5601 Christian Street Philadelphia, PA  19143</t>
  </si>
  <si>
    <t>5700 Wayne Avenue Philadelphia, PA  19144</t>
  </si>
  <si>
    <t>5301 Media St Philadelphia, PA  19131</t>
  </si>
  <si>
    <t>927 Johnston St Philadelphia, PA  19148</t>
  </si>
  <si>
    <t>447 N Broad St Philadelphia, PA  19123</t>
  </si>
  <si>
    <t>90 McGuffey Drive Claysville, PA  15323</t>
  </si>
  <si>
    <t>3590 O'Neil Boulevard Mc Keesport, PA  15132</t>
  </si>
  <si>
    <t>1960 Eden Park Boulevard McKeesport, PA  15132</t>
  </si>
  <si>
    <t>100 E Elmwood Ave 2nd Floor Mechanicsburg, PA  17055</t>
  </si>
  <si>
    <t>330 Howertown Road Catasauqua, PA  18032</t>
  </si>
  <si>
    <t>2950 Memphis Street Philadelphia, PA  19134</t>
  </si>
  <si>
    <t>545 W Butler St Mercer, PA  16137</t>
  </si>
  <si>
    <t>776 Greenville Road Mercer, PA  16137</t>
  </si>
  <si>
    <t>1001 Kriebel Mill Rd Eagleville, PA  19403</t>
  </si>
  <si>
    <t>309 Industrial Park Road Meyersdale, PA  15552</t>
  </si>
  <si>
    <t>52 Underwood Rd Throop, PA  18512</t>
  </si>
  <si>
    <t>2740 Old York Road Jamison, PA  18929</t>
  </si>
  <si>
    <t>55 W Water St Middletown, PA  17057</t>
  </si>
  <si>
    <t>568 E Main St Middleburg, PA  17842</t>
  </si>
  <si>
    <t>173 7th St Midland, PA  15059</t>
  </si>
  <si>
    <t>700 Pitt Street Lewistown, PA  17044</t>
  </si>
  <si>
    <t>201 Eighth St - Highland Park Lewistown, PA  17044</t>
  </si>
  <si>
    <t>178 Maple St Mifflinburg, PA  17844</t>
  </si>
  <si>
    <t>3740 W 26th St Erie, PA  16506</t>
  </si>
  <si>
    <t>799 Center St Millersburg, PA  17061</t>
  </si>
  <si>
    <t>PO Box 260 Millville, PA  17846</t>
  </si>
  <si>
    <t>700 Mahoning St Milton, PA  17847</t>
  </si>
  <si>
    <t>Battlin Miner Dr &amp; Low Rd Minersville, PA  17954</t>
  </si>
  <si>
    <t>Mohawk School Road Bessemer, PA  16112</t>
  </si>
  <si>
    <t>Five Guttman Avenue Charleroi, PA  15022</t>
  </si>
  <si>
    <t>1275 Rostraver St Monessen, PA  15062</t>
  </si>
  <si>
    <t>1810 W Sunbury Rd West Sunbury, PA  16061</t>
  </si>
  <si>
    <t>194 Laurel Lake Road Bartonsville, PA  18321</t>
  </si>
  <si>
    <t>120 Penn St Montgomery, PA  17752</t>
  </si>
  <si>
    <t>225 Clever Road Mc Kees Rocks, PA  15136</t>
  </si>
  <si>
    <t>50 N Arch St Montoursville, PA  17754</t>
  </si>
  <si>
    <t>273 Meteor Way Montrose, PA  18801</t>
  </si>
  <si>
    <t>8353 University Boulevard Moon Township, PA  15108</t>
  </si>
  <si>
    <t>550 W Palmer St Morrisville, PA  19067</t>
  </si>
  <si>
    <t>4934 Green Acre Rd Houtzdale, PA  16651</t>
  </si>
  <si>
    <t>600 W 5th St Mount Carmel, PA  17851</t>
  </si>
  <si>
    <t>271 State Street Mount Pleasant, PA  15666</t>
  </si>
  <si>
    <t>603 North Industrial Drive Mount Union, PA  17066</t>
  </si>
  <si>
    <t>11748 State Route 106 Kingsley, PA  18826</t>
  </si>
  <si>
    <t>7 Horsman Dr Pittsburgh, PA  15228</t>
  </si>
  <si>
    <t>801 Bellevue Avenue Laureldale, PA  19605</t>
  </si>
  <si>
    <t>3821 North Broad Street Philadelphia, PA  19140</t>
  </si>
  <si>
    <t>206 Sherman St Muncy, PA  17756</t>
  </si>
  <si>
    <t>One Education Plaza Nazareth, PA  18064</t>
  </si>
  <si>
    <t>2001 Old Lincoln Hwy Langhorne, PA  19047</t>
  </si>
  <si>
    <t>3834 Mitchell Rd New Castle, PA  16105</t>
  </si>
  <si>
    <t>3225 43rd St New Brighton, PA  15066</t>
  </si>
  <si>
    <t>420 Fern St New Castle, PA  16101</t>
  </si>
  <si>
    <t>256 South Fifth Street Huntingdon, PA  16652</t>
  </si>
  <si>
    <t>8001 Torresdale Ave Philadelphia, PA  19136</t>
  </si>
  <si>
    <t>180 W Bridge St New Hope, PA  18938</t>
  </si>
  <si>
    <t>701 Stevenson Blvd New Kensington, PA  15068</t>
  </si>
  <si>
    <t>8034 Thouron Ave Philadelphia, PA  19150</t>
  </si>
  <si>
    <t>420 Fickes Lane Newport, PA  17074</t>
  </si>
  <si>
    <t>1612 Norma St State College, PA  16801</t>
  </si>
  <si>
    <t>401 N Whitehall Rd Norristown, PA  19403</t>
  </si>
  <si>
    <t>200 Hillvue Lane Pittsburgh, PA  15237</t>
  </si>
  <si>
    <t>10439 Route 36 Tionesta, PA  16353</t>
  </si>
  <si>
    <t>50 E Division St North East, PA  16428</t>
  </si>
  <si>
    <t>135 6th Ave Pittsburgh, PA  15229</t>
  </si>
  <si>
    <t>1265 Sumneytown Pike Lansdale, PA  19446</t>
  </si>
  <si>
    <t>401 E Hancock St Lansdale, PA  19446</t>
  </si>
  <si>
    <t>701 Church St Moscow, PA  18444</t>
  </si>
  <si>
    <t>15 Academy Lane Ashland, PA  17921</t>
  </si>
  <si>
    <t>1200 Morris Ave Boswell, PA  15531</t>
  </si>
  <si>
    <t>2014 Laubach Avenue Northampton, PA  18067</t>
  </si>
  <si>
    <t>526 Panther Lane Rome, PA  18837</t>
  </si>
  <si>
    <t>1200 Line St Archbald, PA  18403</t>
  </si>
  <si>
    <t>41 Harding St Manchester, PA  17345</t>
  </si>
  <si>
    <t>152 NBC Drive Loysburg, PA  16659</t>
  </si>
  <si>
    <t>601 Joseph St Northern Cambria, PA  15714</t>
  </si>
  <si>
    <t>345 School Dr Fredericksburg, PA  17026</t>
  </si>
  <si>
    <t>1201 Shadow Oaks Ln Slatington, PA  18080</t>
  </si>
  <si>
    <t>745 Northern Potter Road Ulysses, PA  16948</t>
  </si>
  <si>
    <t>120 Career Center Towanda, PA  18848</t>
  </si>
  <si>
    <t>110 Ellison Road Elkland, PA  16920</t>
  </si>
  <si>
    <t>705 Stevenson Boulevard New Kensington, PA  15068</t>
  </si>
  <si>
    <t>149 S Baltimore St Dillsburg, PA  17019</t>
  </si>
  <si>
    <t>591 Union Ave Pittsburgh, PA  15202</t>
  </si>
  <si>
    <t>1700-2000 West Montgomery Street Coal Township, PA  17866</t>
  </si>
  <si>
    <t>243 Thorne Hill Rd Shickshinny, PA  18655</t>
  </si>
  <si>
    <t>100 Harthan Way Albion, PA  16401</t>
  </si>
  <si>
    <t>6493 Route 309 New Tripoli, PA  18066</t>
  </si>
  <si>
    <t>4621 Castor Ave Philadelphia, PA  19124</t>
  </si>
  <si>
    <t>281 McMahon Dr North Huntingdon, PA  15642</t>
  </si>
  <si>
    <t>228 Highland Rd Suite 1 Atglen, PA  19310</t>
  </si>
  <si>
    <t>825 Grandview Road Oil City, PA  16301</t>
  </si>
  <si>
    <t>300 Marion St Old Forge, PA  18518</t>
  </si>
  <si>
    <t>17 Jefferson St Oley, PA  19547</t>
  </si>
  <si>
    <t>4322 N 5th Street Philadelphia, PA  19120</t>
  </si>
  <si>
    <t>277 S Oswayo St PO Box 610 Shinglehouse, PA  16748</t>
  </si>
  <si>
    <t>143 R L Sweitzer Dr Duke Center, PA  16729</t>
  </si>
  <si>
    <t>901 Ridge Rd Pottstown, PA  19465</t>
  </si>
  <si>
    <t>125 Bell Tower Lane Oxford, PA  19363</t>
  </si>
  <si>
    <t>39 Thomas Free Dr Kintnersville, PA  18930</t>
  </si>
  <si>
    <t>680 Fourth Street Palmerton, PA  18071</t>
  </si>
  <si>
    <t>1125 Park Dr Palmyra, PA  17078</t>
  </si>
  <si>
    <t>2830 North American Street Philadelphia, PA  19133</t>
  </si>
  <si>
    <t>1 Panther Way Lansford, PA  18232</t>
  </si>
  <si>
    <t>1210 Springhouse Rd Allentown, PA  18104</t>
  </si>
  <si>
    <t>7101 Steubenville Pike Oakdale, PA  15071</t>
  </si>
  <si>
    <t>1620 Teels Rd Pen Argyl, PA  18072</t>
  </si>
  <si>
    <t>201 6th St Cresson, PA  16630</t>
  </si>
  <si>
    <t>260 Aster St Pittsburgh, PA  15235</t>
  </si>
  <si>
    <t>PO Box 1001 Millersville, PA  17551</t>
  </si>
  <si>
    <t>18741 State Hwy 198 Saegertown, PA  16433</t>
  </si>
  <si>
    <t>2821 Concord Rd Aston, PA  19014</t>
  </si>
  <si>
    <t>1200 N 5th St Perkasie, PA  18944</t>
  </si>
  <si>
    <t>6003 Route 553 Hwy Clymer, PA  15728</t>
  </si>
  <si>
    <t>4528 Penns Valley Road Spring Mills, PA  16875</t>
  </si>
  <si>
    <t>134 Yardley Ave Fallsington, PA  19058</t>
  </si>
  <si>
    <t>652 Midland Ave Midland, PA  15059</t>
  </si>
  <si>
    <t>2100 Corporate Drive Wexford, PA  15090</t>
  </si>
  <si>
    <t>1332 Enterprise Dr West Chester, PA  19380</t>
  </si>
  <si>
    <t>630 Park Avenue King of Prussia, PA  19406</t>
  </si>
  <si>
    <t>1006 Harrison City-Export Rd Harrison City, PA  15636</t>
  </si>
  <si>
    <t>800 N. Broad St Philadelphia, PA  19130</t>
  </si>
  <si>
    <t>166 S New Holland Rd Kinzers, PA  17535</t>
  </si>
  <si>
    <t>3 Iron Bridge Dr Collegeville, PA  19426</t>
  </si>
  <si>
    <t>1511 Peach Street Erie, PA  16501</t>
  </si>
  <si>
    <t>631 E McMurray Rd McMurray, PA  15317</t>
  </si>
  <si>
    <t>11000 Roosevelt Blvd Philadelphia, PA  19116</t>
  </si>
  <si>
    <t>440 North Broad Street Philadelphia, PA  19130</t>
  </si>
  <si>
    <t>1420-22 Chestnut St Philadelphia, PA  19102</t>
  </si>
  <si>
    <t>640 N 66th St Philadelphia, PA  19151</t>
  </si>
  <si>
    <t>2600 S Broad St Philadelphia, PA  19145</t>
  </si>
  <si>
    <t>200 Short St Philipsburg, PA  16866</t>
  </si>
  <si>
    <t>386 City Line Ave Phoenixville, PA  19460</t>
  </si>
  <si>
    <t>103 School St Pine Grove, PA  17963</t>
  </si>
  <si>
    <t>702 Warrendale Rd Gibsonia, PA  15044</t>
  </si>
  <si>
    <t>341 S Bellefield Ave Pittsburgh, PA  15213</t>
  </si>
  <si>
    <t>5 Stout St Pittston, PA  18640</t>
  </si>
  <si>
    <t>2233 Route 115 Brodheadsville, PA  18322</t>
  </si>
  <si>
    <t>900 Elicker Road Plum, PA  15239</t>
  </si>
  <si>
    <t>135 Pocono Mountain Road Swiftwater, PA  18370</t>
  </si>
  <si>
    <t>20 Oak St Port Allegany, PA  16743</t>
  </si>
  <si>
    <t>84 Mountain Ave Portage, PA  15946</t>
  </si>
  <si>
    <t>1301 Kauffman Rd Pottstown, PA  19464</t>
  </si>
  <si>
    <t>230 Beech St Pottstown, PA  19464</t>
  </si>
  <si>
    <t>1501 W Laurel Blvd Pottsville, PA  17901</t>
  </si>
  <si>
    <t>1928 Point Breeze Ave Philadelphia, PA  19145</t>
  </si>
  <si>
    <t>3447 E. Carson Street Pittsburgh, PA  15203</t>
  </si>
  <si>
    <t>3447 East Carson St. Pittsburgh, PA  15203</t>
  </si>
  <si>
    <t>3447 East Carson Street Pittsburgh, PA  15203</t>
  </si>
  <si>
    <t>3447 East Carson Street Pittsburgh, PA  15303</t>
  </si>
  <si>
    <t>475 Beyer Ave Punxsutawney, PA  15767</t>
  </si>
  <si>
    <t>16559 Route 286 Highway E Commodore, PA  15729</t>
  </si>
  <si>
    <t>100 Leetsdale Industrial Drive Leetsdale, PA  15056</t>
  </si>
  <si>
    <t>100 Commerce Drive Quakertown, PA  18951</t>
  </si>
  <si>
    <t>135 S Wayne Ave Wayne, PA  19087</t>
  </si>
  <si>
    <t>2615 Warren Road Reading, PA  19604</t>
  </si>
  <si>
    <t>800 Washington St Reading, PA  19601</t>
  </si>
  <si>
    <t>Red Lion Area Education Center Red Lion, PA  17356</t>
  </si>
  <si>
    <t>920 E Broad St New Bethlehem, PA  16242</t>
  </si>
  <si>
    <t>40 Pine Crest St Phoenixville, PA  19460</t>
  </si>
  <si>
    <t>531 Reynolds Rd Greenville, PA  16125</t>
  </si>
  <si>
    <t>2601 S 58th St Philadelphia, PA  19143</t>
  </si>
  <si>
    <t>319 Schoolhouse Road Johnstown, PA  15904</t>
  </si>
  <si>
    <t>62 School Dr PO Box 447 Ridgway, PA  15853</t>
  </si>
  <si>
    <t>901 Morton Ave Suite 100 Folsom, PA  19033</t>
  </si>
  <si>
    <t>400 Main St New Eagle, PA  15067</t>
  </si>
  <si>
    <t>318 Country Club Dr Ellwood City, PA  16117</t>
  </si>
  <si>
    <t>300 Davis St Taylor, PA  18517</t>
  </si>
  <si>
    <t>701 10th St Oakmont, PA  15139</t>
  </si>
  <si>
    <t>1446 East Lake Rd Erie, PA  16507</t>
  </si>
  <si>
    <t>136 S 4th St Allentown, PA  18102</t>
  </si>
  <si>
    <t>540 Reno St Rochester, PA  15074</t>
  </si>
  <si>
    <t>439 Somerset Ave Rockwood, PA  15557</t>
  </si>
  <si>
    <t>308 N Olive St Media, PA  19063</t>
  </si>
  <si>
    <t>227 S Mill St Saint Clair, PA  17970</t>
  </si>
  <si>
    <t>977 S Saint Marys Rd Saint Marys, PA  15857</t>
  </si>
  <si>
    <t>1140 Salisbury Rd Allentown, PA  18103</t>
  </si>
  <si>
    <t>196 Smith Ave Salisbury, PA  15558</t>
  </si>
  <si>
    <t>4256 Paul Street Philadelphia, PA  19124</t>
  </si>
  <si>
    <t>2097 Polk Valley Rd Hellertown, PA  18055</t>
  </si>
  <si>
    <t>333 West Lockhart Street Sayre, PA  18840</t>
  </si>
  <si>
    <t>2400 Bristol Pike Bensalem, PA  19020</t>
  </si>
  <si>
    <t>501 East Main Street Schuylkill Haven, PA  17972</t>
  </si>
  <si>
    <t>929 Lakeshore Drive Leesport, PA  19533</t>
  </si>
  <si>
    <t>425 N Washington Ave Scranton, PA  18503</t>
  </si>
  <si>
    <t>401 North 18th St Selinsgrove, PA  17870</t>
  </si>
  <si>
    <t>219 Edison Bates Drive Port Allegany, PA  16743</t>
  </si>
  <si>
    <t>124 Seneca School Rd Harmony, PA  16037</t>
  </si>
  <si>
    <t>154 East Minor Street Emmaus, PA  18049</t>
  </si>
  <si>
    <t>203 McGregor Avenue Cairnbrook, PA  15924</t>
  </si>
  <si>
    <t>1800 Mount Royal Blvd Glenshaw, PA  15116</t>
  </si>
  <si>
    <t>2000 W State St Coal Township, PA  17866</t>
  </si>
  <si>
    <t>PO Box 128 Shanksville, PA  15560</t>
  </si>
  <si>
    <t>215 Forker Blvd Sharon, PA  16146</t>
  </si>
  <si>
    <t>701 Pierce Avenue Sharpsville, PA  16150</t>
  </si>
  <si>
    <t>805 West Centre Street Shenandoah, PA  17976</t>
  </si>
  <si>
    <t>2501 Old Pittsburgh Rd New Castle, PA  16101</t>
  </si>
  <si>
    <t>200 Island Blvd Sunbury, PA  17801</t>
  </si>
  <si>
    <t>317 N Morris St Shippensburg, PA  17257</t>
  </si>
  <si>
    <t>201 Kiester Rd Slippery Rock, PA  16057</t>
  </si>
  <si>
    <t>414 S Mechanic St Smethport, PA  16749</t>
  </si>
  <si>
    <t>121 S Hess St Quarryville, PA  17566</t>
  </si>
  <si>
    <t>645 S Columbia Ave Ste 110 Somerset, PA  15501</t>
  </si>
  <si>
    <t>281 Technology Drive Somerset, PA  15501</t>
  </si>
  <si>
    <t>760 Lower Road Souderton, PA  18964</t>
  </si>
  <si>
    <t>110 E Broad St Souderton, PA  18964</t>
  </si>
  <si>
    <t>2743 Washington Blvd Mc Keesport, PA  15133</t>
  </si>
  <si>
    <t>328 Knoch Rd Saxonburg, PA  16056</t>
  </si>
  <si>
    <t>377 Main St Fawn Grove, PA  17321</t>
  </si>
  <si>
    <t>3680 Old Oakdale Rd McDonald, PA  15057</t>
  </si>
  <si>
    <t>4 Forge Rd Boiling Springs, PA  17007</t>
  </si>
  <si>
    <t>10056 S Mountain Rd South Mountain, PA  17261</t>
  </si>
  <si>
    <t>2005 Eagle Ridge Rd South Park, PA  15129</t>
  </si>
  <si>
    <t>4949 State Route 151 Hookstown, PA  15050</t>
  </si>
  <si>
    <t>225 Bowman Rd Hanover, PA  17331</t>
  </si>
  <si>
    <t>515 W Central Ave South Williamsport, PA  17702</t>
  </si>
  <si>
    <t>1560 Delmar Drive Folcroft, PA  19032</t>
  </si>
  <si>
    <t>1000 Mapletown Rd Greensboro, PA  15338</t>
  </si>
  <si>
    <t>800 Southern Drive Catawissa, PA  17820</t>
  </si>
  <si>
    <t>3072 Great Cove Rd Warfordsburg, PA  17267</t>
  </si>
  <si>
    <t>10339 Pogue Road Three Springs, PA  17264</t>
  </si>
  <si>
    <t>5775 Main St Center Valley, PA  18034</t>
  </si>
  <si>
    <t>241 Main St Blossburg, PA  16912</t>
  </si>
  <si>
    <t>3280 Fissels Church Rd Glen Rock, PA  17327</t>
  </si>
  <si>
    <t>200 Scottie Way Scottdale, PA  15683</t>
  </si>
  <si>
    <t>7101 Paschall Ave Philadelphia, PA  19142</t>
  </si>
  <si>
    <t>4369 Northern Pike Monroeville, PA  15146</t>
  </si>
  <si>
    <t>1100 E Main Street Roaring Spring, PA  16673</t>
  </si>
  <si>
    <t>100 E College Ave Spring Grove, PA  17362</t>
  </si>
  <si>
    <t>111 W Leamy Ave Springfield, PA  19064</t>
  </si>
  <si>
    <t>1901 E Paper Mill Rd Oreland, PA  19075</t>
  </si>
  <si>
    <t>857 South Lewis Road Royersford, PA  19468</t>
  </si>
  <si>
    <t>131 W Nittany Ave State College, PA  16801</t>
  </si>
  <si>
    <t>565 Lewis Run Road Jefferson Hills, PA  15025</t>
  </si>
  <si>
    <t>220 E Oliver Rd Munhall, PA  15120</t>
  </si>
  <si>
    <t>PO Box 7645 Steelton, PA  17113</t>
  </si>
  <si>
    <t>600 Russellwood Ave McKees Rocks, PA  15136</t>
  </si>
  <si>
    <t>123 Linden St Stroudsburg, PA  18360</t>
  </si>
  <si>
    <t>236 E Main St Loganton, PA  17747</t>
  </si>
  <si>
    <t>PO Box 240 Laporte, PA  18626</t>
  </si>
  <si>
    <t>815 E Market St New Berlin, PA  17855</t>
  </si>
  <si>
    <t>240 Market Street Bloomsburg, PA  17815</t>
  </si>
  <si>
    <t>3192 Turnpike St. Susquehanna, PA  18847</t>
  </si>
  <si>
    <t>2579 Interstate Drive Harrisburg, PA  17110</t>
  </si>
  <si>
    <t>1725 Schoolhouse Rd Duncannon, PA  17020</t>
  </si>
  <si>
    <t>1330 Rhawn Street Philadelphia, PA  19111</t>
  </si>
  <si>
    <t>PO Box 112 Tamaqua, PA  18252</t>
  </si>
  <si>
    <t>1197 Haworth Street Philadelphia, PA  19124</t>
  </si>
  <si>
    <t>241 Main St Tidioute, PA  16351</t>
  </si>
  <si>
    <t>Scheide House Titusville, PA  16354</t>
  </si>
  <si>
    <t>410 State St Towanda, PA  18848</t>
  </si>
  <si>
    <t>West Valley Business Center Wayne, PA  19087</t>
  </si>
  <si>
    <t>231 Park Ave Washington, PA  15301</t>
  </si>
  <si>
    <t>110 W Main St Valley View, PA  17983</t>
  </si>
  <si>
    <t>68 Fenner Ave Troy, PA  16947</t>
  </si>
  <si>
    <t>407 E. Roosevelt Blvd. Philadelphia, PA  19120</t>
  </si>
  <si>
    <t>27 Rehrersburg Road Bethel, PA  19507</t>
  </si>
  <si>
    <t>41 Philadelphia Ave Tunkhannock, PA  18657</t>
  </si>
  <si>
    <t>172 Turkeyfoot Rd Confluence, PA  15424</t>
  </si>
  <si>
    <t>100 W Seminary St Mercersburg, PA  17236</t>
  </si>
  <si>
    <t>199 Front Street Saxton, PA  16678</t>
  </si>
  <si>
    <t>4851 N. Twin Valley Road Elverson, PA  19520</t>
  </si>
  <si>
    <t>701 Clay Avenue Tyrone, PA  16686</t>
  </si>
  <si>
    <t>2106 Camden Avenue New Castle, PA  16101</t>
  </si>
  <si>
    <t>107 Concord St Union City, PA  16438</t>
  </si>
  <si>
    <t>354 Baker Street, Ste 2 Rimersburg, PA  16248</t>
  </si>
  <si>
    <t>205 Wilson Avenue Uniontown, PA  15401</t>
  </si>
  <si>
    <t>740 Unionville Road Kennett Square, PA  19348</t>
  </si>
  <si>
    <t>10780 Route 56 East Armagh, PA  15920</t>
  </si>
  <si>
    <t>3200 Dickinson Street Philadelphia, PA  19146</t>
  </si>
  <si>
    <t>3301 Tasker Street Philadelphia, PA  19145</t>
  </si>
  <si>
    <t>5401 Tabor Avenue Philadelphia, PA  19120</t>
  </si>
  <si>
    <t>800 S 15th St. Philadelphia, PA  19146</t>
  </si>
  <si>
    <t>801 S 15th St Philadelphia, PA  19146</t>
  </si>
  <si>
    <t>2100 South 24th Street Philadelphia, PA  19145</t>
  </si>
  <si>
    <t>161 N Main Street, PO Box 847 Biglerville, PA  17307</t>
  </si>
  <si>
    <t>3115 Ridge Road Perkasie, PA  18944</t>
  </si>
  <si>
    <t>4611 Bond Ave Drexel Hill, PA  19026</t>
  </si>
  <si>
    <t>5668 State Route 209 Lykens, PA  17048</t>
  </si>
  <si>
    <t>1580 Fort Washington Ave Maple Glen, PA  19002</t>
  </si>
  <si>
    <t>435 Crossfield Rd King of Prussia, PA  19406</t>
  </si>
  <si>
    <t>2900 Terwood Rd Willow Grove, PA  19090</t>
  </si>
  <si>
    <t>2229 East Buck Rd Suite 1 Pennsburg, PA  18073</t>
  </si>
  <si>
    <t>1820 McLughln Rn Rd Upr St Clr Pittsburgh, PA  15241</t>
  </si>
  <si>
    <t>914 Penn Ave Pittsburgh, PA  15222</t>
  </si>
  <si>
    <t>429 Wiley Ave Franklin, PA  16323</t>
  </si>
  <si>
    <t>1 Columbus Dr Archbald, PA  18403</t>
  </si>
  <si>
    <t>One Vo Tech Drive Oil City, PA  16301</t>
  </si>
  <si>
    <t>900 W Jefferson Street Philadelphia, PA  19122</t>
  </si>
  <si>
    <t>2552 Route 6 Hawley, PA  18428</t>
  </si>
  <si>
    <t>200 S Providence Rd Wallingford, PA  19086</t>
  </si>
  <si>
    <t>910 North 6th Street Philadelphia, PA  19123</t>
  </si>
  <si>
    <t>347 East 5th Avenue Warren, PA  16365</t>
  </si>
  <si>
    <t>6820 Market Street Russell, PA  16345</t>
  </si>
  <si>
    <t>4800 Susquehanna Trail Turbotville, PA  17772</t>
  </si>
  <si>
    <t>301 W Orange St Lititz, PA  17543</t>
  </si>
  <si>
    <t>311 Allison Ave Washington, PA  15301</t>
  </si>
  <si>
    <t>10782 Wattsburg Road Erie, PA  16509</t>
  </si>
  <si>
    <t>474 Grove St Honesdale, PA  18431</t>
  </si>
  <si>
    <t>210 Clayton Ave Waynesboro, PA  17268</t>
  </si>
  <si>
    <t>602 6th St Weatherly, PA  18255</t>
  </si>
  <si>
    <t>227 Nichols Street Wellsboro, PA  16901</t>
  </si>
  <si>
    <t>PO Box 55 Imperial, PA  15126</t>
  </si>
  <si>
    <t>516 Allport Cutoff Morrisdale, PA  16858</t>
  </si>
  <si>
    <t>829 Paoli Pike West Chester, PA  19380</t>
  </si>
  <si>
    <t>1367 Hargus Creek Road Waynesburg, PA  15370</t>
  </si>
  <si>
    <t>835 Old Clairton Rd Jefferson Hills, PA  15025</t>
  </si>
  <si>
    <t>3591 Sharon Rd Luther Low Bldg West Middlesex, PA  16159</t>
  </si>
  <si>
    <t>1020 Lebanon Road West Mifflin, PA  15122</t>
  </si>
  <si>
    <t>7115 Stenton Ave Philadelphia, PA  19138</t>
  </si>
  <si>
    <t>2606 Shermans Valley Road Elliottsburg, PA  17024</t>
  </si>
  <si>
    <t>PO Box 803 New Cumberland, PA  17070</t>
  </si>
  <si>
    <t>75 Evans Street Kingston, PA  18704</t>
  </si>
  <si>
    <t>2605 W Market St York, PA  17404</t>
  </si>
  <si>
    <t>688 Western Avenue Canonsburg, PA  15317</t>
  </si>
  <si>
    <t>343 Ridgemont Dr Midland, PA  15059</t>
  </si>
  <si>
    <t>77 Graterford Road Limerick, PA  19468</t>
  </si>
  <si>
    <t>1970C Easton Turnpike Lake Ariel, PA  18436</t>
  </si>
  <si>
    <t>827 Diamond Blvd Johnstown, PA  15905</t>
  </si>
  <si>
    <t>2940 MacArthur Rd Whitehall, PA  18052</t>
  </si>
  <si>
    <t>1450 Edgmont Avenue Chester, PA  19013</t>
  </si>
  <si>
    <t>Jumper Road, Plains Township Wilkes-Barre, PA  18705</t>
  </si>
  <si>
    <t>730 S Main St Wilkes Barre, PA  18711</t>
  </si>
  <si>
    <t>718 Wallace Ave Wilkinsburg, PA  15221</t>
  </si>
  <si>
    <t>100 Green Avenue Annex Lansdowne, PA  19050</t>
  </si>
  <si>
    <t>10330 State Route 209 Tower City, PA  17980</t>
  </si>
  <si>
    <t>515 W 3rd St Williamsburg, PA  16693</t>
  </si>
  <si>
    <t>2780 West Fourth Street Williamsport, PA  17701</t>
  </si>
  <si>
    <t>300 Wood St New Wilmington, PA  16142</t>
  </si>
  <si>
    <t>2601 Grandview Blvd West Lawn, PA  19609</t>
  </si>
  <si>
    <t>2040 Washington Blvd Easton, PA  18042</t>
  </si>
  <si>
    <t>2301 Graham Ave Windber, PA  15963</t>
  </si>
  <si>
    <t>4700 G Wissahickon Ave Philadelphia, PA  19144</t>
  </si>
  <si>
    <t>601 Knight Rd Ambler, PA  19002</t>
  </si>
  <si>
    <t>2430 Greensburg Pike Pittsburgh, PA  15221</t>
  </si>
  <si>
    <t>512-20 S Broad St. Philadelphia, PA  19146</t>
  </si>
  <si>
    <t>42 Main St Wyalusing, PA  18853</t>
  </si>
  <si>
    <t>20 Memorial St Exeter, PA  18643</t>
  </si>
  <si>
    <t>450 N Maple Ave Kingston, PA  18704</t>
  </si>
  <si>
    <t>630 Evans Ave Wyomissing, PA  19610</t>
  </si>
  <si>
    <t>31 N Pershing Avenue York, PA  17401</t>
  </si>
  <si>
    <t>2179 South Queen Street York, PA  17402</t>
  </si>
  <si>
    <t>1800 Hollywood Dr York, PA  17403</t>
  </si>
  <si>
    <t>915 Lowber Rd Herminie, PA  15637</t>
  </si>
  <si>
    <t>900 N Marshall St Philadelphia, PA  19123</t>
  </si>
  <si>
    <t>2118 W. Norris St. Philadelphia, PA  19121</t>
  </si>
  <si>
    <t>1500 W. Ontario Street Philadelphia, PA  19140</t>
  </si>
  <si>
    <t>1530 Westerly Parkway State College, PA  16801</t>
  </si>
  <si>
    <t>600 Newport Drive Baldwin Township, PA  15234</t>
  </si>
  <si>
    <t>1231 N Broad St Philadelphia, PA  19122</t>
  </si>
  <si>
    <t>Hickory Run State Par White Haven, PA  18661</t>
  </si>
  <si>
    <t>4534 Tar Kiln Road James Creek, PA  16657</t>
  </si>
  <si>
    <t>1241500021</t>
  </si>
  <si>
    <t>12415000221st Century Cyber CS</t>
  </si>
  <si>
    <t>126 Wallace Ave.  Downingtown,  PA  19335</t>
  </si>
  <si>
    <t>1030204071</t>
  </si>
  <si>
    <t>103020407A W Beattie Career Center</t>
  </si>
  <si>
    <t>9600 Babcock Boulevard  Allison Park,  PA  15101</t>
  </si>
  <si>
    <t>1193503031</t>
  </si>
  <si>
    <t>119350303Abington Heights HS</t>
  </si>
  <si>
    <t>222 Noble Road  Clarks Summit,  PA  18411</t>
  </si>
  <si>
    <t>1193503032</t>
  </si>
  <si>
    <t>119350303Abington Heights MS</t>
  </si>
  <si>
    <t>1555 Newton Ransom Blvd  Clarks Summit,  PA  18411</t>
  </si>
  <si>
    <t>1234603021</t>
  </si>
  <si>
    <t>123460302Abington SHS</t>
  </si>
  <si>
    <t>900 Highland Avenue  Abington,  PA  19001</t>
  </si>
  <si>
    <t>1234603022</t>
  </si>
  <si>
    <t>123460302Abington JHS</t>
  </si>
  <si>
    <t>2056 Susquehanna St  Abington,  PA  19001</t>
  </si>
  <si>
    <t>1020200031</t>
  </si>
  <si>
    <t>102020003Academy CS</t>
  </si>
  <si>
    <t>900 Agnew Rd  Pittsburgh,  PA  15227</t>
  </si>
  <si>
    <t>1252300011</t>
  </si>
  <si>
    <t>125230001Achievement House CS</t>
  </si>
  <si>
    <t>600 Eagleview Boulevard  Exton,  PA  19341</t>
  </si>
  <si>
    <t>1265143681</t>
  </si>
  <si>
    <t>126514368ACT Academy Cyber CS</t>
  </si>
  <si>
    <t>2111 Eastburn Avenue  Philadelphia,  PA  19138</t>
  </si>
  <si>
    <t>1265100151</t>
  </si>
  <si>
    <t>126510015Ad Prima CS</t>
  </si>
  <si>
    <t>Administrative Office  Bala Cynwyd,  PA  19004</t>
  </si>
  <si>
    <t>1081103071</t>
  </si>
  <si>
    <t>108110307Admiral Peary AVTS</t>
  </si>
  <si>
    <t>948 Ben Franklin Highway  Ebensburg,  PA  15931</t>
  </si>
  <si>
    <t>1265100201</t>
  </si>
  <si>
    <t>126510020Agora Cyber CS</t>
  </si>
  <si>
    <t>995 Old Eagle School Rd Suite 315  Wayne,  PA  19087</t>
  </si>
  <si>
    <t>1012603031</t>
  </si>
  <si>
    <t>101260303Albert Gallatin Area SHS</t>
  </si>
  <si>
    <t>1119 Twp Dr  Uniontown,  PA  15401</t>
  </si>
  <si>
    <t>1012603032</t>
  </si>
  <si>
    <t>101260303Albert Gallatin North MS</t>
  </si>
  <si>
    <t>113 College Avenue  McClellandtown,  PA  15458</t>
  </si>
  <si>
    <t>1012603033</t>
  </si>
  <si>
    <t>101260303Albert Gallatin South MS</t>
  </si>
  <si>
    <t>224 New Geneva Road  Point Marion,  PA  15474</t>
  </si>
  <si>
    <t>1270405031</t>
  </si>
  <si>
    <t>127040503Aliquippa JSHS</t>
  </si>
  <si>
    <t>800 21st Street  Aliquippa,  PA  15001</t>
  </si>
  <si>
    <t>1061603031</t>
  </si>
  <si>
    <t>106160303Allegheny-Clarion Valley HS</t>
  </si>
  <si>
    <t>PO Box 345  Foxburg,  PA  16036</t>
  </si>
  <si>
    <t>1213903021</t>
  </si>
  <si>
    <t>121390302Harrison-Morton MS</t>
  </si>
  <si>
    <t>137 N 2nd St  Allentown,  PA  18101</t>
  </si>
  <si>
    <t>1213903022</t>
  </si>
  <si>
    <t>121390302Francis D Raub MS</t>
  </si>
  <si>
    <t>102 S Saint Cloud St  Allentown,  PA  18104</t>
  </si>
  <si>
    <t>1213903023</t>
  </si>
  <si>
    <t>121390302South Mountain MS</t>
  </si>
  <si>
    <t>709 W Emaus Ave  Allentown,  PA  18103</t>
  </si>
  <si>
    <t>1213903024</t>
  </si>
  <si>
    <t>121390302William Allen HS</t>
  </si>
  <si>
    <t>106 N 17th St  Allentown,  PA  18104</t>
  </si>
  <si>
    <t>1213903025</t>
  </si>
  <si>
    <t>121390302Louis E Dieruff HS</t>
  </si>
  <si>
    <t>815 N Irving St  Allentown,  PA  18109</t>
  </si>
  <si>
    <t>1213903026</t>
  </si>
  <si>
    <t>121390302Trexler MS</t>
  </si>
  <si>
    <t>851 N 15th St  Allentown,  PA  18102</t>
  </si>
  <si>
    <t>1265129901</t>
  </si>
  <si>
    <t>126512990Alliance for Progress CS</t>
  </si>
  <si>
    <t>1821-39 Cecil B Moore Avenue  Philadelphia,  PA  19121</t>
  </si>
  <si>
    <t>1080705021</t>
  </si>
  <si>
    <t>108070502Altoona Area HS</t>
  </si>
  <si>
    <t>1415 6th Ave  Altoona,  PA  16602</t>
  </si>
  <si>
    <t>1080705022</t>
  </si>
  <si>
    <t>108070502Kimmel Alternative School</t>
  </si>
  <si>
    <t>900 S Jaggard Street  Altoona,  PA  16602</t>
  </si>
  <si>
    <t>1080705023</t>
  </si>
  <si>
    <t>108070502Altoona Area Jr HS</t>
  </si>
  <si>
    <t>1400 7th Ave  Altoona,  PA  16602</t>
  </si>
  <si>
    <t>1270407031</t>
  </si>
  <si>
    <t>127040703Ambridge Area JHS</t>
  </si>
  <si>
    <t>401 First Street  Freedom,  PA  15042</t>
  </si>
  <si>
    <t>1270407032</t>
  </si>
  <si>
    <t>127040703Ambridge Area HS</t>
  </si>
  <si>
    <t>909 Duss Avenue  Ambridge,  PA  15003</t>
  </si>
  <si>
    <t>1133803031</t>
  </si>
  <si>
    <t>113380303Annville Cleona HS</t>
  </si>
  <si>
    <t>500 S White Oak St  Annville,  PA  17003</t>
  </si>
  <si>
    <t>1133803032</t>
  </si>
  <si>
    <t>113380303Annville-Cleona MS</t>
  </si>
  <si>
    <t>1140605031</t>
  </si>
  <si>
    <t>114060503Antietam MS/HS</t>
  </si>
  <si>
    <t>100 Antietam Rd  Reading,  PA  19606</t>
  </si>
  <si>
    <t>1045103941</t>
  </si>
  <si>
    <t>104510394Antonia Pantoja Community Charter School</t>
  </si>
  <si>
    <t>4101 North American Street  Philadelphia,  PA  19140</t>
  </si>
  <si>
    <t>1280306031</t>
  </si>
  <si>
    <t>128030603Apollo-Ridge HS</t>
  </si>
  <si>
    <t>1825 State Route 56  Spring Church,  PA  15686</t>
  </si>
  <si>
    <t>1280306032</t>
  </si>
  <si>
    <t>128030603Apollo-Ridge MS</t>
  </si>
  <si>
    <t>1829 State Route 56  Spring Church,  PA  15686</t>
  </si>
  <si>
    <t>1685180131</t>
  </si>
  <si>
    <t>168518013ARISE Academy Charter High School</t>
  </si>
  <si>
    <t>2116 E. Haines Street  Philadelphia,  PA  19138</t>
  </si>
  <si>
    <t>1280308521</t>
  </si>
  <si>
    <t>128030852Kittanning SHS</t>
  </si>
  <si>
    <t>1200 Orr Ave  Kittanning,  PA  16201</t>
  </si>
  <si>
    <t>1280308522</t>
  </si>
  <si>
    <t>128030852Kittanning JHS</t>
  </si>
  <si>
    <t>210 N McKean St  Kittanning,  PA  16201</t>
  </si>
  <si>
    <t>1280308523</t>
  </si>
  <si>
    <t>128030852Ford City JSHS</t>
  </si>
  <si>
    <t>4th Ave and 11th St  Ford City,  PA  16226</t>
  </si>
  <si>
    <t>1280308524</t>
  </si>
  <si>
    <t>128030852West Shamokin JSHS</t>
  </si>
  <si>
    <t>178 Wolf Drive  Rural Valley,  PA  16249</t>
  </si>
  <si>
    <t>1213959271</t>
  </si>
  <si>
    <t>121395927Arts Academy CS</t>
  </si>
  <si>
    <t>1610 East Emmaus Avenue  Allentown,  PA  18103</t>
  </si>
  <si>
    <t>1815191761</t>
  </si>
  <si>
    <t>181519176ASPIRA Bilingual Cyber Charter School</t>
  </si>
  <si>
    <t>4322 North 5th Street  Philadelphia,  PA  19140</t>
  </si>
  <si>
    <t>1170805031</t>
  </si>
  <si>
    <t>117080503Athens Area HS</t>
  </si>
  <si>
    <t>401 West Frederick Street  Athens,  PA  18810</t>
  </si>
  <si>
    <t>1170805032</t>
  </si>
  <si>
    <t>117080503Harlan Rowe MS</t>
  </si>
  <si>
    <t>116 W. Pine Street  Athens,  PA  18810</t>
  </si>
  <si>
    <t>1095303041</t>
  </si>
  <si>
    <t>109530304Austin Area JSHS</t>
  </si>
  <si>
    <t>138 Costello Avenue  Austin,  PA  16720</t>
  </si>
  <si>
    <t>1016305041</t>
  </si>
  <si>
    <t>101630504Avella Area JSHS</t>
  </si>
  <si>
    <t>1000 Avella Rd  Avella,  PA  15312</t>
  </si>
  <si>
    <t>1241500031</t>
  </si>
  <si>
    <t>124150003Avon Grove CS</t>
  </si>
  <si>
    <t>110 East State St  West Grove,  PA  19390</t>
  </si>
  <si>
    <t>1241505031</t>
  </si>
  <si>
    <t>124150503Avon Grove HS</t>
  </si>
  <si>
    <t>257 East State Rd  West Grove,  PA  19390</t>
  </si>
  <si>
    <t>1241505032</t>
  </si>
  <si>
    <t>124150503Fred S Engle MS</t>
  </si>
  <si>
    <t>107 Schoolhouse Rd  West Grove,  PA  19390</t>
  </si>
  <si>
    <t>1030207531</t>
  </si>
  <si>
    <t>103020753Avonworth HS</t>
  </si>
  <si>
    <t>304 Josephs Lane  Pittsburgh,  PA  15237</t>
  </si>
  <si>
    <t>1030207532</t>
  </si>
  <si>
    <t>103020753Avonworth MS</t>
  </si>
  <si>
    <t>256 Josephs Lane  Pittsburgh,  PA  15237</t>
  </si>
  <si>
    <t>1101410031</t>
  </si>
  <si>
    <t>110141003Bald Eagle Area JSHS</t>
  </si>
  <si>
    <t>751 S Eagle Valley Rd  Wingate,  PA  16823</t>
  </si>
  <si>
    <t>1030211021</t>
  </si>
  <si>
    <t>103021102Harrison MS</t>
  </si>
  <si>
    <t>129 Windvale Dr  Pittsburgh,  PA  15236</t>
  </si>
  <si>
    <t>1204808031</t>
  </si>
  <si>
    <t>120480803Bangor Area HS</t>
  </si>
  <si>
    <t>187 Five Points Richmond Rd  Bangor,  PA  18013</t>
  </si>
  <si>
    <t>1204808032</t>
  </si>
  <si>
    <t>120480803Bangor Area MS</t>
  </si>
  <si>
    <t>401 Five Points Richmond Rd  Bangor,  PA  18013</t>
  </si>
  <si>
    <t>1184000011</t>
  </si>
  <si>
    <t>118400001Bear Creek Community CS</t>
  </si>
  <si>
    <t>2000 Bear Creek Blvd  Wilkes-Barre,  PA  18702</t>
  </si>
  <si>
    <t>1270400011</t>
  </si>
  <si>
    <t>127040001Beaver Area Academic CS</t>
  </si>
  <si>
    <t>Gypsy Glen Rd  Beaver,  PA  15009</t>
  </si>
  <si>
    <t>1270412031</t>
  </si>
  <si>
    <t>127041203Beaver Area SHS</t>
  </si>
  <si>
    <t>1270412032</t>
  </si>
  <si>
    <t>127041203Beaver Area MS</t>
  </si>
  <si>
    <t>1270413071</t>
  </si>
  <si>
    <t>127041307Beaver County CTC</t>
  </si>
  <si>
    <t>145 Poplar Ave  Monaca,  PA  15061</t>
  </si>
  <si>
    <t>1080510031</t>
  </si>
  <si>
    <t>108051003Bedford SHS</t>
  </si>
  <si>
    <t>330 E John St  Bedford,  PA  15522</t>
  </si>
  <si>
    <t>1080510032</t>
  </si>
  <si>
    <t>108051003Bedford MS</t>
  </si>
  <si>
    <t>440 E Watson St  Bedford,  PA  15522</t>
  </si>
  <si>
    <t>1080513071</t>
  </si>
  <si>
    <t>108051307Bedford County Technical Center</t>
  </si>
  <si>
    <t>195 Pennknoll Road  Everett,  PA  15537</t>
  </si>
  <si>
    <t>1076506031</t>
  </si>
  <si>
    <t>107650603Belle Vernon Area HS</t>
  </si>
  <si>
    <t>425 Crest Ave  Belle Vernon,  PA  15012</t>
  </si>
  <si>
    <t>1076506032</t>
  </si>
  <si>
    <t>107650603Belle Vernon Area MS</t>
  </si>
  <si>
    <t>500 Perry Ave  Belle Vernon,  PA  15012</t>
  </si>
  <si>
    <t>1101411031</t>
  </si>
  <si>
    <t>110141103Bellefonte Area MS</t>
  </si>
  <si>
    <t>100 N School St  Bellefonte,  PA  16823</t>
  </si>
  <si>
    <t>1101411032</t>
  </si>
  <si>
    <t>110141103Bellefonte Area HS</t>
  </si>
  <si>
    <t>830 E Bishop St  Bellefonte,  PA  16823</t>
  </si>
  <si>
    <t>1080710031</t>
  </si>
  <si>
    <t>108071003Bellwood-Antis HS</t>
  </si>
  <si>
    <t>400 Martin Street  Bellwood,  PA  16617</t>
  </si>
  <si>
    <t>1080710032</t>
  </si>
  <si>
    <t>108071003Bellwood Antis MS</t>
  </si>
  <si>
    <t>1265100101</t>
  </si>
  <si>
    <t>126510010Belmont Charter School</t>
  </si>
  <si>
    <t>1630 Locust Street, 3rd Floor  Philadelphia,  PA  19103</t>
  </si>
  <si>
    <t>1220910021</t>
  </si>
  <si>
    <t>122091002Bensalem Twp HS</t>
  </si>
  <si>
    <t>4319 Hulmeville Rd  Bensalem,  PA  19020</t>
  </si>
  <si>
    <t>1220910022</t>
  </si>
  <si>
    <t>122091002Cecelia Snyder MS</t>
  </si>
  <si>
    <t>3330 Hulmeville Rd  Bensalem,  PA  19020</t>
  </si>
  <si>
    <t>1220910023</t>
  </si>
  <si>
    <t>122091002Robert K Shafer MS</t>
  </si>
  <si>
    <t>3333 Hulmeville Rd  Bensalem,  PA  19020</t>
  </si>
  <si>
    <t>1161910041</t>
  </si>
  <si>
    <t>116191004Benton Area MSHS</t>
  </si>
  <si>
    <t>400 Park Street  Benton,  PA  17814</t>
  </si>
  <si>
    <t>1016309031</t>
  </si>
  <si>
    <t>101630903Bentworth SHS</t>
  </si>
  <si>
    <t>75 Bearcat Dr  Bentleyville,  PA  15314</t>
  </si>
  <si>
    <t>1016309032</t>
  </si>
  <si>
    <t>101630903Bentworth MS</t>
  </si>
  <si>
    <t>563 LINCOLN AVENUE  BENTLEYVILLE,  PA  15314</t>
  </si>
  <si>
    <t>1140605571</t>
  </si>
  <si>
    <t>114060557Berks CTC-East Campus</t>
  </si>
  <si>
    <t>3307 Friedensburg Road  Oley,  PA  19547</t>
  </si>
  <si>
    <t>1140605572</t>
  </si>
  <si>
    <t>114060557Berks CTC-West Campus</t>
  </si>
  <si>
    <t>1057 County Welfare Road  Leesport,  PA  19533</t>
  </si>
  <si>
    <t>1085610031</t>
  </si>
  <si>
    <t>108561003Berlin Brothersvalley SHS</t>
  </si>
  <si>
    <t>1025 E Main Street  Berlin,  PA  15530</t>
  </si>
  <si>
    <t>1085610032</t>
  </si>
  <si>
    <t>108561003Berlin Brothersvalley MS</t>
  </si>
  <si>
    <t>1120111031</t>
  </si>
  <si>
    <t>112011103Bermudian Springs HS</t>
  </si>
  <si>
    <t>7335 Carlisle Pike  York Springs,  PA  17372</t>
  </si>
  <si>
    <t>1120111032</t>
  </si>
  <si>
    <t>112011103Bermudian Springs MS</t>
  </si>
  <si>
    <t>1161911031</t>
  </si>
  <si>
    <t>116191103Berwick Area HS</t>
  </si>
  <si>
    <t>1100 Fowler Ave  Berwick,  PA  18603</t>
  </si>
  <si>
    <t>1161911032</t>
  </si>
  <si>
    <t>116191103Berwick Area MS</t>
  </si>
  <si>
    <t>1100 Evergreen Drive  Berwick,  PA  18603</t>
  </si>
  <si>
    <t>1204810021</t>
  </si>
  <si>
    <t>120481002Northeast MS</t>
  </si>
  <si>
    <t>1170 Fernwood St  Bethlehem,  PA  18018</t>
  </si>
  <si>
    <t>1204810022</t>
  </si>
  <si>
    <t>120481002Nitschmann MS</t>
  </si>
  <si>
    <t>909 W Union Blvd  Bethlehem,  PA  18018</t>
  </si>
  <si>
    <t>1204810023</t>
  </si>
  <si>
    <t>120481002Broughal MS</t>
  </si>
  <si>
    <t>114 West Morton Street  Bethlehem,  PA  18015</t>
  </si>
  <si>
    <t>1204810024</t>
  </si>
  <si>
    <t>120481002Liberty HS</t>
  </si>
  <si>
    <t>1115 Linden St  Bethlehem,  PA  18018</t>
  </si>
  <si>
    <t>1204810025</t>
  </si>
  <si>
    <t>120481002East Hills MS</t>
  </si>
  <si>
    <t>2005 Chester Rd  Bethlehem,  PA  18017</t>
  </si>
  <si>
    <t>1204810026</t>
  </si>
  <si>
    <t>120481002Freedom HS</t>
  </si>
  <si>
    <t>3149 Chester Ave  Bethlehem,  PA  18020</t>
  </si>
  <si>
    <t>1204811071</t>
  </si>
  <si>
    <t>120481107Bethlehem AVTS</t>
  </si>
  <si>
    <t>3300 Chester Avenue  Bethlehem,  PA  18020</t>
  </si>
  <si>
    <t>1016310031</t>
  </si>
  <si>
    <t>101631003Bethlehem-Center SHS</t>
  </si>
  <si>
    <t>179 Crawford Rd  Fredericktown,  PA  15333</t>
  </si>
  <si>
    <t>1016310032</t>
  </si>
  <si>
    <t>101631003Bethlehem-Center MS</t>
  </si>
  <si>
    <t>136 Crawford Rd  Fredericktown,  PA  15333</t>
  </si>
  <si>
    <t>1270415031</t>
  </si>
  <si>
    <t>127041503Beaver Falls MS</t>
  </si>
  <si>
    <t>1601 8th Ave  Beaver Falls,  PA  15010</t>
  </si>
  <si>
    <t>1270415032</t>
  </si>
  <si>
    <t>127041503Beaver Falls Area SHS</t>
  </si>
  <si>
    <t>1701 8th Ave  Beaver Falls,  PA  15010</t>
  </si>
  <si>
    <t>1152105031</t>
  </si>
  <si>
    <t>115210503Big Spring HS</t>
  </si>
  <si>
    <t>100 Mount Rock Rd  Newville,  PA  17241</t>
  </si>
  <si>
    <t>1152105032</t>
  </si>
  <si>
    <t>115210503Big Spring MS</t>
  </si>
  <si>
    <t>47 Mount Rock Rd  Newville,  PA  17241</t>
  </si>
  <si>
    <t>1265194761</t>
  </si>
  <si>
    <t>126519476Birney Preparatory Academy</t>
  </si>
  <si>
    <t>900 W Lindley Avenue  Philadelphia,  PA  19141</t>
  </si>
  <si>
    <t>1270416031</t>
  </si>
  <si>
    <t>127041603Highland MS</t>
  </si>
  <si>
    <t>402 Shenango Rd  Beaver Falls,  PA  15010</t>
  </si>
  <si>
    <t>1270416032</t>
  </si>
  <si>
    <t>127041603Blackhawk HS</t>
  </si>
  <si>
    <t>500 Blackhawk Rd  Beaver Falls,  PA  15010</t>
  </si>
  <si>
    <t>1081106031</t>
  </si>
  <si>
    <t>108110603Blacklick Valley JSHS</t>
  </si>
  <si>
    <t>555 Birch St  Nanty Glo,  PA  15943</t>
  </si>
  <si>
    <t>1283211031</t>
  </si>
  <si>
    <t>128321103Blairsville MS</t>
  </si>
  <si>
    <t>104 School Lane  Blairsville,  PA  15717</t>
  </si>
  <si>
    <t>1283211032</t>
  </si>
  <si>
    <t>128321103Saltsburg MS/HS</t>
  </si>
  <si>
    <t>84 Trojan Lane  Saltsburg,  PA  15681</t>
  </si>
  <si>
    <t>1283211033</t>
  </si>
  <si>
    <t>128321103Blairsville SHS</t>
  </si>
  <si>
    <t>100 School Lane  Blairsville,  PA  15717</t>
  </si>
  <si>
    <t>1161912031</t>
  </si>
  <si>
    <t>116191203Bloomsburg Area MS</t>
  </si>
  <si>
    <t>1100 Railroad St  Bloomsburg,  PA  17815</t>
  </si>
  <si>
    <t>1161912032</t>
  </si>
  <si>
    <t>116191203Bloomsburg Area HS</t>
  </si>
  <si>
    <t>1200 Railroad St  Bloomsburg,  PA  17815</t>
  </si>
  <si>
    <t>1295408031</t>
  </si>
  <si>
    <t>129540803Blue Mountain HS</t>
  </si>
  <si>
    <t>1076 W Market St  Schuylkill Haven,  PA  17972</t>
  </si>
  <si>
    <t>1295408032</t>
  </si>
  <si>
    <t>129540803Blue Mountain MS</t>
  </si>
  <si>
    <t>685 Red Dale Rd  Orwigsburg,  PA  17961</t>
  </si>
  <si>
    <t>1195810031</t>
  </si>
  <si>
    <t>119581003Blue Ridge HS</t>
  </si>
  <si>
    <t>5058 School Road  New Milford,  PA  18834</t>
  </si>
  <si>
    <t>1195810032</t>
  </si>
  <si>
    <t>119581003Blue Ridge El Sch</t>
  </si>
  <si>
    <t>6891</t>
  </si>
  <si>
    <t>Blue Ridge El Sch</t>
  </si>
  <si>
    <t>1195810033</t>
  </si>
  <si>
    <t>119581003Blue Ridge MS</t>
  </si>
  <si>
    <t>1140607531</t>
  </si>
  <si>
    <t>114060753Boyertown Area JHS-West</t>
  </si>
  <si>
    <t>380 S Madison St  Boyertown,  PA  19512</t>
  </si>
  <si>
    <t>1140607532</t>
  </si>
  <si>
    <t>114060753Boyertown Area SHS</t>
  </si>
  <si>
    <t>120 N Monroe St  Boyertown,  PA  19512</t>
  </si>
  <si>
    <t>1140607533</t>
  </si>
  <si>
    <t>114060753Boyertown Area JHS-East</t>
  </si>
  <si>
    <t>2020 Big Rd  Gilbertsville,  PA  19525</t>
  </si>
  <si>
    <t>1855155231</t>
  </si>
  <si>
    <t>185515523Boys Latin of Philadelphia CS</t>
  </si>
  <si>
    <t>5501 Cedar Avenue  Philadelphia,  PA  19143</t>
  </si>
  <si>
    <t>1094208031</t>
  </si>
  <si>
    <t>109420803Floyd C Fretz MS</t>
  </si>
  <si>
    <t>140 Lorana Ave  Bradford,  PA  16701</t>
  </si>
  <si>
    <t>1094208032</t>
  </si>
  <si>
    <t>109420803Bradford Area HS</t>
  </si>
  <si>
    <t>81 Interstate Pkwy  Bradford,  PA  16701</t>
  </si>
  <si>
    <t>1140608531</t>
  </si>
  <si>
    <t>114060853Brandywine Heights HS</t>
  </si>
  <si>
    <t>200 W Weis St  Topton,  PA  19562</t>
  </si>
  <si>
    <t>1140608532</t>
  </si>
  <si>
    <t>114060853Brandywine Heights MS</t>
  </si>
  <si>
    <t>1030214531</t>
  </si>
  <si>
    <t>103021453Brentwood MS</t>
  </si>
  <si>
    <t>3601 Brownsville Rd  Pittsburgh,  PA  15227</t>
  </si>
  <si>
    <t>1220913031</t>
  </si>
  <si>
    <t>122091303Bristol HS</t>
  </si>
  <si>
    <t>Wilson Ave &amp; Garfield St  Bristol,  PA  19007</t>
  </si>
  <si>
    <t>1220913032</t>
  </si>
  <si>
    <t>122091303Warren Snyder-John Girotti MS</t>
  </si>
  <si>
    <t>450 Beaver St  Bristol,  PA  19007</t>
  </si>
  <si>
    <t>1220913521</t>
  </si>
  <si>
    <t>122091352Roosevelt MS</t>
  </si>
  <si>
    <t>1001 Rodgers Road  Bristol,  PA  19007</t>
  </si>
  <si>
    <t>1220913522</t>
  </si>
  <si>
    <t>122091352Truman SHS</t>
  </si>
  <si>
    <t>3001Green Lane  Levittown,  PA  19057</t>
  </si>
  <si>
    <t>1220913523</t>
  </si>
  <si>
    <t>122091352Armstrong MS</t>
  </si>
  <si>
    <t>475 Wistar Rd  Fairless Hills,  PA  19030</t>
  </si>
  <si>
    <t>1063307031</t>
  </si>
  <si>
    <t>106330703Brockway Area JSHS</t>
  </si>
  <si>
    <t>100 Alexander St  Brockway,  PA  15824</t>
  </si>
  <si>
    <t>1063307032</t>
  </si>
  <si>
    <t>106330703Brockway Area Elementary Sch</t>
  </si>
  <si>
    <t>5148</t>
  </si>
  <si>
    <t>Brockway Area Elementary Sch</t>
  </si>
  <si>
    <t>40 North St  Brockway,  PA  15824</t>
  </si>
  <si>
    <t>1063308031</t>
  </si>
  <si>
    <t>106330803Brookville JSHS</t>
  </si>
  <si>
    <t>PO Box 479  Brookville,  PA  15825</t>
  </si>
  <si>
    <t>1012608031</t>
  </si>
  <si>
    <t>101260803Brownsville Area MS</t>
  </si>
  <si>
    <t>Three Falcon Drive  Brownsville,  PA  15417</t>
  </si>
  <si>
    <t>1012608032</t>
  </si>
  <si>
    <t>101260803Brownsville Area HS</t>
  </si>
  <si>
    <t>One Falcon Drive  Brownsville,  PA  15417</t>
  </si>
  <si>
    <t>1220914571</t>
  </si>
  <si>
    <t>122091457Bucks County Technical High School</t>
  </si>
  <si>
    <t>610 Wistar Road  Fairless Hills,  PA  19030</t>
  </si>
  <si>
    <t>1016312031</t>
  </si>
  <si>
    <t>101631203Burgettstown MS/HS</t>
  </si>
  <si>
    <t>104 Bavington Rd  Burgettstown,  PA  15021</t>
  </si>
  <si>
    <t>1076507031</t>
  </si>
  <si>
    <t>107650703Charles A Huston MS</t>
  </si>
  <si>
    <t>1020 Puckety Church Rd  Lower Burrell,  PA  15068</t>
  </si>
  <si>
    <t>1076507032</t>
  </si>
  <si>
    <t>107650703Burrell HS</t>
  </si>
  <si>
    <t>1021 Puckety Church Rd  Lower Burrell,  PA  15068</t>
  </si>
  <si>
    <t>1041012521</t>
  </si>
  <si>
    <t>104101252Butler Area SHS</t>
  </si>
  <si>
    <t>120 Campus Lane  Butler,  PA  16001</t>
  </si>
  <si>
    <t>1041012522</t>
  </si>
  <si>
    <t>104101252Butler Area JHS</t>
  </si>
  <si>
    <t>225 East North Street  Butler,  PA  16001</t>
  </si>
  <si>
    <t>1041012523</t>
  </si>
  <si>
    <t>104101252Butler Area IHS</t>
  </si>
  <si>
    <t>551 Fairground Hill Road  Butler,  PA  16001</t>
  </si>
  <si>
    <t>1041013071</t>
  </si>
  <si>
    <t>104101307Butler County AVTS</t>
  </si>
  <si>
    <t>210 Campus Lane  Butler,  PA  16001</t>
  </si>
  <si>
    <t>1016315031</t>
  </si>
  <si>
    <t>101631503California Area SHS</t>
  </si>
  <si>
    <t>11 Trojan Way  Coal Center,  PA  15423</t>
  </si>
  <si>
    <t>1016315032</t>
  </si>
  <si>
    <t>101631503California Area MS</t>
  </si>
  <si>
    <t>40 Trojan Way  Coal Center,  PA  15423</t>
  </si>
  <si>
    <t>1081112031</t>
  </si>
  <si>
    <t>108111203Cambria Heights MS</t>
  </si>
  <si>
    <t>414 Glendale Lake Rd  Patton,  PA  16668</t>
  </si>
  <si>
    <t>1081112032</t>
  </si>
  <si>
    <t>108111203Cambria Heights SHS</t>
  </si>
  <si>
    <t>426 Glendale Lake Rd PO Box 6  Patton,  PA  16668</t>
  </si>
  <si>
    <t>1091227031</t>
  </si>
  <si>
    <t>109122703Cameron County JSHS</t>
  </si>
  <si>
    <t>601 Woodland Ave  Emporium,  PA  15834</t>
  </si>
  <si>
    <t>1152110031</t>
  </si>
  <si>
    <t>115211003Camp Hill SHS</t>
  </si>
  <si>
    <t>100 S 24th St  Camp Hill,  PA  17011</t>
  </si>
  <si>
    <t>1152110032</t>
  </si>
  <si>
    <t>115211003Camp Hill MS</t>
  </si>
  <si>
    <t>2401 Chestnut St  Camp Hill,  PA  17011</t>
  </si>
  <si>
    <t>1016317031</t>
  </si>
  <si>
    <t>101631703Canon-McMillan SHS</t>
  </si>
  <si>
    <t>314 Elm St Extension  Canonsburg,  PA  15317</t>
  </si>
  <si>
    <t>1016317032</t>
  </si>
  <si>
    <t>101631703Canonsburg MS</t>
  </si>
  <si>
    <t>25 E College St  Canonsburg,  PA  15317</t>
  </si>
  <si>
    <t>1016317033</t>
  </si>
  <si>
    <t>101631703North Strabane Intrmd Sch</t>
  </si>
  <si>
    <t>20 Giffin Drive  Canonsburg,  PA  15317</t>
  </si>
  <si>
    <t>1170810031</t>
  </si>
  <si>
    <t>117081003Canton JSHS</t>
  </si>
  <si>
    <t>509 E Main St  Canton,  PA  17724</t>
  </si>
  <si>
    <t>1152270101</t>
  </si>
  <si>
    <t>115227010Capital Area School for the Arts Charter School</t>
  </si>
  <si>
    <t>150 Strawberry Square  Harrisburg,  PA  17101</t>
  </si>
  <si>
    <t>1211315071</t>
  </si>
  <si>
    <t>121131507Carbon Career &amp; Technical Institute</t>
  </si>
  <si>
    <t>150 West 13th Street  Jim Thorpe,  PA  18229</t>
  </si>
  <si>
    <t>1193513031</t>
  </si>
  <si>
    <t>119351303Carbondale Area JSHS</t>
  </si>
  <si>
    <t>101 Brooklyn Street  Carbondale,  PA  18407</t>
  </si>
  <si>
    <t>1204830071</t>
  </si>
  <si>
    <t>120483007Career Institute of Technology</t>
  </si>
  <si>
    <t>5335 Kesslersville Road  Easton,  PA  18040</t>
  </si>
  <si>
    <t>1152111031</t>
  </si>
  <si>
    <t>115211103Carlisle Area HS</t>
  </si>
  <si>
    <t>623 W Penn St  Carlisle,  PA  17013</t>
  </si>
  <si>
    <t>1152111032</t>
  </si>
  <si>
    <t>115211103Wilson MS</t>
  </si>
  <si>
    <t>1152111033</t>
  </si>
  <si>
    <t>115211103Lamberton MS</t>
  </si>
  <si>
    <t>1013013031</t>
  </si>
  <si>
    <t>101301303Carmichaels Area JSHS</t>
  </si>
  <si>
    <t>300 W Greene St  Carmichaels,  PA  15320</t>
  </si>
  <si>
    <t>1213913031</t>
  </si>
  <si>
    <t>121391303Catasauqua MS</t>
  </si>
  <si>
    <t>850 Pine street  Catasauqua,  PA  18032</t>
  </si>
  <si>
    <t>1213913032</t>
  </si>
  <si>
    <t>121391303Catasauqua SHS</t>
  </si>
  <si>
    <t>2500 W Bullshead Rd  Northampton,  PA  18067</t>
  </si>
  <si>
    <t>1220920021</t>
  </si>
  <si>
    <t>122092002William Tennent HS</t>
  </si>
  <si>
    <t>333 Centennial Rd  Warminster,  PA  18974</t>
  </si>
  <si>
    <t>1220920022</t>
  </si>
  <si>
    <t>122092002Klinger MS</t>
  </si>
  <si>
    <t>1415 2nd Street Pike  Southampton,  PA  18966</t>
  </si>
  <si>
    <t>1220920023</t>
  </si>
  <si>
    <t>122092002Log College MS</t>
  </si>
  <si>
    <t>730 Norristown Rd  Warminster,  PA  18974</t>
  </si>
  <si>
    <t>1220900011</t>
  </si>
  <si>
    <t>122090001Center for Student Lrng CS Pennsbury</t>
  </si>
  <si>
    <t>345 Lakeside Drive  Levittown,  PA  19054</t>
  </si>
  <si>
    <t>1220921021</t>
  </si>
  <si>
    <t>122092102Lenape MS</t>
  </si>
  <si>
    <t>313 W State St  Doylestown,  PA  18901</t>
  </si>
  <si>
    <t>1220921022</t>
  </si>
  <si>
    <t>122092102Tamanend MS</t>
  </si>
  <si>
    <t>1492 Stuckert Rd  Warrington,  PA  18976</t>
  </si>
  <si>
    <t>1220921023</t>
  </si>
  <si>
    <t>122092102Central Bucks HS-West</t>
  </si>
  <si>
    <t>375 W Court St  Doylestown,  PA  18901</t>
  </si>
  <si>
    <t>1220921024</t>
  </si>
  <si>
    <t>122092102Unami MS</t>
  </si>
  <si>
    <t>160 South Moyer Rd  Chalfont,  PA  18914</t>
  </si>
  <si>
    <t>1220921025</t>
  </si>
  <si>
    <t>122092102Central Bucks HS-East</t>
  </si>
  <si>
    <t>2804 Holicong Rd  Doylestown,  PA  18902</t>
  </si>
  <si>
    <t>1220921026</t>
  </si>
  <si>
    <t>122092102Holicong MS</t>
  </si>
  <si>
    <t>2900 Holicong Rd  Doylestown,  PA  18902</t>
  </si>
  <si>
    <t>1220921027</t>
  </si>
  <si>
    <t>122092102Tohickon MS</t>
  </si>
  <si>
    <t>5051 Old Easton Road  Doylestown,  PA  18902</t>
  </si>
  <si>
    <t>1220921028</t>
  </si>
  <si>
    <t>122092102Central Bucks HS-South</t>
  </si>
  <si>
    <t>1100 Folly Road  Warrington,  PA  18976</t>
  </si>
  <si>
    <t>1081113031</t>
  </si>
  <si>
    <t>108111303Central Cambria MS</t>
  </si>
  <si>
    <t>206 Schoolhouse Road  Ebensburg,  PA  15931</t>
  </si>
  <si>
    <t>1081113032</t>
  </si>
  <si>
    <t>108111303Central Cambria HS</t>
  </si>
  <si>
    <t>204 Schoolhouse Rd  Ebensburg,  PA  15931</t>
  </si>
  <si>
    <t>1081113033</t>
  </si>
  <si>
    <t>108111303Cambria El Sch</t>
  </si>
  <si>
    <t>6646</t>
  </si>
  <si>
    <t>Cambria El Sch</t>
  </si>
  <si>
    <t>212 Schoolhouse Rd  Ebensburg,  PA  15931</t>
  </si>
  <si>
    <t>1161915031</t>
  </si>
  <si>
    <t>116191503Central Columbia SHS</t>
  </si>
  <si>
    <t>4777 Old Berwick Rd  Bloomsburg,  PA  17815</t>
  </si>
  <si>
    <t>1161915032</t>
  </si>
  <si>
    <t>116191503Central Columbia MS</t>
  </si>
  <si>
    <t>1152214021</t>
  </si>
  <si>
    <t>115221402Swatara MS</t>
  </si>
  <si>
    <t>1101 Highland St  Steelton,  PA  17113</t>
  </si>
  <si>
    <t>1152214022</t>
  </si>
  <si>
    <t>115221402Central Dauphin East MS</t>
  </si>
  <si>
    <t>628 Rutherford Rd  Harrisburg,  PA  17109</t>
  </si>
  <si>
    <t>1152214023</t>
  </si>
  <si>
    <t>115221402Central Dauphin SHS</t>
  </si>
  <si>
    <t>437 Piketown Road  Harrisburg,  PA  17112</t>
  </si>
  <si>
    <t>1152214024</t>
  </si>
  <si>
    <t>115221402Central Dauphin East SHS</t>
  </si>
  <si>
    <t>626 Rutherford Rd  Harrisburg,  PA  17109</t>
  </si>
  <si>
    <t>1152214025</t>
  </si>
  <si>
    <t>115221402Linglestown MS</t>
  </si>
  <si>
    <t>1200 N Mountain Rd  Harrisburg,  PA  17112</t>
  </si>
  <si>
    <t>1152214026</t>
  </si>
  <si>
    <t>115221402Central Dauphin MS</t>
  </si>
  <si>
    <t>4600 Locust Lane  Harrisburg,  PA  17109</t>
  </si>
  <si>
    <t>1112913041</t>
  </si>
  <si>
    <t>111291304McConnellsburg HS</t>
  </si>
  <si>
    <t>151 E Cherry St  McConnellsburg,  PA  17233</t>
  </si>
  <si>
    <t>1112913042</t>
  </si>
  <si>
    <t>111291304McConnellsburg MS</t>
  </si>
  <si>
    <t>151 East Cherry Street  McConnellsburg,  PA  17233</t>
  </si>
  <si>
    <t>1013014031</t>
  </si>
  <si>
    <t>101301403Waynesburg Central HS</t>
  </si>
  <si>
    <t>30 Zimmerman Dr  Waynesburg,  PA  15370</t>
  </si>
  <si>
    <t>1013014032</t>
  </si>
  <si>
    <t>101301403Miller MS</t>
  </si>
  <si>
    <t>126 E Lincoln St  Waynesburg,  PA  15370</t>
  </si>
  <si>
    <t>1234609571</t>
  </si>
  <si>
    <t>123460957Central Montco Technical High School</t>
  </si>
  <si>
    <t>821 Plymouth Road  Plymouth Meeting,  PA  19462</t>
  </si>
  <si>
    <t>1080700011</t>
  </si>
  <si>
    <t>108070001Central PA Digital Lrng Foundation CS</t>
  </si>
  <si>
    <t>721 N. Juniata St. Suite 3  Hollidaysburg,  PA  16648</t>
  </si>
  <si>
    <t>1101416071</t>
  </si>
  <si>
    <t>110141607Central PA Institute of Science &amp; Technology</t>
  </si>
  <si>
    <t>540 North Harrison Road  Pleasant Gap,  PA  16823</t>
  </si>
  <si>
    <t>1270420031</t>
  </si>
  <si>
    <t>127042003Central Valley MS</t>
  </si>
  <si>
    <t>1500 Allen Ave  Monaca,  PA  15061</t>
  </si>
  <si>
    <t>1270420032</t>
  </si>
  <si>
    <t>127042003Central Valley HS</t>
  </si>
  <si>
    <t>160 Baker Road Ext  Monaca,  PA  15061</t>
  </si>
  <si>
    <t>1076512071</t>
  </si>
  <si>
    <t>107651207Central Westmoreland CTC</t>
  </si>
  <si>
    <t>240 Arona Road  New Stanton,  PA  15672</t>
  </si>
  <si>
    <t>1126713031</t>
  </si>
  <si>
    <t>112671303Central York MS</t>
  </si>
  <si>
    <t>1950 N Hills Rd  York,  PA  17406</t>
  </si>
  <si>
    <t>1126713032</t>
  </si>
  <si>
    <t>112671303Central York HS</t>
  </si>
  <si>
    <t>601 Mundis Mill Rd  York,  PA  17406</t>
  </si>
  <si>
    <t>1101430601</t>
  </si>
  <si>
    <t>110143060Centre Learning Community CS</t>
  </si>
  <si>
    <t>2643 W College Ave  State College,  PA  16801</t>
  </si>
  <si>
    <t>1122813021</t>
  </si>
  <si>
    <t>112281302Chambersburg Area MS - North</t>
  </si>
  <si>
    <t>1957 Scotland Ave  Chambersburg,  PA  17201</t>
  </si>
  <si>
    <t>1122813022</t>
  </si>
  <si>
    <t>112281302Chambersburg Area SHS</t>
  </si>
  <si>
    <t>511 S 6th St  Chambersburg,  PA  17201</t>
  </si>
  <si>
    <t>1122813023</t>
  </si>
  <si>
    <t>112281302Chambersburg Area MS - South</t>
  </si>
  <si>
    <t>1151 E McKinley St  Chambersburg,  PA  17201</t>
  </si>
  <si>
    <t>1122813024</t>
  </si>
  <si>
    <t>112281302Chambersburg Area Career Magnet Sch</t>
  </si>
  <si>
    <t>2459 Loop Road  Chambersburg,  PA  17202</t>
  </si>
  <si>
    <t>1016318031</t>
  </si>
  <si>
    <t>101631803Charleroi Area HS</t>
  </si>
  <si>
    <t>100 Fecsen Dr  Charleroi,  PA  15022</t>
  </si>
  <si>
    <t>1016318032</t>
  </si>
  <si>
    <t>101631803Charleroi Area MS</t>
  </si>
  <si>
    <t>1265131901</t>
  </si>
  <si>
    <t>126513190Charter High School for Architecture and Design</t>
  </si>
  <si>
    <t>105 S. 7th Street  Philadelphia,  PA  19106</t>
  </si>
  <si>
    <t>1030217521</t>
  </si>
  <si>
    <t>103021752Chartiers Valley HS</t>
  </si>
  <si>
    <t>50 Thoms Run Rd  Bridgeville,  PA  15017</t>
  </si>
  <si>
    <t>1016319031</t>
  </si>
  <si>
    <t>101631903Chartiers-Houston JSHS</t>
  </si>
  <si>
    <t>2050 W Pike St  Houston,  PA  15342</t>
  </si>
  <si>
    <t>1234613021</t>
  </si>
  <si>
    <t>123461302Cheltenham HS</t>
  </si>
  <si>
    <t>500 Rices Mill Rd  Wyncote,  PA  19095</t>
  </si>
  <si>
    <t>1234613022</t>
  </si>
  <si>
    <t>123461302Cedarbrook MS</t>
  </si>
  <si>
    <t>300 Longfellow Rd  Wyncote,  PA  19095</t>
  </si>
  <si>
    <t>1252329501</t>
  </si>
  <si>
    <t>125232950Chester Community CS</t>
  </si>
  <si>
    <t>302 East 5th Street  Chester,  PA  19013</t>
  </si>
  <si>
    <t>1241516071</t>
  </si>
  <si>
    <t>124151607Chester County Technical College High School, Brandywine</t>
  </si>
  <si>
    <t>Chester County Technical College High School, Brandywine</t>
  </si>
  <si>
    <t>443 Boot Road  Downingtown,  PA  19335</t>
  </si>
  <si>
    <t>1241516072</t>
  </si>
  <si>
    <t>124151607Chester County Technical College High School, Pickering</t>
  </si>
  <si>
    <t>Chester County Technical College High School, Pickering</t>
  </si>
  <si>
    <t>1580 Charlestown Road  Phoenixville,  PA  19460</t>
  </si>
  <si>
    <t>1241516073</t>
  </si>
  <si>
    <t>124151607Chester County Technical College High School, Pennocks</t>
  </si>
  <si>
    <t>Chester County Technical College High School, Pennocks</t>
  </si>
  <si>
    <t>280 Pennocks Bridge Road  West Grove,  PA  19390</t>
  </si>
  <si>
    <t>1252368271</t>
  </si>
  <si>
    <t>125236827Chester CS for the Arts</t>
  </si>
  <si>
    <t>200 Commerce Drive  Aston,  PA  19014</t>
  </si>
  <si>
    <t>1252312321</t>
  </si>
  <si>
    <t>125231232Chester HS</t>
  </si>
  <si>
    <t>232 West 9th St  Chester,  PA  19013</t>
  </si>
  <si>
    <t>1252312322</t>
  </si>
  <si>
    <t>125231232Toby Farms Intermediate School</t>
  </si>
  <si>
    <t>201 Bridgewater Road  Chester Twp,  PA  19045</t>
  </si>
  <si>
    <t>1252312323</t>
  </si>
  <si>
    <t>125231232STEM at Showalter</t>
  </si>
  <si>
    <t>1100 West 10th Street  Chester,  PA  19013</t>
  </si>
  <si>
    <t>1080515031</t>
  </si>
  <si>
    <t>108051503Chestnut Ridge MS</t>
  </si>
  <si>
    <t>3281 Valley Road  Fishertown,  PA  15539</t>
  </si>
  <si>
    <t>1080515032</t>
  </si>
  <si>
    <t>108051503Chestnut Ridge SHS</t>
  </si>
  <si>
    <t>2588 Quaker Valley Road  New Paris,  PA  15554</t>
  </si>
  <si>
    <t>1252313031</t>
  </si>
  <si>
    <t>125231303Chichester SHS</t>
  </si>
  <si>
    <t>3333 Chichester Ave  Boothwyn,  PA  19061</t>
  </si>
  <si>
    <t>1252313032</t>
  </si>
  <si>
    <t>125231303Chichester MS</t>
  </si>
  <si>
    <t>925 Meetinghouse Rd  Boothwyn,  PA  19061</t>
  </si>
  <si>
    <t>1265131601</t>
  </si>
  <si>
    <t>126513160Christopher Columbus CS</t>
  </si>
  <si>
    <t>South Building  Philadelphia,  PA  19147</t>
  </si>
  <si>
    <t>1020200011</t>
  </si>
  <si>
    <t>102020001City CHS</t>
  </si>
  <si>
    <t>201 Stanwix Street  Pittsburgh,  PA  15222</t>
  </si>
  <si>
    <t>1030219031</t>
  </si>
  <si>
    <t>103021903Clairton MS/HS</t>
  </si>
  <si>
    <t>501 Waddell Ave  Clairton,  PA  15025</t>
  </si>
  <si>
    <t>1061612031</t>
  </si>
  <si>
    <t>106161203Clarion Area JSHS</t>
  </si>
  <si>
    <t>219 Liberty St  Clarion,  PA  16214</t>
  </si>
  <si>
    <t>1061613571</t>
  </si>
  <si>
    <t>106161357Clarion County Career Center</t>
  </si>
  <si>
    <t>447 Career Lane  Shippenville,  PA  16254</t>
  </si>
  <si>
    <t>1061617031</t>
  </si>
  <si>
    <t>106161703Clarion-Limestone Area JSHS</t>
  </si>
  <si>
    <t>4091 C-L School Road  Strattanville,  PA  16258</t>
  </si>
  <si>
    <t>1080715041</t>
  </si>
  <si>
    <t>108071504Claysburg-Kimmel HS</t>
  </si>
  <si>
    <t>531 Bedford St  Claysburg,  PA  16625</t>
  </si>
  <si>
    <t>1101710031</t>
  </si>
  <si>
    <t>110171003Clearfield Area JSHS</t>
  </si>
  <si>
    <t>Clearfield Area JSHS</t>
  </si>
  <si>
    <t>P.O. Box 910  Clearfield,  PA  16830</t>
  </si>
  <si>
    <t>1101716071</t>
  </si>
  <si>
    <t>110171607Clearfield County CTC</t>
  </si>
  <si>
    <t>1620 River Road  Clearfield,  PA  16830</t>
  </si>
  <si>
    <t>1241519021</t>
  </si>
  <si>
    <t>124151902Coatesville Area SHS</t>
  </si>
  <si>
    <t>1445 East Lincoln Highway  Coatesville,  PA  19320</t>
  </si>
  <si>
    <t>1241519022</t>
  </si>
  <si>
    <t>124151902North Brandywine MS</t>
  </si>
  <si>
    <t>256 Reeceville Rd  Coatesville,  PA  19320</t>
  </si>
  <si>
    <t>1241519023</t>
  </si>
  <si>
    <t>124151902South Brandywine MS</t>
  </si>
  <si>
    <t>600 Doe Run Rd  East Fallowfield,  PA  19320</t>
  </si>
  <si>
    <t>1241519024</t>
  </si>
  <si>
    <t>124151902Scott MS</t>
  </si>
  <si>
    <t>800 Olive Street  Coatesville,  PA  19320</t>
  </si>
  <si>
    <t>1133613031</t>
  </si>
  <si>
    <t>113361303Cocalico MS</t>
  </si>
  <si>
    <t>South 6th Street  Denver,  PA  17517</t>
  </si>
  <si>
    <t>1133613032</t>
  </si>
  <si>
    <t>113361303Cocalico SHS</t>
  </si>
  <si>
    <t>South 4th Street  Denver,  PA  17517</t>
  </si>
  <si>
    <t>1241533201</t>
  </si>
  <si>
    <t>124153320Collegium CS</t>
  </si>
  <si>
    <t>535 James Hance Court  Exton,  PA  19341</t>
  </si>
  <si>
    <t>1234616021</t>
  </si>
  <si>
    <t>123461602Plymouth-Whitemarsh SHS</t>
  </si>
  <si>
    <t>201 E Germantown Pike  Plymouth Meeting,  PA  19462</t>
  </si>
  <si>
    <t>1234616022</t>
  </si>
  <si>
    <t>123461602Colonial MS</t>
  </si>
  <si>
    <t>716 Belvoir Rd  Plymouth Meeting,  PA  19462</t>
  </si>
  <si>
    <t>1133615031</t>
  </si>
  <si>
    <t>113361503Columbia HS</t>
  </si>
  <si>
    <t>Columbia HS</t>
  </si>
  <si>
    <t>901 Ironville Pike  Columbia,  PA  17512</t>
  </si>
  <si>
    <t>1133615032</t>
  </si>
  <si>
    <t>113361503Columbia MS</t>
  </si>
  <si>
    <t>8326</t>
  </si>
  <si>
    <t>Columbia MS</t>
  </si>
  <si>
    <t>45 N 9th St  Columbia,  PA  17512</t>
  </si>
  <si>
    <t>1161917571</t>
  </si>
  <si>
    <t>116191757Columbia-Montour AVTS</t>
  </si>
  <si>
    <t>5050 Sweppenheiser Drive  Bloomsburg,  PA  17815</t>
  </si>
  <si>
    <t>1044313041</t>
  </si>
  <si>
    <t>104431304Commodore Perry JSHS</t>
  </si>
  <si>
    <t>3002 Perry Hwy  Hadley,  PA  16130</t>
  </si>
  <si>
    <t>1152200021</t>
  </si>
  <si>
    <t>115220002Commonwealth Connections Academy CS</t>
  </si>
  <si>
    <t>4050 Crums Mill Road  Harrisburg,  PA  17112</t>
  </si>
  <si>
    <t>1265128401</t>
  </si>
  <si>
    <t>126512840Community Academy of Philadelphia CS</t>
  </si>
  <si>
    <t>1100 East Erie Ave  Philadelphia,  PA  19124</t>
  </si>
  <si>
    <t>1085618031</t>
  </si>
  <si>
    <t>108561803Conemaugh Twp Area MS/SHS</t>
  </si>
  <si>
    <t>300 West Campus Ave  Davidsville,  PA  15928</t>
  </si>
  <si>
    <t>1081114031</t>
  </si>
  <si>
    <t>108111403Conemaugh Valley JSHS</t>
  </si>
  <si>
    <t>1342 William Penn Ave  Johnstown,  PA  15906</t>
  </si>
  <si>
    <t>1133617031</t>
  </si>
  <si>
    <t>113361703Conestoga Valley MS</t>
  </si>
  <si>
    <t>500 Mount Sidney Rd  Lancaster,  PA  17602</t>
  </si>
  <si>
    <t>1133617032</t>
  </si>
  <si>
    <t>113361703Conestoga Valley SHS</t>
  </si>
  <si>
    <t>2110 Horseshoe Rd  Lancaster,  PA  17601</t>
  </si>
  <si>
    <t>1120116031</t>
  </si>
  <si>
    <t>112011603New Oxford MS</t>
  </si>
  <si>
    <t>130 Berlin Road  New Oxford,  PA  17350</t>
  </si>
  <si>
    <t>1052010331</t>
  </si>
  <si>
    <t>105201033Conneaut Area Senior High</t>
  </si>
  <si>
    <t>302 W School Dr  Linesville,  PA  16424</t>
  </si>
  <si>
    <t>1052010332</t>
  </si>
  <si>
    <t>105201033Conneaut Lake MS</t>
  </si>
  <si>
    <t>10331 U.S. Highway 6  Conneaut Lake,  PA  16316</t>
  </si>
  <si>
    <t>1052010333</t>
  </si>
  <si>
    <t>105201033Conneaut Valley MS</t>
  </si>
  <si>
    <t>22154 State Highway 18  Conneautville,  PA  16406</t>
  </si>
  <si>
    <t>1012660071</t>
  </si>
  <si>
    <t>101266007Connellsville Area Career &amp; Technical Center</t>
  </si>
  <si>
    <t>720 Locust Street  Connellsville,  PA  15425</t>
  </si>
  <si>
    <t>1012613021</t>
  </si>
  <si>
    <t>101261302Connellsville Area JHS</t>
  </si>
  <si>
    <t>Locust Street Extension  Connellsville,  PA  15425</t>
  </si>
  <si>
    <t>1012613022</t>
  </si>
  <si>
    <t>101261302Connellsville Area SHS</t>
  </si>
  <si>
    <t>201 Falcon Drive  Connellsville,  PA  15425</t>
  </si>
  <si>
    <t>1140611031</t>
  </si>
  <si>
    <t>114061103Conrad Weiser HS</t>
  </si>
  <si>
    <t>44 Big Spring Road  Robesonia,  PA  19551</t>
  </si>
  <si>
    <t>1140611032</t>
  </si>
  <si>
    <t>114061103Conrad Weiser MS</t>
  </si>
  <si>
    <t>347 East Penn Avenue  Robesonia,  PA  19551</t>
  </si>
  <si>
    <t>1030221031</t>
  </si>
  <si>
    <t>103022103Cornell HS</t>
  </si>
  <si>
    <t>1099 Maple St  Coraopolis,  PA  15108</t>
  </si>
  <si>
    <t>1133813031</t>
  </si>
  <si>
    <t>113381303Cedar Crest HS</t>
  </si>
  <si>
    <t>115 E Evergreen Rd  Lebanon,  PA  17042</t>
  </si>
  <si>
    <t>1133813032</t>
  </si>
  <si>
    <t>113381303Cedar Crest MS</t>
  </si>
  <si>
    <t>101 E Evergreen Rd  Lebanon,  PA  17042</t>
  </si>
  <si>
    <t>1052514531</t>
  </si>
  <si>
    <t>105251453Corry Area HS</t>
  </si>
  <si>
    <t>534 E Pleasant St  Corry,  PA  16407</t>
  </si>
  <si>
    <t>1052514532</t>
  </si>
  <si>
    <t>105251453Corry Area MS</t>
  </si>
  <si>
    <t>534 E Pleasant Street  Corry,  PA  16407</t>
  </si>
  <si>
    <t>1095313041</t>
  </si>
  <si>
    <t>109531304Coudersport Area JSHS</t>
  </si>
  <si>
    <t>698 Dwight St  Coudersport,  PA  16915</t>
  </si>
  <si>
    <t>1220923531</t>
  </si>
  <si>
    <t>122092353Council Rock HS North</t>
  </si>
  <si>
    <t>62 Swamp Rd  Newtown,  PA  18940</t>
  </si>
  <si>
    <t>1220923532</t>
  </si>
  <si>
    <t>122092353Newtown MS</t>
  </si>
  <si>
    <t>116 Richboro Rd  Newtown,  PA  18940</t>
  </si>
  <si>
    <t>1220923533</t>
  </si>
  <si>
    <t>122092353Richboro MS</t>
  </si>
  <si>
    <t>98 Upper Holland Rd  Richboro,  PA  18954</t>
  </si>
  <si>
    <t>1220923534</t>
  </si>
  <si>
    <t>122092353Holland MS</t>
  </si>
  <si>
    <t>400 E Holland Rd  Holland,  PA  18966</t>
  </si>
  <si>
    <t>1220923535</t>
  </si>
  <si>
    <t>122092353Council Rock HS South</t>
  </si>
  <si>
    <t>2002 Rock Way  Holland,  PA  18966</t>
  </si>
  <si>
    <t>1066113031</t>
  </si>
  <si>
    <t>106611303Cranberry Area JSHS</t>
  </si>
  <si>
    <t>1 Education Dr  Seneca,  PA  16346</t>
  </si>
  <si>
    <t>1052013521</t>
  </si>
  <si>
    <t>105201352Cochranton JSHS</t>
  </si>
  <si>
    <t>105 Second Street  Cochranton,  PA  16314</t>
  </si>
  <si>
    <t>1052013522</t>
  </si>
  <si>
    <t>105201352Meadville MS</t>
  </si>
  <si>
    <t>974 North St  Meadville,  PA  16335</t>
  </si>
  <si>
    <t>1052013523</t>
  </si>
  <si>
    <t>105201352Meadville Area SHS</t>
  </si>
  <si>
    <t>930 North St  Meadville,  PA  16335</t>
  </si>
  <si>
    <t>1052014071</t>
  </si>
  <si>
    <t>105201407Crawford County CTC</t>
  </si>
  <si>
    <t>860 Thurston Road  Meadville,  PA  16335</t>
  </si>
  <si>
    <t>1081199981</t>
  </si>
  <si>
    <t>108119998Cresson Secure Treatment Unit</t>
  </si>
  <si>
    <t>PO Box 269  Cresson,  PA  16630</t>
  </si>
  <si>
    <t>1184014031</t>
  </si>
  <si>
    <t>118401403Crestwood HS</t>
  </si>
  <si>
    <t>281 S Mountain Blvd  Mountain Top,  PA  18707</t>
  </si>
  <si>
    <t>1184014032</t>
  </si>
  <si>
    <t>118401403Crestwood MS</t>
  </si>
  <si>
    <t>281 S Mountain Blvd  Mountaintop,  PA  18707</t>
  </si>
  <si>
    <t>1126733001</t>
  </si>
  <si>
    <t>112673300Crispus Attucks Youthbuild CS</t>
  </si>
  <si>
    <t>605 S Duke Street  York,  PA  17401</t>
  </si>
  <si>
    <t>1193542071</t>
  </si>
  <si>
    <t>119354207CTC of Lackawanna County</t>
  </si>
  <si>
    <t>3201 Rockwell Avenue  Scranton,  PA  18508</t>
  </si>
  <si>
    <t>1152116571</t>
  </si>
  <si>
    <t>115211657Cumberland Perry AVTS</t>
  </si>
  <si>
    <t>110 Old Willow Mill Road  Mechanicsburg,  PA  17050</t>
  </si>
  <si>
    <t>1152116031</t>
  </si>
  <si>
    <t>115211603Cumberland Valley HS</t>
  </si>
  <si>
    <t>6746 Carlisle Pike  Mechanicsburg,  PA  17050</t>
  </si>
  <si>
    <t>1152116032</t>
  </si>
  <si>
    <t>115211603Good Hope MS</t>
  </si>
  <si>
    <t>451 Skyport Rd  Mechanicsburg,  PA  17050</t>
  </si>
  <si>
    <t>1152116033</t>
  </si>
  <si>
    <t>115211603Eagle View MS</t>
  </si>
  <si>
    <t>1101718031</t>
  </si>
  <si>
    <t>110171803Curwensville Area JSHS</t>
  </si>
  <si>
    <t>650 Beech St  Curwensville,  PA  16833</t>
  </si>
  <si>
    <t>1101718032</t>
  </si>
  <si>
    <t>110171803Curwensville Area El Sch</t>
  </si>
  <si>
    <t>6238</t>
  </si>
  <si>
    <t>Curwensville Area El Sch</t>
  </si>
  <si>
    <t>1184016031</t>
  </si>
  <si>
    <t>118401603Dallas SHS</t>
  </si>
  <si>
    <t>PO Box 2000  Dallas,  PA  18612</t>
  </si>
  <si>
    <t>1184016032</t>
  </si>
  <si>
    <t>118401603Dallas MS</t>
  </si>
  <si>
    <t>1126716031</t>
  </si>
  <si>
    <t>112671603Dallastown Area SHS</t>
  </si>
  <si>
    <t>700 New School Ln  Dallastown,  PA  17313</t>
  </si>
  <si>
    <t>1126716032</t>
  </si>
  <si>
    <t>112671603Dallastown Area MS</t>
  </si>
  <si>
    <t>1126716033</t>
  </si>
  <si>
    <t>112671603Dallastown Area Intermediate Sch</t>
  </si>
  <si>
    <t>94 Beck Rd  York,  PA  17403</t>
  </si>
  <si>
    <t>1140615031</t>
  </si>
  <si>
    <t>114061503Daniel Boone Area HS</t>
  </si>
  <si>
    <t>501 Chestnut St  Birdsboro,  PA  19508</t>
  </si>
  <si>
    <t>1140615032</t>
  </si>
  <si>
    <t>114061503Daniel Boone Area MS</t>
  </si>
  <si>
    <t>1845 Weavertown Rd  Douglassville,  PA  19518</t>
  </si>
  <si>
    <t>1164718031</t>
  </si>
  <si>
    <t>116471803Danville Area MS</t>
  </si>
  <si>
    <t>Northumberland Road  Danville,  PA  17821</t>
  </si>
  <si>
    <t>1164718032</t>
  </si>
  <si>
    <t>116471803Danville Area SHS</t>
  </si>
  <si>
    <t>600 Walnut St  Danville,  PA  17821</t>
  </si>
  <si>
    <t>1164711111</t>
  </si>
  <si>
    <t>116471111Danville Ctr Adolescent Female</t>
  </si>
  <si>
    <t>13 Kirkbride Drive  Danville,  PA  17821</t>
  </si>
  <si>
    <t>1152216071</t>
  </si>
  <si>
    <t>115221607Dauphin County Technical School</t>
  </si>
  <si>
    <t>6001 Locust Ln  Harrisburg,  PA  17109</t>
  </si>
  <si>
    <t>1030222531</t>
  </si>
  <si>
    <t>103022253Deer Lakes HS</t>
  </si>
  <si>
    <t>163 East Union Rd  Cheswick,  PA  15024</t>
  </si>
  <si>
    <t>1030222532</t>
  </si>
  <si>
    <t>103022253Deer Lakes MS</t>
  </si>
  <si>
    <t>17 East Union Road  Cheswick,  PA  15024</t>
  </si>
  <si>
    <t>1252324071</t>
  </si>
  <si>
    <t>125232407Delaware County Technical High School-Marple</t>
  </si>
  <si>
    <t>Delaware County Technical High School-Marple</t>
  </si>
  <si>
    <t>85 Malin Road  Broomall,  PA  19008</t>
  </si>
  <si>
    <t>1252324072</t>
  </si>
  <si>
    <t>125232407Delaware County Technical High School-Folcroft</t>
  </si>
  <si>
    <t>Delaware County Technical High School-Folcroft</t>
  </si>
  <si>
    <t>701 Henderson Boulevard  Folcroft,  PA  19032</t>
  </si>
  <si>
    <t>1252324073</t>
  </si>
  <si>
    <t>125232407Delaware County Technical High School-Aston</t>
  </si>
  <si>
    <t>Delaware County Technical High School-Aston</t>
  </si>
  <si>
    <t>700 Crozerville Road  Aston,  PA  19014</t>
  </si>
  <si>
    <t>1265134701</t>
  </si>
  <si>
    <t>126513470Delaware Valley CHS</t>
  </si>
  <si>
    <t>Logan Place - Suite A  Philadelphia,  PA  19141</t>
  </si>
  <si>
    <t>1205220031</t>
  </si>
  <si>
    <t>120522003Delaware Valley MS</t>
  </si>
  <si>
    <t>258 Route 6 and 209  Milford,  PA  18337</t>
  </si>
  <si>
    <t>1205220032</t>
  </si>
  <si>
    <t>120522003Delaware Valley HS</t>
  </si>
  <si>
    <t>252 Route 6 and 209  Milford,  PA  18337</t>
  </si>
  <si>
    <t>1205220033</t>
  </si>
  <si>
    <t>120522003Dingman-Delaware MS</t>
  </si>
  <si>
    <t>1365 Route 739  Dingmans Ferry,  PA  18328</t>
  </si>
  <si>
    <t>1076516031</t>
  </si>
  <si>
    <t>107651603Derry Area MS</t>
  </si>
  <si>
    <t>994 North Chestnut St Ext  Derry,  PA  15627</t>
  </si>
  <si>
    <t>1076516032</t>
  </si>
  <si>
    <t>107651603Derry Area SHS</t>
  </si>
  <si>
    <t>988 North Chestnut St Ext  Derry,  PA  15627</t>
  </si>
  <si>
    <t>1152217531</t>
  </si>
  <si>
    <t>115221753Hershey HS</t>
  </si>
  <si>
    <t>550 Homestead Rd  Hershey,  PA  17033</t>
  </si>
  <si>
    <t>1152217532</t>
  </si>
  <si>
    <t>115221753Hershey MS</t>
  </si>
  <si>
    <t>500 Homestead Rd  Hershey,  PA  17033</t>
  </si>
  <si>
    <t>1265100111</t>
  </si>
  <si>
    <t>126510011Discovery Charter School</t>
  </si>
  <si>
    <t>4700 Parkside  Philadelphia,  PA  19131</t>
  </si>
  <si>
    <t>1133622031</t>
  </si>
  <si>
    <t>113362203Donegal HS</t>
  </si>
  <si>
    <t>Donegal HS</t>
  </si>
  <si>
    <t>1025 Koser Road  Mount Joy,  PA  17552</t>
  </si>
  <si>
    <t>1133622032</t>
  </si>
  <si>
    <t>113362203Donegal JHS</t>
  </si>
  <si>
    <t>915 Anderson Ferry Road  Mount Joy,  PA  17552</t>
  </si>
  <si>
    <t>1126718031</t>
  </si>
  <si>
    <t>112671803Dover Area HS</t>
  </si>
  <si>
    <t>46 West Canal St  Dover,  PA  17315</t>
  </si>
  <si>
    <t>1126718032</t>
  </si>
  <si>
    <t>112671803Dover Area Intrmd Sch</t>
  </si>
  <si>
    <t>4500 Intermediate Ave  Dover,  PA  17315</t>
  </si>
  <si>
    <t>1241520031</t>
  </si>
  <si>
    <t>124152003Downingtown HS West Campus</t>
  </si>
  <si>
    <t>445 Manor Ave  Downingtown,  PA  19335</t>
  </si>
  <si>
    <t>1241520032</t>
  </si>
  <si>
    <t>124152003Lionville MS</t>
  </si>
  <si>
    <t>550 W Uwchlan Ave  Exton,  PA  19341</t>
  </si>
  <si>
    <t>1241520033</t>
  </si>
  <si>
    <t>124152003Downington MS</t>
  </si>
  <si>
    <t>115 Rock Raymond Rd  Downingtown,  PA  19335</t>
  </si>
  <si>
    <t>1241520034</t>
  </si>
  <si>
    <t>124152003Downingtown HS East Campus</t>
  </si>
  <si>
    <t>50 Devon Drive  Exton,  PA  19341</t>
  </si>
  <si>
    <t>1241520035</t>
  </si>
  <si>
    <t>124152003Downingtown STEM Academy</t>
  </si>
  <si>
    <t>335 Manor Ave  Downingtown,  PA  19335</t>
  </si>
  <si>
    <t>1076530401</t>
  </si>
  <si>
    <t>107653040Dr Robert Ketterer CS, Inc.</t>
  </si>
  <si>
    <t>1133 Village Way  Latrobe,  PA  15650</t>
  </si>
  <si>
    <t>1061720031</t>
  </si>
  <si>
    <t>106172003Dubois Area MS</t>
  </si>
  <si>
    <t>404 Liberty Blvd  DuBois,  PA  15801</t>
  </si>
  <si>
    <t>1061720032</t>
  </si>
  <si>
    <t>106172003Dubois Area SHS</t>
  </si>
  <si>
    <t>425 Orient Ave  DuBois,  PA  15801</t>
  </si>
  <si>
    <t>1193522031</t>
  </si>
  <si>
    <t>119352203Dunmore JSHS</t>
  </si>
  <si>
    <t>8312</t>
  </si>
  <si>
    <t>Dunmore JSHS</t>
  </si>
  <si>
    <t>300 W Warren St  Dunmore,  PA  18512</t>
  </si>
  <si>
    <t>1030228031</t>
  </si>
  <si>
    <t>103022803East Allegheny HS</t>
  </si>
  <si>
    <t>1150 Jacks Run Rd  North Versailles,  PA  15137</t>
  </si>
  <si>
    <t>1030228032</t>
  </si>
  <si>
    <t>103022803Logan MS</t>
  </si>
  <si>
    <t>1154 Jacks Run Rd  North Versailles,  PA  15137</t>
  </si>
  <si>
    <t>1174120031</t>
  </si>
  <si>
    <t>117412003Hughesville JSHS</t>
  </si>
  <si>
    <t>349 Cemetery St  Hughesville,  PA  17737</t>
  </si>
  <si>
    <t>1213923031</t>
  </si>
  <si>
    <t>121392303Emmaus HS</t>
  </si>
  <si>
    <t>500 Macungie Ave  Emmaus,  PA  18049</t>
  </si>
  <si>
    <t>1213923032</t>
  </si>
  <si>
    <t>121392303Lower Macungie MS</t>
  </si>
  <si>
    <t>6299 Lower Macungie Road  Macungie,  PA  18062</t>
  </si>
  <si>
    <t>1213923033</t>
  </si>
  <si>
    <t>121392303Eyer MS</t>
  </si>
  <si>
    <t>5616 Buckeye Rd  Macungie,  PA  18062</t>
  </si>
  <si>
    <t>1152125031</t>
  </si>
  <si>
    <t>115212503East Pennsboro Area SHS</t>
  </si>
  <si>
    <t>425 W Shady Ln  Enola,  PA  17025</t>
  </si>
  <si>
    <t>1152125032</t>
  </si>
  <si>
    <t>115212503East Pennsboro Area MS</t>
  </si>
  <si>
    <t>529 N Enola Dr  Enola,  PA  17025</t>
  </si>
  <si>
    <t>1204520031</t>
  </si>
  <si>
    <t>120452003East Stroudsburg SHS South</t>
  </si>
  <si>
    <t>279 N Courtland St  East Stroudsburg,  PA  18301</t>
  </si>
  <si>
    <t>1204520032</t>
  </si>
  <si>
    <t>120452003J T Lambert Intermediate Sch</t>
  </si>
  <si>
    <t>2000 Milford Rd  East Stroudsburg,  PA  18301</t>
  </si>
  <si>
    <t>1204520033</t>
  </si>
  <si>
    <t>120452003East Stroudsburg SHS North</t>
  </si>
  <si>
    <t>279 Timberwolf Dr  Dingmans Ferry,  PA  18328</t>
  </si>
  <si>
    <t>1204520034</t>
  </si>
  <si>
    <t>120452003Lehman Intermediate Sch</t>
  </si>
  <si>
    <t>257 Timberwolf Dr  Dingmans Ferry,  PA  18328</t>
  </si>
  <si>
    <t>1234635071</t>
  </si>
  <si>
    <t>123463507Eastern Center for Arts &amp; Technology</t>
  </si>
  <si>
    <t>3075 Terwood Rd  Willow Grove,  PA  19090</t>
  </si>
  <si>
    <t>1133623031</t>
  </si>
  <si>
    <t>113362303Garden Spot SHS</t>
  </si>
  <si>
    <t>669 E Main St  New Holland,  PA  17557</t>
  </si>
  <si>
    <t>1133623032</t>
  </si>
  <si>
    <t>113362303Garden Spot MS</t>
  </si>
  <si>
    <t>669 E Main St # 609  New Holland,  PA  17557</t>
  </si>
  <si>
    <t>1133823031</t>
  </si>
  <si>
    <t>113382303Eastern Lebanon Co SHS</t>
  </si>
  <si>
    <t>180 Elco Dr  Myerstown,  PA  17067</t>
  </si>
  <si>
    <t>1133823032</t>
  </si>
  <si>
    <t>113382303Eastern Lebanon Co MS</t>
  </si>
  <si>
    <t>60 Evergreen Dr  Myerstown,  PA  17067</t>
  </si>
  <si>
    <t>1775187121</t>
  </si>
  <si>
    <t>177518712Eastern University Academy Charter School</t>
  </si>
  <si>
    <t>3300 Henry Ave. Ste 2  Philadelphia,  PA  19129</t>
  </si>
  <si>
    <t>1076522071</t>
  </si>
  <si>
    <t>107652207Eastern Westmoreland CTC</t>
  </si>
  <si>
    <t>4904 Route 982  Latrobe,  PA  15650</t>
  </si>
  <si>
    <t>1126722031</t>
  </si>
  <si>
    <t>112672203Eastern York HS</t>
  </si>
  <si>
    <t>PO Box 2002  Wrightsville,  PA  17368</t>
  </si>
  <si>
    <t>1126722032</t>
  </si>
  <si>
    <t>112672203Eastern York MS</t>
  </si>
  <si>
    <t>746 Cool Creek Rd  Wrightsville,  PA  17368</t>
  </si>
  <si>
    <t>1204833021</t>
  </si>
  <si>
    <t>120483302Easton Area HS</t>
  </si>
  <si>
    <t>2601 William Penn Hwy  Easton,  PA  18045</t>
  </si>
  <si>
    <t>1204833022</t>
  </si>
  <si>
    <t>120483302Easton Area MS Campus Grades 7-8</t>
  </si>
  <si>
    <t>1010 Echo Trl  Easton,  PA  18040</t>
  </si>
  <si>
    <t>1265191191</t>
  </si>
  <si>
    <t>126519119Education Plus Academy Cyber CS</t>
  </si>
  <si>
    <t>487 Devon Park Drive  Wayne,  PA  19087</t>
  </si>
  <si>
    <t>1030231531</t>
  </si>
  <si>
    <t>103023153Elizabeth Forward SHS</t>
  </si>
  <si>
    <t>1000 Weigles Hill Road  Elizabeth,  PA  15037</t>
  </si>
  <si>
    <t>1030231532</t>
  </si>
  <si>
    <t>103023153Elizabeth Forward MS</t>
  </si>
  <si>
    <t>401 Rock Run Road  Elizabeth,  PA  15037</t>
  </si>
  <si>
    <t>1133624031</t>
  </si>
  <si>
    <t>113362403Elizabethtown Area SHS</t>
  </si>
  <si>
    <t>600 E High St  Elizabethtown,  PA  17022</t>
  </si>
  <si>
    <t>1133624032</t>
  </si>
  <si>
    <t>113362403Elizabethtown Area MS</t>
  </si>
  <si>
    <t>1195825031</t>
  </si>
  <si>
    <t>119582503Elk Lake JSHS</t>
  </si>
  <si>
    <t>PO Box 100  Dimock,  PA  18816</t>
  </si>
  <si>
    <t>1043720031</t>
  </si>
  <si>
    <t>104372003Lincoln JSHS</t>
  </si>
  <si>
    <t>501 Crescent Ave  Ellwood City,  PA  16117</t>
  </si>
  <si>
    <t>1990254461</t>
  </si>
  <si>
    <t>199025446Environmental Charter School at Frick Park</t>
  </si>
  <si>
    <t>829 Milton Street  Pittsburgh,  PA  15218</t>
  </si>
  <si>
    <t>1133626031</t>
  </si>
  <si>
    <t>113362603Ephrata SHS</t>
  </si>
  <si>
    <t>803 Oak Blvd  Ephrata,  PA  17522</t>
  </si>
  <si>
    <t>1133626032</t>
  </si>
  <si>
    <t>113362603Ephrata MS</t>
  </si>
  <si>
    <t>957 Hammon Ave  Ephrata,  PA  17522</t>
  </si>
  <si>
    <t>1052526021</t>
  </si>
  <si>
    <t>105252602Diehl Sch</t>
  </si>
  <si>
    <t>Diehl Sch</t>
  </si>
  <si>
    <t>2327 Fairmont Pkwy  Erie,  PA  16510</t>
  </si>
  <si>
    <t>1052526022</t>
  </si>
  <si>
    <t>105252602Harding Sch</t>
  </si>
  <si>
    <t>Harding Sch</t>
  </si>
  <si>
    <t>820 Lincoln Ave  Erie,  PA  16505</t>
  </si>
  <si>
    <t>1052526023</t>
  </si>
  <si>
    <t>105252602JoAnna Connell Sch</t>
  </si>
  <si>
    <t>JoAnna Connell Sch</t>
  </si>
  <si>
    <t>1820 E 38th St  Erie,  PA  16510</t>
  </si>
  <si>
    <t>1052526024</t>
  </si>
  <si>
    <t>105252602Roosevelt MS</t>
  </si>
  <si>
    <t>3325 Cherry Street  Erie,  PA  16508</t>
  </si>
  <si>
    <t>1052526025</t>
  </si>
  <si>
    <t>105252602Woodrow Wilson MS</t>
  </si>
  <si>
    <t>Woodrow Wilson MS</t>
  </si>
  <si>
    <t>718 E 28th St  Erie,  PA  16504</t>
  </si>
  <si>
    <t>1052526026</t>
  </si>
  <si>
    <t>105252602East HS</t>
  </si>
  <si>
    <t>East HS</t>
  </si>
  <si>
    <t>1001 Atkins St  Erie,  PA  16503</t>
  </si>
  <si>
    <t>1052526027</t>
  </si>
  <si>
    <t>105252602Strong Vincent HS</t>
  </si>
  <si>
    <t>1330 W 8th St  Erie,  PA  16502</t>
  </si>
  <si>
    <t>1052526028</t>
  </si>
  <si>
    <t>105252602Wayne Sch</t>
  </si>
  <si>
    <t>Wayne Sch</t>
  </si>
  <si>
    <t>650 East Ave  Erie,  PA  16503</t>
  </si>
  <si>
    <t>1052526029</t>
  </si>
  <si>
    <t>105252602Pfeiffer-Burleigh Sch</t>
  </si>
  <si>
    <t>Pfeiffer-Burleigh Sch</t>
  </si>
  <si>
    <t>235 E 11th St  Erie,  PA  16503</t>
  </si>
  <si>
    <t>10525260210</t>
  </si>
  <si>
    <t>105252602Central Career &amp; Technical Sch</t>
  </si>
  <si>
    <t>Central Career &amp; Technical Sch</t>
  </si>
  <si>
    <t>3325 Cherry St  Erie,  PA  16508</t>
  </si>
  <si>
    <t>10525260211</t>
  </si>
  <si>
    <t>105252602Northwest PA Collegiate Academy</t>
  </si>
  <si>
    <t>2825 State St  Erie,  PA  16508</t>
  </si>
  <si>
    <t>1052528071</t>
  </si>
  <si>
    <t>105252807Erie County Technical School</t>
  </si>
  <si>
    <t>8500 Oliver Road  Erie,  PA  16509</t>
  </si>
  <si>
    <t>1052575121</t>
  </si>
  <si>
    <t>105257512Erie Rise Leadership Academy Charter School</t>
  </si>
  <si>
    <t>8163</t>
  </si>
  <si>
    <t>2501 Plum Street  Erie,  PA  16502</t>
  </si>
  <si>
    <t>1265134401</t>
  </si>
  <si>
    <t>126513440Esperanza Academy Charter School</t>
  </si>
  <si>
    <t>301 W Hunting Park Avenue  Philadelphia,  PA  19140</t>
  </si>
  <si>
    <t>1265115631</t>
  </si>
  <si>
    <t>126511563Esperanza Cyber CS</t>
  </si>
  <si>
    <t>4261 N 5th Street  Philadelphia,  PA  19140</t>
  </si>
  <si>
    <t>1265131001</t>
  </si>
  <si>
    <t>126513100Eugenio Maria DE Hostos CS</t>
  </si>
  <si>
    <t>4322 N 5th Street  Philadelphia,  PA  19140</t>
  </si>
  <si>
    <t>1080530031</t>
  </si>
  <si>
    <t>108053003Everett Area HS</t>
  </si>
  <si>
    <t>1 Renaissance Circle  Everett,  PA  15537</t>
  </si>
  <si>
    <t>1080530032</t>
  </si>
  <si>
    <t>108053003Everett Area MS</t>
  </si>
  <si>
    <t>1204500031</t>
  </si>
  <si>
    <t>120450003Evergreen Community CS</t>
  </si>
  <si>
    <t>PO Box 523  Mountainhome,  PA  18342</t>
  </si>
  <si>
    <t>1213980651</t>
  </si>
  <si>
    <t>121398065Executive Education Academy Charter School</t>
  </si>
  <si>
    <t>8325</t>
  </si>
  <si>
    <t>555 Union Boulevard Suite #4  Allentown,  PA  18109</t>
  </si>
  <si>
    <t>1140620031</t>
  </si>
  <si>
    <t>114062003Exeter Twp JHS</t>
  </si>
  <si>
    <t>151 E 39th St  Reading,  PA  19606</t>
  </si>
  <si>
    <t>1140620032</t>
  </si>
  <si>
    <t>114062003Exeter Twp SHS</t>
  </si>
  <si>
    <t>201 E 37th St  Reading,  PA  19606</t>
  </si>
  <si>
    <t>1140620033</t>
  </si>
  <si>
    <t>114062003Reiffton Sch</t>
  </si>
  <si>
    <t>7755</t>
  </si>
  <si>
    <t>Reiffton Sch</t>
  </si>
  <si>
    <t>4355 Dunham Drive  Reading,  PA  19606</t>
  </si>
  <si>
    <t>1120130541</t>
  </si>
  <si>
    <t>112013054Fairfield Area HS</t>
  </si>
  <si>
    <t>4840 Fairfield Rd  Fairfield,  PA  17320</t>
  </si>
  <si>
    <t>1120130542</t>
  </si>
  <si>
    <t>112013054Fairfield Area MS</t>
  </si>
  <si>
    <t>1052533031</t>
  </si>
  <si>
    <t>105253303Fairview MS</t>
  </si>
  <si>
    <t>4967 Avonia Rd  Fairview,  PA  16415</t>
  </si>
  <si>
    <t>1052533032</t>
  </si>
  <si>
    <t>105253303Fairview HS</t>
  </si>
  <si>
    <t>7460 McCray Rd  Fairview,  PA  16415</t>
  </si>
  <si>
    <t>1122820041</t>
  </si>
  <si>
    <t>112282004Fannett-Metal SHS</t>
  </si>
  <si>
    <t>14823 Path Valley Road  Willow Hill,  PA  17271</t>
  </si>
  <si>
    <t>1122820042</t>
  </si>
  <si>
    <t>112282004Fannett-Metal MS</t>
  </si>
  <si>
    <t>1044325031</t>
  </si>
  <si>
    <t>104432503Farrell Area HS/UMS</t>
  </si>
  <si>
    <t>1700 Roemer Blvd  Farrell,  PA  16121</t>
  </si>
  <si>
    <t>1012625071</t>
  </si>
  <si>
    <t>101262507Fayette County Career &amp; Technical Institute</t>
  </si>
  <si>
    <t>175 Georges Fairchance Road  Uniontown,  PA  15401</t>
  </si>
  <si>
    <t>1193500011</t>
  </si>
  <si>
    <t>119350001Fell CS</t>
  </si>
  <si>
    <t>777 Main Street  Simpson,  PA  18407</t>
  </si>
  <si>
    <t>1081120031</t>
  </si>
  <si>
    <t>108112003Ferndale Area JSHS</t>
  </si>
  <si>
    <t>600 Harlan Ave  Johnstown,  PA  15905</t>
  </si>
  <si>
    <t>1005100001</t>
  </si>
  <si>
    <t>100510000First Philadelphia Preparatory Charter School</t>
  </si>
  <si>
    <t>4300 Tacony St  Philadelphia,  PA  19124</t>
  </si>
  <si>
    <t>1140625031</t>
  </si>
  <si>
    <t>114062503Fleetwood SHS</t>
  </si>
  <si>
    <t>803 N Richmond St  Fleetwood,  PA  19522</t>
  </si>
  <si>
    <t>1140625032</t>
  </si>
  <si>
    <t>114062503Fleetwood MS</t>
  </si>
  <si>
    <t>407 N Richmond St  Fleetwood,  PA  19522</t>
  </si>
  <si>
    <t>1265100211</t>
  </si>
  <si>
    <t>126510021Folk Arts-Cultural Treasures CS</t>
  </si>
  <si>
    <t>1023 Callowhill St  Philadelphia,  PA  19123</t>
  </si>
  <si>
    <t>1030238071</t>
  </si>
  <si>
    <t>103023807Forbes Road CTC</t>
  </si>
  <si>
    <t>607 Beatty Road  Monroeville,  PA  15146</t>
  </si>
  <si>
    <t>1112923041</t>
  </si>
  <si>
    <t>111292304Forbes Road JSHS</t>
  </si>
  <si>
    <t>159 Red Bird Drive  Waterfall,  PA  16689</t>
  </si>
  <si>
    <t>1062720031</t>
  </si>
  <si>
    <t>106272003East Forest JSHS</t>
  </si>
  <si>
    <t>120 W Birch St  Marienville,  PA  16239</t>
  </si>
  <si>
    <t>1062720032</t>
  </si>
  <si>
    <t>106272003West Forest JSHS</t>
  </si>
  <si>
    <t>22318 Route 62, Box 15  Tionesta,  PA  16353</t>
  </si>
  <si>
    <t>1195830031</t>
  </si>
  <si>
    <t>119583003Forest City Regional HS</t>
  </si>
  <si>
    <t>100 Susquehanna St  Forest City,  PA  18421</t>
  </si>
  <si>
    <t>1081122031</t>
  </si>
  <si>
    <t>108112203Forest Hills HS</t>
  </si>
  <si>
    <t>489 Locust St PO Box 325  Sidman,  PA  15955</t>
  </si>
  <si>
    <t>1081122032</t>
  </si>
  <si>
    <t>108112203Forest Hills MS</t>
  </si>
  <si>
    <t>1427 Frankstown Rd  Sidman,  PA  15955</t>
  </si>
  <si>
    <t>1016324031</t>
  </si>
  <si>
    <t>101632403Fort Cherry JSHS</t>
  </si>
  <si>
    <t>110 Fort Cherry Rd  Mc Donald,  PA  15057</t>
  </si>
  <si>
    <t>1052535531</t>
  </si>
  <si>
    <t>105253553Fort LeBoeuf SHS</t>
  </si>
  <si>
    <t>931 N High St  Waterford,  PA  16441</t>
  </si>
  <si>
    <t>1052535532</t>
  </si>
  <si>
    <t>105253553Fort LeBoeuf MS</t>
  </si>
  <si>
    <t>865 Cherry St  Waterford,  PA  16441</t>
  </si>
  <si>
    <t>1030239121</t>
  </si>
  <si>
    <t>103023912Dorseyville MS</t>
  </si>
  <si>
    <t>3732 Saxonburg Blvd  Pittsburgh,  PA  15238</t>
  </si>
  <si>
    <t>1030239122</t>
  </si>
  <si>
    <t>103023912Fox Chapel Area HS</t>
  </si>
  <si>
    <t>611 Field Club Rd  Pittsburgh,  PA  15238</t>
  </si>
  <si>
    <t>1066122031</t>
  </si>
  <si>
    <t>106612203Franklin Area HS</t>
  </si>
  <si>
    <t>246 Pone Lane  Franklin,  PA  16323</t>
  </si>
  <si>
    <t>1066122032</t>
  </si>
  <si>
    <t>106612203Franklin Area MS</t>
  </si>
  <si>
    <t>1122823071</t>
  </si>
  <si>
    <t>112282307Franklin County CTC</t>
  </si>
  <si>
    <t>2463 Loop Rd  Chambersburg,  PA  17202</t>
  </si>
  <si>
    <t>1076526031</t>
  </si>
  <si>
    <t>107652603Franklin Regional SHS</t>
  </si>
  <si>
    <t>3200 School Rd  Murrysville,  PA  15668</t>
  </si>
  <si>
    <t>1076526032</t>
  </si>
  <si>
    <t>107652603Franklin Regional MS</t>
  </si>
  <si>
    <t>4660 Old William Penn Hwy  Murrysville,  PA  15668</t>
  </si>
  <si>
    <t>1475137031</t>
  </si>
  <si>
    <t>147513703Franklin Towne Charter Elementary School</t>
  </si>
  <si>
    <t>4259 Richmond Street  Philadelphia,  PA  19137</t>
  </si>
  <si>
    <t>1265134501</t>
  </si>
  <si>
    <t>126513450Franklin Towne CHS</t>
  </si>
  <si>
    <t>5301 Tacony St Building 108  Philadelphia,  PA  19137</t>
  </si>
  <si>
    <t>1012629031</t>
  </si>
  <si>
    <t>101262903Frazier HS</t>
  </si>
  <si>
    <t>142 Constitution St  Perryopolis,  PA  15473</t>
  </si>
  <si>
    <t>1012629032</t>
  </si>
  <si>
    <t>101262903Frazier MS</t>
  </si>
  <si>
    <t>1270428531</t>
  </si>
  <si>
    <t>127042853Freedom Area SHS</t>
  </si>
  <si>
    <t>1190 Bulldog Dr  Freedom,  PA  15042</t>
  </si>
  <si>
    <t>1270428532</t>
  </si>
  <si>
    <t>127042853Freedom Area MS</t>
  </si>
  <si>
    <t>1701 8th Ave  Freedom,  PA  15042</t>
  </si>
  <si>
    <t>1280330531</t>
  </si>
  <si>
    <t>128033053Freeport Area JHS</t>
  </si>
  <si>
    <t>325 4th St  Freeport,  PA  16229</t>
  </si>
  <si>
    <t>1280330532</t>
  </si>
  <si>
    <t>128033053Freeport Area SHS</t>
  </si>
  <si>
    <t>PO Box H  Freeport,  PA  16055</t>
  </si>
  <si>
    <t>1265132701</t>
  </si>
  <si>
    <t>126513270Freire CS</t>
  </si>
  <si>
    <t>2027 Chestnut Street  Philadelphia,  PA  19103</t>
  </si>
  <si>
    <t>1112925071</t>
  </si>
  <si>
    <t>111292507Fulton County AVTS</t>
  </si>
  <si>
    <t>145 East Cherry Street  McConnellsburg,  PA  17233</t>
  </si>
  <si>
    <t>1095328041</t>
  </si>
  <si>
    <t>109532804Galeton Area Sch</t>
  </si>
  <si>
    <t>27 Bridge Street  Galeton,  PA  16922</t>
  </si>
  <si>
    <t>1252341031</t>
  </si>
  <si>
    <t>125234103Garnet Valley HS</t>
  </si>
  <si>
    <t>552 Smithbridge Rd  Glen Mills,  PA  19342</t>
  </si>
  <si>
    <t>1252341032</t>
  </si>
  <si>
    <t>125234103Garnet Valley MS</t>
  </si>
  <si>
    <t>601 Smithbridge Rd  Glen Mills,  PA  19342</t>
  </si>
  <si>
    <t>1030241021</t>
  </si>
  <si>
    <t>103024102Gateway MS</t>
  </si>
  <si>
    <t>4450 Old William Penn Hwy  Monroeville,  PA  15146</t>
  </si>
  <si>
    <t>1030241022</t>
  </si>
  <si>
    <t>103024102Gateway SHS</t>
  </si>
  <si>
    <t>3000 Gateway Campus Blvd  Monroeville,  PA  15146</t>
  </si>
  <si>
    <t>1052539031</t>
  </si>
  <si>
    <t>105253903General McLane HS</t>
  </si>
  <si>
    <t>11761 Edinboro Rd  Edinboro,  PA  16412</t>
  </si>
  <si>
    <t>1052539032</t>
  </si>
  <si>
    <t>105253903James W Parker MS</t>
  </si>
  <si>
    <t>11781 Edinboro Rd  Edinboro,  PA  16412</t>
  </si>
  <si>
    <t>1120137531</t>
  </si>
  <si>
    <t>112013753Gettysburg Area HS</t>
  </si>
  <si>
    <t>1130 Old Harrisburg Rd  Gettysburg,  PA  17325</t>
  </si>
  <si>
    <t>1295449071</t>
  </si>
  <si>
    <t>129544907Gillingham Charter School</t>
  </si>
  <si>
    <t>915 Howard Avenue  Pottsville,  PA  17901</t>
  </si>
  <si>
    <t>1052540531</t>
  </si>
  <si>
    <t>105254053Girard HS</t>
  </si>
  <si>
    <t>1135 Lake St  Girard,  PA  16417</t>
  </si>
  <si>
    <t>1052540532</t>
  </si>
  <si>
    <t>105254053Rice Avenue MS</t>
  </si>
  <si>
    <t>1100 Rice Ave  Girard,  PA  16417</t>
  </si>
  <si>
    <t>1101730031</t>
  </si>
  <si>
    <t>110173003Glendale JSHS</t>
  </si>
  <si>
    <t>1466 Beaver Valley Rd  Flinton,  PA  16640</t>
  </si>
  <si>
    <t>1265133801</t>
  </si>
  <si>
    <t>126513380Global Leadership Academy CS</t>
  </si>
  <si>
    <t>4601 Girard Avenue  Philadelphia,  PA  19131</t>
  </si>
  <si>
    <t>1140630031</t>
  </si>
  <si>
    <t>114063003Governor Mifflin MS</t>
  </si>
  <si>
    <t>130 East Lancaster Avenue  Shillington,  PA  19607</t>
  </si>
  <si>
    <t>1140630032</t>
  </si>
  <si>
    <t>114063003Governor Mifflin SHS</t>
  </si>
  <si>
    <t>101 S Waverly St  Shillington,  PA  19607</t>
  </si>
  <si>
    <t>1241535031</t>
  </si>
  <si>
    <t>124153503Great Valley MS</t>
  </si>
  <si>
    <t>255 North Phoenixville Pike  Malvern,  PA  19355</t>
  </si>
  <si>
    <t>1241535032</t>
  </si>
  <si>
    <t>124153503Great Valley HS</t>
  </si>
  <si>
    <t>225 North Phoenixville Pike  Malvern,  PA  19355</t>
  </si>
  <si>
    <t>1080706071</t>
  </si>
  <si>
    <t>108070607Greater Altoona CTC</t>
  </si>
  <si>
    <t>1500 4th Avenue  Altoona,  PA  16602</t>
  </si>
  <si>
    <t>1081126071</t>
  </si>
  <si>
    <t>108112607Greater Johnstown CTC</t>
  </si>
  <si>
    <t>445 Schoolhouse Road  Johnstown,  PA  15904</t>
  </si>
  <si>
    <t>1081125021</t>
  </si>
  <si>
    <t>108112502Greater Johnstown SHS</t>
  </si>
  <si>
    <t>222 Central Ave  Johnstown,  PA  15902</t>
  </si>
  <si>
    <t>1081125022</t>
  </si>
  <si>
    <t>108112502Greater Johnstown MS</t>
  </si>
  <si>
    <t>280 Decker Ave  Johnstown,  PA  15906</t>
  </si>
  <si>
    <t>1081125023</t>
  </si>
  <si>
    <t>108112502Greater Johnstown School District's Cyber Academy</t>
  </si>
  <si>
    <t>8314</t>
  </si>
  <si>
    <t>Greater Johnstown School District's Cyber Academy</t>
  </si>
  <si>
    <t>1091 Broad St  Johnstown,  PA  15906</t>
  </si>
  <si>
    <t>1076531021</t>
  </si>
  <si>
    <t>107653102Greater Latrobe SHS</t>
  </si>
  <si>
    <t>131 High School Rd  Latrobe,  PA  15650</t>
  </si>
  <si>
    <t>1076531022</t>
  </si>
  <si>
    <t>107653102Greater Latrobe JHS</t>
  </si>
  <si>
    <t>130 High School Rd  Latrobe,  PA  15650</t>
  </si>
  <si>
    <t>1184026031</t>
  </si>
  <si>
    <t>118402603Greater Nanticoke Area SHS</t>
  </si>
  <si>
    <t>425 Kosciuszko St  Nanticoke,  PA  18634</t>
  </si>
  <si>
    <t>1184026032</t>
  </si>
  <si>
    <t>118402603Greater Nanticoke Area Ed Ctr</t>
  </si>
  <si>
    <t>600 East Union Street  Nanticoke,  PA  18634</t>
  </si>
  <si>
    <t>1265100051</t>
  </si>
  <si>
    <t>126510005Green Woods CS</t>
  </si>
  <si>
    <t>468 Domino Lane  Philadelphia,  PA  19128</t>
  </si>
  <si>
    <t>1122830031</t>
  </si>
  <si>
    <t>112283003Greencastle-Antrim SHS</t>
  </si>
  <si>
    <t>300 S Ridge Ave  Greencastle,  PA  17225</t>
  </si>
  <si>
    <t>1122830032</t>
  </si>
  <si>
    <t>112283003Greencastle-Antrim MS</t>
  </si>
  <si>
    <t>370 South Ridge Ave  Greencastle,  PA  17225</t>
  </si>
  <si>
    <t>1013026071</t>
  </si>
  <si>
    <t>101302607Greene County CTC</t>
  </si>
  <si>
    <t>60 Zimmerman Drive  Waynesburg,  PA  15370</t>
  </si>
  <si>
    <t>1076532031</t>
  </si>
  <si>
    <t>107653203Greensburg-Salem MS</t>
  </si>
  <si>
    <t>301 N Main St  Greensburg,  PA  15601</t>
  </si>
  <si>
    <t>1076532032</t>
  </si>
  <si>
    <t>107653203Greensburg-Salem HS</t>
  </si>
  <si>
    <t>65 Mennel Dr  Greensburg,  PA  15601</t>
  </si>
  <si>
    <t>1044328031</t>
  </si>
  <si>
    <t>104432803Greenville JSHS</t>
  </si>
  <si>
    <t>9 Donation Road  Greenville,  PA  16125</t>
  </si>
  <si>
    <t>1155030041</t>
  </si>
  <si>
    <t>115503004Greenwood HS</t>
  </si>
  <si>
    <t>405 E Sunbury St  Millerstown,  PA  17062</t>
  </si>
  <si>
    <t>1155030042</t>
  </si>
  <si>
    <t>115503004Greenwood MS</t>
  </si>
  <si>
    <t>1044329031</t>
  </si>
  <si>
    <t>104432903Grove City Area HS</t>
  </si>
  <si>
    <t>511 Highland Ave  Grove City,  PA  16127</t>
  </si>
  <si>
    <t>1044329032</t>
  </si>
  <si>
    <t>104432903George Jr Republic HS</t>
  </si>
  <si>
    <t>233 George Junior Rd  Grove City,  PA  16127</t>
  </si>
  <si>
    <t>1044329033</t>
  </si>
  <si>
    <t>104432903Hillview El Sch</t>
  </si>
  <si>
    <t>6844</t>
  </si>
  <si>
    <t>Hillview El Sch</t>
  </si>
  <si>
    <t>482 E Main Street Ext  Grove City,  PA  16127</t>
  </si>
  <si>
    <t>1044329034</t>
  </si>
  <si>
    <t>104432903George Jr Republic MS</t>
  </si>
  <si>
    <t>1044329035</t>
  </si>
  <si>
    <t>104432903Grove City Area MS</t>
  </si>
  <si>
    <t>100 Middle School Drive  Grove City,  PA  16127</t>
  </si>
  <si>
    <t>1152225041</t>
  </si>
  <si>
    <t>115222504Halifax Area HS</t>
  </si>
  <si>
    <t>3940 Peters Mountain Rd  Halifax,  PA  17032</t>
  </si>
  <si>
    <t>1152225042</t>
  </si>
  <si>
    <t>115222504Halifax Area MS</t>
  </si>
  <si>
    <t>1140635031</t>
  </si>
  <si>
    <t>114063503Hamburg Area HS</t>
  </si>
  <si>
    <t>Windsor Street  Hamburg,  PA  19526</t>
  </si>
  <si>
    <t>1140635032</t>
  </si>
  <si>
    <t>114063503Perry El Sch</t>
  </si>
  <si>
    <t>0809</t>
  </si>
  <si>
    <t>Perry El Sch</t>
  </si>
  <si>
    <t>201 Fourth Street  Shoemakersville,  PA  19555</t>
  </si>
  <si>
    <t>1140635033</t>
  </si>
  <si>
    <t>114063503Hamburg Area Middle School</t>
  </si>
  <si>
    <t>1030246031</t>
  </si>
  <si>
    <t>103024603Hampton MS</t>
  </si>
  <si>
    <t>4589 School Rd  Allison Park,  PA  15101</t>
  </si>
  <si>
    <t>1030246032</t>
  </si>
  <si>
    <t>103024603Hampton HS</t>
  </si>
  <si>
    <t>2929 McCully Rd  Allison Park,  PA  15101</t>
  </si>
  <si>
    <t>1184030031</t>
  </si>
  <si>
    <t>118403003Hanover Area JSHS</t>
  </si>
  <si>
    <t>1600 Sans Souci Pkwy  Hanover Township,  PA  18706</t>
  </si>
  <si>
    <t>1126728031</t>
  </si>
  <si>
    <t>112672803Hanover MS</t>
  </si>
  <si>
    <t>300 Keagy Ave  Hanover,  PA  17331</t>
  </si>
  <si>
    <t>1126728032</t>
  </si>
  <si>
    <t>112672803Hanover SHS</t>
  </si>
  <si>
    <t>401 Moul Ave  Hanover,  PA  17331</t>
  </si>
  <si>
    <t>1052543531</t>
  </si>
  <si>
    <t>105254353Harbor Creek Junior HS</t>
  </si>
  <si>
    <t>6375 Buffalo Rd  Harborcreek,  PA  16421</t>
  </si>
  <si>
    <t>1052543532</t>
  </si>
  <si>
    <t>105254353Harbor Creek Senior HS</t>
  </si>
  <si>
    <t>1101735041</t>
  </si>
  <si>
    <t>110173504Harmony Area JSHS</t>
  </si>
  <si>
    <t>8316</t>
  </si>
  <si>
    <t>Harmony Area JSHS</t>
  </si>
  <si>
    <t>5239 Ridge Rd  Westover,  PA  16692</t>
  </si>
  <si>
    <t>1152227521</t>
  </si>
  <si>
    <t>115222752Harrisburg HS</t>
  </si>
  <si>
    <t>2451 Market St  Harrisburg,  PA  17103</t>
  </si>
  <si>
    <t>1152227522</t>
  </si>
  <si>
    <t>115222752Rowland Academy</t>
  </si>
  <si>
    <t>Rowland Academy</t>
  </si>
  <si>
    <t>1842 Derry Street  Harrisburg,  PA  17104</t>
  </si>
  <si>
    <t>1152227523</t>
  </si>
  <si>
    <t>115222752Marshall Math Science Academy</t>
  </si>
  <si>
    <t>Marshall Math Science Academy</t>
  </si>
  <si>
    <t>301 Hale Avenue  Harrisburg,  PA  17104</t>
  </si>
  <si>
    <t>1152227524</t>
  </si>
  <si>
    <t>115222752Harrisburg HS - SciTech Cmp</t>
  </si>
  <si>
    <t>215 Market Street  Harrisburg,  PA  17101</t>
  </si>
  <si>
    <t>1152227525</t>
  </si>
  <si>
    <t>115222752Camp Curtin Academy</t>
  </si>
  <si>
    <t>Camp Curtin Academy</t>
  </si>
  <si>
    <t>2900 N 6th Street  Harrisburg,  PA  17110</t>
  </si>
  <si>
    <t>1152227526</t>
  </si>
  <si>
    <t>115222752Marshall Academy</t>
  </si>
  <si>
    <t>Marshall Academy</t>
  </si>
  <si>
    <t>301 Hale Ave  Harrisburg,  PA  17104</t>
  </si>
  <si>
    <t>1152227527</t>
  </si>
  <si>
    <t>115222752Melrose Sch</t>
  </si>
  <si>
    <t>2041 Berryhill St  Harrisburg,  PA  17104</t>
  </si>
  <si>
    <t>1234636031</t>
  </si>
  <si>
    <t>123463603Hatboro-Horsham SHS</t>
  </si>
  <si>
    <t>899 Horsham Road  Horsham,  PA  19044</t>
  </si>
  <si>
    <t>1234636032</t>
  </si>
  <si>
    <t>123463603Keith Valley MS</t>
  </si>
  <si>
    <t>227 Meetinghouse Road  Horsham,  PA  19044</t>
  </si>
  <si>
    <t>1252345021</t>
  </si>
  <si>
    <t>125234502Haverford MS</t>
  </si>
  <si>
    <t>1701 Darby Rd  Havertown,  PA  19083</t>
  </si>
  <si>
    <t>1252345022</t>
  </si>
  <si>
    <t>125234502Haverford SHS</t>
  </si>
  <si>
    <t>200 Mill Rd  Havertown,  PA  19083</t>
  </si>
  <si>
    <t>1184032071</t>
  </si>
  <si>
    <t>118403207Hazleton Area Career Center</t>
  </si>
  <si>
    <t>1451 W 23rd St  Hazle Twp,  PA  18202</t>
  </si>
  <si>
    <t>1184033021</t>
  </si>
  <si>
    <t>118403302Freeland El/MS</t>
  </si>
  <si>
    <t>400 Alvin St  Freeland,  PA  18224</t>
  </si>
  <si>
    <t>1184033022</t>
  </si>
  <si>
    <t>118403302Heights Terrace El/MS</t>
  </si>
  <si>
    <t>275 Mill St  Hazleton,  PA  18201</t>
  </si>
  <si>
    <t>1184033023</t>
  </si>
  <si>
    <t>118403302Valley El/MS</t>
  </si>
  <si>
    <t>100 Rock Glen Rd  Sugarloaf,  PA  18249</t>
  </si>
  <si>
    <t>1184033024</t>
  </si>
  <si>
    <t>118403302Hazleton Area HS</t>
  </si>
  <si>
    <t>1601 W 23rd St  Hazle Township,  PA  18202</t>
  </si>
  <si>
    <t>1184033025</t>
  </si>
  <si>
    <t>118403302West Hazleton El/MS</t>
  </si>
  <si>
    <t>325 North St  West Hazleton,  PA  18202</t>
  </si>
  <si>
    <t>1184033026</t>
  </si>
  <si>
    <t>118403302Drums El/MS</t>
  </si>
  <si>
    <t>85 South Old Turnpike Road  Drums,  PA  18222</t>
  </si>
  <si>
    <t>1184033027</t>
  </si>
  <si>
    <t>118403302Hazleton El/MS</t>
  </si>
  <si>
    <t>700 North Wyoming St  Hazleton,  PA  18201</t>
  </si>
  <si>
    <t>1184033028</t>
  </si>
  <si>
    <t>118403302McAdoo-Kelayres El/MS</t>
  </si>
  <si>
    <t>15 Kelayres Rd  McAdoo,  PA  18237</t>
  </si>
  <si>
    <t>1346778661</t>
  </si>
  <si>
    <t>134677866Helen Thackston Charter School</t>
  </si>
  <si>
    <t>625 East Philadelphia Street  York,  PA  17403</t>
  </si>
  <si>
    <t>1133631031</t>
  </si>
  <si>
    <t>113363103Hempfield SHS</t>
  </si>
  <si>
    <t>200 Stanley Ave  Landisville,  PA  17538</t>
  </si>
  <si>
    <t>1133631032</t>
  </si>
  <si>
    <t>113363103Centerville MS</t>
  </si>
  <si>
    <t>865 Centerville Rd  Lancaster,  PA  17601</t>
  </si>
  <si>
    <t>1133631033</t>
  </si>
  <si>
    <t>113363103Landisville MS</t>
  </si>
  <si>
    <t>340 Mumma Dr  Landisville,  PA  17538</t>
  </si>
  <si>
    <t>1076538021</t>
  </si>
  <si>
    <t>107653802Hempfield Area SHS</t>
  </si>
  <si>
    <t>4345 Route 136  Greensburg,  PA  15601</t>
  </si>
  <si>
    <t>1076538022</t>
  </si>
  <si>
    <t>107653802Harrold MS</t>
  </si>
  <si>
    <t>1368 Middletown Road  Greensburg,  PA  15601</t>
  </si>
  <si>
    <t>1076538023</t>
  </si>
  <si>
    <t>107653802Wendover MS</t>
  </si>
  <si>
    <t>425 Wendover Jr High Dr  Greensburg,  PA  15601</t>
  </si>
  <si>
    <t>1076538024</t>
  </si>
  <si>
    <t>107653802West Hempfield MS</t>
  </si>
  <si>
    <t>156 Northumberland Road  Irwin,  PA  15642</t>
  </si>
  <si>
    <t>1044333031</t>
  </si>
  <si>
    <t>104433303Hickory HS</t>
  </si>
  <si>
    <t>640 N. Hermitage Road  Hermitage,  PA  16148</t>
  </si>
  <si>
    <t>1044333032</t>
  </si>
  <si>
    <t>104433303Delahunty MS</t>
  </si>
  <si>
    <t>419 N Hermitage Rd  Hermitage,  PA  16148</t>
  </si>
  <si>
    <t>1030247531</t>
  </si>
  <si>
    <t>103024753Highlands SHS</t>
  </si>
  <si>
    <t>1500 Pacific Ave  Natrona Heights,  PA  15065</t>
  </si>
  <si>
    <t>1030247532</t>
  </si>
  <si>
    <t>103024753Highlands MS</t>
  </si>
  <si>
    <t>1350 Broadview Boulevard  Natrona Heights,  PA  15065</t>
  </si>
  <si>
    <t>1020232171</t>
  </si>
  <si>
    <t>102023217Hill House Passport Academy Charter School</t>
  </si>
  <si>
    <t>8308</t>
  </si>
  <si>
    <t>510 Heldman Street  Pittsburgh,  PA  15219</t>
  </si>
  <si>
    <t>1080735031</t>
  </si>
  <si>
    <t>108073503Hollidaysburg Area JHS</t>
  </si>
  <si>
    <t>1000 Hewit St  Hollidaysburg,  PA  16648</t>
  </si>
  <si>
    <t>1080735032</t>
  </si>
  <si>
    <t>108073503Hollidaysburg Area SHS</t>
  </si>
  <si>
    <t>1510 North Montgomery Street  Hollidaysburg,  PA  16648</t>
  </si>
  <si>
    <t>1283233031</t>
  </si>
  <si>
    <t>128323303Homer-Center JSHS</t>
  </si>
  <si>
    <t>70 Wildcat Ln  Homer City,  PA  15748</t>
  </si>
  <si>
    <t>1080570791</t>
  </si>
  <si>
    <t>108057079HOPE for Hyndman CS</t>
  </si>
  <si>
    <t>130 School Drive  Hyndman,  PA  15545</t>
  </si>
  <si>
    <t>1270441031</t>
  </si>
  <si>
    <t>127044103Hopewell JHS</t>
  </si>
  <si>
    <t>2354 Brodhead Rd  Aliquippa,  PA  15001</t>
  </si>
  <si>
    <t>1270441032</t>
  </si>
  <si>
    <t>127044103Hopewell SHS</t>
  </si>
  <si>
    <t>1215 Longvue Ave  Aliquippa,  PA  15001</t>
  </si>
  <si>
    <t>1193550281</t>
  </si>
  <si>
    <t>119355028Howard Gardner Multiple Intelligence CS</t>
  </si>
  <si>
    <t>1615 East Elm Street  Scranton,  PA  18505</t>
  </si>
  <si>
    <t>1113125031</t>
  </si>
  <si>
    <t>111312503Huntingdon Area SHS</t>
  </si>
  <si>
    <t>2400 Cassady Ave Ste 1  Huntingdon,  PA  16652</t>
  </si>
  <si>
    <t>1113125032</t>
  </si>
  <si>
    <t>111312503Huntingdon Area MS</t>
  </si>
  <si>
    <t>2500 Cassady Ave  Huntingdon,  PA  16652</t>
  </si>
  <si>
    <t>1113126071</t>
  </si>
  <si>
    <t>111312607Huntingdon County CTC</t>
  </si>
  <si>
    <t>PO Box E  Mill Creek,  PA  17060</t>
  </si>
  <si>
    <t>1140603921</t>
  </si>
  <si>
    <t>114060392I-LEAD Charter School</t>
  </si>
  <si>
    <t>401 Penn Street  Reading,  PA  19601</t>
  </si>
  <si>
    <t>1265132001</t>
  </si>
  <si>
    <t>126513200Imani Educationl Circle CS</t>
  </si>
  <si>
    <t>5612 Greene St  Philadelphia,  PA  19144</t>
  </si>
  <si>
    <t>1265129801</t>
  </si>
  <si>
    <t>126512980Imhotep Institute CHS</t>
  </si>
  <si>
    <t>6201 N. 21st Street  Philadelphia,  PA  19138</t>
  </si>
  <si>
    <t>1265135101</t>
  </si>
  <si>
    <t>126513510Independence CS</t>
  </si>
  <si>
    <t>1600 Lombard Street  Philadelphia,  PA  19146</t>
  </si>
  <si>
    <t>1283237031</t>
  </si>
  <si>
    <t>128323703Indiana Area JHS</t>
  </si>
  <si>
    <t>245 N 5th St  Indiana,  PA  15701</t>
  </si>
  <si>
    <t>1283237032</t>
  </si>
  <si>
    <t>128323703Indiana Area SHS</t>
  </si>
  <si>
    <t>450 N 5th St  Indiana,  PA  15701</t>
  </si>
  <si>
    <t>1283242071</t>
  </si>
  <si>
    <t>128324207Indiana County Technology Center</t>
  </si>
  <si>
    <t>441 Hamill Rd  Indiana,  PA  15701</t>
  </si>
  <si>
    <t>1152200011</t>
  </si>
  <si>
    <t>115220001Infinity CS</t>
  </si>
  <si>
    <t>51 Banks Street  Penbrook,  PA  17103</t>
  </si>
  <si>
    <t>1252351031</t>
  </si>
  <si>
    <t>125235103Glenolden Sch</t>
  </si>
  <si>
    <t>MacDade &amp; Knowles  Glenolden,  PA  19036</t>
  </si>
  <si>
    <t>1252351032</t>
  </si>
  <si>
    <t>125235103Norwood Sch</t>
  </si>
  <si>
    <t>558 Seneca Ave  Norwood,  PA  19074</t>
  </si>
  <si>
    <t>1252351033</t>
  </si>
  <si>
    <t>125235103Interboro SHS</t>
  </si>
  <si>
    <t>16th &amp; Amosland Road  Prospect Park,  PA  19076</t>
  </si>
  <si>
    <t>1252351034</t>
  </si>
  <si>
    <t>125235103Tinicum Sch</t>
  </si>
  <si>
    <t>First &amp; Seneca Streets  Essington,  PA  19029</t>
  </si>
  <si>
    <t>1252351035</t>
  </si>
  <si>
    <t>125235103Prospect Park Sch</t>
  </si>
  <si>
    <t>10th &amp; Pennsylvania Avenues  Prospect Park,  PA  19076</t>
  </si>
  <si>
    <t>1052565531</t>
  </si>
  <si>
    <t>105256553Iroquois JSHS</t>
  </si>
  <si>
    <t>4301 Main Street  Erie,  PA  16511</t>
  </si>
  <si>
    <t>1044336041</t>
  </si>
  <si>
    <t>104433604Jamestown Area JSHS</t>
  </si>
  <si>
    <t>PO Box 217  Jamestown,  PA  16134</t>
  </si>
  <si>
    <t>1076541031</t>
  </si>
  <si>
    <t>107654103Jeannette SHS</t>
  </si>
  <si>
    <t>200 Florida Avenue  Jeannette,  PA  15644</t>
  </si>
  <si>
    <t>1076541032</t>
  </si>
  <si>
    <t>107654103Jeannette McKee MS</t>
  </si>
  <si>
    <t>1000 Lowry Ave  Jeannette,  PA  15644</t>
  </si>
  <si>
    <t>1063334071</t>
  </si>
  <si>
    <t>106333407Jefferson County-DuBois AVTS</t>
  </si>
  <si>
    <t>576 Vo Tech Rd  Reynoldsville,  PA  15851</t>
  </si>
  <si>
    <t>1013035031</t>
  </si>
  <si>
    <t>101303503Jefferson-Morgan MS/HS</t>
  </si>
  <si>
    <t>1351 Jefferson Rd  Jefferson,  PA  15344</t>
  </si>
  <si>
    <t>1234638031</t>
  </si>
  <si>
    <t>123463803Jenkintown Middle/High School</t>
  </si>
  <si>
    <t>West and Highlands Avenues  Jenkintown,  PA  19046</t>
  </si>
  <si>
    <t>1174140031</t>
  </si>
  <si>
    <t>117414003Jersey Shore MS</t>
  </si>
  <si>
    <t>601 Thompson St  Jersey Shore,  PA  17740</t>
  </si>
  <si>
    <t>1174140032</t>
  </si>
  <si>
    <t>117414003Jersey Shore Area SHS</t>
  </si>
  <si>
    <t>701 Cemetery St  Jersey Shore,  PA  17740</t>
  </si>
  <si>
    <t>1211350031</t>
  </si>
  <si>
    <t>121135003Jim Thorpe Area HS</t>
  </si>
  <si>
    <t>1 Olympian Way  Jim Thorpe,  PA  18229</t>
  </si>
  <si>
    <t>1211350032</t>
  </si>
  <si>
    <t>121135003L B Morris El Sch</t>
  </si>
  <si>
    <t>150 W 10th St  Jim Thorpe,  PA  18229</t>
  </si>
  <si>
    <t>1211350033</t>
  </si>
  <si>
    <t>121135003Penn-Kidder Campus</t>
  </si>
  <si>
    <t>2840 Route 903  Albrightsville,  PA  18210</t>
  </si>
  <si>
    <t>1335133151</t>
  </si>
  <si>
    <t>133513315John B. Stetson Charter School</t>
  </si>
  <si>
    <t>4322 N 5th St  Philadelphia,  PA  19140</t>
  </si>
  <si>
    <t>1092435031</t>
  </si>
  <si>
    <t>109243503Johnsonburg Area HS</t>
  </si>
  <si>
    <t>315 High School Rd  Johnsonburg,  PA  15845</t>
  </si>
  <si>
    <t>1113436031</t>
  </si>
  <si>
    <t>111343603East Juniata JSHS</t>
  </si>
  <si>
    <t>32944 Route 35  McAlisterville,  PA  17049</t>
  </si>
  <si>
    <t>1113436032</t>
  </si>
  <si>
    <t>111343603Juniata SHS</t>
  </si>
  <si>
    <t>3931 William Penn Highway  Mifflintown,  PA  17059</t>
  </si>
  <si>
    <t>1113436033</t>
  </si>
  <si>
    <t>111343603Tuscarora MS</t>
  </si>
  <si>
    <t>3873 William Penn Highway  Mifflintown,  PA  17059</t>
  </si>
  <si>
    <t>1113128041</t>
  </si>
  <si>
    <t>111312804Juniata Valley JSHS</t>
  </si>
  <si>
    <t>7775 Juniata Valley Pike  Alexandria,  PA  16611</t>
  </si>
  <si>
    <t>1113128042</t>
  </si>
  <si>
    <t>111312804Juniata Valley El Sch</t>
  </si>
  <si>
    <t>5230</t>
  </si>
  <si>
    <t>Juniata Valley El Sch</t>
  </si>
  <si>
    <t>7855 Juniata Valley Pike  Alexandria,  PA  16611</t>
  </si>
  <si>
    <t>1094223031</t>
  </si>
  <si>
    <t>109422303Kane Area MS</t>
  </si>
  <si>
    <t>400 W Hemlock Ave  Kane,  PA  16735</t>
  </si>
  <si>
    <t>1094223032</t>
  </si>
  <si>
    <t>109422303Kane Area HS</t>
  </si>
  <si>
    <t>6965 Route 321  Kane,  PA  16735</t>
  </si>
  <si>
    <t>1041036031</t>
  </si>
  <si>
    <t>104103603Karns City HS</t>
  </si>
  <si>
    <t>1446 Kittanning Pike  Karns City,  PA  16041</t>
  </si>
  <si>
    <t>1241540031</t>
  </si>
  <si>
    <t>124154003Kennett HS</t>
  </si>
  <si>
    <t>100 East South Street  Kennett Square,  PA  19348</t>
  </si>
  <si>
    <t>1241540032</t>
  </si>
  <si>
    <t>124154003Kennett MS</t>
  </si>
  <si>
    <t>195 Sunny Dell Rd  Landenberg,  PA  19350</t>
  </si>
  <si>
    <t>1061665031</t>
  </si>
  <si>
    <t>106166503Keystone JSHS</t>
  </si>
  <si>
    <t>700 Beatty Avenue  Knox,  PA  16232</t>
  </si>
  <si>
    <t>1825145681</t>
  </si>
  <si>
    <t>182514568Keystone Academy Charter School</t>
  </si>
  <si>
    <t>6649 Tulip Street  Philadelphia,  PA  19135</t>
  </si>
  <si>
    <t>1101836021</t>
  </si>
  <si>
    <t>110183602Mill Hall El Sch</t>
  </si>
  <si>
    <t>1570</t>
  </si>
  <si>
    <t>Mill Hall El Sch</t>
  </si>
  <si>
    <t>210 Kyler Ave  Mill Hall,  PA  17751</t>
  </si>
  <si>
    <t>1101836022</t>
  </si>
  <si>
    <t>110183602Bucktail HS</t>
  </si>
  <si>
    <t>1300 Bucktail Ave  Renovo,  PA  17764</t>
  </si>
  <si>
    <t>1101836023</t>
  </si>
  <si>
    <t>110183602Central Mountain HS</t>
  </si>
  <si>
    <t>64 Keystone Central Dr  Mill Hall,  PA  17751</t>
  </si>
  <si>
    <t>1101836024</t>
  </si>
  <si>
    <t>110183602Central Mountain MS</t>
  </si>
  <si>
    <t>200 Ben Avenue  Mill Hall,  PA  17751</t>
  </si>
  <si>
    <t>1101836025</t>
  </si>
  <si>
    <t>110183602Bucktail Area MS</t>
  </si>
  <si>
    <t>1300 Bucktail Avenue  Renovo,  PA  17764</t>
  </si>
  <si>
    <t>1044328301</t>
  </si>
  <si>
    <t>104432830Keystone Education Center CS</t>
  </si>
  <si>
    <t>425 South Good Hope Road  Greenville,  PA  16125</t>
  </si>
  <si>
    <t>1030250021</t>
  </si>
  <si>
    <t>103025002Keystone Oaks HS</t>
  </si>
  <si>
    <t>1000 Kelton Ave  Pittsburgh,  PA  15216</t>
  </si>
  <si>
    <t>1030250022</t>
  </si>
  <si>
    <t>103025002Keystone Oaks MS</t>
  </si>
  <si>
    <t>1002 Kelton Ave  Pittsburgh,  PA  15216</t>
  </si>
  <si>
    <t>1265100171</t>
  </si>
  <si>
    <t>126510017Khepera CS</t>
  </si>
  <si>
    <t>926 W. Sedgley Avenue  Philadelphia,  PA  19132</t>
  </si>
  <si>
    <t>1265100131</t>
  </si>
  <si>
    <t>126510013KIPP Philadelphia Charter School</t>
  </si>
  <si>
    <t>2709 N Broad Street  Philadelphia,  PA  19132</t>
  </si>
  <si>
    <t>1725107931</t>
  </si>
  <si>
    <t>172510793KIPP West Philadelphia Preparatory Charter School</t>
  </si>
  <si>
    <t>5900 Baltimore Ave  Philadelphia,  PA  19143</t>
  </si>
  <si>
    <t>1076544031</t>
  </si>
  <si>
    <t>107654403Kiski Area HS</t>
  </si>
  <si>
    <t>240 Hyde Park Rd  Vandergrift,  PA  15690</t>
  </si>
  <si>
    <t>1076544032</t>
  </si>
  <si>
    <t>107654403Kiski Area IHS</t>
  </si>
  <si>
    <t>260 Hyde Park Rd  Vandergrift,  PA  15690</t>
  </si>
  <si>
    <t>1140640031</t>
  </si>
  <si>
    <t>114064003Kutztown Area SHS</t>
  </si>
  <si>
    <t>50 Trexler Ave  Kutztown,  PA  19530</t>
  </si>
  <si>
    <t>1140640032</t>
  </si>
  <si>
    <t>114064003Kutztown Area MS</t>
  </si>
  <si>
    <t>10 Deisher Ln  Kutztown,  PA  19530</t>
  </si>
  <si>
    <t>1133629401</t>
  </si>
  <si>
    <t>113362940La Academia Partnership Charter School</t>
  </si>
  <si>
    <t>30 N Ann Street  Lancaster,  PA  17602</t>
  </si>
  <si>
    <t>1265131101</t>
  </si>
  <si>
    <t>126513110Laboratory CS</t>
  </si>
  <si>
    <t>Administrative Office  Philadelphia,  PA  19131</t>
  </si>
  <si>
    <t>1196650031</t>
  </si>
  <si>
    <t>119665003Lackawanna Trail JSHS</t>
  </si>
  <si>
    <t>Tunnel Hill Rd., R.D.1  Factoryville,  PA  18419</t>
  </si>
  <si>
    <t>1193546031</t>
  </si>
  <si>
    <t>119354603Lakeland JSHS</t>
  </si>
  <si>
    <t>1355 Lakeland Dr  Scott Township,  PA  18433</t>
  </si>
  <si>
    <t>1184039031</t>
  </si>
  <si>
    <t>118403903Lake-Lehman JSHS</t>
  </si>
  <si>
    <t>Old Route 115  Lehman,  PA  18627</t>
  </si>
  <si>
    <t>1044339031</t>
  </si>
  <si>
    <t>104433903Lakeview HS</t>
  </si>
  <si>
    <t>2482 Mercer St  Stoneboro,  PA  16153</t>
  </si>
  <si>
    <t>1044339032</t>
  </si>
  <si>
    <t>104433903Lakeview MS</t>
  </si>
  <si>
    <t>1133636031</t>
  </si>
  <si>
    <t>113363603Lampeter-Strasburg SHS</t>
  </si>
  <si>
    <t>1600 Book Rd  Lampeter,  PA  17537</t>
  </si>
  <si>
    <t>1133636032</t>
  </si>
  <si>
    <t>113363603Martin Meylin MS</t>
  </si>
  <si>
    <t>1133638071</t>
  </si>
  <si>
    <t>113363807Lancaster County CTC-Mt Joy Campus</t>
  </si>
  <si>
    <t>PO Box 537  Mount Joy,  PA  17552</t>
  </si>
  <si>
    <t>1133638072</t>
  </si>
  <si>
    <t>113363807Lancaster County CTC-Willow St Campus</t>
  </si>
  <si>
    <t>1730 Hans Herr Drive  Willow Street,  PA  17584</t>
  </si>
  <si>
    <t>1133638073</t>
  </si>
  <si>
    <t>113363807Lancaster County CTC-Brownstown Campus</t>
  </si>
  <si>
    <t>Metzler &amp; Snyder Roads  Brownstown,  PA  17508</t>
  </si>
  <si>
    <t>1133640021</t>
  </si>
  <si>
    <t>113364002Hand MS</t>
  </si>
  <si>
    <t>431 S Ann St  Lancaster,  PA  17602</t>
  </si>
  <si>
    <t>1133640022</t>
  </si>
  <si>
    <t>113364002Reynolds MS</t>
  </si>
  <si>
    <t>605 W Walnut St  Lancaster,  PA  17603</t>
  </si>
  <si>
    <t>1133640023</t>
  </si>
  <si>
    <t>113364002Lincoln MS</t>
  </si>
  <si>
    <t>1001 Lehigh Ave  Lancaster,  PA  17602</t>
  </si>
  <si>
    <t>1133640024</t>
  </si>
  <si>
    <t>113364002McCaskey Campus</t>
  </si>
  <si>
    <t>445 N Reservoir St  Lancaster,  PA  17602</t>
  </si>
  <si>
    <t>1133640025</t>
  </si>
  <si>
    <t>113364002Elizabeth R Martin El Sch</t>
  </si>
  <si>
    <t>2599</t>
  </si>
  <si>
    <t>Elizabeth R Martin El Sch</t>
  </si>
  <si>
    <t>2000 Wabank Rd  Lancaster,  PA  17603</t>
  </si>
  <si>
    <t>1133640026</t>
  </si>
  <si>
    <t>113364002Wheatland MS</t>
  </si>
  <si>
    <t>919 Hamilton Park Dr  Lancaster,  PA  17603</t>
  </si>
  <si>
    <t>1133640027</t>
  </si>
  <si>
    <t>113364002Phoenix Academy</t>
  </si>
  <si>
    <t>630 Rockland St  Lancaster,  PA  17602</t>
  </si>
  <si>
    <t>1012640031</t>
  </si>
  <si>
    <t>101264003Laurel Highlands MS</t>
  </si>
  <si>
    <t>18-20 Hookton Avenue  Uniontown,  PA  15401</t>
  </si>
  <si>
    <t>1012640032</t>
  </si>
  <si>
    <t>101264003Laurel Highlands SHS</t>
  </si>
  <si>
    <t>300 Bailey Ave  Uniontown,  PA  15401</t>
  </si>
  <si>
    <t>1043740031</t>
  </si>
  <si>
    <t>104374003Laurel JSHS</t>
  </si>
  <si>
    <t>2497 Harlansburg Rd  New Castle,  PA  16101</t>
  </si>
  <si>
    <t>1043742071</t>
  </si>
  <si>
    <t>104374207Lawrence County CTC</t>
  </si>
  <si>
    <t>750 Phelps Way  New Castle,  PA  16101</t>
  </si>
  <si>
    <t>1133843071</t>
  </si>
  <si>
    <t>113384307Lebanon County CTC</t>
  </si>
  <si>
    <t>833 Metro Drive  Lebanon,  PA  17042</t>
  </si>
  <si>
    <t>1133846031</t>
  </si>
  <si>
    <t>113384603Lebanon MS</t>
  </si>
  <si>
    <t>350 N 8th St  Lebanon,  PA  17046</t>
  </si>
  <si>
    <t>1133846032</t>
  </si>
  <si>
    <t>113384603Lebanon SHS</t>
  </si>
  <si>
    <t>1000 S 8th St  Lebanon,  PA  17042</t>
  </si>
  <si>
    <t>1280345031</t>
  </si>
  <si>
    <t>128034503Leechburg Area HS</t>
  </si>
  <si>
    <t>215 1st St  Leechburg,  PA  15656</t>
  </si>
  <si>
    <t>1213930071</t>
  </si>
  <si>
    <t>121393007Lehigh Career &amp; Technical Institute</t>
  </si>
  <si>
    <t>4500 Education Park Drive  Schnecksville,  PA  18078</t>
  </si>
  <si>
    <t>1204800021</t>
  </si>
  <si>
    <t>120480002Lehigh Valley Academy Regional CS</t>
  </si>
  <si>
    <t>1560 Valley Center Parkway  Bethlehem,  PA  18017</t>
  </si>
  <si>
    <t>1204831701</t>
  </si>
  <si>
    <t>120483170Lehigh Valley Charter High School for the Arts</t>
  </si>
  <si>
    <t>675 East Broad Street  Bethlehem,  PA  18018</t>
  </si>
  <si>
    <t>1394814511</t>
  </si>
  <si>
    <t>139481451Lehigh Valley Dual Language Charter School</t>
  </si>
  <si>
    <t>551 Thomas St.  Bethlehem,  PA  18015</t>
  </si>
  <si>
    <t>1211355031</t>
  </si>
  <si>
    <t>121135503Lehighton Area MS</t>
  </si>
  <si>
    <t>301 Beaver Run Rd  Lehighton,  PA  18235</t>
  </si>
  <si>
    <t>1211355032</t>
  </si>
  <si>
    <t>121135503Lehighton Area HS</t>
  </si>
  <si>
    <t>1 Indian Lane  Lehighton,  PA  18235</t>
  </si>
  <si>
    <t>1280346071</t>
  </si>
  <si>
    <t>128034607Lenape Tech</t>
  </si>
  <si>
    <t>2215 Chaplin Avenue  Ford City,  PA  16226</t>
  </si>
  <si>
    <t>1166040031</t>
  </si>
  <si>
    <t>116604003Lewisburg HS</t>
  </si>
  <si>
    <t>815 Market St  Lewisburg,  PA  17837</t>
  </si>
  <si>
    <t>1166040032</t>
  </si>
  <si>
    <t>116604003Donald H Eichhorn MS</t>
  </si>
  <si>
    <t>2057 Washington Ave  Lewisburg,  PA  17837</t>
  </si>
  <si>
    <t>1076549031</t>
  </si>
  <si>
    <t>107654903Ligonier Valley MS</t>
  </si>
  <si>
    <t>536 Bell Street  Ligonier,  PA  15658</t>
  </si>
  <si>
    <t>1076549032</t>
  </si>
  <si>
    <t>107654903Ligonier Valley HS</t>
  </si>
  <si>
    <t>40 Springer Rd  Ligonier,  PA  15658</t>
  </si>
  <si>
    <t>1753901691</t>
  </si>
  <si>
    <t>175390169Lincoln Leadership Academy Charter School</t>
  </si>
  <si>
    <t>1414 E. Cedar St.  Allentown,  PA  18109</t>
  </si>
  <si>
    <t>1270400021</t>
  </si>
  <si>
    <t>127040002Lincoln Park Performing Arts CS</t>
  </si>
  <si>
    <t>One Lincoln Park  Midland,  PA  15059</t>
  </si>
  <si>
    <t>1164935031</t>
  </si>
  <si>
    <t>116493503Line Mountain HS</t>
  </si>
  <si>
    <t>187 Line Mountain Road  Herndon,  PA  17830</t>
  </si>
  <si>
    <t>1164935032</t>
  </si>
  <si>
    <t>116493503Line Mountain MS</t>
  </si>
  <si>
    <t>187 Line Mountain Rd  Herndon,  PA  17830</t>
  </si>
  <si>
    <t>1152240031</t>
  </si>
  <si>
    <t>115224003Lower Dauphin HS</t>
  </si>
  <si>
    <t>201 S Hanover St  Hummelstown,  PA  17036</t>
  </si>
  <si>
    <t>1152240032</t>
  </si>
  <si>
    <t>115224003Lower Dauphin MS</t>
  </si>
  <si>
    <t>251 Quarry Rd  Hummelstown,  PA  17036</t>
  </si>
  <si>
    <t>1152240033</t>
  </si>
  <si>
    <t>115224003Price</t>
  </si>
  <si>
    <t>101 East High Street  Hummelstown,  PA  17036</t>
  </si>
  <si>
    <t>1234645021</t>
  </si>
  <si>
    <t>123464502Bala-Cynwyd MS</t>
  </si>
  <si>
    <t>510 Bryn Mawr Ave  Bala Cynwyd,  PA  19004</t>
  </si>
  <si>
    <t>1234645022</t>
  </si>
  <si>
    <t>123464502Welsh Valley MS</t>
  </si>
  <si>
    <t>325 Tower Lane  Narberth,  PA  19072</t>
  </si>
  <si>
    <t>1234645023</t>
  </si>
  <si>
    <t>123464502Lower Merion HS</t>
  </si>
  <si>
    <t>315 E Montgomery Ave  Ardmore,  PA  19003</t>
  </si>
  <si>
    <t>1234645024</t>
  </si>
  <si>
    <t>123464502Harriton SHS</t>
  </si>
  <si>
    <t>600 N Ithan Ave  Rosemont,  PA  19010</t>
  </si>
  <si>
    <t>1234646031</t>
  </si>
  <si>
    <t>123464603Lower Moreland HS</t>
  </si>
  <si>
    <t>555 Red Lion Rd  Huntingdon Valley,  PA  19006</t>
  </si>
  <si>
    <t>1234646032</t>
  </si>
  <si>
    <t>123464603Murray Avenue Sch</t>
  </si>
  <si>
    <t>2551 Murray Ave  Huntingdon Valley,  PA  19006</t>
  </si>
  <si>
    <t>1174142031</t>
  </si>
  <si>
    <t>117414203Loyalsock Twp MS</t>
  </si>
  <si>
    <t>2101 Loyalsock Dr  Williamsport,  PA  17701</t>
  </si>
  <si>
    <t>1174142032</t>
  </si>
  <si>
    <t>117414203Loyalsock Twp SHS</t>
  </si>
  <si>
    <t>1801 Loyalsock Dr  Williamsport,  PA  17701</t>
  </si>
  <si>
    <t>1155099981</t>
  </si>
  <si>
    <t>115509998Loysville Youth Dev Ctr</t>
  </si>
  <si>
    <t>Loysville Complex  Loysville,  PA  17047</t>
  </si>
  <si>
    <t>1174148071</t>
  </si>
  <si>
    <t>117414807Lycoming CTC</t>
  </si>
  <si>
    <t>293 Cemetery Street  Hughesville,  PA  17737</t>
  </si>
  <si>
    <t>1295445031</t>
  </si>
  <si>
    <t>129544503Mahanoy Area MS</t>
  </si>
  <si>
    <t>1 Golden Bear Dr  Mahanoy City,  PA  17948</t>
  </si>
  <si>
    <t>1295445032</t>
  </si>
  <si>
    <t>129544503Mahanoy Area HS</t>
  </si>
  <si>
    <t>1020230301</t>
  </si>
  <si>
    <t>102023030Manchester Academic CS</t>
  </si>
  <si>
    <t>1214 Liverpool Street  Pittsburgh,  PA  15233</t>
  </si>
  <si>
    <t>1133644031</t>
  </si>
  <si>
    <t>113364403Manheim Central SHS</t>
  </si>
  <si>
    <t>400 Adele Ave  Manheim,  PA  17545</t>
  </si>
  <si>
    <t>1133644032</t>
  </si>
  <si>
    <t>113364403Manheim Central MS</t>
  </si>
  <si>
    <t>261 White Oak Rd  Manheim,  PA  17545</t>
  </si>
  <si>
    <t>1133645031</t>
  </si>
  <si>
    <t>113364503Manheim Twp HS</t>
  </si>
  <si>
    <t>PO Box 5134  Lancaster,  PA  17606</t>
  </si>
  <si>
    <t>1133645032</t>
  </si>
  <si>
    <t>113364503Manheim Twp MS</t>
  </si>
  <si>
    <t>1265134801</t>
  </si>
  <si>
    <t>126513480Mariana Bracetti Academy CS</t>
  </si>
  <si>
    <t>1840 Torresdale Ave  Philadelphia,  PA  19124</t>
  </si>
  <si>
    <t>1283252031</t>
  </si>
  <si>
    <t>128325203Marion Center Area JR/SR HS</t>
  </si>
  <si>
    <t>22800 Route 403 Hwy N  Marion Center,  PA  15759</t>
  </si>
  <si>
    <t>1265100141</t>
  </si>
  <si>
    <t>126510014Maritime Academy CS</t>
  </si>
  <si>
    <t>2275 Bridge Street  Philadelphia,  PA  19137</t>
  </si>
  <si>
    <t>1252355021</t>
  </si>
  <si>
    <t>125235502Paxon Hollow MS</t>
  </si>
  <si>
    <t>815 Paxon Hollow Rd  Broomall,  PA  19008</t>
  </si>
  <si>
    <t>1252355022</t>
  </si>
  <si>
    <t>125235502Marple Newtown SHS</t>
  </si>
  <si>
    <t>120 Media Line Rd  Newtown Square,  PA  19073</t>
  </si>
  <si>
    <t>1041050031</t>
  </si>
  <si>
    <t>104105003Mars Area SHS</t>
  </si>
  <si>
    <t>520 Route 228  Mars,  PA  16046</t>
  </si>
  <si>
    <t>1041050032</t>
  </si>
  <si>
    <t>104105003Mars Area MS</t>
  </si>
  <si>
    <t>1775 Three Degree Rd  Mars,  PA  16046</t>
  </si>
  <si>
    <t>1265131501</t>
  </si>
  <si>
    <t>126513150MAST Community Charter School</t>
  </si>
  <si>
    <t>1800 E Byberry Rd  Philadelphia,  PA  19116</t>
  </si>
  <si>
    <t>1265100021</t>
  </si>
  <si>
    <t>126510002Mastery CHS - Lenfest Campus</t>
  </si>
  <si>
    <t>35 S 4th Street  Philadelphia,  PA  19106</t>
  </si>
  <si>
    <t>1265196441</t>
  </si>
  <si>
    <t>126519644Mastery CS - Cleveland Elementary</t>
  </si>
  <si>
    <t>3701 N 19th Street  Philadelphia,  PA  19140</t>
  </si>
  <si>
    <t>1265187951</t>
  </si>
  <si>
    <t>126518795Mastery CS - Francis D. Pastorius Elementary</t>
  </si>
  <si>
    <t>5650 Sprague Street  Philadelphia,  PA  19138</t>
  </si>
  <si>
    <t>1265132901</t>
  </si>
  <si>
    <t>126513290Mastery CS - Hardy Williams</t>
  </si>
  <si>
    <t>1712 S 56th St  Philadelphia,  PA  19143</t>
  </si>
  <si>
    <t>1265117481</t>
  </si>
  <si>
    <t>126511748Mastery CS-Clymer Elementary</t>
  </si>
  <si>
    <t>1201 W Rush Street  Philadelphia,  PA  19133</t>
  </si>
  <si>
    <t>1265137341</t>
  </si>
  <si>
    <t>126513734Mastery CS-Gratz Campus</t>
  </si>
  <si>
    <t>1798 West Hunting Park Avenue  Phialdelphia,  PA  19140</t>
  </si>
  <si>
    <t>1265164571</t>
  </si>
  <si>
    <t>126516457Mastery CS-Harrity Campus</t>
  </si>
  <si>
    <t>5601 Christian Street  Philadelphia,  PA  19143</t>
  </si>
  <si>
    <t>1515147211</t>
  </si>
  <si>
    <t>151514721Mastery CS-Pickett Campus</t>
  </si>
  <si>
    <t>5700 Wayne Avenue  Philadelphia,  PA  19144</t>
  </si>
  <si>
    <t>1265100221</t>
  </si>
  <si>
    <t>126510022Mastery CS -Shoemaker Campus</t>
  </si>
  <si>
    <t>5301 Media St.  Philadelphia,  PA  19131</t>
  </si>
  <si>
    <t>1265100231</t>
  </si>
  <si>
    <t>126510023Mastery CS - Thomas Campus</t>
  </si>
  <si>
    <t>927 Johnston St  Philadelphia,  PA  19148</t>
  </si>
  <si>
    <t>1265132301</t>
  </si>
  <si>
    <t>126513230Math Civics and Sciences CS</t>
  </si>
  <si>
    <t>447 N Broad St  Philadelphia,  PA  19123</t>
  </si>
  <si>
    <t>1016339031</t>
  </si>
  <si>
    <t>101633903McGuffey HS</t>
  </si>
  <si>
    <t>86 McGuffey Drive  Claysville,  PA  15323</t>
  </si>
  <si>
    <t>1016339032</t>
  </si>
  <si>
    <t>101633903McGuffey MS</t>
  </si>
  <si>
    <t>1030260021</t>
  </si>
  <si>
    <t>103026002McKeesport Area SHS</t>
  </si>
  <si>
    <t>1960 Eden Park Blvd  Mc Keesport,  PA  15132</t>
  </si>
  <si>
    <t>1030260022</t>
  </si>
  <si>
    <t>103026002Founders Hall Middle Sch</t>
  </si>
  <si>
    <t>3600 O'Neil Boulevard  Mc Keesport,  PA  15132</t>
  </si>
  <si>
    <t>1030260371</t>
  </si>
  <si>
    <t>103026037McKeesport Area Tech Ctr</t>
  </si>
  <si>
    <t>1960 Eden Park Boulevard  McKeesport,  PA  15132</t>
  </si>
  <si>
    <t>1152165031</t>
  </si>
  <si>
    <t>115216503Mechanicsburg MS</t>
  </si>
  <si>
    <t>1750 South Market Street  Mechanicsburg,  PA  17055</t>
  </si>
  <si>
    <t>1152165032</t>
  </si>
  <si>
    <t>115216503Mechanicsburg Area SHS</t>
  </si>
  <si>
    <t>500 S Broad St  Mechanicsburg,  PA  17055</t>
  </si>
  <si>
    <t>1213928811</t>
  </si>
  <si>
    <t>121392881Medical Academy CS</t>
  </si>
  <si>
    <t>330 Howertown Road  Catasauqua,  PA  18032</t>
  </si>
  <si>
    <t>1265193921</t>
  </si>
  <si>
    <t>126519392Memphis Street Academy CS @ JP Jones</t>
  </si>
  <si>
    <t>2950 Memphis Street  Philadelphia,  PA  19134</t>
  </si>
  <si>
    <t>1044350031</t>
  </si>
  <si>
    <t>104435003Mercer Area SHS</t>
  </si>
  <si>
    <t>545 W Butler St  Mercer,  PA  16137</t>
  </si>
  <si>
    <t>1044350032</t>
  </si>
  <si>
    <t>104435003Mercer Area MS</t>
  </si>
  <si>
    <t>545 W Butler Street  Mercer,  PA  16137</t>
  </si>
  <si>
    <t>1044351071</t>
  </si>
  <si>
    <t>104435107Mercer County Career Center</t>
  </si>
  <si>
    <t>776 Greenville Road  Mercer,  PA  16137</t>
  </si>
  <si>
    <t>1234653031</t>
  </si>
  <si>
    <t>123465303Methacton HS</t>
  </si>
  <si>
    <t>1005 Kriebel Mill Road  Eagleville,  PA  19403</t>
  </si>
  <si>
    <t>1234653032</t>
  </si>
  <si>
    <t>123465303Arcola Intrmd Sch</t>
  </si>
  <si>
    <t>4000A Eagleville Road  Eagleville,  PA  19403</t>
  </si>
  <si>
    <t>1085652031</t>
  </si>
  <si>
    <t>108565203Meyersdale Area HS</t>
  </si>
  <si>
    <t>1349 Shaw Mines Rd  Meyersdale,  PA  15552</t>
  </si>
  <si>
    <t>1085652032</t>
  </si>
  <si>
    <t>108565203Meyersdale Area MS</t>
  </si>
  <si>
    <t>1353 Shaw Mines Rd  Meyersdale,  PA  15552</t>
  </si>
  <si>
    <t>1193555031</t>
  </si>
  <si>
    <t>119355503Mid Valley Secondary Center</t>
  </si>
  <si>
    <t>52 Underwood Rd  Throop,  PA  18512</t>
  </si>
  <si>
    <t>1220970071</t>
  </si>
  <si>
    <t>122097007Middle Bucks Institute of Technology</t>
  </si>
  <si>
    <t>2740 Old York Road  Jamison,  PA  18929</t>
  </si>
  <si>
    <t>1152260031</t>
  </si>
  <si>
    <t>115226003Middletown Area MS</t>
  </si>
  <si>
    <t>215 Oberlin Rd  Middletown,  PA  17057</t>
  </si>
  <si>
    <t>1152260032</t>
  </si>
  <si>
    <t>115226003Kunkel El Sch</t>
  </si>
  <si>
    <t>1788</t>
  </si>
  <si>
    <t>Kunkel El Sch</t>
  </si>
  <si>
    <t>2401 Fulling Mill Rd  Middletown,  PA  17057</t>
  </si>
  <si>
    <t>1152260033</t>
  </si>
  <si>
    <t>115226003Middletown Area HS</t>
  </si>
  <si>
    <t>1155 N Union St  Middletown,  PA  17057</t>
  </si>
  <si>
    <t>1165550031</t>
  </si>
  <si>
    <t>116555003Midd-West HS</t>
  </si>
  <si>
    <t>540 E Main St  Middleburg,  PA  17842</t>
  </si>
  <si>
    <t>1165550032</t>
  </si>
  <si>
    <t>116555003Midd-West MS</t>
  </si>
  <si>
    <t>10 Dock Hill Road  Middleburg,  PA  17842</t>
  </si>
  <si>
    <t>1270453031</t>
  </si>
  <si>
    <t>127045303Midland El/MS</t>
  </si>
  <si>
    <t>173 7th St  Midland,  PA  15059</t>
  </si>
  <si>
    <t>1114443071</t>
  </si>
  <si>
    <t>111444307Mifflin County Academy of Science and Technology</t>
  </si>
  <si>
    <t>8307</t>
  </si>
  <si>
    <t>700 Pitt Street  Lewistown,  PA  17044</t>
  </si>
  <si>
    <t>1114446021</t>
  </si>
  <si>
    <t>111444602Mifflin Co MS</t>
  </si>
  <si>
    <t>2 Manor Drive  Lewistown,  PA  17044</t>
  </si>
  <si>
    <t>1114446022</t>
  </si>
  <si>
    <t>111444602Mifflin Co JHS</t>
  </si>
  <si>
    <t>700 Cedar Street  Lewistown,  PA  17044</t>
  </si>
  <si>
    <t>1114446023</t>
  </si>
  <si>
    <t>111444602Mifflin Co HS</t>
  </si>
  <si>
    <t>501 Sixth Street  Lewistown,  PA  17044</t>
  </si>
  <si>
    <t>1166050031</t>
  </si>
  <si>
    <t>116605003Mifflinburg Area SHS</t>
  </si>
  <si>
    <t>75 Market St  Mifflinburg,  PA  17844</t>
  </si>
  <si>
    <t>1166050032</t>
  </si>
  <si>
    <t>116605003Mifflinburg Area MS</t>
  </si>
  <si>
    <t>100 Mabel St  Mifflinburg,  PA  17844</t>
  </si>
  <si>
    <t>1052576021</t>
  </si>
  <si>
    <t>105257602Westlake MS</t>
  </si>
  <si>
    <t>4330 W Lake Rd  Erie,  PA  16505</t>
  </si>
  <si>
    <t>1052576022</t>
  </si>
  <si>
    <t>105257602James S Wilson MS</t>
  </si>
  <si>
    <t>901 W 54 ST  Erie,  PA  16509</t>
  </si>
  <si>
    <t>1052576023</t>
  </si>
  <si>
    <t>105257602Walnut Creek MS</t>
  </si>
  <si>
    <t>5901 Sterrettania Rd  Fairview,  PA  16415</t>
  </si>
  <si>
    <t>1052576024</t>
  </si>
  <si>
    <t>105257602McDowell HS</t>
  </si>
  <si>
    <t>3580 West 38th St  Erie,  PA  16506</t>
  </si>
  <si>
    <t>1152261031</t>
  </si>
  <si>
    <t>115226103Millersburg Area SHS</t>
  </si>
  <si>
    <t>799 Center St  Millersburg,  PA  17061</t>
  </si>
  <si>
    <t>1152261032</t>
  </si>
  <si>
    <t>115226103Millersburg Area MS</t>
  </si>
  <si>
    <t>1161950041</t>
  </si>
  <si>
    <t>116195004Millville Area JSHS</t>
  </si>
  <si>
    <t>PO Box 260  Millville,  PA  17846</t>
  </si>
  <si>
    <t>1164950031</t>
  </si>
  <si>
    <t>116495003Milton HS</t>
  </si>
  <si>
    <t>700 Mahoning St  Milton,  PA  17847</t>
  </si>
  <si>
    <t>1164950032</t>
  </si>
  <si>
    <t>116495003Milton Area MS</t>
  </si>
  <si>
    <t>1295447031</t>
  </si>
  <si>
    <t>129544703Minersville Area JSHS</t>
  </si>
  <si>
    <t>Battlin Miner Dr &amp; Low Rd  Minersville,  PA  17954</t>
  </si>
  <si>
    <t>1043750031</t>
  </si>
  <si>
    <t>104375003Mohawk JSHS</t>
  </si>
  <si>
    <t>Mohawk School Road  Bessemer,  PA  16112</t>
  </si>
  <si>
    <t>1016342071</t>
  </si>
  <si>
    <t>101634207Mon Valley CTC</t>
  </si>
  <si>
    <t>Five Guttman Boulevard  Charleroi,  PA  15022</t>
  </si>
  <si>
    <t>1076558031</t>
  </si>
  <si>
    <t>107655803Monessen SHS</t>
  </si>
  <si>
    <t>1245 State Rd  Monessen,  PA  15062</t>
  </si>
  <si>
    <t>1076558032</t>
  </si>
  <si>
    <t>107655803Monessen MS</t>
  </si>
  <si>
    <t>1041053531</t>
  </si>
  <si>
    <t>104105353Moniteau JSHS</t>
  </si>
  <si>
    <t>1810 W Sunbury Rd  West Sunbury,  PA  16061</t>
  </si>
  <si>
    <t>1204545071</t>
  </si>
  <si>
    <t>120454507Monroe Career &amp; Tech Inst</t>
  </si>
  <si>
    <t>194 Laurel Lake Road  Bartonsville,  PA  18321</t>
  </si>
  <si>
    <t>1174150041</t>
  </si>
  <si>
    <t>117415004Montgomery JSHS</t>
  </si>
  <si>
    <t>Montgomery JSHS</t>
  </si>
  <si>
    <t>120 Penn Street  Montgomery,  PA  17752</t>
  </si>
  <si>
    <t>1030263031</t>
  </si>
  <si>
    <t>103026303Montour HS</t>
  </si>
  <si>
    <t>223 Clever Rd  Mc Kees Rocks,  PA  15136</t>
  </si>
  <si>
    <t>1030263032</t>
  </si>
  <si>
    <t>103026303David E Williams MS</t>
  </si>
  <si>
    <t>Porters Hollow Rd  Coraopolis,  PA  15108</t>
  </si>
  <si>
    <t>1174151031</t>
  </si>
  <si>
    <t>117415103Montoursville Area SHS</t>
  </si>
  <si>
    <t>100 N Arch St  Montoursville,  PA  17754</t>
  </si>
  <si>
    <t>1174151032</t>
  </si>
  <si>
    <t>117415103C E McCall MS</t>
  </si>
  <si>
    <t>600 Willow St  Montoursville,  PA  17754</t>
  </si>
  <si>
    <t>1195845031</t>
  </si>
  <si>
    <t>119584503Montrose Area JSHS</t>
  </si>
  <si>
    <t>75 Meteor Way  Montrose,  PA  18801</t>
  </si>
  <si>
    <t>1030263431</t>
  </si>
  <si>
    <t>103026343Moon SHS</t>
  </si>
  <si>
    <t>8353 University Blvd  Moon Township,  PA  15108</t>
  </si>
  <si>
    <t>1030263432</t>
  </si>
  <si>
    <t>103026343Moon Area Upper MS</t>
  </si>
  <si>
    <t>8353 University Blvd.  Moon Township,  PA  15108</t>
  </si>
  <si>
    <t>1220972031</t>
  </si>
  <si>
    <t>122097203Morrisville Intermediate Sch</t>
  </si>
  <si>
    <t>550 W Palmer St  Morrisville,  PA  19067</t>
  </si>
  <si>
    <t>1220972032</t>
  </si>
  <si>
    <t>122097203Morrisville HS</t>
  </si>
  <si>
    <t>1101750031</t>
  </si>
  <si>
    <t>110175003Moshannon Valley JSHS</t>
  </si>
  <si>
    <t>4934 Green Acre Rd  Houtzdale,  PA  16651</t>
  </si>
  <si>
    <t>1164951031</t>
  </si>
  <si>
    <t>116495103Mount Carmel Area HS</t>
  </si>
  <si>
    <t>600 W 5th St  Mount Carmel,  PA  17851</t>
  </si>
  <si>
    <t>1164951032</t>
  </si>
  <si>
    <t>116495103Mount Carmel Area JH</t>
  </si>
  <si>
    <t>1076559031</t>
  </si>
  <si>
    <t>107655903Mount Pleasant Area HS</t>
  </si>
  <si>
    <t>265 State Street  Mount Pleasant,  PA  15666</t>
  </si>
  <si>
    <t>1076559032</t>
  </si>
  <si>
    <t>107655903Mount Pleasant Area JHS</t>
  </si>
  <si>
    <t>1113160031</t>
  </si>
  <si>
    <t>111316003Mount Union Area JHS</t>
  </si>
  <si>
    <t>706 North Shaver Street  Mount Union,  PA  17066</t>
  </si>
  <si>
    <t>1113160032</t>
  </si>
  <si>
    <t>111316003Mount Union Area SHS</t>
  </si>
  <si>
    <t>1195846031</t>
  </si>
  <si>
    <t>119584603Mountain View JSHS</t>
  </si>
  <si>
    <t>11749 State Route 106  Kingsley,  PA  18826</t>
  </si>
  <si>
    <t>1030264021</t>
  </si>
  <si>
    <t>103026402Mt Lebanon SHS</t>
  </si>
  <si>
    <t>155 Cochran Rd  Pittsburgh,  PA  15228</t>
  </si>
  <si>
    <t>1030264022</t>
  </si>
  <si>
    <t>103026402Mellon MS</t>
  </si>
  <si>
    <t>11 Castle Shannon Boulevard  Pittsburgh,  PA  15228</t>
  </si>
  <si>
    <t>1030264023</t>
  </si>
  <si>
    <t>103026402Jefferson MS</t>
  </si>
  <si>
    <t>21 Moffett St  Pittsburgh,  PA  15243</t>
  </si>
  <si>
    <t>1140655031</t>
  </si>
  <si>
    <t>114065503Muhlenberg MS</t>
  </si>
  <si>
    <t>801 E Bellevue Ave  Laureldale,  PA  19605</t>
  </si>
  <si>
    <t>1140655032</t>
  </si>
  <si>
    <t>114065503Muhlenberg HS</t>
  </si>
  <si>
    <t>400 Sharp Avenue  Laureldale,  PA  19605</t>
  </si>
  <si>
    <t>1265130001</t>
  </si>
  <si>
    <t>126513000Multi-Cultural Academy CS</t>
  </si>
  <si>
    <t>3821 N. Broad St.  Philadelphia,  PA  19140</t>
  </si>
  <si>
    <t>1174153031</t>
  </si>
  <si>
    <t>117415303Muncy JSHS</t>
  </si>
  <si>
    <t>200 W Penn St  Muncy,  PA  17756</t>
  </si>
  <si>
    <t>1204848031</t>
  </si>
  <si>
    <t>120484803Nazareth Area MS</t>
  </si>
  <si>
    <t>94 Friedenstahl Ave  Nazareth,  PA  18064</t>
  </si>
  <si>
    <t>1204848032</t>
  </si>
  <si>
    <t>120484803Nazareth Area HS</t>
  </si>
  <si>
    <t>501 East Center Street  Nazareth,  PA  18064</t>
  </si>
  <si>
    <t>1220975021</t>
  </si>
  <si>
    <t>122097502Sandburg MS</t>
  </si>
  <si>
    <t>30 Harmony Road  Levittown,  PA  19056</t>
  </si>
  <si>
    <t>1220975022</t>
  </si>
  <si>
    <t>122097502Poquessing MS</t>
  </si>
  <si>
    <t>300 Heights Ln  Feasterville Trevose,  PA  19053</t>
  </si>
  <si>
    <t>1220975023</t>
  </si>
  <si>
    <t>122097502Neshaminy HS</t>
  </si>
  <si>
    <t>2001 Old Lincoln Hwy  Langhorne,  PA  19047</t>
  </si>
  <si>
    <t>1220975024</t>
  </si>
  <si>
    <t>122097502Maple Point MS</t>
  </si>
  <si>
    <t>2250 Langhorne-Yardley Road  Langhorne,  PA  19047</t>
  </si>
  <si>
    <t>1043752031</t>
  </si>
  <si>
    <t>104375203Neshannock JSHS</t>
  </si>
  <si>
    <t>3834 Mitchell Rd  New Castle,  PA  16105</t>
  </si>
  <si>
    <t>1270456531</t>
  </si>
  <si>
    <t>127045653New Brighton Area MS</t>
  </si>
  <si>
    <t>901 Penn Ave  New Brighton,  PA  15066</t>
  </si>
  <si>
    <t>1270456532</t>
  </si>
  <si>
    <t>127045653New Brighton Area HS</t>
  </si>
  <si>
    <t>3202 43rd St  New Brighton,  PA  15066</t>
  </si>
  <si>
    <t>1043753021</t>
  </si>
  <si>
    <t>104375302New Castle SHS</t>
  </si>
  <si>
    <t>300 E Lincoln Ave  New Castle,  PA  16101</t>
  </si>
  <si>
    <t>1043753022</t>
  </si>
  <si>
    <t>104375302New Castle JHS</t>
  </si>
  <si>
    <t>310 E Lincoln Ave  New Castle,  PA  16101</t>
  </si>
  <si>
    <t>1114400011</t>
  </si>
  <si>
    <t>111440001New Day Charter School</t>
  </si>
  <si>
    <t>256 South Fifth St  Huntingdon,  PA  16652</t>
  </si>
  <si>
    <t>1265134201</t>
  </si>
  <si>
    <t>126513420New Foundations CS</t>
  </si>
  <si>
    <t>8001 Torresdale Ave  Philadelphia,  PA  19136</t>
  </si>
  <si>
    <t>1220976041</t>
  </si>
  <si>
    <t>122097604New Hope-Solebury HS</t>
  </si>
  <si>
    <t>182 W Bridge St  New Hope,  PA  18938</t>
  </si>
  <si>
    <t>1220976042</t>
  </si>
  <si>
    <t>122097604New Hope-Solebury MS</t>
  </si>
  <si>
    <t>184 W Bridge St  New Hope,  PA  18938</t>
  </si>
  <si>
    <t>1076563031</t>
  </si>
  <si>
    <t>107656303Valley JSHS</t>
  </si>
  <si>
    <t>8323</t>
  </si>
  <si>
    <t>Valley JSHS</t>
  </si>
  <si>
    <t>703 Stevenson Blvd  New Kensington,  PA  15068</t>
  </si>
  <si>
    <t>1265100181</t>
  </si>
  <si>
    <t>126510018New Media Technology CS</t>
  </si>
  <si>
    <t>8034 Thouron Ave  Philadelphia,  PA  19150</t>
  </si>
  <si>
    <t>1155040031</t>
  </si>
  <si>
    <t>115504003Newport HS</t>
  </si>
  <si>
    <t>500 Caroline Street  Newport,  PA  17074</t>
  </si>
  <si>
    <t>1155040032</t>
  </si>
  <si>
    <t>115504003Newport MS</t>
  </si>
  <si>
    <t>1101431201</t>
  </si>
  <si>
    <t>110143120Nittany Valley CS</t>
  </si>
  <si>
    <t>1612 Norma St  State College,  PA  16801</t>
  </si>
  <si>
    <t>1234656021</t>
  </si>
  <si>
    <t>123465602East Norriton MS</t>
  </si>
  <si>
    <t>330 Roland Dr  Norristown,  PA  19401</t>
  </si>
  <si>
    <t>1234656022</t>
  </si>
  <si>
    <t>123465602Stewart MS</t>
  </si>
  <si>
    <t>1315 W Marshall St  Norristown,  PA  19401</t>
  </si>
  <si>
    <t>1234656023</t>
  </si>
  <si>
    <t>123465602Eisenhower MS</t>
  </si>
  <si>
    <t>1601 Markley St  Norristown,  PA  19401</t>
  </si>
  <si>
    <t>1234656024</t>
  </si>
  <si>
    <t>123465602Norristown Area HS</t>
  </si>
  <si>
    <t>1900 Eagle Dr  Norristown,  PA  19403</t>
  </si>
  <si>
    <t>1234656025</t>
  </si>
  <si>
    <t>123465602Roosevelt Altern Sch</t>
  </si>
  <si>
    <t>1161 Markley St  Norristown,  PA  19401</t>
  </si>
  <si>
    <t>1030268521</t>
  </si>
  <si>
    <t>103026852Ingomar MS</t>
  </si>
  <si>
    <t>1521 Ingomar Heights Rd  Pittsburgh,  PA  15237</t>
  </si>
  <si>
    <t>1030268522</t>
  </si>
  <si>
    <t>103026852Carson MS</t>
  </si>
  <si>
    <t>200 Hillvue Lane  Pittsburgh,  PA  15237</t>
  </si>
  <si>
    <t>1030268523</t>
  </si>
  <si>
    <t>103026852Marshall MS</t>
  </si>
  <si>
    <t>5145 Wexford Run Rd  Wexford,  PA  15090</t>
  </si>
  <si>
    <t>1030268524</t>
  </si>
  <si>
    <t>103026852North Allegheny HS</t>
  </si>
  <si>
    <t>10375 Perry Hwy  Wexford,  PA  15090</t>
  </si>
  <si>
    <t>1164799981</t>
  </si>
  <si>
    <t>116479998North Central Secure Trmnt Unt</t>
  </si>
  <si>
    <t>210 Clinic Rd  Danville,  PA  17821</t>
  </si>
  <si>
    <t>1061675041</t>
  </si>
  <si>
    <t>106167504North Clarion Co JSHS</t>
  </si>
  <si>
    <t>10439 Route 36  Tionesta,  PA  16353</t>
  </si>
  <si>
    <t>1052583031</t>
  </si>
  <si>
    <t>105258303North East HS</t>
  </si>
  <si>
    <t>1901 Freeport Rd  North East,  PA  16428</t>
  </si>
  <si>
    <t>1052583032</t>
  </si>
  <si>
    <t>105258303North East MS</t>
  </si>
  <si>
    <t>1903 Freeport Rd  North East,  PA  16428</t>
  </si>
  <si>
    <t>1030269021</t>
  </si>
  <si>
    <t>103026902North Hills MS</t>
  </si>
  <si>
    <t>55 Rochester Rd  Pittsburgh,  PA  15229</t>
  </si>
  <si>
    <t>1030269022</t>
  </si>
  <si>
    <t>103026902North Hills SHS</t>
  </si>
  <si>
    <t>53 Rochester Rd  Pittsburgh,  PA  15229</t>
  </si>
  <si>
    <t>1234655071</t>
  </si>
  <si>
    <t>123465507North Montco Tech Career Center</t>
  </si>
  <si>
    <t>1265 Sumneytown Pike  Lansdale,  PA  19446</t>
  </si>
  <si>
    <t>1234657021</t>
  </si>
  <si>
    <t>123465702Pennbrook MS</t>
  </si>
  <si>
    <t>1201 East Walnut Street  North Wales,  PA  19454</t>
  </si>
  <si>
    <t>1234657022</t>
  </si>
  <si>
    <t>123465702Pennfield MS</t>
  </si>
  <si>
    <t>726 Forty Foot Rd  Hatfield,  PA  19440</t>
  </si>
  <si>
    <t>1234657023</t>
  </si>
  <si>
    <t>123465702Penndale MS</t>
  </si>
  <si>
    <t>400 Penn St  Lansdale,  PA  19446</t>
  </si>
  <si>
    <t>1234657024</t>
  </si>
  <si>
    <t>123465702North Penn SHS</t>
  </si>
  <si>
    <t>1340 S Valley Forge Rd  Lansdale,  PA  19446</t>
  </si>
  <si>
    <t>1234657025</t>
  </si>
  <si>
    <t>123465702Walton Farm El Sch</t>
  </si>
  <si>
    <t>1610 Allentown Rd  Lansdale,  PA  19446</t>
  </si>
  <si>
    <t>1193565031</t>
  </si>
  <si>
    <t>119356503North Pocono HS</t>
  </si>
  <si>
    <t>97 Bochicchio Blvd  Covington Twp,  PA  18444</t>
  </si>
  <si>
    <t>1193565032</t>
  </si>
  <si>
    <t>119356503North Pocono MS</t>
  </si>
  <si>
    <t>701 Church St  Moscow,  PA  18444</t>
  </si>
  <si>
    <t>1193565033</t>
  </si>
  <si>
    <t>119356503North Pocono Intmd Sch</t>
  </si>
  <si>
    <t>1295450031</t>
  </si>
  <si>
    <t>129545003North Schuylkill JSHS</t>
  </si>
  <si>
    <t>15 Academy Lane Route 61  Ashland,  PA  17921</t>
  </si>
  <si>
    <t>1085655031</t>
  </si>
  <si>
    <t>108565503North Star HS</t>
  </si>
  <si>
    <t>400 Ohio St  Boswell,  PA  15531</t>
  </si>
  <si>
    <t>1085655032</t>
  </si>
  <si>
    <t>108565503North Star East MS</t>
  </si>
  <si>
    <t>3598 Whistler Rd  Stoystown,  PA  15563</t>
  </si>
  <si>
    <t>1204849031</t>
  </si>
  <si>
    <t>120484903Northampton Area HS</t>
  </si>
  <si>
    <t>1619 Laubach Ave  Northampton,  PA  18067</t>
  </si>
  <si>
    <t>1204849032</t>
  </si>
  <si>
    <t>120484903Northampton Area MS</t>
  </si>
  <si>
    <t>Northampton Area MS</t>
  </si>
  <si>
    <t>1617 Laubach Ave  Northampton,  PA  18067</t>
  </si>
  <si>
    <t>1170830041</t>
  </si>
  <si>
    <t>117083004Northeast Bradford JSHS</t>
  </si>
  <si>
    <t>526 Panther Lane  Rome,  PA  18837</t>
  </si>
  <si>
    <t>1126744031</t>
  </si>
  <si>
    <t>112674403Northeastern SHS</t>
  </si>
  <si>
    <t>300 High St  Manchester,  PA  17345</t>
  </si>
  <si>
    <t>1126744032</t>
  </si>
  <si>
    <t>112674403Northeastern MS</t>
  </si>
  <si>
    <t>4855 Board Road  Mount Wolf,  PA  17347</t>
  </si>
  <si>
    <t>1080560041</t>
  </si>
  <si>
    <t>108056004Northern Bedford Co MS/SHS</t>
  </si>
  <si>
    <t>152 NBC Dr  Loysburg,  PA  16659</t>
  </si>
  <si>
    <t>1081145031</t>
  </si>
  <si>
    <t>108114503Northern Cambria HS</t>
  </si>
  <si>
    <t>813 35th St  Northern Cambria,  PA  15714</t>
  </si>
  <si>
    <t>1081145032</t>
  </si>
  <si>
    <t>108114503Northern Cambria MS</t>
  </si>
  <si>
    <t>601 Joseph St  Northern Cambria,  PA  15714</t>
  </si>
  <si>
    <t>1133850031</t>
  </si>
  <si>
    <t>113385003Northern Lebanon SHS</t>
  </si>
  <si>
    <t>345 School Dr  Fredericksburg,  PA  17026</t>
  </si>
  <si>
    <t>1133850032</t>
  </si>
  <si>
    <t>113385003Northern Lebanon MS</t>
  </si>
  <si>
    <t>8310</t>
  </si>
  <si>
    <t>1213945031</t>
  </si>
  <si>
    <t>121394503Northern Lehigh SHS</t>
  </si>
  <si>
    <t>1 Bulldog Ln  Slatington,  PA  18080</t>
  </si>
  <si>
    <t>1213945032</t>
  </si>
  <si>
    <t>121394503Northern Lehigh MS</t>
  </si>
  <si>
    <t>600 Diamond St  Slatington,  PA  18080</t>
  </si>
  <si>
    <t>1095355041</t>
  </si>
  <si>
    <t>109535504Northern Potter JSHS</t>
  </si>
  <si>
    <t>763 Northern Potter Road  Ulysses,  PA  16948</t>
  </si>
  <si>
    <t>1170806071</t>
  </si>
  <si>
    <t>117080607Northern Tier Career Center</t>
  </si>
  <si>
    <t>120 Career Center  Towanda,  PA  18848</t>
  </si>
  <si>
    <t>1175960031</t>
  </si>
  <si>
    <t>117596003Cowanesque Valley JSHS</t>
  </si>
  <si>
    <t>51 North Fork Road  Westfield,  PA  16950</t>
  </si>
  <si>
    <t>1175960032</t>
  </si>
  <si>
    <t>117596003Williamson SHS</t>
  </si>
  <si>
    <t>33 Jct Cross Road  Tioga,  PA  16946</t>
  </si>
  <si>
    <t>1076564071</t>
  </si>
  <si>
    <t>107656407Northern Westmoreland CTC</t>
  </si>
  <si>
    <t>705 Stevenson Boulevard  New Kensington,  PA  15068</t>
  </si>
  <si>
    <t>1156746031</t>
  </si>
  <si>
    <t>115674603Northern HS</t>
  </si>
  <si>
    <t>653 S Baltimore St  Dillsburg,  PA  17019</t>
  </si>
  <si>
    <t>1156746032</t>
  </si>
  <si>
    <t>115674603Northern MS</t>
  </si>
  <si>
    <t>655 S Baltimore St  Dillsburg,  PA  17019</t>
  </si>
  <si>
    <t>1164952071</t>
  </si>
  <si>
    <t>116495207Northumberland County CTC</t>
  </si>
  <si>
    <t>1700-2000 West Montgomery Street  Coal Township,  PA  17866</t>
  </si>
  <si>
    <t>1184060031</t>
  </si>
  <si>
    <t>118406003Northwest Area HS</t>
  </si>
  <si>
    <t>243 Thorne Hill Rd  Shickshinny,  PA  18655</t>
  </si>
  <si>
    <t>1052585031</t>
  </si>
  <si>
    <t>105258503Northwestern MS</t>
  </si>
  <si>
    <t>150 Harthan Way  Albion,  PA  16401</t>
  </si>
  <si>
    <t>1052585032</t>
  </si>
  <si>
    <t>105258503Northwestern SHS</t>
  </si>
  <si>
    <t>200 Harthan Way  Albion,  PA  16401</t>
  </si>
  <si>
    <t>1213946031</t>
  </si>
  <si>
    <t>121394603Northwestern Lehigh HS</t>
  </si>
  <si>
    <t>6493 Route 309  New Tripoli,  PA  18066</t>
  </si>
  <si>
    <t>1213946032</t>
  </si>
  <si>
    <t>121394603Northwestern Lehigh MS</t>
  </si>
  <si>
    <t>6636 Northwest Rd  New Tripoli,  PA  18066</t>
  </si>
  <si>
    <t>1265100191</t>
  </si>
  <si>
    <t>126510019Northwood Academy CS</t>
  </si>
  <si>
    <t>4621 Castor Ave  Philadelphia,  PA  19124</t>
  </si>
  <si>
    <t>1076565021</t>
  </si>
  <si>
    <t>107656502Norwin MS</t>
  </si>
  <si>
    <t>10870 Mockingbird Dr  North Huntingdon,  PA  15642</t>
  </si>
  <si>
    <t>1076565022</t>
  </si>
  <si>
    <t>107656502Norwin SHS</t>
  </si>
  <si>
    <t>251 McMahon Dr  North Huntingdon,  PA  15642</t>
  </si>
  <si>
    <t>1241565031</t>
  </si>
  <si>
    <t>124156503Octorara Area JSHS</t>
  </si>
  <si>
    <t>226 Highland Rd  Atglen,  PA  19310</t>
  </si>
  <si>
    <t>1066162031</t>
  </si>
  <si>
    <t>106616203Oil City SHS</t>
  </si>
  <si>
    <t>10 Lynch Blvd  Oil City,  PA  16301</t>
  </si>
  <si>
    <t>1066162032</t>
  </si>
  <si>
    <t>106616203Oil City Area MS</t>
  </si>
  <si>
    <t>8 Lynch Blvd  Oil City,  PA  16301</t>
  </si>
  <si>
    <t>1193566031</t>
  </si>
  <si>
    <t>119356603Old Forge JSHS</t>
  </si>
  <si>
    <t>300 Marion St  Old Forge,  PA  18518</t>
  </si>
  <si>
    <t>1140665031</t>
  </si>
  <si>
    <t>114066503Oley Valley SHS</t>
  </si>
  <si>
    <t>17 Jefferson St  Oley,  PA  19547</t>
  </si>
  <si>
    <t>1140665032</t>
  </si>
  <si>
    <t>114066503Oley Valley MS</t>
  </si>
  <si>
    <t>3247 Friedensburg RD  Oley,  PA  19547</t>
  </si>
  <si>
    <t>1265134521</t>
  </si>
  <si>
    <t>126513452Olney Charter High School</t>
  </si>
  <si>
    <t>4322 N 5th St, 3rd Floor  Philadelphia,  PA  19140</t>
  </si>
  <si>
    <t>1095375041</t>
  </si>
  <si>
    <t>109537504Oswayo Valley HS</t>
  </si>
  <si>
    <t>318 S. Oswayo St, PO Box 610  Shinglehouse,  PA  16748</t>
  </si>
  <si>
    <t>1095375042</t>
  </si>
  <si>
    <t>109537504Oswayo Valley MS</t>
  </si>
  <si>
    <t>318 South Oswayo St PO Box 610  Shinglehouse,  PA  16748</t>
  </si>
  <si>
    <t>1094260031</t>
  </si>
  <si>
    <t>109426003Otto-Eldred JSHS</t>
  </si>
  <si>
    <t>143 R L Sweitzer Dr  Duke Center,  PA  16729</t>
  </si>
  <si>
    <t>1241566031</t>
  </si>
  <si>
    <t>124156603Owen J Roberts HS</t>
  </si>
  <si>
    <t>981 Ridge Rd  Pottstown,  PA  19465</t>
  </si>
  <si>
    <t>1241566032</t>
  </si>
  <si>
    <t>124156603Owen J Roberts MS</t>
  </si>
  <si>
    <t>881 Ridge Rd  Pottstown,  PA  19465</t>
  </si>
  <si>
    <t>1241567031</t>
  </si>
  <si>
    <t>124156703Penn's Grove Sch</t>
  </si>
  <si>
    <t>602 Garfield St  Oxford,  PA  19363</t>
  </si>
  <si>
    <t>1241567032</t>
  </si>
  <si>
    <t>124156703Oxford Area HS</t>
  </si>
  <si>
    <t>705 Waterway Rd  Oxford,  PA  19363</t>
  </si>
  <si>
    <t>1220980031</t>
  </si>
  <si>
    <t>122098003Palisades HS</t>
  </si>
  <si>
    <t>35 Church Hill Rd  Kintnersville,  PA  18930</t>
  </si>
  <si>
    <t>1220980032</t>
  </si>
  <si>
    <t>122098003Palisades MS</t>
  </si>
  <si>
    <t>4710 Durham Rd  Kintnersville,  PA  18930</t>
  </si>
  <si>
    <t>1211365031</t>
  </si>
  <si>
    <t>121136503Palmerton Area HS</t>
  </si>
  <si>
    <t>3525 Fireline Rd  Palmerton,  PA  18071</t>
  </si>
  <si>
    <t>1211365032</t>
  </si>
  <si>
    <t>121136503Palmerton Area JHS</t>
  </si>
  <si>
    <t>3529 Fireline Rd  Palmerton,  PA  18071</t>
  </si>
  <si>
    <t>1133853031</t>
  </si>
  <si>
    <t>113385303Palmyra Area MS</t>
  </si>
  <si>
    <t>50 W Cherry St  Palmyra,  PA  17078</t>
  </si>
  <si>
    <t>1133853032</t>
  </si>
  <si>
    <t>113385303Palmyra Area SHS</t>
  </si>
  <si>
    <t>1125 Park Dr  Palmyra,  PA  17078</t>
  </si>
  <si>
    <t>1735153681</t>
  </si>
  <si>
    <t>173515368Pan American Academy CS</t>
  </si>
  <si>
    <t>2830 North American Street  Philadelphia,  PA  19133</t>
  </si>
  <si>
    <t>1211366031</t>
  </si>
  <si>
    <t>121136603Panther Valley MS</t>
  </si>
  <si>
    <t>678 Panther Pride Drive  Lansford,  PA  18232</t>
  </si>
  <si>
    <t>1211366032</t>
  </si>
  <si>
    <t>121136603Panther Valley SHS</t>
  </si>
  <si>
    <t>912 Coal Region Way  Lansford,  PA  18232</t>
  </si>
  <si>
    <t>1213951031</t>
  </si>
  <si>
    <t>121395103Parkland HS</t>
  </si>
  <si>
    <t>2700 N Cedar Crest Blvd  Allentown,  PA  18104</t>
  </si>
  <si>
    <t>1213951032</t>
  </si>
  <si>
    <t>121395103Springhouse MS</t>
  </si>
  <si>
    <t>1200 Springhouse Rd  Allentown,  PA  18104</t>
  </si>
  <si>
    <t>1213951033</t>
  </si>
  <si>
    <t>121395103Orefield MS</t>
  </si>
  <si>
    <t>2675 PA Route 309  Orefield,  PA  18069</t>
  </si>
  <si>
    <t>1030273071</t>
  </si>
  <si>
    <t>103027307Parkway West CTC</t>
  </si>
  <si>
    <t>7101 Steubenville Pike  Oakdale,  PA  15071</t>
  </si>
  <si>
    <t>1204856031</t>
  </si>
  <si>
    <t>120485603Wind Gap MS</t>
  </si>
  <si>
    <t>1620 Teels Rd  Pen Argyl,  PA  18072</t>
  </si>
  <si>
    <t>1204856032</t>
  </si>
  <si>
    <t>120485603Pen Argyl Area HS</t>
  </si>
  <si>
    <t>501 W Laurel Ave  Pen Argyl,  PA  18072</t>
  </si>
  <si>
    <t>1081160031</t>
  </si>
  <si>
    <t>108116003Penn Cambria HS</t>
  </si>
  <si>
    <t>401 Linden Ave  Cresson,  PA  16630</t>
  </si>
  <si>
    <t>1081160032</t>
  </si>
  <si>
    <t>108116003Penn Cambria MS</t>
  </si>
  <si>
    <t>401 Division St  Gallitzin,  PA  16641</t>
  </si>
  <si>
    <t>1030273521</t>
  </si>
  <si>
    <t>103027352Penn Hills SHS</t>
  </si>
  <si>
    <t>309 Collins Drive  Pittsburgh,  PA  15235</t>
  </si>
  <si>
    <t>1030273522</t>
  </si>
  <si>
    <t>103027352Linton MS</t>
  </si>
  <si>
    <t>250 Aster St  Pittsburgh,  PA  15235</t>
  </si>
  <si>
    <t>1133652031</t>
  </si>
  <si>
    <t>113365203Penn Manor HS</t>
  </si>
  <si>
    <t>PO Box 1001  Millersville,  PA  17551</t>
  </si>
  <si>
    <t>1133652032</t>
  </si>
  <si>
    <t>113365203Marticville MS</t>
  </si>
  <si>
    <t>356 Frogtown Rd  Pequea,  PA  17565</t>
  </si>
  <si>
    <t>1133652033</t>
  </si>
  <si>
    <t>113365203Manor Middle School</t>
  </si>
  <si>
    <t>2950 Charlestown Rd  Lancaster,  PA  17603</t>
  </si>
  <si>
    <t>1052047031</t>
  </si>
  <si>
    <t>105204703Cambridge Springs JSHS</t>
  </si>
  <si>
    <t>641 Venango Avenue  Cambridge Springs,  PA  16403</t>
  </si>
  <si>
    <t>1052047032</t>
  </si>
  <si>
    <t>105204703Saegertown JSHS</t>
  </si>
  <si>
    <t>18079 Mook Road  Saegertown,  PA  16433</t>
  </si>
  <si>
    <t>1052047033</t>
  </si>
  <si>
    <t>105204703Maplewood JSHS</t>
  </si>
  <si>
    <t>30383 Guys Mills Rd  Guys Mills,  PA  16327</t>
  </si>
  <si>
    <t>1252369031</t>
  </si>
  <si>
    <t>125236903Sun Valley HS</t>
  </si>
  <si>
    <t>2881 Pancoast Ave  Aston,  PA  19014</t>
  </si>
  <si>
    <t>1252369032</t>
  </si>
  <si>
    <t>125236903Northley MS</t>
  </si>
  <si>
    <t>2801 Concord Road  Aston,  PA  19014</t>
  </si>
  <si>
    <t>1220981031</t>
  </si>
  <si>
    <t>122098103Pennridge South MS</t>
  </si>
  <si>
    <t>Fifth &amp; Cedar Streets  Perkasie,  PA  18944</t>
  </si>
  <si>
    <t>1220981032</t>
  </si>
  <si>
    <t>122098103Pennridge HS</t>
  </si>
  <si>
    <t>1228 North Fifth Street  Perkasie,  PA  18944</t>
  </si>
  <si>
    <t>1220981033</t>
  </si>
  <si>
    <t>122098103Pennridge Central MS</t>
  </si>
  <si>
    <t>144 Walnut Street  Perkasie,  PA  18944</t>
  </si>
  <si>
    <t>1220981034</t>
  </si>
  <si>
    <t>122098103Pennridge North MS</t>
  </si>
  <si>
    <t>1500 North Fifth St  Perkasie,  PA  18944</t>
  </si>
  <si>
    <t>1283263031</t>
  </si>
  <si>
    <t>128326303Penns Manor Area JSHS</t>
  </si>
  <si>
    <t>6003 Route 553 Highway  Clymer,  PA  15728</t>
  </si>
  <si>
    <t>1101470031</t>
  </si>
  <si>
    <t>110147003Penns Valley Area JSHS</t>
  </si>
  <si>
    <t>4545 Penns Valley Road  Spring Mills,  PA  16875</t>
  </si>
  <si>
    <t>1220982021</t>
  </si>
  <si>
    <t>122098202William Penn MS</t>
  </si>
  <si>
    <t>1524 Derbyshire Rd  Yardley,  PA  19067</t>
  </si>
  <si>
    <t>1220982022</t>
  </si>
  <si>
    <t>122098202Pennwood MS</t>
  </si>
  <si>
    <t>1523 Makefield Rd  Yardley,  PA  19067</t>
  </si>
  <si>
    <t>1220982023</t>
  </si>
  <si>
    <t>122098202Pennsbury HS</t>
  </si>
  <si>
    <t>705 Hood Blvd  Fairless Hills,  PA  19030</t>
  </si>
  <si>
    <t>1220982024</t>
  </si>
  <si>
    <t>122098202Charles H Boehm MS</t>
  </si>
  <si>
    <t>866 Big Oak Rd  Yardley,  PA  19067</t>
  </si>
  <si>
    <t>1270434301</t>
  </si>
  <si>
    <t>127043430Pennsylvania Cyber CS</t>
  </si>
  <si>
    <t>652 Midland Ave  Midland,  PA  15059</t>
  </si>
  <si>
    <t>1152200031</t>
  </si>
  <si>
    <t>115220003Pennsylvania Distance Learning CS</t>
  </si>
  <si>
    <t>2100 Corporate Drive  Wexford,  PA  15090</t>
  </si>
  <si>
    <t>1241500041</t>
  </si>
  <si>
    <t>124150004Pennsylvania Leadership CS</t>
  </si>
  <si>
    <t>1332 Enterprise Dr  West Chester,  PA  19380</t>
  </si>
  <si>
    <t>1234600011</t>
  </si>
  <si>
    <t>123460001Pennsylvania Virtual CS</t>
  </si>
  <si>
    <t>630 Park Avenue  King of Prussia,  PA  19406</t>
  </si>
  <si>
    <t>1076571031</t>
  </si>
  <si>
    <t>107657103Penn MS</t>
  </si>
  <si>
    <t>11 Penn Middle Way  Jeannette,  PA  15644</t>
  </si>
  <si>
    <t>1076571032</t>
  </si>
  <si>
    <t>107657103Trafford MS</t>
  </si>
  <si>
    <t>100 E Brinton Ave  Trafford,  PA  15085</t>
  </si>
  <si>
    <t>1076571033</t>
  </si>
  <si>
    <t>107657103Penn Trafford HS</t>
  </si>
  <si>
    <t>3381 Route 130  Harrison City,  PA  15636</t>
  </si>
  <si>
    <t>1265100041</t>
  </si>
  <si>
    <t>126510004People for People CS</t>
  </si>
  <si>
    <t>800 North Broad Street  Philadelphia,  PA  19130</t>
  </si>
  <si>
    <t>1133653031</t>
  </si>
  <si>
    <t>113365303Pequea Valley HS</t>
  </si>
  <si>
    <t>4033 E Newport Rd  Kinzers,  PA  17535</t>
  </si>
  <si>
    <t>1133653032</t>
  </si>
  <si>
    <t>113365303Pequea Valley Intrmd Sch</t>
  </si>
  <si>
    <t>166 S New Holland Rd  Kinzers,  PA  17535</t>
  </si>
  <si>
    <t>1234661031</t>
  </si>
  <si>
    <t>123466103Perkiomen Valley MS-East</t>
  </si>
  <si>
    <t>100 Kagey Rd  Collegeville,  PA  19426</t>
  </si>
  <si>
    <t>1234661032</t>
  </si>
  <si>
    <t>123466103Perkiomen Valley HS</t>
  </si>
  <si>
    <t>509 Gravel Rd  Collegeville,  PA  19426</t>
  </si>
  <si>
    <t>1234661033</t>
  </si>
  <si>
    <t>123466103Perkiomen Valley MS-West</t>
  </si>
  <si>
    <t>200 Big Road  Zieglerville,  PA  19492</t>
  </si>
  <si>
    <t>1052500011</t>
  </si>
  <si>
    <t>105250001Perseus House CS of Excellence</t>
  </si>
  <si>
    <t>1511 Peach Street  Erie,  PA  16501</t>
  </si>
  <si>
    <t>1016365031</t>
  </si>
  <si>
    <t>101636503Peters Twp MS</t>
  </si>
  <si>
    <t>625 E McMurray Rd  McMurray,  PA  15317</t>
  </si>
  <si>
    <t>1016365032</t>
  </si>
  <si>
    <t>101636503Peters Twp HS</t>
  </si>
  <si>
    <t>264 E McMurray Rd  McMurray,  PA  15317</t>
  </si>
  <si>
    <t>1265132801</t>
  </si>
  <si>
    <t>126513280Philadelphia Academy CS</t>
  </si>
  <si>
    <t>11000 Roosevelt Blvd  Philadelphia,  PA  19116</t>
  </si>
  <si>
    <t>1265150011</t>
  </si>
  <si>
    <t>126515001Bryant William C Sch</t>
  </si>
  <si>
    <t>6001 Cedar Ave  Philadelphia,  PA  19143</t>
  </si>
  <si>
    <t>1265150012</t>
  </si>
  <si>
    <t>126515001McMichael Morton Sch</t>
  </si>
  <si>
    <t>3543 Fairmount Ave  Philadelphia,  PA  19104</t>
  </si>
  <si>
    <t>1265150013</t>
  </si>
  <si>
    <t>126515001Rhoads James Sch</t>
  </si>
  <si>
    <t>4901 Parrish St  Philadelphia,  PA  19139</t>
  </si>
  <si>
    <t>1265150014</t>
  </si>
  <si>
    <t>126515001Washington Martha Sch</t>
  </si>
  <si>
    <t>766 N 44th St  Philadelphia,  PA  19104</t>
  </si>
  <si>
    <t>1265150015</t>
  </si>
  <si>
    <t>126515001Penrose Sch</t>
  </si>
  <si>
    <t>2515 S 78th St  Philadelphia,  PA  19153</t>
  </si>
  <si>
    <t>1265150016</t>
  </si>
  <si>
    <t>126515001Bache-Martin Sch</t>
  </si>
  <si>
    <t>2201 Brown St  Philadelphia,  PA  19130</t>
  </si>
  <si>
    <t>1265150017</t>
  </si>
  <si>
    <t>126515001Bregy F Amedee Sch</t>
  </si>
  <si>
    <t>1700 Bigler St  Philadelphia,  PA  19145</t>
  </si>
  <si>
    <t>1265150018</t>
  </si>
  <si>
    <t>126515001Childs George W Sch</t>
  </si>
  <si>
    <t>1599 Wharton St  Philadelphia,  PA  19146</t>
  </si>
  <si>
    <t>1265150019</t>
  </si>
  <si>
    <t>126515001Gideon Edward Sch</t>
  </si>
  <si>
    <t>2817 W Glenwood Ave  Philadelphia,  PA  19121</t>
  </si>
  <si>
    <t>12651500110</t>
  </si>
  <si>
    <t>126515001Kelley William D Sch</t>
  </si>
  <si>
    <t>1601 N 28th St  Philadelphia,  PA  19121</t>
  </si>
  <si>
    <t>12651500111</t>
  </si>
  <si>
    <t>126515001McDaniel Delaplaine Sch</t>
  </si>
  <si>
    <t>1801 S 22nd Street  Philadelphia,  PA  19145</t>
  </si>
  <si>
    <t>12651500112</t>
  </si>
  <si>
    <t>126515001Meade Gen George C Sch</t>
  </si>
  <si>
    <t>1600 N 18th St  Philadelphia,  PA  19121</t>
  </si>
  <si>
    <t>12651500113</t>
  </si>
  <si>
    <t>126515001Stanton Edwin M Sch</t>
  </si>
  <si>
    <t>1700 Christian St  Philadelphia,  PA  19146</t>
  </si>
  <si>
    <t>12651500114</t>
  </si>
  <si>
    <t>126515001Jackson Andrew Sch</t>
  </si>
  <si>
    <t>1213 S 12th St  Philadelphia,  PA  19147</t>
  </si>
  <si>
    <t>12651500115</t>
  </si>
  <si>
    <t>126515001Kearny Gen Philip Sch</t>
  </si>
  <si>
    <t>601 Fairmount Ave  Philadelphia,  PA  19123</t>
  </si>
  <si>
    <t>12651500116</t>
  </si>
  <si>
    <t>126515001Kirkbride Eliza B Sch</t>
  </si>
  <si>
    <t>1501 S 7th St  Philadelphia,  PA  19147</t>
  </si>
  <si>
    <t>12651500117</t>
  </si>
  <si>
    <t>126515001McCall Gen George A Sch</t>
  </si>
  <si>
    <t>325 S 7th St  Philadelphia,  PA  19106</t>
  </si>
  <si>
    <t>12651500118</t>
  </si>
  <si>
    <t>126515001Meredith William M Sch</t>
  </si>
  <si>
    <t>725 S 5th St  Philadelphia,  PA  19147</t>
  </si>
  <si>
    <t>12651500119</t>
  </si>
  <si>
    <t>126515001Nebinger George W Sch</t>
  </si>
  <si>
    <t>601 Carpenter St  Philadelphia,  PA  19147</t>
  </si>
  <si>
    <t>12651500120</t>
  </si>
  <si>
    <t>126515001Sharswood George Sch</t>
  </si>
  <si>
    <t>2300 S 2nd St  Philadelphia,  PA  19148</t>
  </si>
  <si>
    <t>12651500121</t>
  </si>
  <si>
    <t>126515001Southwark Sch</t>
  </si>
  <si>
    <t>1835 S 9th St  Philadelphia,  PA  19148</t>
  </si>
  <si>
    <t>12651500122</t>
  </si>
  <si>
    <t>126515001Spring Garden Sch</t>
  </si>
  <si>
    <t>685 N 12th St  Philadelphia,  PA  19123</t>
  </si>
  <si>
    <t>12651500123</t>
  </si>
  <si>
    <t>126515001Taggart John H Sch</t>
  </si>
  <si>
    <t>400 W Porter St  Philadelphia,  PA  19148</t>
  </si>
  <si>
    <t>12651500124</t>
  </si>
  <si>
    <t>126515001Blaine James G Sch</t>
  </si>
  <si>
    <t>3001 W Berks St  Philadelphia,  PA  19121</t>
  </si>
  <si>
    <t>12651500125</t>
  </si>
  <si>
    <t>126515001Blankenburg Rudolph Sch</t>
  </si>
  <si>
    <t>4600 W Girard Ave  Philadelphia,  PA  19131</t>
  </si>
  <si>
    <t>12651500126</t>
  </si>
  <si>
    <t>126515001Lamberton Robert E Sch</t>
  </si>
  <si>
    <t>7501 Woodbine Ave  Philadelphia,  PA  19151</t>
  </si>
  <si>
    <t>12651500127</t>
  </si>
  <si>
    <t>126515001Brown Henry A Sch</t>
  </si>
  <si>
    <t>1946 E Sergeant St  Philadelphia,  PA  19125</t>
  </si>
  <si>
    <t>12651500128</t>
  </si>
  <si>
    <t>126515001Dunbar Paul L Sch</t>
  </si>
  <si>
    <t>1750 N 12th St  Philadelphia,  PA  19122</t>
  </si>
  <si>
    <t>12651500129</t>
  </si>
  <si>
    <t>126515001Hunter William H Sch</t>
  </si>
  <si>
    <t>2400 N Front St  Philadelphia,  PA  19133</t>
  </si>
  <si>
    <t>12651500130</t>
  </si>
  <si>
    <t>126515001Ludlow James R Sch</t>
  </si>
  <si>
    <t>550 W Master St  Philadelphia,  PA  19122</t>
  </si>
  <si>
    <t>12651500131</t>
  </si>
  <si>
    <t>126515001Welsh John Sch</t>
  </si>
  <si>
    <t>2331 N 4th St  Philadelphia,  PA  19133</t>
  </si>
  <si>
    <t>12651500132</t>
  </si>
  <si>
    <t>126515001Day Anna B Sch</t>
  </si>
  <si>
    <t>6324-42 Crittenden St.  Philadelphia,  PA  19138</t>
  </si>
  <si>
    <t>12651500133</t>
  </si>
  <si>
    <t>126515001Henry Charles W Sch</t>
  </si>
  <si>
    <t>601 Carpenter Ln  Philadelphia,  PA  19119</t>
  </si>
  <si>
    <t>12651500134</t>
  </si>
  <si>
    <t>126515001Houston Henry E Sch</t>
  </si>
  <si>
    <t>7300 Rural Lane  Philadelphia,  PA  19119</t>
  </si>
  <si>
    <t>12651500135</t>
  </si>
  <si>
    <t>126515001John Story Jenks Academy for the Arts and Sciences</t>
  </si>
  <si>
    <t>John Story Jenks Academy for the Arts and Sciences</t>
  </si>
  <si>
    <t>8301 Germantown Ave  Philadelphia,  PA  19118</t>
  </si>
  <si>
    <t>12651500136</t>
  </si>
  <si>
    <t>126515001Lingelbach Anna L Sch</t>
  </si>
  <si>
    <t>6340 Wayne Ave  Philadelphia,  PA  19144</t>
  </si>
  <si>
    <t>12651500137</t>
  </si>
  <si>
    <t>126515001McCloskey John F Sch</t>
  </si>
  <si>
    <t>8500 Pickering St  Philadelphia,  PA  19150</t>
  </si>
  <si>
    <t>12651500138</t>
  </si>
  <si>
    <t>126515001Mifflin Thomas Sch</t>
  </si>
  <si>
    <t>3624 Conrad St  Philadelphia,  PA  19129</t>
  </si>
  <si>
    <t>12651500139</t>
  </si>
  <si>
    <t>126515001Shawmont Sch</t>
  </si>
  <si>
    <t>535 Shawmont Ave  Philadelphia,  PA  19128</t>
  </si>
  <si>
    <t>12651500140</t>
  </si>
  <si>
    <t>126515001Dobson James Sch</t>
  </si>
  <si>
    <t>4667 Umbria St  Philadelphia,  PA  19127</t>
  </si>
  <si>
    <t>12651500141</t>
  </si>
  <si>
    <t>126515001Steel Edward Sch</t>
  </si>
  <si>
    <t>4301 Wayne Ave  Philadelphia,  PA  19140</t>
  </si>
  <si>
    <t>12651500142</t>
  </si>
  <si>
    <t>126515001Widener Memorial Sch</t>
  </si>
  <si>
    <t>1450 W Olney Ave  Philadelphia,  PA  19141</t>
  </si>
  <si>
    <t>12651500143</t>
  </si>
  <si>
    <t>126515001Finletter Thomas K Sch</t>
  </si>
  <si>
    <t>6100 N Front St  Philadelphia,  PA  19120</t>
  </si>
  <si>
    <t>12651500144</t>
  </si>
  <si>
    <t>126515001Hopkinson Francis Sch</t>
  </si>
  <si>
    <t>4001 L St  Philadelphia,  PA  19124</t>
  </si>
  <si>
    <t>12651500145</t>
  </si>
  <si>
    <t>126515001Bridesburg Sch</t>
  </si>
  <si>
    <t>3745</t>
  </si>
  <si>
    <t>Bridesburg Sch</t>
  </si>
  <si>
    <t>2824 Jenks St  Philadelphia,  PA  19137</t>
  </si>
  <si>
    <t>12651500146</t>
  </si>
  <si>
    <t>126515001Morrison Andrew J Sch</t>
  </si>
  <si>
    <t>5100 N 3rd St  Philadelphia,  PA  19120</t>
  </si>
  <si>
    <t>12651500147</t>
  </si>
  <si>
    <t>126515001Olney El Sch</t>
  </si>
  <si>
    <t>5301 N Water St  Philadelphia,  PA  19120</t>
  </si>
  <si>
    <t>12651500148</t>
  </si>
  <si>
    <t>126515001Allen Ethan Sch</t>
  </si>
  <si>
    <t>6329 Battersby St  Philadelphia,  PA  19149</t>
  </si>
  <si>
    <t>12651500149</t>
  </si>
  <si>
    <t>126515001Disston Hamilton Sch</t>
  </si>
  <si>
    <t>6801 Cottage St  Philadelphia,  PA  19135</t>
  </si>
  <si>
    <t>12651500150</t>
  </si>
  <si>
    <t>126515001Mayfair Sch</t>
  </si>
  <si>
    <t>3001 Princeton Ave  Philadelphia,  PA  19149</t>
  </si>
  <si>
    <t>12651500151</t>
  </si>
  <si>
    <t>126515001Fitzpatrick Aloysius L Sch</t>
  </si>
  <si>
    <t>11061 Knights Rd  Philadelphia,  PA  19154</t>
  </si>
  <si>
    <t>12651500152</t>
  </si>
  <si>
    <t>126515001Comegys Benjamin B Sch</t>
  </si>
  <si>
    <t>5100 Greenway Ave  Philadelphia,  PA  19143</t>
  </si>
  <si>
    <t>12651500153</t>
  </si>
  <si>
    <t>126515001Dick William Sch</t>
  </si>
  <si>
    <t>2498 W Diamond St  Philadelphia,  PA  19121</t>
  </si>
  <si>
    <t>12651500154</t>
  </si>
  <si>
    <t>126515001Mitchell El Sch</t>
  </si>
  <si>
    <t>3798</t>
  </si>
  <si>
    <t>Mitchell El Sch</t>
  </si>
  <si>
    <t>5500 Kingsessing Ave  Philadelphia,  PA  19143</t>
  </si>
  <si>
    <t>12651500155</t>
  </si>
  <si>
    <t>126515001Anderson Add B Sch</t>
  </si>
  <si>
    <t>1034 S 60th St  Philadelphia,  PA  19143</t>
  </si>
  <si>
    <t>12651500156</t>
  </si>
  <si>
    <t>126515001Arthur Chester A Sch</t>
  </si>
  <si>
    <t>2000 Catharine St  Philadelphia,  PA  19146</t>
  </si>
  <si>
    <t>12651500157</t>
  </si>
  <si>
    <t>126515001Huey Samuel B Sch</t>
  </si>
  <si>
    <t>5200 Pine St  Philadelphia,  PA  19143</t>
  </si>
  <si>
    <t>12651500158</t>
  </si>
  <si>
    <t>126515001Masterman Julia R Sec Sch</t>
  </si>
  <si>
    <t>1699 Spring Garden St  Philadelphia,  PA  19130</t>
  </si>
  <si>
    <t>12651500159</t>
  </si>
  <si>
    <t>126515001Fels Samuel HS</t>
  </si>
  <si>
    <t>5500 Langdon Street  Philadelphia,  PA  19111</t>
  </si>
  <si>
    <t>12651500160</t>
  </si>
  <si>
    <t>126515001Furness Horace HS</t>
  </si>
  <si>
    <t>1900 S 3rd St  Philadelphia,  PA  19148</t>
  </si>
  <si>
    <t>12651500161</t>
  </si>
  <si>
    <t>126515001Wagner Gen Louis MS</t>
  </si>
  <si>
    <t>1701 W Chelten Ave  Philadelphia,  PA  19126</t>
  </si>
  <si>
    <t>12651500162</t>
  </si>
  <si>
    <t>126515001Dobbins AVT HS</t>
  </si>
  <si>
    <t>2150 West Lehigh Avenue  Philadelphia,  PA  19132</t>
  </si>
  <si>
    <t>12651500163</t>
  </si>
  <si>
    <t>126515001Mastbaum Jules E AVTS</t>
  </si>
  <si>
    <t>3116 Frankford Avenue  Philadelphia,  PA  19134</t>
  </si>
  <si>
    <t>12651500164</t>
  </si>
  <si>
    <t>126515001Girls HS</t>
  </si>
  <si>
    <t>1400 W Olney Ave  Philadelphia,  PA  19141</t>
  </si>
  <si>
    <t>12651500165</t>
  </si>
  <si>
    <t>126515001Roxborough HS</t>
  </si>
  <si>
    <t>6498 Ridge Ave  Philadelphia,  PA  19128</t>
  </si>
  <si>
    <t>12651500166</t>
  </si>
  <si>
    <t>126515001Lincoln HS</t>
  </si>
  <si>
    <t>3201 Ryan Ave  Philadelphia,  PA  19136</t>
  </si>
  <si>
    <t>12651500167</t>
  </si>
  <si>
    <t>126515001Bartram John - Main</t>
  </si>
  <si>
    <t>2401 S 67th St  Philadelphia,  PA  19142</t>
  </si>
  <si>
    <t>12651500168</t>
  </si>
  <si>
    <t>126515001Central HS</t>
  </si>
  <si>
    <t>1700 W Olney Ave  Philadelphia,  PA  19141</t>
  </si>
  <si>
    <t>12651500169</t>
  </si>
  <si>
    <t>126515001Edison HS/Fareira Skills</t>
  </si>
  <si>
    <t>151 West Luzerne Street  Philadelphia,  PA  19140</t>
  </si>
  <si>
    <t>12651500170</t>
  </si>
  <si>
    <t>126515001Frankford HS</t>
  </si>
  <si>
    <t>5000 Oxford Ave  Philadelphia,  PA  19124</t>
  </si>
  <si>
    <t>12651500171</t>
  </si>
  <si>
    <t>126515001Franklin Benjamin HS</t>
  </si>
  <si>
    <t>550 N Broad St  Philadelphia,  PA  19130</t>
  </si>
  <si>
    <t>12651500172</t>
  </si>
  <si>
    <t>126515001Northeast HS</t>
  </si>
  <si>
    <t>1601 Cottman Ave  Philadelphia,  PA  19111</t>
  </si>
  <si>
    <t>12651500173</t>
  </si>
  <si>
    <t>126515001Overbrook HS</t>
  </si>
  <si>
    <t>5898 Lancaster Ave  Philadelphia,  PA  19131</t>
  </si>
  <si>
    <t>12651500174</t>
  </si>
  <si>
    <t>126515001South Philadelphia HS</t>
  </si>
  <si>
    <t>2101 S Broad St  Philadelphia,  PA  19148</t>
  </si>
  <si>
    <t>12651500175</t>
  </si>
  <si>
    <t>126515001West Philadelphia HS</t>
  </si>
  <si>
    <t>4901 Chestnut St  Philadelphia,  PA  19139</t>
  </si>
  <si>
    <t>12651500176</t>
  </si>
  <si>
    <t>126515001Saul W B Agricultural School</t>
  </si>
  <si>
    <t>7100 Henry Avenue  Philadelphia,  PA  19128</t>
  </si>
  <si>
    <t>12651500177</t>
  </si>
  <si>
    <t>126515001Greenberg Joseph Sch</t>
  </si>
  <si>
    <t>600 Sharon Ln  Philadelphia,  PA  19115</t>
  </si>
  <si>
    <t>12651500178</t>
  </si>
  <si>
    <t>126515001Decatur Stephen Sch</t>
  </si>
  <si>
    <t>3500 Academy Rd  Philadelphia,  PA  19154</t>
  </si>
  <si>
    <t>12651500179</t>
  </si>
  <si>
    <t>126515001Locke Alain Sch</t>
  </si>
  <si>
    <t>4550 Haverford Ave  Philadelphia,  PA  19139</t>
  </si>
  <si>
    <t>12651500180</t>
  </si>
  <si>
    <t>126515001Morris Robert Sch</t>
  </si>
  <si>
    <t>2600 W Thompson St  Philadelphia,  PA  19121</t>
  </si>
  <si>
    <t>12651500181</t>
  </si>
  <si>
    <t>126515001Stearne Allen M Sch</t>
  </si>
  <si>
    <t>1655 Unity St  Philadelphia,  PA  19124</t>
  </si>
  <si>
    <t>12651500182</t>
  </si>
  <si>
    <t>126515001Duckrey Tanner Sch</t>
  </si>
  <si>
    <t>1501 W Diamond St  Philadelphia,  PA  19121</t>
  </si>
  <si>
    <t>12651500183</t>
  </si>
  <si>
    <t>126515001Potter-Thomas Sch</t>
  </si>
  <si>
    <t>3001 N 6th St  Philadelphia,  PA  19133</t>
  </si>
  <si>
    <t>12651500184</t>
  </si>
  <si>
    <t>126515001Cook-Wissahickon Sch</t>
  </si>
  <si>
    <t>201 E Salaignac St  Philadelphia,  PA  19128</t>
  </si>
  <si>
    <t>12651500185</t>
  </si>
  <si>
    <t>126515001Hartranft John F Sch</t>
  </si>
  <si>
    <t>720 W Cumberland St  Philadelphia,  PA  19133</t>
  </si>
  <si>
    <t>12651500186</t>
  </si>
  <si>
    <t>126515001Bethune Mary McLeod Sch</t>
  </si>
  <si>
    <t>3301 Old York Rd  Philadelphia,  PA  19140</t>
  </si>
  <si>
    <t>12651500187</t>
  </si>
  <si>
    <t>126515001Hamilton Andrew Sch</t>
  </si>
  <si>
    <t>5640 Spruce St  Philadelphia,  PA  19139</t>
  </si>
  <si>
    <t>12651500188</t>
  </si>
  <si>
    <t>126515001Greenfield Albert M Sch</t>
  </si>
  <si>
    <t>2200 Chestnut St  Philadelphia,  PA  19103</t>
  </si>
  <si>
    <t>12651500189</t>
  </si>
  <si>
    <t>126515001Heston Edward Sch</t>
  </si>
  <si>
    <t>1621 N 54th St  Philadelphia,  PA  19131</t>
  </si>
  <si>
    <t>12651500190</t>
  </si>
  <si>
    <t>126515001Allen Dr Ethel Sch</t>
  </si>
  <si>
    <t>3200 W Lehigh Ave  Philadelphia,  PA  19132</t>
  </si>
  <si>
    <t>12651500191</t>
  </si>
  <si>
    <t>126515001McKinley William Sch</t>
  </si>
  <si>
    <t>2101 N Orkney St  Philadelphia,  PA  19122</t>
  </si>
  <si>
    <t>12651500192</t>
  </si>
  <si>
    <t>126515001Conwell Russell MS</t>
  </si>
  <si>
    <t>1849 E Clearfield St  Philadelphia,  PA  19134</t>
  </si>
  <si>
    <t>12651500193</t>
  </si>
  <si>
    <t>126515001Washington George HS</t>
  </si>
  <si>
    <t>10175 Bustleon Avenue  Philadelphia,  PA  19116</t>
  </si>
  <si>
    <t>12651500194</t>
  </si>
  <si>
    <t>126515001Harrington Avery D Sch</t>
  </si>
  <si>
    <t>5300-34 Baltimore Ave  Philadelphia,  PA  19143</t>
  </si>
  <si>
    <t>12651500195</t>
  </si>
  <si>
    <t>126515001Lea Henry C Sch</t>
  </si>
  <si>
    <t>4700 Locust St  Philadelphia,  PA  19139</t>
  </si>
  <si>
    <t>12651500196</t>
  </si>
  <si>
    <t>126515001Longstreth William C Sch</t>
  </si>
  <si>
    <t>5700 Willows Ave  Philadelphia,  PA  19143</t>
  </si>
  <si>
    <t>12651500197</t>
  </si>
  <si>
    <t>126515001Parkway Northwest</t>
  </si>
  <si>
    <t>1100 E. Mt. Pleasant Ave  Philadelphia,  PA  19150</t>
  </si>
  <si>
    <t>12651500198</t>
  </si>
  <si>
    <t>126515001King Martin Luther HS</t>
  </si>
  <si>
    <t>6100 Stenton Ave  Philadelphia,  PA  19138</t>
  </si>
  <si>
    <t>12651500199</t>
  </si>
  <si>
    <t>126515001Clemente Roberto MS</t>
  </si>
  <si>
    <t>122 W Erie Ave  Philadelphia,  PA  19140</t>
  </si>
  <si>
    <t>126515001100</t>
  </si>
  <si>
    <t>126515001Meehan Austin MS</t>
  </si>
  <si>
    <t>3001 Ryan Ave  Philadelphia,  PA  19152</t>
  </si>
  <si>
    <t>126515001101</t>
  </si>
  <si>
    <t>126515001Franklin LC</t>
  </si>
  <si>
    <t>616 N 15th St  Philadelphia,  PA  19130</t>
  </si>
  <si>
    <t>126515001102</t>
  </si>
  <si>
    <t>126515001Amy At Martin</t>
  </si>
  <si>
    <t>3380 Richmond St  Philadelphia,  PA  19134</t>
  </si>
  <si>
    <t>126515001103</t>
  </si>
  <si>
    <t>126515001Baldi C C A MS</t>
  </si>
  <si>
    <t>8801 Verree Rd  Philadelphia,  PA  19115</t>
  </si>
  <si>
    <t>126515001104</t>
  </si>
  <si>
    <t>126515001La Brum Gen J Harry MS</t>
  </si>
  <si>
    <t>10800 Hawley St  Philadelphia,  PA  19154</t>
  </si>
  <si>
    <t>126515001105</t>
  </si>
  <si>
    <t>126515001Fitler Academics Plus</t>
  </si>
  <si>
    <t>140 W Seymour St  Philadelphia,  PA  19144</t>
  </si>
  <si>
    <t>126515001106</t>
  </si>
  <si>
    <t>126515001Overbrook Edu Ctr</t>
  </si>
  <si>
    <t>6722 Lansdowne Ave  Philadelphia,  PA  19151</t>
  </si>
  <si>
    <t>126515001107</t>
  </si>
  <si>
    <t>126515001Creative and Performing Arts</t>
  </si>
  <si>
    <t>901 S Broad St  Philadelphia,  PA  19147</t>
  </si>
  <si>
    <t>126515001108</t>
  </si>
  <si>
    <t>126515001Middle Years Alternative</t>
  </si>
  <si>
    <t>4725 Fairmont Ave  Philadelphia,  PA  19139</t>
  </si>
  <si>
    <t>126515001109</t>
  </si>
  <si>
    <t>126515001Carver HS</t>
  </si>
  <si>
    <t>1600 W Norris St  Philadelphia,  PA  19121</t>
  </si>
  <si>
    <t>126515001110</t>
  </si>
  <si>
    <t>126515001Amy NW</t>
  </si>
  <si>
    <t>6000 Ridge Ave  Philadelphia,  PA  19128</t>
  </si>
  <si>
    <t>126515001111</t>
  </si>
  <si>
    <t>126515001Bodine William W HS</t>
  </si>
  <si>
    <t>1101 N 4th St  Philadelphia,  PA  19123</t>
  </si>
  <si>
    <t>126515001112</t>
  </si>
  <si>
    <t>126515001Swenson Arts &amp; Technology HS</t>
  </si>
  <si>
    <t>2750 Red Lion Road  Philadelphia,  PA  19114</t>
  </si>
  <si>
    <t>126515001113</t>
  </si>
  <si>
    <t>126515001DeBurgos Bilingual Magnet MS</t>
  </si>
  <si>
    <t>401 W Lehigh Ave  Philadelphia,  PA  19133</t>
  </si>
  <si>
    <t>126515001114</t>
  </si>
  <si>
    <t>126515001Waring Laura W Sch</t>
  </si>
  <si>
    <t>1801 Green St  Philadelphia,  PA  19130</t>
  </si>
  <si>
    <t>126515001115</t>
  </si>
  <si>
    <t>126515001Fell D Newlin Sch</t>
  </si>
  <si>
    <t>900 W Oregon Ave  Philadelphia,  PA  19148</t>
  </si>
  <si>
    <t>126515001116</t>
  </si>
  <si>
    <t>126515001Hill Freedman World Academy</t>
  </si>
  <si>
    <t>Hill Freedman World Academy</t>
  </si>
  <si>
    <t>6200 Crittenden St  Philadelphia,  PA  19138</t>
  </si>
  <si>
    <t>126515001117</t>
  </si>
  <si>
    <t>126515001Franklin Benjamin Sch</t>
  </si>
  <si>
    <t>5735 Rising Sun Ave  Philadelphia,  PA  19120</t>
  </si>
  <si>
    <t>126515001118</t>
  </si>
  <si>
    <t>126515001Ziegler William H Sch</t>
  </si>
  <si>
    <t>5935 Saul St  Philadelphia,  PA  19149</t>
  </si>
  <si>
    <t>126515001119</t>
  </si>
  <si>
    <t>126515001Spruance Gilbert Sch</t>
  </si>
  <si>
    <t>6401 Horrocks St  Philadelphia,  PA  19149</t>
  </si>
  <si>
    <t>126515001120</t>
  </si>
  <si>
    <t>126515001Farrell Louis H Sch</t>
  </si>
  <si>
    <t>8300 Castor Ave  Philadelphia,  PA  19152</t>
  </si>
  <si>
    <t>126515001121</t>
  </si>
  <si>
    <t>126515001Beeber Dimner MS</t>
  </si>
  <si>
    <t>5925 Malvern Ave  Philadelphia,  PA  19131</t>
  </si>
  <si>
    <t>126515001122</t>
  </si>
  <si>
    <t>126515001Cooke Jay MS</t>
  </si>
  <si>
    <t>1300 W Louden St  Philadelphia,  PA  19141</t>
  </si>
  <si>
    <t>126515001123</t>
  </si>
  <si>
    <t>126515001Harding Warren G MS</t>
  </si>
  <si>
    <t>2000 Wakeling St  Philadelphia,  PA  19124</t>
  </si>
  <si>
    <t>126515001124</t>
  </si>
  <si>
    <t>126515001Sayre William L MS</t>
  </si>
  <si>
    <t>5800 Walnut St  Philadelphia,  PA  19139</t>
  </si>
  <si>
    <t>126515001125</t>
  </si>
  <si>
    <t>126515001Wilson Woodrow MS</t>
  </si>
  <si>
    <t>1800 Cottman Ave  Philadelphia,  PA  19111</t>
  </si>
  <si>
    <t>126515001126</t>
  </si>
  <si>
    <t>126515001Strawberry Mansion HS</t>
  </si>
  <si>
    <t>3133 Ridge Ave  Philadelphia,  PA  19132</t>
  </si>
  <si>
    <t>126515001127</t>
  </si>
  <si>
    <t>126515001Adaire Alexander Sch</t>
  </si>
  <si>
    <t>1300 E Palmer St  Philadelphia,  PA  19125</t>
  </si>
  <si>
    <t>126515001128</t>
  </si>
  <si>
    <t>126515001Feltonville Sch of Arts &amp; Sciences</t>
  </si>
  <si>
    <t>210 E. Courtland St.  Philadelphia,  PA  19120</t>
  </si>
  <si>
    <t>126515001129</t>
  </si>
  <si>
    <t>126515001Marshall Thurgood</t>
  </si>
  <si>
    <t>5120 N 6th St  Philadelphia,  PA  19120</t>
  </si>
  <si>
    <t>126515001130</t>
  </si>
  <si>
    <t>126515001Munoz-Marin Luis</t>
  </si>
  <si>
    <t>3300 N 3rd St  Philadelphia,  PA  19140</t>
  </si>
  <si>
    <t>126515001131</t>
  </si>
  <si>
    <t>126515001Washington Grover Jr Sch</t>
  </si>
  <si>
    <t>201 E Olney Avenue  Philadelphia,  PA  19120</t>
  </si>
  <si>
    <t>126515001132</t>
  </si>
  <si>
    <t>126515001Gamp</t>
  </si>
  <si>
    <t>23rd and Ritner Sts  Philadelphia,  PA  19145</t>
  </si>
  <si>
    <t>126515001133</t>
  </si>
  <si>
    <t>126515001Penn Alexander Sch</t>
  </si>
  <si>
    <t>4209 Spruce St  Philadelphia,  PA  19104</t>
  </si>
  <si>
    <t>126515001134</t>
  </si>
  <si>
    <t>126515001Paul Robeson HS for Human Services</t>
  </si>
  <si>
    <t>4125 Ludlow St  Philadelphia,  PA  19104</t>
  </si>
  <si>
    <t>126515001135</t>
  </si>
  <si>
    <t>126515001Parkway-Center City</t>
  </si>
  <si>
    <t>540 N 13th Street  Philadelphia,  PA  19123</t>
  </si>
  <si>
    <t>126515001136</t>
  </si>
  <si>
    <t>126515001Parkway West</t>
  </si>
  <si>
    <t>126515001137</t>
  </si>
  <si>
    <t>126515001Lankenau HS</t>
  </si>
  <si>
    <t>201 Spring Lane  Philadelphia,  PA  19128</t>
  </si>
  <si>
    <t>126515001138</t>
  </si>
  <si>
    <t>126515001Randolph, A. Philip AVT HS</t>
  </si>
  <si>
    <t>Randolph, A. Philip AVT HS</t>
  </si>
  <si>
    <t>3101 Henry Avenue  Philadelphia,  PA  19129</t>
  </si>
  <si>
    <t>126515001139</t>
  </si>
  <si>
    <t>126515001Motivation HS</t>
  </si>
  <si>
    <t>126515001140</t>
  </si>
  <si>
    <t>126515001Philadelphia Military Acad at Elverson</t>
  </si>
  <si>
    <t>2118-2160 N 13th Street  Philadelphia,  PA  19122</t>
  </si>
  <si>
    <t>126515001141</t>
  </si>
  <si>
    <t>126515001Kensington Intern Business, Finance &amp; Entrep</t>
  </si>
  <si>
    <t>Kensington Intern Business, Finance &amp; Entrep</t>
  </si>
  <si>
    <t>2051 E Cumbeerland Street  Philadelphia,  PA  19125</t>
  </si>
  <si>
    <t>126515001142</t>
  </si>
  <si>
    <t>126515001Kensington Creative &amp; Performing Arts HS</t>
  </si>
  <si>
    <t>1901 N. Front St  Philadelphia,  PA  19122</t>
  </si>
  <si>
    <t>126515001143</t>
  </si>
  <si>
    <t>126515001Kensington Health Sciences</t>
  </si>
  <si>
    <t>Kensington Health Sciences</t>
  </si>
  <si>
    <t>2463 Emerald St  Philadelphia,  PA  19125</t>
  </si>
  <si>
    <t>126515001144</t>
  </si>
  <si>
    <t>126515001School of the Future</t>
  </si>
  <si>
    <t>4021 Parkside Ave  Philadelphia,  PA  19104</t>
  </si>
  <si>
    <t>126515001145</t>
  </si>
  <si>
    <t>126515001Academy at Palumbo</t>
  </si>
  <si>
    <t>1100 Catharine St  Philadelphia,  PA  19147</t>
  </si>
  <si>
    <t>126515001146</t>
  </si>
  <si>
    <t>126515001Constitution HS</t>
  </si>
  <si>
    <t>18 S 7th St  Philadelphia,  PA  19106</t>
  </si>
  <si>
    <t>126515001147</t>
  </si>
  <si>
    <t>126515001Science Leadership Academy</t>
  </si>
  <si>
    <t>2130 Arch St.  Philadelphia,  PA  19103</t>
  </si>
  <si>
    <t>126515001148</t>
  </si>
  <si>
    <t>126515001Juniata Park Academy</t>
  </si>
  <si>
    <t>801 E Hunting Park Ave  Philadelphia,  PA  19124</t>
  </si>
  <si>
    <t>126515001149</t>
  </si>
  <si>
    <t>126515001Barry Comm John Sch</t>
  </si>
  <si>
    <t>5900 Race St.  Philadelphia,  PA  19132</t>
  </si>
  <si>
    <t>126515001150</t>
  </si>
  <si>
    <t>126515001Arts Academy at Benjamin Rush</t>
  </si>
  <si>
    <t>11081 Knights Rd  Philadelphia,  PA  19154</t>
  </si>
  <si>
    <t>126515001151</t>
  </si>
  <si>
    <t>126515001Kensington Urban Education Academy</t>
  </si>
  <si>
    <t>2051 E Cumberland St  Philadelphia,  PA  19125</t>
  </si>
  <si>
    <t>126515001152</t>
  </si>
  <si>
    <t>126515001Rhodes E Washington Sch</t>
  </si>
  <si>
    <t>2900 W. Clearfield Street  Philadelphia,  PA  19132</t>
  </si>
  <si>
    <t>126515001153</t>
  </si>
  <si>
    <t>126515001Penn Treaty Sch</t>
  </si>
  <si>
    <t>600 E Thompson St  Philadelphia,  PA  19125</t>
  </si>
  <si>
    <t>126515001154</t>
  </si>
  <si>
    <t>126515001Vare-Washington El Sch</t>
  </si>
  <si>
    <t>1198 S 5th St  Philadelphia,  PA  19147</t>
  </si>
  <si>
    <t>126515001155</t>
  </si>
  <si>
    <t>126515001Leeds Morris E MS</t>
  </si>
  <si>
    <t>1100 E Mount Pleasant Ave  Philadelphia,  PA  19150</t>
  </si>
  <si>
    <t>126515001156</t>
  </si>
  <si>
    <t>126515001Roosevelt Theodore MS</t>
  </si>
  <si>
    <t>430 E Washington Ln  Philadelphia,  PA  19144</t>
  </si>
  <si>
    <t>126515001157</t>
  </si>
  <si>
    <t>126515001Tilden William T MS</t>
  </si>
  <si>
    <t>6601 Elmwood Ave  Philadelphia,  PA  19142</t>
  </si>
  <si>
    <t>126515001158</t>
  </si>
  <si>
    <t>126515001The SD of Philadelphia Virtual Academy</t>
  </si>
  <si>
    <t>440 North Broad St  Philadelphia,  PA  19130</t>
  </si>
  <si>
    <t>126515001159</t>
  </si>
  <si>
    <t>126515001The Workshop School</t>
  </si>
  <si>
    <t>8328</t>
  </si>
  <si>
    <t>221 S Hanson St  Philadelphia,  PA  19139</t>
  </si>
  <si>
    <t>126515001160</t>
  </si>
  <si>
    <t>126515001The U School: Innovative Lab</t>
  </si>
  <si>
    <t>8329</t>
  </si>
  <si>
    <t>The U School: Innovative Lab</t>
  </si>
  <si>
    <t>2000 N 7th St  Philadelphia,  PA  19122</t>
  </si>
  <si>
    <t>126515001161</t>
  </si>
  <si>
    <t>126515001The Science Leadership Academy at Beeber</t>
  </si>
  <si>
    <t>8330</t>
  </si>
  <si>
    <t>The Science Leadership Academy at Beeber</t>
  </si>
  <si>
    <t>126515001162</t>
  </si>
  <si>
    <t>126515001The Linc</t>
  </si>
  <si>
    <t>8331</t>
  </si>
  <si>
    <t>The Linc</t>
  </si>
  <si>
    <t>126515001163</t>
  </si>
  <si>
    <t>126515001Building 21</t>
  </si>
  <si>
    <t>8332</t>
  </si>
  <si>
    <t>Building 21</t>
  </si>
  <si>
    <t>1265100091</t>
  </si>
  <si>
    <t>126510009Philadelphia Electrical &amp; Tech CHS</t>
  </si>
  <si>
    <t>1420-22 Chestnut Street  Philadelphia,  PA  19102</t>
  </si>
  <si>
    <t>1265128501</t>
  </si>
  <si>
    <t>126512850Philadelphia Harambee Inst CS</t>
  </si>
  <si>
    <t>640 N 66th St  Philadelphia,  PA  19151</t>
  </si>
  <si>
    <t>1265134001</t>
  </si>
  <si>
    <t>126513400Philadelphia Performing Arts CS</t>
  </si>
  <si>
    <t>2600 S Broad Street  Philadelphia,  PA  19145</t>
  </si>
  <si>
    <t>1101770031</t>
  </si>
  <si>
    <t>110177003Philipsburg-Osceola Area HS</t>
  </si>
  <si>
    <t>502 Philips St  Philipsburg,  PA  16866</t>
  </si>
  <si>
    <t>1101770032</t>
  </si>
  <si>
    <t>110177003Philipsburg-Osceola Area MS</t>
  </si>
  <si>
    <t>200 Short St, Suite A  Philipsburg,  PA  16866</t>
  </si>
  <si>
    <t>1241572031</t>
  </si>
  <si>
    <t>124157203Phoenixville Area MS</t>
  </si>
  <si>
    <t>1000 Purple Pride Parkway  Phoenixville,  PA  19460</t>
  </si>
  <si>
    <t>1241572032</t>
  </si>
  <si>
    <t>124157203Phoenixville Area HS</t>
  </si>
  <si>
    <t>1200 Gay St  Phoenixville,  PA  19460</t>
  </si>
  <si>
    <t>1295460031</t>
  </si>
  <si>
    <t>129546003Pine Grove Area HS</t>
  </si>
  <si>
    <t>101 School Street  Pine Grove,  PA  17963</t>
  </si>
  <si>
    <t>1295460032</t>
  </si>
  <si>
    <t>129546003Pine Grove Area MS</t>
  </si>
  <si>
    <t>105 School Street  Pine Grove,  PA  17963</t>
  </si>
  <si>
    <t>1030210031</t>
  </si>
  <si>
    <t>103021003Pine-Richland MS</t>
  </si>
  <si>
    <t>100 Logan Rd  Gibsonia,  PA  15044</t>
  </si>
  <si>
    <t>1030210032</t>
  </si>
  <si>
    <t>103021003Pine-Richland HS</t>
  </si>
  <si>
    <t>700 Warrendale Rd  Gibsonia,  PA  15044</t>
  </si>
  <si>
    <t>1030210033</t>
  </si>
  <si>
    <t>103021003Eden Hall Upper El Sch</t>
  </si>
  <si>
    <t>3900 Bakerstown Road  Gibsonia,  PA  15044</t>
  </si>
  <si>
    <t>1020274511</t>
  </si>
  <si>
    <t>102027451Pittsburgh Carmalt K-8</t>
  </si>
  <si>
    <t>1550 Breining St  Pittsburgh,  PA  15226</t>
  </si>
  <si>
    <t>1020274512</t>
  </si>
  <si>
    <t>102027451Pittsburgh Morrow K-8</t>
  </si>
  <si>
    <t>1611 Davis Ave  Pittsburgh,  PA  15212</t>
  </si>
  <si>
    <t>1020274513</t>
  </si>
  <si>
    <t>102027451Pittsburgh Schiller 6-8</t>
  </si>
  <si>
    <t>1018 Peralta St  Pittsburgh,  PA  15212</t>
  </si>
  <si>
    <t>1020274514</t>
  </si>
  <si>
    <t>102027451Pittsburgh Allderdice HS</t>
  </si>
  <si>
    <t>2409 Shady Ave  Pittsburgh,  PA  15217</t>
  </si>
  <si>
    <t>1020274515</t>
  </si>
  <si>
    <t>102027451Pittsburgh Carrick HS</t>
  </si>
  <si>
    <t>125 Parkfield St  Pittsburgh,  PA  15210</t>
  </si>
  <si>
    <t>1020274516</t>
  </si>
  <si>
    <t>102027451Pittsburgh Perry HS</t>
  </si>
  <si>
    <t>3875 Perrysville Ave  Pittsburgh,  PA  15214</t>
  </si>
  <si>
    <t>1020274517</t>
  </si>
  <si>
    <t>102027451Pittsburgh Colfax K-8</t>
  </si>
  <si>
    <t>2332 Beechwood Blvd  Pittsburgh,  PA  15217</t>
  </si>
  <si>
    <t>1020274518</t>
  </si>
  <si>
    <t>102027451Pittsburgh Greenfield K-8</t>
  </si>
  <si>
    <t>1 Alger St  Pittsburgh,  PA  15207</t>
  </si>
  <si>
    <t>1020274519</t>
  </si>
  <si>
    <t>102027451Pittsburgh Oliver</t>
  </si>
  <si>
    <t>2323 Brighton Rd  Pittsburgh,  PA  15212</t>
  </si>
  <si>
    <t>10202745110</t>
  </si>
  <si>
    <t>102027451Pittsburgh Pioneer</t>
  </si>
  <si>
    <t>775 Dunster St  Pittsburgh,  PA  15226</t>
  </si>
  <si>
    <t>10202745111</t>
  </si>
  <si>
    <t>102027451Pittsburgh Conroy</t>
  </si>
  <si>
    <t>1398 Page St  Pittsburgh,  PA  15233</t>
  </si>
  <si>
    <t>10202745112</t>
  </si>
  <si>
    <t>102027451Pittsburgh Brashear HS</t>
  </si>
  <si>
    <t>590 Crane Ave  Pittsburgh,  PA  15216</t>
  </si>
  <si>
    <t>10202745113</t>
  </si>
  <si>
    <t>102027451Pittsburgh Sterrett 6-8</t>
  </si>
  <si>
    <t>7100 Reynolds St  Pittsburgh,  PA  15208</t>
  </si>
  <si>
    <t>10202745114</t>
  </si>
  <si>
    <t>102027451Pittsburgh Allegheny 6-8</t>
  </si>
  <si>
    <t>810 Arch Street  Pittsburgh,  PA  15212</t>
  </si>
  <si>
    <t>10202745115</t>
  </si>
  <si>
    <t>102027451Pittsburgh Classical 6-8</t>
  </si>
  <si>
    <t>1463 Chartiers Ave  Pittsburgh,  PA  15220</t>
  </si>
  <si>
    <t>10202745116</t>
  </si>
  <si>
    <t>102027451Pittsburgh South Brook 6-8</t>
  </si>
  <si>
    <t>779 Dunster St  Pittsburgh,  PA  15226</t>
  </si>
  <si>
    <t>10202745117</t>
  </si>
  <si>
    <t>102027451Pittsburgh Brookline K-8</t>
  </si>
  <si>
    <t>500 Woodbourne Ave  Pittsburgh,  PA  15226</t>
  </si>
  <si>
    <t>10202745118</t>
  </si>
  <si>
    <t>102027451Pittsburgh Manchester K-8</t>
  </si>
  <si>
    <t>1612 Manhattan St  Pittsburgh,  PA  15233</t>
  </si>
  <si>
    <t>10202745119</t>
  </si>
  <si>
    <t>102027451Pittsburgh Arlington K-8</t>
  </si>
  <si>
    <t>2500 Jonquil Way  Pittsburgh,  PA  15210</t>
  </si>
  <si>
    <t>10202745120</t>
  </si>
  <si>
    <t>102027451Pittsburgh King K-8</t>
  </si>
  <si>
    <t>50 Montgomery Place  Pittsburgh,  PA  15212</t>
  </si>
  <si>
    <t>10202745121</t>
  </si>
  <si>
    <t>102027451Pittsburgh Mifflin K-8</t>
  </si>
  <si>
    <t>1290 Mifflin Road  Pittsburgh,  PA  15207</t>
  </si>
  <si>
    <t>10202745122</t>
  </si>
  <si>
    <t>102027451Pittsburgh Sunnyside K-8</t>
  </si>
  <si>
    <t>4801 Stanton Avenue  Pittsburgh,  PA  15201</t>
  </si>
  <si>
    <t>10202745123</t>
  </si>
  <si>
    <t>102027451Pittsburgh Arsenal 6-8</t>
  </si>
  <si>
    <t>220 40th Street  Pittsburgh,  PA  15201</t>
  </si>
  <si>
    <t>10202745124</t>
  </si>
  <si>
    <t>102027451Pittsburgh South Hills 6-8</t>
  </si>
  <si>
    <t>595 Crane Avenue  Pittsburgh,  PA  15216</t>
  </si>
  <si>
    <t>10202745125</t>
  </si>
  <si>
    <t>102027451Pittsburgh Obama 6-12</t>
  </si>
  <si>
    <t>129 Denniston Ave  Pittsburgh,  PA  15206</t>
  </si>
  <si>
    <t>10202745126</t>
  </si>
  <si>
    <t>102027451Pittsburgh CAPA 6-12</t>
  </si>
  <si>
    <t>111 9th St  Pittsburgh,  PA  15222</t>
  </si>
  <si>
    <t>10202745127</t>
  </si>
  <si>
    <t>102027451Pittsburgh Science and Technology Academy 6-12</t>
  </si>
  <si>
    <t>Pittsburgh Science and Technology Academy 6-12</t>
  </si>
  <si>
    <t>107 Thackeray St  Pittsburgh,  PA  15213</t>
  </si>
  <si>
    <t>10202745128</t>
  </si>
  <si>
    <t>102027451Pittsburgh Milliones 6-12</t>
  </si>
  <si>
    <t>3117 Centre Ave  Pittsburgh,  PA  15219</t>
  </si>
  <si>
    <t>10202745129</t>
  </si>
  <si>
    <t>102027451Acadamy at Westinghouse</t>
  </si>
  <si>
    <t>1101 N. Murtland Avenue  Pittsburgh,  PA  15208</t>
  </si>
  <si>
    <t>10202745130</t>
  </si>
  <si>
    <t>102027451Pittsburgh Langley K-8</t>
  </si>
  <si>
    <t>2940 Sheraden Boulevard  Pittsburgh,  PA  15204</t>
  </si>
  <si>
    <t>10202745131</t>
  </si>
  <si>
    <t>102027451Pittsburgh Online Academy</t>
  </si>
  <si>
    <t>341 S. Bellefield Avenue  Pittsburgh,  PA  15213</t>
  </si>
  <si>
    <t>1184066021</t>
  </si>
  <si>
    <t>118406602Pittston Area SHS</t>
  </si>
  <si>
    <t>5 Stout Street Yatesville  Pittston,  PA  18640</t>
  </si>
  <si>
    <t>1184066022</t>
  </si>
  <si>
    <t>118406602Pittston Area MS</t>
  </si>
  <si>
    <t>120 New Street  Pittston,  PA  18640</t>
  </si>
  <si>
    <t>1204552031</t>
  </si>
  <si>
    <t>120455203Pleasant Valley HS</t>
  </si>
  <si>
    <t>1671 Route 209  Brodheadsville,  PA  18322</t>
  </si>
  <si>
    <t>1204552032</t>
  </si>
  <si>
    <t>120455203Pleasant Valley MS</t>
  </si>
  <si>
    <t>2233 Route 115  Brodheadsville,  PA  18322</t>
  </si>
  <si>
    <t>1030275031</t>
  </si>
  <si>
    <t>103027503Plum SHS</t>
  </si>
  <si>
    <t>900 Elicker Rd  Pittsburgh,  PA  15239</t>
  </si>
  <si>
    <t>1030275032</t>
  </si>
  <si>
    <t>103027503Oblock JHS</t>
  </si>
  <si>
    <t>440 Presque Isle Dr  Pittsburgh,  PA  15239</t>
  </si>
  <si>
    <t>1204554031</t>
  </si>
  <si>
    <t>120455403Pocono Mountain East HS</t>
  </si>
  <si>
    <t>PO Box 200  Swiftwater,  PA  18370</t>
  </si>
  <si>
    <t>1204554032</t>
  </si>
  <si>
    <t>120455403Pocono Mountain West HS</t>
  </si>
  <si>
    <t>181 Panther Lane  Pocono Summit,  PA  18346</t>
  </si>
  <si>
    <t>1204554033</t>
  </si>
  <si>
    <t>120455403Pocono Mountain West JHS</t>
  </si>
  <si>
    <t>180 Panther Lane  Pocono Summit,  PA  18346</t>
  </si>
  <si>
    <t>1204554034</t>
  </si>
  <si>
    <t>120455403Pocono Mountain East JHS</t>
  </si>
  <si>
    <t>Po Box 200  Swiftwater,  PA  18370</t>
  </si>
  <si>
    <t>1204554035</t>
  </si>
  <si>
    <t>120455403Clear Run Intrmd Sch</t>
  </si>
  <si>
    <t>8236</t>
  </si>
  <si>
    <t>Clear Run Intrmd Sch</t>
  </si>
  <si>
    <t>800 Memorial Blvd.  Tobyhanna,  PA  18466</t>
  </si>
  <si>
    <t>1094263031</t>
  </si>
  <si>
    <t>109426303Port Allegany JSHS</t>
  </si>
  <si>
    <t>20 Oak St  Port Allegany,  PA  16743</t>
  </si>
  <si>
    <t>1081163031</t>
  </si>
  <si>
    <t>108116303Portage Area JSHS</t>
  </si>
  <si>
    <t>85 Mountain Ave  Portage,  PA  15946</t>
  </si>
  <si>
    <t>1234663031</t>
  </si>
  <si>
    <t>123466303Pottsgrove SHS</t>
  </si>
  <si>
    <t>1345 Kauffman Rd  Pottstown,  PA  19464</t>
  </si>
  <si>
    <t>1234663032</t>
  </si>
  <si>
    <t>123466303Pottsgrove MS</t>
  </si>
  <si>
    <t>1351 North Hanover Street  Pottstown,  PA  19464</t>
  </si>
  <si>
    <t>1234664031</t>
  </si>
  <si>
    <t>123466403Pottstown MS</t>
  </si>
  <si>
    <t>600 N Franklin St  Pottstown,  PA  19464</t>
  </si>
  <si>
    <t>1234664032</t>
  </si>
  <si>
    <t>123466403Pottstown SHS</t>
  </si>
  <si>
    <t>750 N Washington St  Pottstown,  PA  19464</t>
  </si>
  <si>
    <t>1295461031</t>
  </si>
  <si>
    <t>129546103Pottsville Area HS</t>
  </si>
  <si>
    <t>16th Street &amp; Elk Avenue  Pottsville,  PA  17901</t>
  </si>
  <si>
    <t>1295461032</t>
  </si>
  <si>
    <t>129546103Lengel MS</t>
  </si>
  <si>
    <t>1541 Laurel Blvd  Pottsville,  PA  17901</t>
  </si>
  <si>
    <t>1265129601</t>
  </si>
  <si>
    <t>126512960Preparatory CS of Mathematics, Science, Tech, and Careers</t>
  </si>
  <si>
    <t>1928 Point Breeze Avenue  Philadelphia,  PA  19145</t>
  </si>
  <si>
    <t>1600282591</t>
  </si>
  <si>
    <t>160028259Propel CS-Braddock Hills</t>
  </si>
  <si>
    <t>3447 E. Carson Street  Pittsburgh,  PA  15203</t>
  </si>
  <si>
    <t>1030200051</t>
  </si>
  <si>
    <t>103020005Propel CS-East</t>
  </si>
  <si>
    <t>3447 East Carson Street  Pittsburgh,  PA  15203</t>
  </si>
  <si>
    <t>1030200021</t>
  </si>
  <si>
    <t>103020002Propel CS-Homestead</t>
  </si>
  <si>
    <t>1030200031</t>
  </si>
  <si>
    <t>103020003Propel CS-McKeesport</t>
  </si>
  <si>
    <t>1030200041</t>
  </si>
  <si>
    <t>103020004Propel CS-Montour</t>
  </si>
  <si>
    <t>1030281921</t>
  </si>
  <si>
    <t>103028192Propel CS-Northside</t>
  </si>
  <si>
    <t>8193</t>
  </si>
  <si>
    <t>1030241621</t>
  </si>
  <si>
    <t>103024162Propel CS-Pitcairn</t>
  </si>
  <si>
    <t>1063380031</t>
  </si>
  <si>
    <t>106338003Punxsutawney Area HS</t>
  </si>
  <si>
    <t>500 N Findley Street  Punxsutawney,  PA  15767</t>
  </si>
  <si>
    <t>1063380032</t>
  </si>
  <si>
    <t>106338003Punxsutawney Area MS</t>
  </si>
  <si>
    <t>465 Beyer Ave  Punxutawney,  PA  15767</t>
  </si>
  <si>
    <t>1283273031</t>
  </si>
  <si>
    <t>128327303Purchase Line JSHS</t>
  </si>
  <si>
    <t>16559 Route 286 Hwy E  Commodore,  PA  15729</t>
  </si>
  <si>
    <t>1030277531</t>
  </si>
  <si>
    <t>103027753Quaker Valley MS</t>
  </si>
  <si>
    <t>618 Harbaugh Street  Sewickley,  PA  15143</t>
  </si>
  <si>
    <t>1030277532</t>
  </si>
  <si>
    <t>103027753Quaker Valley HS</t>
  </si>
  <si>
    <t>625 Beaver St  Leetsdale,  PA  15056</t>
  </si>
  <si>
    <t>1220984031</t>
  </si>
  <si>
    <t>122098403Quakertown Community HS</t>
  </si>
  <si>
    <t>Quakertown Community HS</t>
  </si>
  <si>
    <t>600 Park Ave  Quakertown,  PA  18951</t>
  </si>
  <si>
    <t>1220984032</t>
  </si>
  <si>
    <t>122098403Strayer MS</t>
  </si>
  <si>
    <t>1200 Ronald Reagan Dr  Quakertown,  PA  18951</t>
  </si>
  <si>
    <t>1220984033</t>
  </si>
  <si>
    <t>122098403Milford MS</t>
  </si>
  <si>
    <t>2255 Allentown Rd  Quakertown,  PA  18951</t>
  </si>
  <si>
    <t>1252376031</t>
  </si>
  <si>
    <t>125237603Radnor SHS</t>
  </si>
  <si>
    <t>130 King of Prussia Rd  Radnor,  PA  19087</t>
  </si>
  <si>
    <t>1252376032</t>
  </si>
  <si>
    <t>125237603Radnor MS</t>
  </si>
  <si>
    <t>150 Louella Avenue  Wayne,  PA  19087</t>
  </si>
  <si>
    <t>1140671071</t>
  </si>
  <si>
    <t>114067107Reading Muhlenberg CTC</t>
  </si>
  <si>
    <t>2615 Warren Road  Reading,  PA  19604</t>
  </si>
  <si>
    <t>1140670021</t>
  </si>
  <si>
    <t>114067002Southern MS</t>
  </si>
  <si>
    <t>931 Chestnut St  Reading,  PA  19602</t>
  </si>
  <si>
    <t>1140670022</t>
  </si>
  <si>
    <t>114067002Northwest MS</t>
  </si>
  <si>
    <t>1000 N Front St  Reading,  PA  19601</t>
  </si>
  <si>
    <t>1140670023</t>
  </si>
  <si>
    <t>114067002Southwest MS</t>
  </si>
  <si>
    <t>300 Chestnut St  Reading,  PA  19602</t>
  </si>
  <si>
    <t>1140670024</t>
  </si>
  <si>
    <t>114067002Northeast MS</t>
  </si>
  <si>
    <t>1216 N 13th St  Reading,  PA  19604</t>
  </si>
  <si>
    <t>1140670025</t>
  </si>
  <si>
    <t>114067002Reading SHS</t>
  </si>
  <si>
    <t>801 N 13th St  Reading,  PA  19604</t>
  </si>
  <si>
    <t>1140670026</t>
  </si>
  <si>
    <t>114067002Reading Intermediate HS</t>
  </si>
  <si>
    <t>Reading Intermediate HS</t>
  </si>
  <si>
    <t>215 North 12th St  Reading,  PA  19604</t>
  </si>
  <si>
    <t>1126755031</t>
  </si>
  <si>
    <t>112675503Red Lion Area JHS</t>
  </si>
  <si>
    <t>200 Country Club Rd  Red Lion,  PA  17356</t>
  </si>
  <si>
    <t>1126755032</t>
  </si>
  <si>
    <t>112675503Red Lion Area SHS</t>
  </si>
  <si>
    <t>200 Horace Mann Ave  Red Lion,  PA  17356</t>
  </si>
  <si>
    <t>1061680031</t>
  </si>
  <si>
    <t>106168003Redbank Valley HS</t>
  </si>
  <si>
    <t>910 Broad St  New Bethlehem,  PA  16242</t>
  </si>
  <si>
    <t>1241533501</t>
  </si>
  <si>
    <t>124153350Renaissance Academy CS</t>
  </si>
  <si>
    <t>40 Pine Crest Street  Phoenixville,  PA  19460</t>
  </si>
  <si>
    <t>1044353031</t>
  </si>
  <si>
    <t>104435303Reynolds JSHS</t>
  </si>
  <si>
    <t>531 Reynolds Rd  Greenville,  PA  16125</t>
  </si>
  <si>
    <t>1265100081</t>
  </si>
  <si>
    <t>126510008Richard Allen Preparatory CS</t>
  </si>
  <si>
    <t>2601 S 58th St  Philadelphia,  PA  19143</t>
  </si>
  <si>
    <t>1081165031</t>
  </si>
  <si>
    <t>108116503Richland HS</t>
  </si>
  <si>
    <t>One Academic Avenue  Johnstown,  PA  15904</t>
  </si>
  <si>
    <t>1092460031</t>
  </si>
  <si>
    <t>109246003Ridgway Area HS</t>
  </si>
  <si>
    <t>1403 Hill St PO Box 447  Ridgway,  PA  15853</t>
  </si>
  <si>
    <t>1092460032</t>
  </si>
  <si>
    <t>109246003Ridgway Area MS</t>
  </si>
  <si>
    <t>1252377021</t>
  </si>
  <si>
    <t>125237702Ridley HS</t>
  </si>
  <si>
    <t>901 Morton Avenue  Folsom,  PA  19033</t>
  </si>
  <si>
    <t>1252377022</t>
  </si>
  <si>
    <t>125237702Ridley MS</t>
  </si>
  <si>
    <t>Free &amp; Dupont Streets  Ridley Park,  PA  19078</t>
  </si>
  <si>
    <t>1016370021</t>
  </si>
  <si>
    <t>101637002Ringgold SHS</t>
  </si>
  <si>
    <t>1 Ram Drive  Monongahela,  PA  15063</t>
  </si>
  <si>
    <t>1016370022</t>
  </si>
  <si>
    <t>101637002Ringgold MS</t>
  </si>
  <si>
    <t>Route 88  Finleyville,  PA  15332</t>
  </si>
  <si>
    <t>1270458531</t>
  </si>
  <si>
    <t>127045853Riverside HS</t>
  </si>
  <si>
    <t>300 Country Club Dr  Ellwood City,  PA  16117</t>
  </si>
  <si>
    <t>1270458532</t>
  </si>
  <si>
    <t>127045853Riverside MS</t>
  </si>
  <si>
    <t>302 Country Club Dr  Ellwood City,  PA  16117</t>
  </si>
  <si>
    <t>1193570031</t>
  </si>
  <si>
    <t>119357003Riverside JSHS</t>
  </si>
  <si>
    <t>310 Davis St  Taylor,  PA  18517</t>
  </si>
  <si>
    <t>1030282031</t>
  </si>
  <si>
    <t>103028203Riverview HS</t>
  </si>
  <si>
    <t>100 Hulton Rd  Oakmont,  PA  15139</t>
  </si>
  <si>
    <t>1052529201</t>
  </si>
  <si>
    <t>105252920Robert Benjamin Wiley Community CS</t>
  </si>
  <si>
    <t>1446 East Lake Rd  Erie,  PA  16507</t>
  </si>
  <si>
    <t>1213933301</t>
  </si>
  <si>
    <t>121393330Roberto Clemente CS</t>
  </si>
  <si>
    <t>136 S 4th Street  Allentown,  PA  18102</t>
  </si>
  <si>
    <t>1270469031</t>
  </si>
  <si>
    <t>127046903Rochester High School</t>
  </si>
  <si>
    <t>540 Reno Street  Rochester,  PA  15074</t>
  </si>
  <si>
    <t>1270469032</t>
  </si>
  <si>
    <t>127046903Rochester MS</t>
  </si>
  <si>
    <t>1085663031</t>
  </si>
  <si>
    <t>108566303Rockwood Area JSHS</t>
  </si>
  <si>
    <t>437 Somerset Ave  Rockwood,  PA  15557</t>
  </si>
  <si>
    <t>1252379031</t>
  </si>
  <si>
    <t>125237903Penncrest HS</t>
  </si>
  <si>
    <t>134 Barren Rd  Media,  PA  19063</t>
  </si>
  <si>
    <t>1252379032</t>
  </si>
  <si>
    <t>125237903Springton Lake MS</t>
  </si>
  <si>
    <t>1900 N Providence Rd  Media,  PA  19063</t>
  </si>
  <si>
    <t>1295468031</t>
  </si>
  <si>
    <t>129546803Saint Clair Area El/MS</t>
  </si>
  <si>
    <t>227 S Mill St  Saint Clair,  PA  17970</t>
  </si>
  <si>
    <t>1092480031</t>
  </si>
  <si>
    <t>109248003St Marys Area MS</t>
  </si>
  <si>
    <t>979 S Saint Marys Rd  Saint Marys,  PA  15857</t>
  </si>
  <si>
    <t>1092480032</t>
  </si>
  <si>
    <t>109248003St Marys Area SHS</t>
  </si>
  <si>
    <t>977 S Saint Marys Rd  Saint Marys,  PA  15857</t>
  </si>
  <si>
    <t>1213956031</t>
  </si>
  <si>
    <t>121395603Salisbury SHS</t>
  </si>
  <si>
    <t>500 E Montgomery St  Allentown,  PA  18103</t>
  </si>
  <si>
    <t>1213956032</t>
  </si>
  <si>
    <t>121395603Salisbury MS</t>
  </si>
  <si>
    <t>3301 Devonshire Rd  Allentown,  PA  18103</t>
  </si>
  <si>
    <t>1085670041</t>
  </si>
  <si>
    <t>108567004Salisbury-Elk Lick JSHS</t>
  </si>
  <si>
    <t>200 Smith Ave  Salisbury,  PA  15558</t>
  </si>
  <si>
    <t>1145141351</t>
  </si>
  <si>
    <t>114514135Sankofa Freedom Academy Charter School</t>
  </si>
  <si>
    <t>4256 Paul Street  Philadelphia,  PA  19124</t>
  </si>
  <si>
    <t>1204860031</t>
  </si>
  <si>
    <t>120486003Saucon Valley SHS</t>
  </si>
  <si>
    <t>2100 Polk Valley Rd  Hellertown,  PA  18055</t>
  </si>
  <si>
    <t>1204860032</t>
  </si>
  <si>
    <t>120486003Saucon Valley MS</t>
  </si>
  <si>
    <t>2095 Polk Valley Rd  Hellertown,  PA  18055</t>
  </si>
  <si>
    <t>1170860031</t>
  </si>
  <si>
    <t>117086003Sayre Area HS</t>
  </si>
  <si>
    <t>331 W Lockhart St  Sayre,  PA  18840</t>
  </si>
  <si>
    <t>1220931401</t>
  </si>
  <si>
    <t>122093140School Lane CS</t>
  </si>
  <si>
    <t>2400 Bristol Pike  Bensalem,  PA  19020</t>
  </si>
  <si>
    <t>1295473031</t>
  </si>
  <si>
    <t>129547303Schuylkill Haven MS</t>
  </si>
  <si>
    <t>120 Haven Street  Schuylkill Haven,  PA  17972</t>
  </si>
  <si>
    <t>1295473032</t>
  </si>
  <si>
    <t>129547303Schuylkill Haven SHS</t>
  </si>
  <si>
    <t>501 East Main Street  Schuylkill Haven,  PA  17972</t>
  </si>
  <si>
    <t>1295469071</t>
  </si>
  <si>
    <t>129546907Schuylkill Technology Centers-North Campus</t>
  </si>
  <si>
    <t>Schuylkill Technology Centers-North Campus</t>
  </si>
  <si>
    <t>101 Technology Drive  Frackville,  PA  17931</t>
  </si>
  <si>
    <t>1295469072</t>
  </si>
  <si>
    <t>129546907Schuylkill Technology Centers-South Campus</t>
  </si>
  <si>
    <t>Schuylkill Technology Centers-South Campus</t>
  </si>
  <si>
    <t>15 Maple Avenue  Mar Lin,  PA  17951</t>
  </si>
  <si>
    <t>1140675031</t>
  </si>
  <si>
    <t>114067503Schuylkill Valley HS</t>
  </si>
  <si>
    <t>929 Lakeshore Dr  Leesport,  PA  19533</t>
  </si>
  <si>
    <t>1140675032</t>
  </si>
  <si>
    <t>114067503Schuylkill Valley MS</t>
  </si>
  <si>
    <t>114 Ontelaunee Dr  Leesport,  PA  19533</t>
  </si>
  <si>
    <t>1193574021</t>
  </si>
  <si>
    <t>119357402South Scranton Intrmd Sch</t>
  </si>
  <si>
    <t>355 Maple St  Scranton,  PA  18505</t>
  </si>
  <si>
    <t>1193574022</t>
  </si>
  <si>
    <t>119357402West Scranton HS</t>
  </si>
  <si>
    <t>1201 Luzerne St  Scranton,  PA  18504</t>
  </si>
  <si>
    <t>1193574023</t>
  </si>
  <si>
    <t>119357402Scranton HS</t>
  </si>
  <si>
    <t>63 Munchak Way  Scranton,  PA  18510</t>
  </si>
  <si>
    <t>1193574024</t>
  </si>
  <si>
    <t>119357402West Scranton Intrmd Sch</t>
  </si>
  <si>
    <t>1401 Fellows St  Scranton,  PA  18504</t>
  </si>
  <si>
    <t>1193574025</t>
  </si>
  <si>
    <t>119357402Northeast Intrmd Sch</t>
  </si>
  <si>
    <t>721 Adams Ave  Scranton,  PA  18510</t>
  </si>
  <si>
    <t>1165571031</t>
  </si>
  <si>
    <t>116557103Selinsgrove Area HS</t>
  </si>
  <si>
    <t>500 North Broad St  Selinsgrove,  PA  17870</t>
  </si>
  <si>
    <t>1165571032</t>
  </si>
  <si>
    <t>116557103Selinsgrove Area MS</t>
  </si>
  <si>
    <t>401 North 18th St  Selinsgrove,  PA  17870</t>
  </si>
  <si>
    <t>1094201071</t>
  </si>
  <si>
    <t>109420107Seneca Highlands Career and Technical Center</t>
  </si>
  <si>
    <t>219 Edison Bates Drive  Port Allegany,  PA  16743</t>
  </si>
  <si>
    <t>1041079031</t>
  </si>
  <si>
    <t>104107903Seneca Valley MS</t>
  </si>
  <si>
    <t>122 Seneca School Rd  Harmony,  PA  16037</t>
  </si>
  <si>
    <t>1041079032</t>
  </si>
  <si>
    <t>104107903Seneca Valley HS</t>
  </si>
  <si>
    <t>8318</t>
  </si>
  <si>
    <t>Seneca Valley HS</t>
  </si>
  <si>
    <t>128 Seneca School Rd  Harmony,  PA  16037</t>
  </si>
  <si>
    <t>1883926601</t>
  </si>
  <si>
    <t>188392660Seven Generations Charter School</t>
  </si>
  <si>
    <t>154 East Minor Street  Emmaus,  PA  18049</t>
  </si>
  <si>
    <t>1085672041</t>
  </si>
  <si>
    <t>108567204Shade JSHS</t>
  </si>
  <si>
    <t>203 McGregor Ave  Cairnbrook,  PA  15924</t>
  </si>
  <si>
    <t>1030283021</t>
  </si>
  <si>
    <t>103028302Shaler Area HS</t>
  </si>
  <si>
    <t>381 Wible Run Rd  Pittsburgh,  PA  15209</t>
  </si>
  <si>
    <t>1030283022</t>
  </si>
  <si>
    <t>103028302Shaler Area MS</t>
  </si>
  <si>
    <t>1810 Mt Royal Blvd  Glenshaw,  PA  15116</t>
  </si>
  <si>
    <t>1164965031</t>
  </si>
  <si>
    <t>116496503Shamokin Area MS</t>
  </si>
  <si>
    <t>2000 W State St  Shamokin,  PA  17866</t>
  </si>
  <si>
    <t>1164965032</t>
  </si>
  <si>
    <t>116496503Shamokin Area HS</t>
  </si>
  <si>
    <t>1085674041</t>
  </si>
  <si>
    <t>108567404Shanksville-Stonycreek HS</t>
  </si>
  <si>
    <t>PO Box 128  Shanksville,  PA  15560</t>
  </si>
  <si>
    <t>1085674042</t>
  </si>
  <si>
    <t>108567404Shanksville-Stonycreek MS</t>
  </si>
  <si>
    <t>1044356031</t>
  </si>
  <si>
    <t>104435603Sharon MS</t>
  </si>
  <si>
    <t>1129 E State St  Sharon,  PA  16146</t>
  </si>
  <si>
    <t>1044356032</t>
  </si>
  <si>
    <t>104435603Sharon HS</t>
  </si>
  <si>
    <t>1044357031</t>
  </si>
  <si>
    <t>104435703Sharpsville Area SHS</t>
  </si>
  <si>
    <t>301 Blue Devil Way  Sharpsville,  PA  16150</t>
  </si>
  <si>
    <t>1044357032</t>
  </si>
  <si>
    <t>104435703Sharpsville Area MS</t>
  </si>
  <si>
    <t>303 Blue Devil Way  Sharpsville,  PA  16150</t>
  </si>
  <si>
    <t>1295472031</t>
  </si>
  <si>
    <t>129547203Shenandoah Valley JSHS</t>
  </si>
  <si>
    <t>805 West Centre Street  Shenandoah,  PA  17976</t>
  </si>
  <si>
    <t>1043762031</t>
  </si>
  <si>
    <t>104376203Shenango HS</t>
  </si>
  <si>
    <t>2550 Ellwood Rd  New Castle,  PA  16101</t>
  </si>
  <si>
    <t>1164966031</t>
  </si>
  <si>
    <t>116496603Shikellamy HS</t>
  </si>
  <si>
    <t>600 Walnut Street  Sunbury,  PA  17801</t>
  </si>
  <si>
    <t>1164966032</t>
  </si>
  <si>
    <t>116496603Shikellamy MS</t>
  </si>
  <si>
    <t>520 Walnut Street  Sunbury,  PA  17801</t>
  </si>
  <si>
    <t>1152180031</t>
  </si>
  <si>
    <t>115218003Shippensburg Area MS</t>
  </si>
  <si>
    <t>317 North Morris Street  Shippensburg,  PA  17257</t>
  </si>
  <si>
    <t>1152180032</t>
  </si>
  <si>
    <t>115218003Shippensburg Area SHS</t>
  </si>
  <si>
    <t>1041075031</t>
  </si>
  <si>
    <t>104107503Slippery Rock Area HS</t>
  </si>
  <si>
    <t>201 Kiester Rd  Slippery Rock,  PA  16057</t>
  </si>
  <si>
    <t>1041075032</t>
  </si>
  <si>
    <t>104107503Slippery Rock Area MS</t>
  </si>
  <si>
    <t>1094275031</t>
  </si>
  <si>
    <t>109427503Smethport Area JSHS</t>
  </si>
  <si>
    <t>412 S Mechanic St  Smethport,  PA  16749</t>
  </si>
  <si>
    <t>1133670031</t>
  </si>
  <si>
    <t>113367003Smith MS</t>
  </si>
  <si>
    <t>645 Kirkwood Pike  Quarryville,  PA  17566</t>
  </si>
  <si>
    <t>1133670032</t>
  </si>
  <si>
    <t>113367003Solanco HS</t>
  </si>
  <si>
    <t>585 Solanco Rd  Quarryville,  PA  17566</t>
  </si>
  <si>
    <t>1133670033</t>
  </si>
  <si>
    <t>113367003Swift MS</t>
  </si>
  <si>
    <t>1866 Robert Fulton Hwy  Quarryville,  PA  17566</t>
  </si>
  <si>
    <t>1085677031</t>
  </si>
  <si>
    <t>108567703Somerset Area Jr-Sr HS</t>
  </si>
  <si>
    <t>645 South Columbia Ave  Somerset,  PA  15501</t>
  </si>
  <si>
    <t>1085678071</t>
  </si>
  <si>
    <t>108567807Somerset County Technology Center</t>
  </si>
  <si>
    <t>281 Technology Drive  Somerset,  PA  15501</t>
  </si>
  <si>
    <t>1234671031</t>
  </si>
  <si>
    <t>123467103Souderton Area SHS</t>
  </si>
  <si>
    <t>625 Lower Road  Souderton,  PA  18964</t>
  </si>
  <si>
    <t>1234671032</t>
  </si>
  <si>
    <t>123467103Indian Valley MS</t>
  </si>
  <si>
    <t>130 Maple Ave  Harleysville,  PA  19438</t>
  </si>
  <si>
    <t>1234671033</t>
  </si>
  <si>
    <t>123467103Indian Crest MS</t>
  </si>
  <si>
    <t>139 Harleysville Pike  Souderton,  PA  18964</t>
  </si>
  <si>
    <t>1234633701</t>
  </si>
  <si>
    <t>123463370Souderton CS Collaborative</t>
  </si>
  <si>
    <t>110 E Broad Street  Souderton,  PA  18964</t>
  </si>
  <si>
    <t>1030286531</t>
  </si>
  <si>
    <t>103028653South Allegheny MS/HS</t>
  </si>
  <si>
    <t>2743 Washington Blvd  Mc Keesport,  PA  15133</t>
  </si>
  <si>
    <t>1041078031</t>
  </si>
  <si>
    <t>104107803Knoch HS</t>
  </si>
  <si>
    <t>345 Knoch Rd  Saxonburg,  PA  16056</t>
  </si>
  <si>
    <t>1041078032</t>
  </si>
  <si>
    <t>104107803Knoch MS</t>
  </si>
  <si>
    <t>754 Dinnerbell Rd  Saxonburg,  PA  16056</t>
  </si>
  <si>
    <t>1126762031</t>
  </si>
  <si>
    <t>112676203Kennard-Dale HS</t>
  </si>
  <si>
    <t>393 Main St  Fawn Grove,  PA  17321</t>
  </si>
  <si>
    <t>1126762032</t>
  </si>
  <si>
    <t>112676203South Eastern MS-East</t>
  </si>
  <si>
    <t>375 Main Street  Fawn Grove,  PA  17321</t>
  </si>
  <si>
    <t>1030287031</t>
  </si>
  <si>
    <t>103028703South Fayette Twp HS</t>
  </si>
  <si>
    <t>3640 Old Oakdale Rd  McDonald,  PA  15057</t>
  </si>
  <si>
    <t>1030287032</t>
  </si>
  <si>
    <t>103028703South Fayette MS</t>
  </si>
  <si>
    <t>3700 Old Oakdale Rd  McDonald,  PA  15057</t>
  </si>
  <si>
    <t>1152183031</t>
  </si>
  <si>
    <t>115218303Boiling Springs HS</t>
  </si>
  <si>
    <t>4 Forge Rd  Boiling Springs,  PA  17007</t>
  </si>
  <si>
    <t>1152183032</t>
  </si>
  <si>
    <t>115218303Yellow Breeches MS</t>
  </si>
  <si>
    <t>1122899981</t>
  </si>
  <si>
    <t>112289998South Mountain Secure Trmnt Un</t>
  </si>
  <si>
    <t>PO Box 374  South Mountain,  PA  17261</t>
  </si>
  <si>
    <t>1030287531</t>
  </si>
  <si>
    <t>103028753South Park SHS</t>
  </si>
  <si>
    <t>2005 Eagle Ridge Rd  South Park,  PA  15129</t>
  </si>
  <si>
    <t>1030287532</t>
  </si>
  <si>
    <t>103028753South Park MS</t>
  </si>
  <si>
    <t>2500 Stewart Rd  South Park,  PA  15129</t>
  </si>
  <si>
    <t>1270474041</t>
  </si>
  <si>
    <t>127047404South Side HS</t>
  </si>
  <si>
    <t>4949 State Route 151  Hookstown,  PA  15050</t>
  </si>
  <si>
    <t>1270474042</t>
  </si>
  <si>
    <t>127047404South Side MS</t>
  </si>
  <si>
    <t>1126764031</t>
  </si>
  <si>
    <t>112676403South Western SHS</t>
  </si>
  <si>
    <t>200 Bowman Rd  Hanover,  PA  17331</t>
  </si>
  <si>
    <t>1126764032</t>
  </si>
  <si>
    <t>112676403Markle Intrmd Sch</t>
  </si>
  <si>
    <t>225 Bowman Rd  Hanover,  PA  17331</t>
  </si>
  <si>
    <t>1174161031</t>
  </si>
  <si>
    <t>117416103South Williamsport Area JSHS</t>
  </si>
  <si>
    <t>700 Percy St  South Williamsport,  PA  17702</t>
  </si>
  <si>
    <t>1252384021</t>
  </si>
  <si>
    <t>125238402Darby Twp Sch</t>
  </si>
  <si>
    <t>801 Ashland Avenue  Glenolden,  PA  19036</t>
  </si>
  <si>
    <t>1252384022</t>
  </si>
  <si>
    <t>125238402Sharon Hill Sch</t>
  </si>
  <si>
    <t>701 Coates Street  Sharon Hill,  PA  19079</t>
  </si>
  <si>
    <t>1252384023</t>
  </si>
  <si>
    <t>125238402Harris Sch</t>
  </si>
  <si>
    <t>501 Sharon Avenue  Collingdale,  PA  19023</t>
  </si>
  <si>
    <t>1252384024</t>
  </si>
  <si>
    <t>125238402Delcroft Sch</t>
  </si>
  <si>
    <t>799 School Lane  Folcroft,  PA  19032</t>
  </si>
  <si>
    <t>1252384025</t>
  </si>
  <si>
    <t>125238402Academy Park HS</t>
  </si>
  <si>
    <t>300 Calcon Hook Rd  Sharon Hill,  PA  19079</t>
  </si>
  <si>
    <t>1013065031</t>
  </si>
  <si>
    <t>101306503Mapletown JSHS</t>
  </si>
  <si>
    <t>1000 Mapletown Rd  Greensboro,  PA  15338</t>
  </si>
  <si>
    <t>1161975031</t>
  </si>
  <si>
    <t>116197503Southern Columbia HS</t>
  </si>
  <si>
    <t>812 Southern Drive  Catawissa,  PA  17820</t>
  </si>
  <si>
    <t>1161975032</t>
  </si>
  <si>
    <t>116197503Southern Columbia MS</t>
  </si>
  <si>
    <t>810 Southern Drive  Catawissa,  PA  17820</t>
  </si>
  <si>
    <t>1112975041</t>
  </si>
  <si>
    <t>111297504Southern Fulton JSHS</t>
  </si>
  <si>
    <t>13083 Buck Valley Rd  Warfordsburg,  PA  17267</t>
  </si>
  <si>
    <t>1113175031</t>
  </si>
  <si>
    <t>111317503Southern Huntingdon Co HS/MS</t>
  </si>
  <si>
    <t>10339 Pogue Road  Three Springs,  PA  17264</t>
  </si>
  <si>
    <t>1213957031</t>
  </si>
  <si>
    <t>121395703Southern Lehigh SHS</t>
  </si>
  <si>
    <t>5800 Main St  Center Valley,  PA  18034</t>
  </si>
  <si>
    <t>1213957032</t>
  </si>
  <si>
    <t>121395703Southern Lehigh MS</t>
  </si>
  <si>
    <t>3715 Preston Lane  Center Valley,  PA  18034</t>
  </si>
  <si>
    <t>1175970031</t>
  </si>
  <si>
    <t>117597003North Penn-Liberty JSHS</t>
  </si>
  <si>
    <t>North Penn-Liberty JSHS</t>
  </si>
  <si>
    <t>8675 Route 414  Liberty,  PA  16930</t>
  </si>
  <si>
    <t>1175970032</t>
  </si>
  <si>
    <t>117597003North Penn-Mansfield JSHS</t>
  </si>
  <si>
    <t>North Penn-Mansfield JSHS</t>
  </si>
  <si>
    <t>73 W Wellsboro St  Mansfield,  PA  16933</t>
  </si>
  <si>
    <t>1126765031</t>
  </si>
  <si>
    <t>112676503Susquehannock HS</t>
  </si>
  <si>
    <t>3280 Fissels Church Rd  Glen Rock,  PA  17327</t>
  </si>
  <si>
    <t>1126765032</t>
  </si>
  <si>
    <t>112676503Southern MS</t>
  </si>
  <si>
    <t>1076575031</t>
  </si>
  <si>
    <t>107657503Southmoreland SHS</t>
  </si>
  <si>
    <t>2351 Route 981  Alverton,  PA  15612</t>
  </si>
  <si>
    <t>1076575032</t>
  </si>
  <si>
    <t>107657503Southmoreland MS</t>
  </si>
  <si>
    <t>200 Scottie Way  Scottdale,  PA  15683</t>
  </si>
  <si>
    <t>1085151071</t>
  </si>
  <si>
    <t>108515107Southwest Leadership Academy CS</t>
  </si>
  <si>
    <t>7101 Paschall Ave  Philadelphia,  PA  19142</t>
  </si>
  <si>
    <t>1030234101</t>
  </si>
  <si>
    <t>103023410Spectrum CS</t>
  </si>
  <si>
    <t>4369 Northern Pike  Monroeville,  PA  15146</t>
  </si>
  <si>
    <t>1080775031</t>
  </si>
  <si>
    <t>108077503Central HS</t>
  </si>
  <si>
    <t>718 Central High Road  Martinsburg,  PA  16662</t>
  </si>
  <si>
    <t>1080775032</t>
  </si>
  <si>
    <t>108077503Spring Cove MS</t>
  </si>
  <si>
    <t>185 Spring Cove Drive  Roaring Spring,  PA  16673</t>
  </si>
  <si>
    <t>1126767031</t>
  </si>
  <si>
    <t>112676703Spring Grove Area HS</t>
  </si>
  <si>
    <t>1490 Roth Church Road  Spring Grove,  PA  17362</t>
  </si>
  <si>
    <t>1126767032</t>
  </si>
  <si>
    <t>112676703Spring Grove Area MS</t>
  </si>
  <si>
    <t>244 Old Hanover Rd  Spring Grove,  PA  17362</t>
  </si>
  <si>
    <t>1252385021</t>
  </si>
  <si>
    <t>125238502Richardson MS</t>
  </si>
  <si>
    <t>20 W Woodland Ave  Springfield,  PA  19064</t>
  </si>
  <si>
    <t>1252385022</t>
  </si>
  <si>
    <t>125238502Springfield HS</t>
  </si>
  <si>
    <t>49 W Leamy Ave  Springfield,  PA  19064</t>
  </si>
  <si>
    <t>1234672031</t>
  </si>
  <si>
    <t>123467203Springfield Twp MS</t>
  </si>
  <si>
    <t>1901A E Paper Mill Rd  Oreland,  PA  19075</t>
  </si>
  <si>
    <t>1234672032</t>
  </si>
  <si>
    <t>123467203Springfield Twp HS</t>
  </si>
  <si>
    <t>1801 E Paper Mill Rd  Erdenheim,  PA  19038</t>
  </si>
  <si>
    <t>1234673031</t>
  </si>
  <si>
    <t>123467303Spring-Ford Intrmd Sch 5th/6th</t>
  </si>
  <si>
    <t>833 South Lewis Road  Royersford,  PA  19468</t>
  </si>
  <si>
    <t>1234673032</t>
  </si>
  <si>
    <t>123467303Spring-Ford SHS 9-12 Ctr</t>
  </si>
  <si>
    <t>Spring-Ford SHS 9-12 Ctr</t>
  </si>
  <si>
    <t>350 S Lewis Rd  Royersford,  PA  19468</t>
  </si>
  <si>
    <t>1234673033</t>
  </si>
  <si>
    <t>123467303Spring-Ford MS 7th Grade Ctr</t>
  </si>
  <si>
    <t>1234673034</t>
  </si>
  <si>
    <t>123467303Spring-Ford MS 8th Grade Ctr</t>
  </si>
  <si>
    <t>700 Washington Street  Royersford,  PA  19468</t>
  </si>
  <si>
    <t>1101480021</t>
  </si>
  <si>
    <t>110148002State College Area HS</t>
  </si>
  <si>
    <t>653 Westerly Pkwy  State College,  PA  16801</t>
  </si>
  <si>
    <t>1101480022</t>
  </si>
  <si>
    <t>110148002Park Forest MS</t>
  </si>
  <si>
    <t>2180 School Dr  State College,  PA  16803</t>
  </si>
  <si>
    <t>1101480023</t>
  </si>
  <si>
    <t>110148002Mount Nittany MS</t>
  </si>
  <si>
    <t>656 Brandywine Dr  State College,  PA  16801</t>
  </si>
  <si>
    <t>1030288071</t>
  </si>
  <si>
    <t>103028807Steel Center AVTS</t>
  </si>
  <si>
    <t>565 Lewis Run Road  Jefferson Hills,  PA  15025</t>
  </si>
  <si>
    <t>1030288331</t>
  </si>
  <si>
    <t>103028833Steel Valley SHS</t>
  </si>
  <si>
    <t>3113 Main St  Munhall,  PA  15120</t>
  </si>
  <si>
    <t>1030288332</t>
  </si>
  <si>
    <t>103028833Steel Valley MS</t>
  </si>
  <si>
    <t>3114 Main St  Munhall,  PA  15120</t>
  </si>
  <si>
    <t>1152280031</t>
  </si>
  <si>
    <t>115228003Steelton-Highspire HS</t>
  </si>
  <si>
    <t>250 Reynders Ave.  Steelton,  PA  17113</t>
  </si>
  <si>
    <t>1030288531</t>
  </si>
  <si>
    <t>103028853Sto-Rox HS</t>
  </si>
  <si>
    <t>1105 Valley St  McKees Rocks,  PA  15136</t>
  </si>
  <si>
    <t>1030288532</t>
  </si>
  <si>
    <t>103028853Sto-Rox MS</t>
  </si>
  <si>
    <t>298 Ewing Rd  McKees Rocks,  PA  15136</t>
  </si>
  <si>
    <t>1204560031</t>
  </si>
  <si>
    <t>120456003Stroudsburg HS</t>
  </si>
  <si>
    <t>1100 W Main St  Stroudsburg,  PA  18360</t>
  </si>
  <si>
    <t>1204560032</t>
  </si>
  <si>
    <t>120456003Stroudsburg JHS</t>
  </si>
  <si>
    <t>1198 Chipperfield Drive  Stroudsburg,  PA  18360</t>
  </si>
  <si>
    <t>1204560033</t>
  </si>
  <si>
    <t>120456003Stroudsburg MS</t>
  </si>
  <si>
    <t>200 Pocono Commons  Stroudsburg,  PA  18360</t>
  </si>
  <si>
    <t>1018334001</t>
  </si>
  <si>
    <t>101833400Sugar Valley Rural CS</t>
  </si>
  <si>
    <t>236 E Main Street  Loganton,  PA  17747</t>
  </si>
  <si>
    <t>1175763031</t>
  </si>
  <si>
    <t>117576303Sullivan Co JSHS</t>
  </si>
  <si>
    <t>PO Box 98  Laporte,  PA  18626</t>
  </si>
  <si>
    <t>1166067071</t>
  </si>
  <si>
    <t>116606707SUN Area Technical Institute</t>
  </si>
  <si>
    <t>815 E Market St  New Berlin,  PA  17855</t>
  </si>
  <si>
    <t>1164931301</t>
  </si>
  <si>
    <t>116493130Susq-Cyber CS</t>
  </si>
  <si>
    <t>240 Market Street  Bloomsburg,  PA  17815</t>
  </si>
  <si>
    <t>1195865031</t>
  </si>
  <si>
    <t>119586503Susquehanna Community JSHS</t>
  </si>
  <si>
    <t>3192 Turnpike St  Susquehanna,  PA  18847</t>
  </si>
  <si>
    <t>1195847071</t>
  </si>
  <si>
    <t>119584707Susquehanna County CTC</t>
  </si>
  <si>
    <t>1152283031</t>
  </si>
  <si>
    <t>115228303Susquehanna Twp MS</t>
  </si>
  <si>
    <t>801 Wood St  Harrisburg,  PA  17109</t>
  </si>
  <si>
    <t>1152283032</t>
  </si>
  <si>
    <t>115228303Susquehanna Twp HS</t>
  </si>
  <si>
    <t>3500 Elmerton Ave  Harrisburg,  PA  17109</t>
  </si>
  <si>
    <t>1155060031</t>
  </si>
  <si>
    <t>115506003Susquenita HS</t>
  </si>
  <si>
    <t>309 Schoolhouse Road  Duncannon,  PA  17020</t>
  </si>
  <si>
    <t>1155060032</t>
  </si>
  <si>
    <t>115506003Susquenita MS</t>
  </si>
  <si>
    <t>200 Susquenita Drive  Duncannon,  PA  17020</t>
  </si>
  <si>
    <t>1925184221</t>
  </si>
  <si>
    <t>192518422Tacony Academy Charter School</t>
  </si>
  <si>
    <t>1300 Rhawn Street  Philadelphia,  PA  19111</t>
  </si>
  <si>
    <t>1295476031</t>
  </si>
  <si>
    <t>129547603Tamaqua Area SHS</t>
  </si>
  <si>
    <t>500 Penn St  Tamaqua,  PA  18252</t>
  </si>
  <si>
    <t>1295476032</t>
  </si>
  <si>
    <t>129547603Tamaqua Area MS</t>
  </si>
  <si>
    <t>502 Penn Street  Tamaqua,  PA  18252</t>
  </si>
  <si>
    <t>1265156911</t>
  </si>
  <si>
    <t>126515691The Philadelphia CS for Arts and Sciences at HR Edmunds</t>
  </si>
  <si>
    <t>1197 Haworth Street  Philadelphia,  PA  19124</t>
  </si>
  <si>
    <t>1056200011</t>
  </si>
  <si>
    <t>105620001Tidioute Community CS</t>
  </si>
  <si>
    <t>241 Main St  Tidioute,  PA  16351</t>
  </si>
  <si>
    <t>1066172031</t>
  </si>
  <si>
    <t>106617203Titusville SHS</t>
  </si>
  <si>
    <t>302 E Walnut St  Titusville,  PA  16354</t>
  </si>
  <si>
    <t>1066172032</t>
  </si>
  <si>
    <t>106617203Titusville MS</t>
  </si>
  <si>
    <t>415 Water Street  Titusville,  PA  16354</t>
  </si>
  <si>
    <t>1170865031</t>
  </si>
  <si>
    <t>117086503Towanda Area JSHS</t>
  </si>
  <si>
    <t>1 High School Drive  Towanda,  PA  18848</t>
  </si>
  <si>
    <t>1241578021</t>
  </si>
  <si>
    <t>124157802Tredyffrin-Easttown MS</t>
  </si>
  <si>
    <t>801 Conestoga Rd  Berwyn,  PA  19312</t>
  </si>
  <si>
    <t>1241578022</t>
  </si>
  <si>
    <t>124157802Conestoga SHS</t>
  </si>
  <si>
    <t>200 Irish Rd  Berwyn,  PA  19312</t>
  </si>
  <si>
    <t>1241578023</t>
  </si>
  <si>
    <t>124157802Valley Forge MS</t>
  </si>
  <si>
    <t>105 W Walker Rd  Wayne,  PA  19087</t>
  </si>
  <si>
    <t>1016380031</t>
  </si>
  <si>
    <t>101638003Trinity SHS</t>
  </si>
  <si>
    <t>231 Park Ave  Washington,  PA  15301</t>
  </si>
  <si>
    <t>1016380032</t>
  </si>
  <si>
    <t>101638003Trinity MS</t>
  </si>
  <si>
    <t>50 Scenic Dr  Washington,  PA  15301</t>
  </si>
  <si>
    <t>1295478031</t>
  </si>
  <si>
    <t>129547803Tri-Valley JSHS</t>
  </si>
  <si>
    <t>155 E Main St  Hegins,  PA  17938</t>
  </si>
  <si>
    <t>1170866531</t>
  </si>
  <si>
    <t>117086653Troy Area JSHS</t>
  </si>
  <si>
    <t>150 High St  Troy,  PA  16947</t>
  </si>
  <si>
    <t>1715102931</t>
  </si>
  <si>
    <t>171510293Truebright Science Academy CS</t>
  </si>
  <si>
    <t>407 E. Roosevelt Blvd.  Philadelphia,  PA  19120</t>
  </si>
  <si>
    <t>1140680031</t>
  </si>
  <si>
    <t>114068003Tulpehocken JSHS</t>
  </si>
  <si>
    <t>430 New Schaefferstown Rd  Bernville,  PA  19506</t>
  </si>
  <si>
    <t>1186675031</t>
  </si>
  <si>
    <t>118667503Tunkhannock MS</t>
  </si>
  <si>
    <t>200 Franklin Avenue  Tunkhannock,  PA  18657</t>
  </si>
  <si>
    <t>1186675032</t>
  </si>
  <si>
    <t>118667503Tunkhannock HS</t>
  </si>
  <si>
    <t>135 Tiger Drive  Tunkhannock,  PA  18657</t>
  </si>
  <si>
    <t>1085684041</t>
  </si>
  <si>
    <t>108568404Turkeyfoot Valley Area JSHS</t>
  </si>
  <si>
    <t>172 Turkeyfoot Rd  Confluence,  PA  15424</t>
  </si>
  <si>
    <t>1122860031</t>
  </si>
  <si>
    <t>112286003James Buchanan HS</t>
  </si>
  <si>
    <t>4773 Fort Loudon Rd  Mercersburg,  PA  17236</t>
  </si>
  <si>
    <t>1122860032</t>
  </si>
  <si>
    <t>112286003James Buchanan MS</t>
  </si>
  <si>
    <t>5191 Fort Loudon Rd  Mercersburg,  PA  17236</t>
  </si>
  <si>
    <t>1080580031</t>
  </si>
  <si>
    <t>108058003Tussey Mountain HS</t>
  </si>
  <si>
    <t>199 Front Street  Saxton,  PA  16678</t>
  </si>
  <si>
    <t>1080580032</t>
  </si>
  <si>
    <t>108058003Tussey Mountain JH</t>
  </si>
  <si>
    <t>199 Front St  Saxton,  PA  16678</t>
  </si>
  <si>
    <t>1140681031</t>
  </si>
  <si>
    <t>114068103Twin Valley HS</t>
  </si>
  <si>
    <t>4897 North Twin Valley Rd  Elverson,  PA  19520</t>
  </si>
  <si>
    <t>1140681032</t>
  </si>
  <si>
    <t>114068103Twin Valley MS</t>
  </si>
  <si>
    <t>770 Clymer Hill Rd  Elverson,  PA  19520</t>
  </si>
  <si>
    <t>1080780031</t>
  </si>
  <si>
    <t>108078003Tyrone Area HS</t>
  </si>
  <si>
    <t>1001 Clay Ave  Tyrone,  PA  16686</t>
  </si>
  <si>
    <t>1080780032</t>
  </si>
  <si>
    <t>108078003Tyrone Area MS</t>
  </si>
  <si>
    <t>1043770031</t>
  </si>
  <si>
    <t>104377003Union Area HS</t>
  </si>
  <si>
    <t>2106 Camden Ave  New Castle,  PA  16101</t>
  </si>
  <si>
    <t>1043770032</t>
  </si>
  <si>
    <t>104377003Union Area MS</t>
  </si>
  <si>
    <t>1052591031</t>
  </si>
  <si>
    <t>105259103Union City HS</t>
  </si>
  <si>
    <t>105 Concord Street  Union City,  PA  16438</t>
  </si>
  <si>
    <t>1052591032</t>
  </si>
  <si>
    <t>105259103Union City MS</t>
  </si>
  <si>
    <t>1061690031</t>
  </si>
  <si>
    <t>106169003Union HS</t>
  </si>
  <si>
    <t>354 Baker Street Suite 1  Rimersburg,  PA  16248</t>
  </si>
  <si>
    <t>1012680031</t>
  </si>
  <si>
    <t>101268003Ben Franklin Sch</t>
  </si>
  <si>
    <t>351 Morgantown St  Uniontown,  PA  15401</t>
  </si>
  <si>
    <t>1012680032</t>
  </si>
  <si>
    <t>101268003Uniontown Area SHS</t>
  </si>
  <si>
    <t>146 E Fayette St  Uniontown,  PA  15401</t>
  </si>
  <si>
    <t>1012680033</t>
  </si>
  <si>
    <t>101268003A J McMullen Sch</t>
  </si>
  <si>
    <t>4773 National Pike  Markleysburg,  PA  15459</t>
  </si>
  <si>
    <t>1012680034</t>
  </si>
  <si>
    <t>101268003Lafayette MS</t>
  </si>
  <si>
    <t>303 Connellsville St  Uniontown,  PA  15401</t>
  </si>
  <si>
    <t>1241585031</t>
  </si>
  <si>
    <t>124158503Unionville HS</t>
  </si>
  <si>
    <t>750 Unionville Road  Kennett Square,  PA  19348</t>
  </si>
  <si>
    <t>1241585032</t>
  </si>
  <si>
    <t>124158503Charles F Patton MS</t>
  </si>
  <si>
    <t>760 Unionville Road  Kennett Square,  PA  19348</t>
  </si>
  <si>
    <t>1283280031</t>
  </si>
  <si>
    <t>128328003United JSHS</t>
  </si>
  <si>
    <t>10780 Route 56 East  Armagh,  PA  15920</t>
  </si>
  <si>
    <t>1265126741</t>
  </si>
  <si>
    <t>126512674Universal Alcorn CS</t>
  </si>
  <si>
    <t>3200 Dickinson Street  Philadelphia,  PA  19146</t>
  </si>
  <si>
    <t>1265194341</t>
  </si>
  <si>
    <t>126519434Universal Audenried Charter School</t>
  </si>
  <si>
    <t>3301 Tasker Street  Philadelphia,  PA  19145</t>
  </si>
  <si>
    <t>1265174421</t>
  </si>
  <si>
    <t>126517442Universal Creighton Charter School</t>
  </si>
  <si>
    <t>5401 Tabor Avenue  Philadelphia,  PA  19120</t>
  </si>
  <si>
    <t>1035193761</t>
  </si>
  <si>
    <t>103519376Universal Daroff Charter School</t>
  </si>
  <si>
    <t>800 S 15th St  Philadelphia,  PA  19146</t>
  </si>
  <si>
    <t>1265132101</t>
  </si>
  <si>
    <t>126513210Universal Institute CS</t>
  </si>
  <si>
    <t>800 S 15th Street  Philadelphia,  PA  19146</t>
  </si>
  <si>
    <t>1265134151</t>
  </si>
  <si>
    <t>126513415Universal Vare Charter School</t>
  </si>
  <si>
    <t>2100 South 24th Street  Philadelphia,  PA  19145</t>
  </si>
  <si>
    <t>1120185231</t>
  </si>
  <si>
    <t>112018523Upper Adams MS</t>
  </si>
  <si>
    <t>161 N Main St  Biglerville,  PA  17307</t>
  </si>
  <si>
    <t>1220990071</t>
  </si>
  <si>
    <t>122099007Upper Bucks County Technical School</t>
  </si>
  <si>
    <t>3115 Ridge Road  Perkasie,  PA  18944</t>
  </si>
  <si>
    <t>1252394521</t>
  </si>
  <si>
    <t>125239452Beverly Hills MS</t>
  </si>
  <si>
    <t>1400 Garrett Rd  Upper Darby,  PA  19082</t>
  </si>
  <si>
    <t>1252394522</t>
  </si>
  <si>
    <t>125239452Drexel Hill MS</t>
  </si>
  <si>
    <t>3001 State Rd  Drexel Hill,  PA  19026</t>
  </si>
  <si>
    <t>1252394523</t>
  </si>
  <si>
    <t>125239452Upper Darby SHS</t>
  </si>
  <si>
    <t>601 North Lansdowne Avenue  Drexel Hill,  PA  19026</t>
  </si>
  <si>
    <t>1152290031</t>
  </si>
  <si>
    <t>115229003Upper Dauphin Area MS</t>
  </si>
  <si>
    <t>5668 State Route 209  Lykens,  PA  17048</t>
  </si>
  <si>
    <t>1152290032</t>
  </si>
  <si>
    <t>115229003Upper Dauphin Area HS</t>
  </si>
  <si>
    <t>220 N Church St  Elizabethville,  PA  17023</t>
  </si>
  <si>
    <t>1234683031</t>
  </si>
  <si>
    <t>123468303Sandy Run MS</t>
  </si>
  <si>
    <t>520 Twining Rd  Dresher,  PA  19025</t>
  </si>
  <si>
    <t>1234683032</t>
  </si>
  <si>
    <t>123468303Upper Dublin HS</t>
  </si>
  <si>
    <t>800 Loch Alsh Ave  Fort Washington,  PA  19034</t>
  </si>
  <si>
    <t>1234684021</t>
  </si>
  <si>
    <t>123468402Upper Merion MS</t>
  </si>
  <si>
    <t>450 Crossfield Road  King of Prussia,  PA  19406</t>
  </si>
  <si>
    <t>1234684022</t>
  </si>
  <si>
    <t>123468402Upper Merion HS</t>
  </si>
  <si>
    <t>440 Crossfield Rd  King of Prussia,  PA  19406</t>
  </si>
  <si>
    <t>1234685031</t>
  </si>
  <si>
    <t>123468503Upper Moreland HS</t>
  </si>
  <si>
    <t>3000 Terwood Road  Willow Grove,  PA  19090</t>
  </si>
  <si>
    <t>1234685032</t>
  </si>
  <si>
    <t>123468503Upper Moreland MS</t>
  </si>
  <si>
    <t>4000 Orangemans Road  Hatboro,  PA  19040</t>
  </si>
  <si>
    <t>1234686031</t>
  </si>
  <si>
    <t>123468603Upper Perkiomen MS</t>
  </si>
  <si>
    <t>510 Jefferson St  East Greenville,  PA  18041</t>
  </si>
  <si>
    <t>1234686032</t>
  </si>
  <si>
    <t>123468603Upper Perkiomen HS</t>
  </si>
  <si>
    <t>2 Walt Rd  Pennsburg,  PA  18073</t>
  </si>
  <si>
    <t>1030292031</t>
  </si>
  <si>
    <t>103029203Fort Couch MS</t>
  </si>
  <si>
    <t>515 Fort Couch Rd  Pittsburgh,  PA  15241</t>
  </si>
  <si>
    <t>1030292032</t>
  </si>
  <si>
    <t>103029203Upper Saint Clair HS</t>
  </si>
  <si>
    <t>1825 McLaughlin Run Rd  Pittsburgh,  PA  15241</t>
  </si>
  <si>
    <t>1020230801</t>
  </si>
  <si>
    <t>102023080Urban Pathways 6-12 CS</t>
  </si>
  <si>
    <t>914 Penn Avenue  Pittsburgh,  PA  15222</t>
  </si>
  <si>
    <t>1066186031</t>
  </si>
  <si>
    <t>106618603Rocky Grove JSHS</t>
  </si>
  <si>
    <t>403 Rocky Grove Ave  Franklin,  PA  16323</t>
  </si>
  <si>
    <t>1193584031</t>
  </si>
  <si>
    <t>119358403Valley View HS</t>
  </si>
  <si>
    <t>1 Columbus Dr  Archbald,  PA  18403</t>
  </si>
  <si>
    <t>1193584032</t>
  </si>
  <si>
    <t>119358403Valley View MS</t>
  </si>
  <si>
    <t>1066191071</t>
  </si>
  <si>
    <t>106619107Venango Technology Center</t>
  </si>
  <si>
    <t>One Vo Tech Drive  Oil City,  PA  16301</t>
  </si>
  <si>
    <t>1265132201</t>
  </si>
  <si>
    <t>126513220Wakisha CS</t>
  </si>
  <si>
    <t>900 W Jefferson Street  Philadelphia,  PA  19122</t>
  </si>
  <si>
    <t>1196483031</t>
  </si>
  <si>
    <t>119648303Wallenpaupack Area HS</t>
  </si>
  <si>
    <t>2552 Route 6  Hawley,  PA  18428</t>
  </si>
  <si>
    <t>1196483032</t>
  </si>
  <si>
    <t>119648303Wallenpaupack Area MS</t>
  </si>
  <si>
    <t>139 Atlantic Ave  Hawley,  PA  18428</t>
  </si>
  <si>
    <t>1252396031</t>
  </si>
  <si>
    <t>125239603Strath Haven MS</t>
  </si>
  <si>
    <t>200 S Providence Rd  Wallingford,  PA  19086</t>
  </si>
  <si>
    <t>1252396032</t>
  </si>
  <si>
    <t>125239603Strath Haven HS</t>
  </si>
  <si>
    <t>205 S Providence Rd  Wallingford,  PA  19086</t>
  </si>
  <si>
    <t>1265134901</t>
  </si>
  <si>
    <t>126513490Walter D Palmer Leadership Learning Partnership CS</t>
  </si>
  <si>
    <t>Walter D Palmer Leadership Learning Partnership CS</t>
  </si>
  <si>
    <t>910 N 6th Street  Philadelphia,  PA  19123</t>
  </si>
  <si>
    <t>1056280071</t>
  </si>
  <si>
    <t>105628007Warren County AVTS</t>
  </si>
  <si>
    <t>347 East 5th Avenue  Warren,  PA  16365</t>
  </si>
  <si>
    <t>1056283021</t>
  </si>
  <si>
    <t>105628302Youngsville El/MS</t>
  </si>
  <si>
    <t>232 2nd St  Youngsville,  PA  16371</t>
  </si>
  <si>
    <t>1056283022</t>
  </si>
  <si>
    <t>105628302Youngsville HS</t>
  </si>
  <si>
    <t>227 College St  Youngsville,  PA  16371</t>
  </si>
  <si>
    <t>1056283023</t>
  </si>
  <si>
    <t>105628302Eisenhower M/HS</t>
  </si>
  <si>
    <t>3700 Route 957  Russell,  PA  16345</t>
  </si>
  <si>
    <t>1056283024</t>
  </si>
  <si>
    <t>105628302Sheffield M/HS</t>
  </si>
  <si>
    <t>6760 Route 6  Sheffield,  PA  16347</t>
  </si>
  <si>
    <t>1056283025</t>
  </si>
  <si>
    <t>105628302Beaty-Warren MS</t>
  </si>
  <si>
    <t>2 East Third Ave  Warren,  PA  16365</t>
  </si>
  <si>
    <t>1056283026</t>
  </si>
  <si>
    <t>105628302Warren Area HS</t>
  </si>
  <si>
    <t>345 E 5th Ave  Warren,  PA  16365</t>
  </si>
  <si>
    <t>1164980031</t>
  </si>
  <si>
    <t>116498003Warrior Run MS</t>
  </si>
  <si>
    <t>4860 Susquehanna Trail  Turbotville,  PA  17772</t>
  </si>
  <si>
    <t>1164980032</t>
  </si>
  <si>
    <t>116498003Warrior Run HS</t>
  </si>
  <si>
    <t>4800 Susquehanna Trail  Turbotville,  PA  17772</t>
  </si>
  <si>
    <t>1133690031</t>
  </si>
  <si>
    <t>113369003Warwick SHS</t>
  </si>
  <si>
    <t>301 W Orange St  Lititz,  PA  17543</t>
  </si>
  <si>
    <t>1133690032</t>
  </si>
  <si>
    <t>113369003Warwick MS</t>
  </si>
  <si>
    <t>401 Maple St  Lititz,  PA  17543</t>
  </si>
  <si>
    <t>1016388031</t>
  </si>
  <si>
    <t>101638803Washington HS</t>
  </si>
  <si>
    <t>201 Allison Ave  Washington,  PA  15301</t>
  </si>
  <si>
    <t>1016388032</t>
  </si>
  <si>
    <t>101638803Washington Junior High School</t>
  </si>
  <si>
    <t>201 Allison Avenue  Washington,  PA  15301</t>
  </si>
  <si>
    <t>1052597031</t>
  </si>
  <si>
    <t>105259703Seneca HS</t>
  </si>
  <si>
    <t>10770 Wattsburg Rd  Erie,  PA  16509</t>
  </si>
  <si>
    <t>1052597032</t>
  </si>
  <si>
    <t>105259703Wattsburg Area MS</t>
  </si>
  <si>
    <t>10774 Wattsburg Rd  Erie,  PA  16509</t>
  </si>
  <si>
    <t>1196487031</t>
  </si>
  <si>
    <t>119648703Honesdale HS</t>
  </si>
  <si>
    <t>459 Terrace St  Honesdale,  PA  18431</t>
  </si>
  <si>
    <t>1196487032</t>
  </si>
  <si>
    <t>119648703Damascus Area Sch</t>
  </si>
  <si>
    <t>174 High School Rd  Damascus,  PA  18415</t>
  </si>
  <si>
    <t>1196487033</t>
  </si>
  <si>
    <t>119648703Preston Sch</t>
  </si>
  <si>
    <t>1493 Crosstown Highway  Lakewood,  PA  18439</t>
  </si>
  <si>
    <t>1196487034</t>
  </si>
  <si>
    <t>119648703Wayne Highlands MS</t>
  </si>
  <si>
    <t>482 Grove St  Honesdale,  PA  18431</t>
  </si>
  <si>
    <t>1122890031</t>
  </si>
  <si>
    <t>112289003Waynesboro Area SHS</t>
  </si>
  <si>
    <t>550 E 2nd St  Waynesboro,  PA  17268</t>
  </si>
  <si>
    <t>1122890032</t>
  </si>
  <si>
    <t>112289003Waynesboro Area MS</t>
  </si>
  <si>
    <t>702 E 2nd St  Waynesboro,  PA  17268</t>
  </si>
  <si>
    <t>1211390041</t>
  </si>
  <si>
    <t>121139004Weatherly Area SHS</t>
  </si>
  <si>
    <t>601 6th St  Weatherly,  PA  18255</t>
  </si>
  <si>
    <t>1211390042</t>
  </si>
  <si>
    <t>121139004Weatherly Area MS</t>
  </si>
  <si>
    <t>602 6th St  Weatherly,  PA  18255</t>
  </si>
  <si>
    <t>1175985031</t>
  </si>
  <si>
    <t>117598503Rock L Butler MS</t>
  </si>
  <si>
    <t>9 Nichols St  Wellsboro,  PA  16901</t>
  </si>
  <si>
    <t>1175985032</t>
  </si>
  <si>
    <t>117598503Wellsboro Area HS</t>
  </si>
  <si>
    <t>225 Nichols St  Wellsboro,  PA  16901</t>
  </si>
  <si>
    <t>1030294031</t>
  </si>
  <si>
    <t>103029403West Allegheny SHS</t>
  </si>
  <si>
    <t>205 W Allegheny Rd  Imperial,  PA  15126</t>
  </si>
  <si>
    <t>1030294032</t>
  </si>
  <si>
    <t>103029403West Allegheny MS</t>
  </si>
  <si>
    <t>207 W Allegheny Rd  Imperial,  PA  15126</t>
  </si>
  <si>
    <t>1101790031</t>
  </si>
  <si>
    <t>110179003West Branch Area JSHS</t>
  </si>
  <si>
    <t>444 Allport Cutoff  Morrisdale,  PA  16858</t>
  </si>
  <si>
    <t>1241590021</t>
  </si>
  <si>
    <t>124159002Stetson MS</t>
  </si>
  <si>
    <t>1060 Wilmington Pike  West Chester,  PA  19382</t>
  </si>
  <si>
    <t>1241590022</t>
  </si>
  <si>
    <t>124159002E N Peirce MS</t>
  </si>
  <si>
    <t>1314 Burke Rd  West Chester,  PA  19380</t>
  </si>
  <si>
    <t>1241590023</t>
  </si>
  <si>
    <t>124159002West Chester Henderson HS</t>
  </si>
  <si>
    <t>400 Montgomery Ave  West Chester,  PA  19380</t>
  </si>
  <si>
    <t>1241590024</t>
  </si>
  <si>
    <t>124159002J R Fugett MS</t>
  </si>
  <si>
    <t>500 Ellis Ln  West Chester,  PA  19380</t>
  </si>
  <si>
    <t>1241590025</t>
  </si>
  <si>
    <t>124159002West Chester East HS</t>
  </si>
  <si>
    <t>450 Ellis Ln  West Chester,  PA  19380</t>
  </si>
  <si>
    <t>1241590026</t>
  </si>
  <si>
    <t>124159002West Chester Bayard Rustin HS</t>
  </si>
  <si>
    <t>1100 Shiloh Road  West Chester,  PA  19382</t>
  </si>
  <si>
    <t>1013085031</t>
  </si>
  <si>
    <t>101308503West Greene HS</t>
  </si>
  <si>
    <t>1352 Hargus Creek Rd  Waynesburg,  PA  15370</t>
  </si>
  <si>
    <t>1013085032</t>
  </si>
  <si>
    <t>101308503West Greene MS</t>
  </si>
  <si>
    <t>1030295531</t>
  </si>
  <si>
    <t>103029553Thomas Jefferson HS</t>
  </si>
  <si>
    <t>310 Old Clairton Rd  Jefferson Hills,  PA  15025</t>
  </si>
  <si>
    <t>1030295532</t>
  </si>
  <si>
    <t>103029553Pleasant Hills MS</t>
  </si>
  <si>
    <t>404 National Drive  Pittsburgh,  PA  15236</t>
  </si>
  <si>
    <t>1044375031</t>
  </si>
  <si>
    <t>104437503West Middlesex Area HS</t>
  </si>
  <si>
    <t>3591 Sharon Rd  West Middlesex,  PA  16159</t>
  </si>
  <si>
    <t>1044375032</t>
  </si>
  <si>
    <t>104437503West Middlesex Area MS</t>
  </si>
  <si>
    <t>1030296031</t>
  </si>
  <si>
    <t>103029603West Mifflin Area MS</t>
  </si>
  <si>
    <t>81 Commonwealth Ave  West Mifflin,  PA  15122</t>
  </si>
  <si>
    <t>1030296032</t>
  </si>
  <si>
    <t>103029603West Mifflin Area HS</t>
  </si>
  <si>
    <t>91 Commonwealth Ave  West Mifflin,  PA  15122</t>
  </si>
  <si>
    <t>1265130201</t>
  </si>
  <si>
    <t>126513020West Oak Lane CS</t>
  </si>
  <si>
    <t>7115 Stenton Ave  Philadelphia,  PA  19138</t>
  </si>
  <si>
    <t>1155080031</t>
  </si>
  <si>
    <t>115508003West Perry SHS</t>
  </si>
  <si>
    <t>2608 Shermans Valley Road  Elliottsburg,  PA  17024</t>
  </si>
  <si>
    <t>1155080032</t>
  </si>
  <si>
    <t>115508003West Perry MS</t>
  </si>
  <si>
    <t>2620 Shermans Valley Road  Elliottsburg,  PA  17024</t>
  </si>
  <si>
    <t>1152190021</t>
  </si>
  <si>
    <t>115219002Cedar Cliff HS</t>
  </si>
  <si>
    <t>1301 Carlisle Road  Camp Hill,  PA  17011</t>
  </si>
  <si>
    <t>1152190022</t>
  </si>
  <si>
    <t>115219002Allen MS</t>
  </si>
  <si>
    <t>4225 Gettysburg Rd  Camp Hill,  PA  17011</t>
  </si>
  <si>
    <t>1152190023</t>
  </si>
  <si>
    <t>115219002Red Land SHS</t>
  </si>
  <si>
    <t>560 Fishing Creek Rd  Lewisberry,  PA  17339</t>
  </si>
  <si>
    <t>1152190024</t>
  </si>
  <si>
    <t>115219002Crossroads MS</t>
  </si>
  <si>
    <t>535 Fishing Creek Rd  Lewisberry,  PA  17339</t>
  </si>
  <si>
    <t>1152190025</t>
  </si>
  <si>
    <t>115219002New Cumberland MS</t>
  </si>
  <si>
    <t>331 8th St  New Cumberland,  PA  17070</t>
  </si>
  <si>
    <t>1184087071</t>
  </si>
  <si>
    <t>118408707West Side CTC</t>
  </si>
  <si>
    <t>75 Evans Street  Kingston,  PA  18704</t>
  </si>
  <si>
    <t>1126785031</t>
  </si>
  <si>
    <t>112678503West York Area HS</t>
  </si>
  <si>
    <t>1800 Bannister St  York,  PA  17404</t>
  </si>
  <si>
    <t>1126785032</t>
  </si>
  <si>
    <t>112678503West York Area MS</t>
  </si>
  <si>
    <t>1700 Bannister St  York,  PA  17404</t>
  </si>
  <si>
    <t>1016389071</t>
  </si>
  <si>
    <t>101638907Western Area CTC</t>
  </si>
  <si>
    <t>688 Western Ave  Canonsburg,  PA  15317</t>
  </si>
  <si>
    <t>1270493031</t>
  </si>
  <si>
    <t>127049303Western Beaver Co JSHS</t>
  </si>
  <si>
    <t>216 Engle Rd  Industry,  PA  15052</t>
  </si>
  <si>
    <t>1234690071</t>
  </si>
  <si>
    <t>123469007Western Montgomery CTC</t>
  </si>
  <si>
    <t>77 Graterford Rd  Limerick,  PA  19468</t>
  </si>
  <si>
    <t>1196489031</t>
  </si>
  <si>
    <t>119648903Western Wayne HS</t>
  </si>
  <si>
    <t>1970A Easton Turnpike  Lake Ariel,  PA  18436</t>
  </si>
  <si>
    <t>1196489032</t>
  </si>
  <si>
    <t>119648903Western Wayne MS</t>
  </si>
  <si>
    <t>1970B Easton Turnpike  Lake Ariel,  PA  18436</t>
  </si>
  <si>
    <t>1081185031</t>
  </si>
  <si>
    <t>108118503Westmont Hilltop MS</t>
  </si>
  <si>
    <t>827 Diamond Blvd  Johnstown,  PA  15905</t>
  </si>
  <si>
    <t>1081185032</t>
  </si>
  <si>
    <t>108118503Westmont Hilltop HS</t>
  </si>
  <si>
    <t>200 Fair Oaks Dr  Johnstown,  PA  15905</t>
  </si>
  <si>
    <t>1213978031</t>
  </si>
  <si>
    <t>121397803Whitehall HS</t>
  </si>
  <si>
    <t>3800 Mechanicsville Rd  Whitehall,  PA  18052</t>
  </si>
  <si>
    <t>1213978032</t>
  </si>
  <si>
    <t>121397803Whitehall-Coplay MS</t>
  </si>
  <si>
    <t>2930 Zephyr Blvd  Whitehall,  PA  18052</t>
  </si>
  <si>
    <t>1252300021</t>
  </si>
  <si>
    <t>125230002Widener Partnership CS</t>
  </si>
  <si>
    <t>1450 Edgemont Ave  Chester,  PA  19013</t>
  </si>
  <si>
    <t>1184086071</t>
  </si>
  <si>
    <t>118408607Wilkes-Barre Area CTC</t>
  </si>
  <si>
    <t>PO Box 1699  Wilkes-Barre,  PA  18705</t>
  </si>
  <si>
    <t>1184088521</t>
  </si>
  <si>
    <t>118408852James M Coughlin JSHS</t>
  </si>
  <si>
    <t>80 N Washington St  Wilkes Barre,  PA  18701</t>
  </si>
  <si>
    <t>1184088522</t>
  </si>
  <si>
    <t>118408852G A R Memorial JSHS</t>
  </si>
  <si>
    <t>Grant &amp; Lehigh Streets  Wilkes-Barre,  PA  18702</t>
  </si>
  <si>
    <t>1184088523</t>
  </si>
  <si>
    <t>118408852Elmer L Meyers JSHS</t>
  </si>
  <si>
    <t>341 Carey Ave  Wilkes Barre,  PA  18702</t>
  </si>
  <si>
    <t>1184088524</t>
  </si>
  <si>
    <t>118408852Solomon/Plains JHS</t>
  </si>
  <si>
    <t>43 Abbott St  Plains,  PA  18705</t>
  </si>
  <si>
    <t>1030298031</t>
  </si>
  <si>
    <t>103029803Wilkinsburg MS</t>
  </si>
  <si>
    <t>747 Wallace Ave  Pittsburgh,  PA  15221</t>
  </si>
  <si>
    <t>1030298032</t>
  </si>
  <si>
    <t>103029803Wilkinsburg SHS</t>
  </si>
  <si>
    <t>747 Wallace Ave  Wilkinsburg,  PA  15221</t>
  </si>
  <si>
    <t>1252396521</t>
  </si>
  <si>
    <t>125239652Penn Wood MS</t>
  </si>
  <si>
    <t>121 Summit St  Darby,  PA  19023</t>
  </si>
  <si>
    <t>1252396522</t>
  </si>
  <si>
    <t>125239652Penn Wood HS</t>
  </si>
  <si>
    <t>100 Green Avenue  Lansdowne,  PA  19050</t>
  </si>
  <si>
    <t>1295488031</t>
  </si>
  <si>
    <t>129548803Williams Valley JSHS</t>
  </si>
  <si>
    <t>10330 State Route 209  Tower City,  PA  17980</t>
  </si>
  <si>
    <t>1080790041</t>
  </si>
  <si>
    <t>108079004Williamsburg Community JSHS</t>
  </si>
  <si>
    <t>515 W Third St  Williamsburg,  PA  16693</t>
  </si>
  <si>
    <t>1174172021</t>
  </si>
  <si>
    <t>117417202Williamsport Area SHS</t>
  </si>
  <si>
    <t>2990 W 4th St  Williamsport,  PA  17701</t>
  </si>
  <si>
    <t>1174172022</t>
  </si>
  <si>
    <t>117417202Williamsport Area MS</t>
  </si>
  <si>
    <t>2800 West Fourth Street  Williamsport,  PA  17701</t>
  </si>
  <si>
    <t>1043780031</t>
  </si>
  <si>
    <t>104378003Wilmington Area HS</t>
  </si>
  <si>
    <t>350 Wood St  New Wilmington,  PA  16142</t>
  </si>
  <si>
    <t>1043780032</t>
  </si>
  <si>
    <t>104378003Wilmington Area MS</t>
  </si>
  <si>
    <t>400 Wood St  New Wilmington,  PA  16142</t>
  </si>
  <si>
    <t>1140691031</t>
  </si>
  <si>
    <t>114069103Wilson HS</t>
  </si>
  <si>
    <t>2601 Grandview Boulevard  West Lawn,  PA  19609</t>
  </si>
  <si>
    <t>1140691032</t>
  </si>
  <si>
    <t>114069103Wilson West MS</t>
  </si>
  <si>
    <t>1140691033</t>
  </si>
  <si>
    <t>114069103Wilson Southern MS</t>
  </si>
  <si>
    <t>2601 Grandview Blvd  West Lawn,  PA  19609</t>
  </si>
  <si>
    <t>1204886031</t>
  </si>
  <si>
    <t>120488603Wilson Area HS</t>
  </si>
  <si>
    <t>424 Warrior Ln  Easton,  PA  18042</t>
  </si>
  <si>
    <t>1204886032</t>
  </si>
  <si>
    <t>120488603Wilson Area Intermediate Sch</t>
  </si>
  <si>
    <t>2400 Firmstone St  Easton,  PA  18042</t>
  </si>
  <si>
    <t>1085691031</t>
  </si>
  <si>
    <t>108569103Windber Area HS</t>
  </si>
  <si>
    <t>2301 Graham Ave  Windber,  PA  15963</t>
  </si>
  <si>
    <t>1085691032</t>
  </si>
  <si>
    <t>108569103Windber Area MS</t>
  </si>
  <si>
    <t>1265100071</t>
  </si>
  <si>
    <t>126510007Wissahickon CS</t>
  </si>
  <si>
    <t>4700 G Wissahickon Ave  Philadelphia,  PA  19144</t>
  </si>
  <si>
    <t>1234693031</t>
  </si>
  <si>
    <t>123469303Wissahickon MS</t>
  </si>
  <si>
    <t>500 Houston Rd  Ambler,  PA  19002</t>
  </si>
  <si>
    <t>1234693032</t>
  </si>
  <si>
    <t>123469303Wissahickon SHS</t>
  </si>
  <si>
    <t>521 Houston Rd  Ambler,  PA  19002</t>
  </si>
  <si>
    <t>1030299021</t>
  </si>
  <si>
    <t>103029902Woodland Hills SHS</t>
  </si>
  <si>
    <t>2550 Greensburg Pike  Pittsburgh,  PA  15221</t>
  </si>
  <si>
    <t>1030299022</t>
  </si>
  <si>
    <t>103029902Woodland Hills JHS</t>
  </si>
  <si>
    <t>7600 Evans St  Pittsburgh,  PA  15218</t>
  </si>
  <si>
    <t>1030299023</t>
  </si>
  <si>
    <t>103029902Woodland Hills Academy</t>
  </si>
  <si>
    <t>126 Monroeville Ave  Turtle Creek,  PA  15145</t>
  </si>
  <si>
    <t>1265128601</t>
  </si>
  <si>
    <t>126512860World Communications CS</t>
  </si>
  <si>
    <t>512-20 S Broad St  Philadelphia,  PA  19146</t>
  </si>
  <si>
    <t>1170890031</t>
  </si>
  <si>
    <t>117089003Wyalusing Valley JSHS</t>
  </si>
  <si>
    <t>11364 Wyalusing New Albany Road  Wyalusing,  PA  18853</t>
  </si>
  <si>
    <t>1184092031</t>
  </si>
  <si>
    <t>118409203Wyoming Area Sec Ctr</t>
  </si>
  <si>
    <t>20 Memorial St  Exeter,  PA  18643</t>
  </si>
  <si>
    <t>1184093021</t>
  </si>
  <si>
    <t>118409302Wyoming Valley West SHS</t>
  </si>
  <si>
    <t>150 Wadham Street  Plymouth,  PA  18651</t>
  </si>
  <si>
    <t>1184093022</t>
  </si>
  <si>
    <t>118409302Wyoming Valley West MS</t>
  </si>
  <si>
    <t>201 Chester Street  Kingston,  PA  18704</t>
  </si>
  <si>
    <t>1140693531</t>
  </si>
  <si>
    <t>114069353Wyomissing Area JSHS</t>
  </si>
  <si>
    <t>630 Evans Ave  Wyomissing,  PA  19610</t>
  </si>
  <si>
    <t>1126790021</t>
  </si>
  <si>
    <t>112679002William Penn SHS</t>
  </si>
  <si>
    <t>101 W College Ave  York,  PA  17403</t>
  </si>
  <si>
    <t>1126790022</t>
  </si>
  <si>
    <t>112679002Davis Sch</t>
  </si>
  <si>
    <t>300 S Ogontz St  York,  PA  17403</t>
  </si>
  <si>
    <t>1126790023</t>
  </si>
  <si>
    <t>112679002Devers Sch</t>
  </si>
  <si>
    <t>801 Chanceford Ave  York,  PA  17404</t>
  </si>
  <si>
    <t>1126790024</t>
  </si>
  <si>
    <t>112679002Ferguson Sch</t>
  </si>
  <si>
    <t>525 N Newberry St  York,  PA  17404</t>
  </si>
  <si>
    <t>1126790025</t>
  </si>
  <si>
    <t>112679002Goode Sch</t>
  </si>
  <si>
    <t>251 N Broad St  York,  PA  17403</t>
  </si>
  <si>
    <t>1126790026</t>
  </si>
  <si>
    <t>112679002Jackson Sch</t>
  </si>
  <si>
    <t>177 E Jackson St  York,  PA  17403</t>
  </si>
  <si>
    <t>1126790027</t>
  </si>
  <si>
    <t>112679002McKinley Sch</t>
  </si>
  <si>
    <t>600 Manor St  York,  PA  17403</t>
  </si>
  <si>
    <t>1126790028</t>
  </si>
  <si>
    <t>112679002Hannah Penn MS</t>
  </si>
  <si>
    <t>8291</t>
  </si>
  <si>
    <t>Hannah Penn MS</t>
  </si>
  <si>
    <t>415 E Boundary Ave  York,  PA  17403</t>
  </si>
  <si>
    <t>1126791071</t>
  </si>
  <si>
    <t>112679107York Co School of Technology</t>
  </si>
  <si>
    <t>2179 South Queen Street  York,  PA  17402</t>
  </si>
  <si>
    <t>1126794031</t>
  </si>
  <si>
    <t>112679403York Suburban MS</t>
  </si>
  <si>
    <t>455 Sundale Dr  York,  PA  17402</t>
  </si>
  <si>
    <t>1126794032</t>
  </si>
  <si>
    <t>112679403York Suburban SHS</t>
  </si>
  <si>
    <t>1800 Hollywood Dr  York,  PA  17403</t>
  </si>
  <si>
    <t>1076589031</t>
  </si>
  <si>
    <t>107658903Yough Intrmd/MS Sch</t>
  </si>
  <si>
    <t>171 Route 31  Ruffsdale,  PA  15679</t>
  </si>
  <si>
    <t>1076589032</t>
  </si>
  <si>
    <t>107658903Yough SHS</t>
  </si>
  <si>
    <t>919 Lowber Rd  Herminie,  PA  15637</t>
  </si>
  <si>
    <t>1265132501</t>
  </si>
  <si>
    <t>126513250Young Scholars CS</t>
  </si>
  <si>
    <t>900 N Marshall St  Philadelphia,  PA  19123</t>
  </si>
  <si>
    <t>1265185471</t>
  </si>
  <si>
    <t>126518547Young Scholars Frederick Douglass Charter School</t>
  </si>
  <si>
    <t>Young Scholars Frederick Douglass Charter School</t>
  </si>
  <si>
    <t>2118 West Norris St.  Philadelphia,  PA  19121</t>
  </si>
  <si>
    <t>1265147201</t>
  </si>
  <si>
    <t>126514720Young Scholars Kenderton CS</t>
  </si>
  <si>
    <t>1500 W. Ontario Street  Philadelphia,  PA  19140</t>
  </si>
  <si>
    <t>1101400011</t>
  </si>
  <si>
    <t>110140001Young Scholars of Central PA CS</t>
  </si>
  <si>
    <t>1530 Westerly Parkway  State College,  PA  16801</t>
  </si>
  <si>
    <t>1030252061</t>
  </si>
  <si>
    <t>103025206Young Scholars of Western Pennsylvania CS</t>
  </si>
  <si>
    <t>600 Newport Drive  Baldwin Township,  PA  15234</t>
  </si>
  <si>
    <t>1265128701</t>
  </si>
  <si>
    <t>126512870Youth Build Phila CS</t>
  </si>
  <si>
    <t>1231 N Broad St 5th floor  Philadelphia,  PA  19122</t>
  </si>
  <si>
    <t>1184099981</t>
  </si>
  <si>
    <t>118409998Youth Forestry Camp #2</t>
  </si>
  <si>
    <t>Hickory Run State Park  White Haven,  PA  18661</t>
  </si>
  <si>
    <t>1113199981</t>
  </si>
  <si>
    <t>111319998Youth Forestry Camp #3</t>
  </si>
  <si>
    <t>4534 Tar Kiln Road  James Creek,  PA  16657</t>
  </si>
  <si>
    <t>1076506038269</t>
  </si>
  <si>
    <t>1195810036891</t>
  </si>
  <si>
    <t>1063307035148</t>
  </si>
  <si>
    <t>1016317037764</t>
  </si>
  <si>
    <t>1152270108278</t>
  </si>
  <si>
    <t>1081113036646</t>
  </si>
  <si>
    <t>1252368278258</t>
  </si>
  <si>
    <t>1252312328303</t>
  </si>
  <si>
    <t>1252312328302</t>
  </si>
  <si>
    <t>1133615038326</t>
  </si>
  <si>
    <t>1193522038312</t>
  </si>
  <si>
    <t>1052575128163</t>
  </si>
  <si>
    <t>1213980658325</t>
  </si>
  <si>
    <t>1081125028314</t>
  </si>
  <si>
    <t>1140635030809</t>
  </si>
  <si>
    <t>1101735048316</t>
  </si>
  <si>
    <t>1152227528264</t>
  </si>
  <si>
    <t>1152227528266</t>
  </si>
  <si>
    <t>1152227528267</t>
  </si>
  <si>
    <t>1020232178308</t>
  </si>
  <si>
    <t>1113128045230</t>
  </si>
  <si>
    <t>1101836021570</t>
  </si>
  <si>
    <t>1133640022599</t>
  </si>
  <si>
    <t>1394814518130</t>
  </si>
  <si>
    <t>1164935038286</t>
  </si>
  <si>
    <t>1265187958288</t>
  </si>
  <si>
    <t>1193555038304</t>
  </si>
  <si>
    <t>1152260031788</t>
  </si>
  <si>
    <t>1114443078307</t>
  </si>
  <si>
    <t>1043753028284</t>
  </si>
  <si>
    <t>1076563038323</t>
  </si>
  <si>
    <t>1030268528305</t>
  </si>
  <si>
    <t>1234657027407</t>
  </si>
  <si>
    <t>1133850038310</t>
  </si>
  <si>
    <t>1265150013745</t>
  </si>
  <si>
    <t>1265150018332</t>
  </si>
  <si>
    <t>1265150013782</t>
  </si>
  <si>
    <t>1265150016528</t>
  </si>
  <si>
    <t>1265150018295</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</si>
  <si>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</si>
  <si>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</si>
  <si>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</si>
  <si>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</si>
  <si>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</si>
  <si>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</si>
  <si>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</si>
  <si>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</si>
  <si>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</si>
  <si>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</si>
  <si>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</si>
  <si>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</si>
  <si>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</si>
  <si>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</si>
  <si>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1030210037999</t>
  </si>
  <si>
    <t>1020274510365</t>
  </si>
  <si>
    <t>1020274518300</t>
  </si>
  <si>
    <t>1204554038236</t>
  </si>
  <si>
    <t>1030281928193</t>
  </si>
  <si>
    <t>1030241628218</t>
  </si>
  <si>
    <t>1270469038279</t>
  </si>
  <si>
    <t>1041079038318</t>
  </si>
  <si>
    <t>1085677038274</t>
  </si>
  <si>
    <t>1265126748287</t>
  </si>
  <si>
    <t>1265134907674</t>
  </si>
  <si>
    <t>1152190028276</t>
  </si>
  <si>
    <t>1174172028273</t>
  </si>
  <si>
    <t>1126790028291</t>
  </si>
  <si>
    <t>1265147208289</t>
  </si>
  <si>
    <t>1030252068156</t>
  </si>
  <si>
    <t>Gender</t>
  </si>
  <si>
    <t>School Totals</t>
  </si>
  <si>
    <t xml:space="preserve"> Race/Ethnicity Code</t>
  </si>
  <si>
    <t>Athletic Program Totals</t>
  </si>
  <si>
    <t>LEA</t>
  </si>
  <si>
    <t>School</t>
  </si>
  <si>
    <t>Bld #</t>
  </si>
  <si>
    <t>*</t>
  </si>
  <si>
    <t>7691 Total</t>
  </si>
  <si>
    <t>5273 Total</t>
  </si>
  <si>
    <t>5091 Total</t>
  </si>
  <si>
    <t>6839 Total</t>
  </si>
  <si>
    <t>3242 Total</t>
  </si>
  <si>
    <t>3241 Total</t>
  </si>
  <si>
    <t>7846 Total</t>
  </si>
  <si>
    <t>7824 Total</t>
  </si>
  <si>
    <t>8217 Total</t>
  </si>
  <si>
    <t>7825 Total</t>
  </si>
  <si>
    <t>6661 Total</t>
  </si>
  <si>
    <t>7858 Total</t>
  </si>
  <si>
    <t>6001 Total</t>
  </si>
  <si>
    <t>7607 Total</t>
  </si>
  <si>
    <t>7608 Total</t>
  </si>
  <si>
    <t>8086 Total</t>
  </si>
  <si>
    <t>4664 Total</t>
  </si>
  <si>
    <t>2792 Total</t>
  </si>
  <si>
    <t>2791 Total</t>
  </si>
  <si>
    <t>2795 Total</t>
  </si>
  <si>
    <t>2793 Total</t>
  </si>
  <si>
    <t>4929 Total</t>
  </si>
  <si>
    <t>2794 Total</t>
  </si>
  <si>
    <t>7543 Total</t>
  </si>
  <si>
    <t>0913 Total</t>
  </si>
  <si>
    <t>7986 Total</t>
  </si>
  <si>
    <t>7425 Total</t>
  </si>
  <si>
    <t>6555 Total</t>
  </si>
  <si>
    <t>0633 Total</t>
  </si>
  <si>
    <t>2725 Total</t>
  </si>
  <si>
    <t>8178 Total</t>
  </si>
  <si>
    <t>0820 Total</t>
  </si>
  <si>
    <t>8031 Total</t>
  </si>
  <si>
    <t>2320 Total</t>
  </si>
  <si>
    <t>6570 Total</t>
  </si>
  <si>
    <t>8122 Total</t>
  </si>
  <si>
    <t>6575 Total</t>
  </si>
  <si>
    <t>6572 Total</t>
  </si>
  <si>
    <t>0596 Total</t>
  </si>
  <si>
    <t>7640 Total</t>
  </si>
  <si>
    <t>8214 Total</t>
  </si>
  <si>
    <t>8148 Total</t>
  </si>
  <si>
    <t>0958 Total</t>
  </si>
  <si>
    <t>8220 Total</t>
  </si>
  <si>
    <t>6222 Total</t>
  </si>
  <si>
    <t>4165 Total</t>
  </si>
  <si>
    <t>7721 Total</t>
  </si>
  <si>
    <t>1367 Total</t>
  </si>
  <si>
    <t>5216 Total</t>
  </si>
  <si>
    <t>5199 Total</t>
  </si>
  <si>
    <t>7669 Total</t>
  </si>
  <si>
    <t>1335 Total</t>
  </si>
  <si>
    <t>6787 Total</t>
  </si>
  <si>
    <t>3434 Total</t>
  </si>
  <si>
    <t>5257 Total</t>
  </si>
  <si>
    <t>7827 Total</t>
  </si>
  <si>
    <t>7847 Total</t>
  </si>
  <si>
    <t>7386 Total</t>
  </si>
  <si>
    <t>0640 Total</t>
  </si>
  <si>
    <t>6985 Total</t>
  </si>
  <si>
    <t>7021 Total</t>
  </si>
  <si>
    <t>0726 Total</t>
  </si>
  <si>
    <t>7096 Total</t>
  </si>
  <si>
    <t>4930 Total</t>
  </si>
  <si>
    <t>8269 Total</t>
  </si>
  <si>
    <t>1343 Total</t>
  </si>
  <si>
    <t>1342 Total</t>
  </si>
  <si>
    <t>7144 Total</t>
  </si>
  <si>
    <t>0917 Total</t>
  </si>
  <si>
    <t>7750 Total</t>
  </si>
  <si>
    <t>5116 Total</t>
  </si>
  <si>
    <t>6451 Total</t>
  </si>
  <si>
    <t>7030 Total</t>
  </si>
  <si>
    <t>1595 Total</t>
  </si>
  <si>
    <t>7988 Total</t>
  </si>
  <si>
    <t>4188 Total</t>
  </si>
  <si>
    <t>6304 Total</t>
  </si>
  <si>
    <t>7068 Total</t>
  </si>
  <si>
    <t>7645 Total</t>
  </si>
  <si>
    <t>6207 Total</t>
  </si>
  <si>
    <t>0003 Total</t>
  </si>
  <si>
    <t>6921 Total</t>
  </si>
  <si>
    <t>1605 Total</t>
  </si>
  <si>
    <t>6808 Total</t>
  </si>
  <si>
    <t>3464 Total</t>
  </si>
  <si>
    <t>4956 Total</t>
  </si>
  <si>
    <t>4957 Total</t>
  </si>
  <si>
    <t>3465 Total</t>
  </si>
  <si>
    <t>3463 Total</t>
  </si>
  <si>
    <t>3462 Total</t>
  </si>
  <si>
    <t>5286 Total</t>
  </si>
  <si>
    <t>5267 Total</t>
  </si>
  <si>
    <t>4181 Total</t>
  </si>
  <si>
    <t>0649 Total</t>
  </si>
  <si>
    <t>0648 Total</t>
  </si>
  <si>
    <t>1677 Total</t>
  </si>
  <si>
    <t>6326 Total</t>
  </si>
  <si>
    <t>8206 Total</t>
  </si>
  <si>
    <t>6707 Total</t>
  </si>
  <si>
    <t>6558 Total</t>
  </si>
  <si>
    <t>5135 Total</t>
  </si>
  <si>
    <t>2317 Total</t>
  </si>
  <si>
    <t>4706 Total</t>
  </si>
  <si>
    <t>2353 Total</t>
  </si>
  <si>
    <t>1612 Total</t>
  </si>
  <si>
    <t>1611 Total</t>
  </si>
  <si>
    <t>3891 Total</t>
  </si>
  <si>
    <t>5263 Total</t>
  </si>
  <si>
    <t>6891 Total</t>
  </si>
  <si>
    <t>4034 Total</t>
  </si>
  <si>
    <t>7400 Total</t>
  </si>
  <si>
    <t>6804 Total</t>
  </si>
  <si>
    <t>6305 Total</t>
  </si>
  <si>
    <t>6306 Total</t>
  </si>
  <si>
    <t>7981 Total</t>
  </si>
  <si>
    <t>4691 Total</t>
  </si>
  <si>
    <t>3092 Total</t>
  </si>
  <si>
    <t>6308 Total</t>
  </si>
  <si>
    <t>6309 Total</t>
  </si>
  <si>
    <t>7342 Total</t>
  </si>
  <si>
    <t>1014 Total</t>
  </si>
  <si>
    <t>7743 Total</t>
  </si>
  <si>
    <t>5305 Total</t>
  </si>
  <si>
    <t>1027 Total</t>
  </si>
  <si>
    <t>1029 Total</t>
  </si>
  <si>
    <t>5148 Total</t>
  </si>
  <si>
    <t>2362 Total</t>
  </si>
  <si>
    <t>6162 Total</t>
  </si>
  <si>
    <t>4818 Total</t>
  </si>
  <si>
    <t>2154 Total</t>
  </si>
  <si>
    <t>1030 Total</t>
  </si>
  <si>
    <t>4195 Total</t>
  </si>
  <si>
    <t>4340 Total</t>
  </si>
  <si>
    <t>4339 Total</t>
  </si>
  <si>
    <t>6690 Total</t>
  </si>
  <si>
    <t>6119 Total</t>
  </si>
  <si>
    <t>1147 Total</t>
  </si>
  <si>
    <t>6999 Total</t>
  </si>
  <si>
    <t>6939 Total</t>
  </si>
  <si>
    <t>4203 Total</t>
  </si>
  <si>
    <t>1199 Total</t>
  </si>
  <si>
    <t>5212 Total</t>
  </si>
  <si>
    <t>1299 Total</t>
  </si>
  <si>
    <t>7509 Total</t>
  </si>
  <si>
    <t>1682 Total</t>
  </si>
  <si>
    <t>4217 Total</t>
  </si>
  <si>
    <t>7217 Total</t>
  </si>
  <si>
    <t>7764 Total</t>
  </si>
  <si>
    <t>0988 Total</t>
  </si>
  <si>
    <t>8278 Total</t>
  </si>
  <si>
    <t>4870 Total</t>
  </si>
  <si>
    <t>2420 Total</t>
  </si>
  <si>
    <t>5109 Total</t>
  </si>
  <si>
    <t>1694 Total</t>
  </si>
  <si>
    <t>7011 Total</t>
  </si>
  <si>
    <t>7010 Total</t>
  </si>
  <si>
    <t>7112 Total</t>
  </si>
  <si>
    <t>2797 Total</t>
  </si>
  <si>
    <t>2798 Total</t>
  </si>
  <si>
    <t>7271 Total</t>
  </si>
  <si>
    <t>7274 Total</t>
  </si>
  <si>
    <t>1040 Total</t>
  </si>
  <si>
    <t>7726 Total</t>
  </si>
  <si>
    <t>5133 Total</t>
  </si>
  <si>
    <t>7790 Total</t>
  </si>
  <si>
    <t>1043 Total</t>
  </si>
  <si>
    <t>5307 Total</t>
  </si>
  <si>
    <t>1041 Total</t>
  </si>
  <si>
    <t>1042 Total</t>
  </si>
  <si>
    <t>7715 Total</t>
  </si>
  <si>
    <t>4678 Total</t>
  </si>
  <si>
    <t>6646 Total</t>
  </si>
  <si>
    <t>1208 Total</t>
  </si>
  <si>
    <t>1202 Total</t>
  </si>
  <si>
    <t>5390 Total</t>
  </si>
  <si>
    <t>1619 Total</t>
  </si>
  <si>
    <t>1744 Total</t>
  </si>
  <si>
    <t>1746 Total</t>
  </si>
  <si>
    <t>7820 Total</t>
  </si>
  <si>
    <t>1745 Total</t>
  </si>
  <si>
    <t>6783 Total</t>
  </si>
  <si>
    <t>1742 Total</t>
  </si>
  <si>
    <t>6252 Total</t>
  </si>
  <si>
    <t>7734 Total</t>
  </si>
  <si>
    <t>6010 Total</t>
  </si>
  <si>
    <t>5118 Total</t>
  </si>
  <si>
    <t>4967 Total</t>
  </si>
  <si>
    <t>7720 Total</t>
  </si>
  <si>
    <t>5094 Total</t>
  </si>
  <si>
    <t>8044 Total</t>
  </si>
  <si>
    <t>8043 Total</t>
  </si>
  <si>
    <t>6172 Total</t>
  </si>
  <si>
    <t>4545 Total</t>
  </si>
  <si>
    <t>4544 Total</t>
  </si>
  <si>
    <t>7552 Total</t>
  </si>
  <si>
    <t>8244 Total</t>
  </si>
  <si>
    <t>2190 Total</t>
  </si>
  <si>
    <t>6615 Total</t>
  </si>
  <si>
    <t>2191 Total</t>
  </si>
  <si>
    <t>4715 Total</t>
  </si>
  <si>
    <t>7157 Total</t>
  </si>
  <si>
    <t>7578 Total</t>
  </si>
  <si>
    <t>6706 Total</t>
  </si>
  <si>
    <t>4235 Total</t>
  </si>
  <si>
    <t>5250 Total</t>
  </si>
  <si>
    <t>3260 Total</t>
  </si>
  <si>
    <t>7539 Total</t>
  </si>
  <si>
    <t>7292 Total</t>
  </si>
  <si>
    <t>7860 Total</t>
  </si>
  <si>
    <t>7293 Total</t>
  </si>
  <si>
    <t>8258 Total</t>
  </si>
  <si>
    <t>6492 Total</t>
  </si>
  <si>
    <t>8303 Total</t>
  </si>
  <si>
    <t>8302 Total</t>
  </si>
  <si>
    <t>0729 Total</t>
  </si>
  <si>
    <t>0732 Total</t>
  </si>
  <si>
    <t>7276 Total</t>
  </si>
  <si>
    <t>1849 Total</t>
  </si>
  <si>
    <t>7575 Total</t>
  </si>
  <si>
    <t>7727 Total</t>
  </si>
  <si>
    <t>8094 Total</t>
  </si>
  <si>
    <t>1475 Total</t>
  </si>
  <si>
    <t>6909 Total</t>
  </si>
  <si>
    <t>1480 Total</t>
  </si>
  <si>
    <t>0921 Total</t>
  </si>
  <si>
    <t>6236 Total</t>
  </si>
  <si>
    <t>5276 Total</t>
  </si>
  <si>
    <t>5012 Total</t>
  </si>
  <si>
    <t>6473 Total</t>
  </si>
  <si>
    <t>7767 Total</t>
  </si>
  <si>
    <t>6474 Total</t>
  </si>
  <si>
    <t>6289 Total</t>
  </si>
  <si>
    <t>6290 Total</t>
  </si>
  <si>
    <t>7628 Total</t>
  </si>
  <si>
    <t>5077 Total</t>
  </si>
  <si>
    <t>3333 Total</t>
  </si>
  <si>
    <t>2515 Total</t>
  </si>
  <si>
    <t>8326 Total</t>
  </si>
  <si>
    <t>5178 Total</t>
  </si>
  <si>
    <t>6122 Total</t>
  </si>
  <si>
    <t>7774 Total</t>
  </si>
  <si>
    <t>7510 Total</t>
  </si>
  <si>
    <t>3978 Total</t>
  </si>
  <si>
    <t>5136 Total</t>
  </si>
  <si>
    <t>2531 Total</t>
  </si>
  <si>
    <t>2532 Total</t>
  </si>
  <si>
    <t>6898 Total</t>
  </si>
  <si>
    <t>8224 Total</t>
  </si>
  <si>
    <t>8225 Total</t>
  </si>
  <si>
    <t>8226 Total</t>
  </si>
  <si>
    <t>6643 Total</t>
  </si>
  <si>
    <t>2105 Total</t>
  </si>
  <si>
    <t>5228 Total</t>
  </si>
  <si>
    <t>0777 Total</t>
  </si>
  <si>
    <t>7651 Total</t>
  </si>
  <si>
    <t>8087 Total</t>
  </si>
  <si>
    <t>4800 Total</t>
  </si>
  <si>
    <t>6301 Total</t>
  </si>
  <si>
    <t>1998 Total</t>
  </si>
  <si>
    <t>7793 Total</t>
  </si>
  <si>
    <t>3869 Total</t>
  </si>
  <si>
    <t>5096 Total</t>
  </si>
  <si>
    <t>7749 Total</t>
  </si>
  <si>
    <t>6833 Total</t>
  </si>
  <si>
    <t>6453 Total</t>
  </si>
  <si>
    <t>6454 Total</t>
  </si>
  <si>
    <t>4098 Total</t>
  </si>
  <si>
    <t>1632 Total</t>
  </si>
  <si>
    <t>1654 Total</t>
  </si>
  <si>
    <t>1653 Total</t>
  </si>
  <si>
    <t>5179 Total</t>
  </si>
  <si>
    <t>7526 Total</t>
  </si>
  <si>
    <t>2860 Total</t>
  </si>
  <si>
    <t>7655 Total</t>
  </si>
  <si>
    <t>7624 Total</t>
  </si>
  <si>
    <t>7290 Total</t>
  </si>
  <si>
    <t>5277 Total</t>
  </si>
  <si>
    <t>1701 Total</t>
  </si>
  <si>
    <t>6714 Total</t>
  </si>
  <si>
    <t>4849 Total</t>
  </si>
  <si>
    <t>6238 Total</t>
  </si>
  <si>
    <t>1529 Total</t>
  </si>
  <si>
    <t>5150 Total</t>
  </si>
  <si>
    <t>2869 Total</t>
  </si>
  <si>
    <t>8132 Total</t>
  </si>
  <si>
    <t>6598 Total</t>
  </si>
  <si>
    <t>4553 Total</t>
  </si>
  <si>
    <t>4810 Total</t>
  </si>
  <si>
    <t>7544 Total</t>
  </si>
  <si>
    <t>3424 Total</t>
  </si>
  <si>
    <t>3425 Total</t>
  </si>
  <si>
    <t>7627 Total</t>
  </si>
  <si>
    <t>5278 Total</t>
  </si>
  <si>
    <t>0513 Total</t>
  </si>
  <si>
    <t>7595 Total</t>
  </si>
  <si>
    <t>7058 Total</t>
  </si>
  <si>
    <t>7057 Total</t>
  </si>
  <si>
    <t>6504 Total</t>
  </si>
  <si>
    <t>7671 Total</t>
  </si>
  <si>
    <t>5261 Total</t>
  </si>
  <si>
    <t>3865 Total</t>
  </si>
  <si>
    <t>7408 Total</t>
  </si>
  <si>
    <t>4351 Total</t>
  </si>
  <si>
    <t>4352 Total</t>
  </si>
  <si>
    <t>4801 Total</t>
  </si>
  <si>
    <t>6678 Total</t>
  </si>
  <si>
    <t>7775 Total</t>
  </si>
  <si>
    <t>2539 Total</t>
  </si>
  <si>
    <t>7165 Total</t>
  </si>
  <si>
    <t>4558 Total</t>
  </si>
  <si>
    <t>6283 Total</t>
  </si>
  <si>
    <t>7517 Total</t>
  </si>
  <si>
    <t>7759 Total</t>
  </si>
  <si>
    <t>1387 Total</t>
  </si>
  <si>
    <t>8174 Total</t>
  </si>
  <si>
    <t>7516 Total</t>
  </si>
  <si>
    <t>7550 Total</t>
  </si>
  <si>
    <t>1541 Total</t>
  </si>
  <si>
    <t>6156 Total</t>
  </si>
  <si>
    <t>8312 Total</t>
  </si>
  <si>
    <t>5193 Total</t>
  </si>
  <si>
    <t>7926 Total</t>
  </si>
  <si>
    <t>6364 Total</t>
  </si>
  <si>
    <t>2809 Total</t>
  </si>
  <si>
    <t>7560 Total</t>
  </si>
  <si>
    <t>7559 Total</t>
  </si>
  <si>
    <t>5220 Total</t>
  </si>
  <si>
    <t>1707 Total</t>
  </si>
  <si>
    <t>7641 Total</t>
  </si>
  <si>
    <t>6935 Total</t>
  </si>
  <si>
    <t>7366 Total</t>
  </si>
  <si>
    <t>7642 Total</t>
  </si>
  <si>
    <t>4822 Total</t>
  </si>
  <si>
    <t>7209 Total</t>
  </si>
  <si>
    <t>2554 Total</t>
  </si>
  <si>
    <t>6612 Total</t>
  </si>
  <si>
    <t>2740 Total</t>
  </si>
  <si>
    <t>8127 Total</t>
  </si>
  <si>
    <t>6174 Total</t>
  </si>
  <si>
    <t>4564 Total</t>
  </si>
  <si>
    <t>7439 Total</t>
  </si>
  <si>
    <t>3482 Total</t>
  </si>
  <si>
    <t>6925 Total</t>
  </si>
  <si>
    <t>8223 Total</t>
  </si>
  <si>
    <t>4804 Total</t>
  </si>
  <si>
    <t>0144 Total</t>
  </si>
  <si>
    <t>6862 Total</t>
  </si>
  <si>
    <t>2562 Total</t>
  </si>
  <si>
    <t>6418 Total</t>
  </si>
  <si>
    <t>2675 Total</t>
  </si>
  <si>
    <t>8028 Total</t>
  </si>
  <si>
    <t>6712 Total</t>
  </si>
  <si>
    <t>6293 Total</t>
  </si>
  <si>
    <t>7294 Total</t>
  </si>
  <si>
    <t>2003 Total</t>
  </si>
  <si>
    <t>2026 Total</t>
  </si>
  <si>
    <t>2009 Total</t>
  </si>
  <si>
    <t>2021 Total</t>
  </si>
  <si>
    <t>7515 Total</t>
  </si>
  <si>
    <t>7035 Total</t>
  </si>
  <si>
    <t>2024 Total</t>
  </si>
  <si>
    <t>2027 Total</t>
  </si>
  <si>
    <t>6959 Total</t>
  </si>
  <si>
    <t>2025 Total</t>
  </si>
  <si>
    <t>5045 Total</t>
  </si>
  <si>
    <t>8163 Total</t>
  </si>
  <si>
    <t>7665 Total</t>
  </si>
  <si>
    <t>8216 Total</t>
  </si>
  <si>
    <t>7564 Total</t>
  </si>
  <si>
    <t>7897 Total</t>
  </si>
  <si>
    <t>7898 Total</t>
  </si>
  <si>
    <t>7866 Total</t>
  </si>
  <si>
    <t>8325 Total</t>
  </si>
  <si>
    <t>0787 Total</t>
  </si>
  <si>
    <t>0788 Total</t>
  </si>
  <si>
    <t>7755 Total</t>
  </si>
  <si>
    <t>6269 Total</t>
  </si>
  <si>
    <t>7322 Total</t>
  </si>
  <si>
    <t>6737 Total</t>
  </si>
  <si>
    <t>2032 Total</t>
  </si>
  <si>
    <t>7508 Total</t>
  </si>
  <si>
    <t>2201 Total</t>
  </si>
  <si>
    <t>5248 Total</t>
  </si>
  <si>
    <t>4842 Total</t>
  </si>
  <si>
    <t>7746 Total</t>
  </si>
  <si>
    <t>1225 Total</t>
  </si>
  <si>
    <t>7744 Total</t>
  </si>
  <si>
    <t>6311 Total</t>
  </si>
  <si>
    <t>5023 Total</t>
  </si>
  <si>
    <t>7857 Total</t>
  </si>
  <si>
    <t>5016 Total</t>
  </si>
  <si>
    <t>2246 Total</t>
  </si>
  <si>
    <t>6159 Total</t>
  </si>
  <si>
    <t>6161 Total</t>
  </si>
  <si>
    <t>6419 Total</t>
  </si>
  <si>
    <t>1191 Total</t>
  </si>
  <si>
    <t>1287 Total</t>
  </si>
  <si>
    <t>4242 Total</t>
  </si>
  <si>
    <t>5328 Total</t>
  </si>
  <si>
    <t>2037 Total</t>
  </si>
  <si>
    <t>0147 Total</t>
  </si>
  <si>
    <t>0156 Total</t>
  </si>
  <si>
    <t>4106 Total</t>
  </si>
  <si>
    <t>6984 Total</t>
  </si>
  <si>
    <t>5119 Total</t>
  </si>
  <si>
    <t>7602 Total</t>
  </si>
  <si>
    <t>4360 Total</t>
  </si>
  <si>
    <t>8123 Total</t>
  </si>
  <si>
    <t>7666 Total</t>
  </si>
  <si>
    <t>2126 Total</t>
  </si>
  <si>
    <t>7176 Total</t>
  </si>
  <si>
    <t>6564 Total</t>
  </si>
  <si>
    <t>6563 Total</t>
  </si>
  <si>
    <t>0593 Total</t>
  </si>
  <si>
    <t>0594 Total</t>
  </si>
  <si>
    <t>7586 Total</t>
  </si>
  <si>
    <t>7192 Total</t>
  </si>
  <si>
    <t>6223 Total</t>
  </si>
  <si>
    <t>1869 Total</t>
  </si>
  <si>
    <t>7313 Total</t>
  </si>
  <si>
    <t>0167 Total</t>
  </si>
  <si>
    <t>0170 Total</t>
  </si>
  <si>
    <t>2040 Total</t>
  </si>
  <si>
    <t>5225 Total</t>
  </si>
  <si>
    <t>6271 Total</t>
  </si>
  <si>
    <t>8161 Total</t>
  </si>
  <si>
    <t>2043 Total</t>
  </si>
  <si>
    <t>6777 Total</t>
  </si>
  <si>
    <t>5219 Total</t>
  </si>
  <si>
    <t>7639 Total</t>
  </si>
  <si>
    <t>0801 Total</t>
  </si>
  <si>
    <t>0802 Total</t>
  </si>
  <si>
    <t>1424 Total</t>
  </si>
  <si>
    <t>1422 Total</t>
  </si>
  <si>
    <t>6193 Total</t>
  </si>
  <si>
    <t>5288 Total</t>
  </si>
  <si>
    <t>1252 Total</t>
  </si>
  <si>
    <t>8314 Total</t>
  </si>
  <si>
    <t>1251 Total</t>
  </si>
  <si>
    <t>6957 Total</t>
  </si>
  <si>
    <t>4845 Total</t>
  </si>
  <si>
    <t>7610 Total</t>
  </si>
  <si>
    <t>5242 Total</t>
  </si>
  <si>
    <t>7748 Total</t>
  </si>
  <si>
    <t>5117 Total</t>
  </si>
  <si>
    <t>2206 Total</t>
  </si>
  <si>
    <t>5282 Total</t>
  </si>
  <si>
    <t>4373 Total</t>
  </si>
  <si>
    <t>4372 Total</t>
  </si>
  <si>
    <t>3137 Total</t>
  </si>
  <si>
    <t>6341 Total</t>
  </si>
  <si>
    <t>7468 Total</t>
  </si>
  <si>
    <t>6125 Total</t>
  </si>
  <si>
    <t>7316 Total</t>
  </si>
  <si>
    <t>3145 Total</t>
  </si>
  <si>
    <t>8202 Total</t>
  </si>
  <si>
    <t>6844 Total</t>
  </si>
  <si>
    <t>6330 Total</t>
  </si>
  <si>
    <t>6331 Total</t>
  </si>
  <si>
    <t>0808 Total</t>
  </si>
  <si>
    <t>7447 Total</t>
  </si>
  <si>
    <t>0809 Total</t>
  </si>
  <si>
    <t>5190 Total</t>
  </si>
  <si>
    <t>0179 Total</t>
  </si>
  <si>
    <t>2891 Total</t>
  </si>
  <si>
    <t>4570 Total</t>
  </si>
  <si>
    <t>4571 Total</t>
  </si>
  <si>
    <t>2048 Total</t>
  </si>
  <si>
    <t>7948 Total</t>
  </si>
  <si>
    <t>8316 Total</t>
  </si>
  <si>
    <t>8264 Total</t>
  </si>
  <si>
    <t>6333 Total</t>
  </si>
  <si>
    <t>7902 Total</t>
  </si>
  <si>
    <t>8266 Total</t>
  </si>
  <si>
    <t>7901 Total</t>
  </si>
  <si>
    <t>8267 Total</t>
  </si>
  <si>
    <t>7623 Total</t>
  </si>
  <si>
    <t>3272 Total</t>
  </si>
  <si>
    <t>6639 Total</t>
  </si>
  <si>
    <t>1878 Total</t>
  </si>
  <si>
    <t>1879 Total</t>
  </si>
  <si>
    <t>5151 Total</t>
  </si>
  <si>
    <t>7661 Total</t>
  </si>
  <si>
    <t>6718 Total</t>
  </si>
  <si>
    <t>7348 Total</t>
  </si>
  <si>
    <t>7936 Total</t>
  </si>
  <si>
    <t>6930 Total</t>
  </si>
  <si>
    <t>8245 Total</t>
  </si>
  <si>
    <t>7340 Total</t>
  </si>
  <si>
    <t>7569 Total</t>
  </si>
  <si>
    <t>8041 Total</t>
  </si>
  <si>
    <t>5055 Total</t>
  </si>
  <si>
    <t>2578 Total</t>
  </si>
  <si>
    <t>7421 Total</t>
  </si>
  <si>
    <t>7268 Total</t>
  </si>
  <si>
    <t>4404 Total</t>
  </si>
  <si>
    <t>7269 Total</t>
  </si>
  <si>
    <t>7270 Total</t>
  </si>
  <si>
    <t>8069 Total</t>
  </si>
  <si>
    <t>3150 Total</t>
  </si>
  <si>
    <t>7202 Total</t>
  </si>
  <si>
    <t>5153 Total</t>
  </si>
  <si>
    <t>8308 Total</t>
  </si>
  <si>
    <t>0927 Total</t>
  </si>
  <si>
    <t>5207 Total</t>
  </si>
  <si>
    <t>2331 Total</t>
  </si>
  <si>
    <t>8154 Total</t>
  </si>
  <si>
    <t>0674 Total</t>
  </si>
  <si>
    <t>0675 Total</t>
  </si>
  <si>
    <t>8209 Total</t>
  </si>
  <si>
    <t>5333 Total</t>
  </si>
  <si>
    <t>2305 Total</t>
  </si>
  <si>
    <t>6606 Total</t>
  </si>
  <si>
    <t>8155 Total</t>
  </si>
  <si>
    <t>7579 Total</t>
  </si>
  <si>
    <t>7542 Total</t>
  </si>
  <si>
    <t>7683 Total</t>
  </si>
  <si>
    <t>2324 Total</t>
  </si>
  <si>
    <t>2325 Total</t>
  </si>
  <si>
    <t>7032 Total</t>
  </si>
  <si>
    <t>7765 Total</t>
  </si>
  <si>
    <t>1881 Total</t>
  </si>
  <si>
    <t>1885 Total</t>
  </si>
  <si>
    <t>1883 Total</t>
  </si>
  <si>
    <t>6508 Total</t>
  </si>
  <si>
    <t>4847 Total</t>
  </si>
  <si>
    <t>4817 Total</t>
  </si>
  <si>
    <t>6126 Total</t>
  </si>
  <si>
    <t>8025 Total</t>
  </si>
  <si>
    <t>4412 Total</t>
  </si>
  <si>
    <t>5180 Total</t>
  </si>
  <si>
    <t>2280 Total</t>
  </si>
  <si>
    <t>8049 Total</t>
  </si>
  <si>
    <t>3034 Total</t>
  </si>
  <si>
    <t>3033 Total</t>
  </si>
  <si>
    <t>1307 Total</t>
  </si>
  <si>
    <t>6965 Total</t>
  </si>
  <si>
    <t>7785 Total</t>
  </si>
  <si>
    <t>8149 Total</t>
  </si>
  <si>
    <t>6218 Total</t>
  </si>
  <si>
    <t>2394 Total</t>
  </si>
  <si>
    <t>6255 Total</t>
  </si>
  <si>
    <t>7220 Total</t>
  </si>
  <si>
    <t>5230 Total</t>
  </si>
  <si>
    <t>2308 Total</t>
  </si>
  <si>
    <t>5245 Total</t>
  </si>
  <si>
    <t>3100 Total</t>
  </si>
  <si>
    <t>1154 Total</t>
  </si>
  <si>
    <t>6482 Total</t>
  </si>
  <si>
    <t>6834 Total</t>
  </si>
  <si>
    <t>1486 Total</t>
  </si>
  <si>
    <t>7979 Total</t>
  </si>
  <si>
    <t>7795 Total</t>
  </si>
  <si>
    <t>6241 Total</t>
  </si>
  <si>
    <t>7589 Total</t>
  </si>
  <si>
    <t>7590 Total</t>
  </si>
  <si>
    <t>1570 Total</t>
  </si>
  <si>
    <t>7506 Total</t>
  </si>
  <si>
    <t>5112 Total</t>
  </si>
  <si>
    <t>7462 Total</t>
  </si>
  <si>
    <t>7826 Total</t>
  </si>
  <si>
    <t>7776 Total</t>
  </si>
  <si>
    <t>8124 Total</t>
  </si>
  <si>
    <t>4431 Total</t>
  </si>
  <si>
    <t>7189 Total</t>
  </si>
  <si>
    <t>6315 Total</t>
  </si>
  <si>
    <t>0816 Total</t>
  </si>
  <si>
    <t>7538 Total</t>
  </si>
  <si>
    <t>7565 Total</t>
  </si>
  <si>
    <t>4528 Total</t>
  </si>
  <si>
    <t>6404 Total</t>
  </si>
  <si>
    <t>2924 Total</t>
  </si>
  <si>
    <t>3155 Total</t>
  </si>
  <si>
    <t>7069 Total</t>
  </si>
  <si>
    <t>2607 Total</t>
  </si>
  <si>
    <t>6297 Total</t>
  </si>
  <si>
    <t>5285 Total</t>
  </si>
  <si>
    <t>5283 Total</t>
  </si>
  <si>
    <t>5284 Total</t>
  </si>
  <si>
    <t>2599 Total</t>
  </si>
  <si>
    <t>2593 Total</t>
  </si>
  <si>
    <t>2595 Total</t>
  </si>
  <si>
    <t>2596 Total</t>
  </si>
  <si>
    <t>7922 Total</t>
  </si>
  <si>
    <t>2594 Total</t>
  </si>
  <si>
    <t>2600 Total</t>
  </si>
  <si>
    <t>5146 Total</t>
  </si>
  <si>
    <t>6600 Total</t>
  </si>
  <si>
    <t>2680 Total</t>
  </si>
  <si>
    <t>4940 Total</t>
  </si>
  <si>
    <t>5156 Total</t>
  </si>
  <si>
    <t>2754 Total</t>
  </si>
  <si>
    <t>5155 Total</t>
  </si>
  <si>
    <t>7923 Total</t>
  </si>
  <si>
    <t>5338 Total</t>
  </si>
  <si>
    <t>7681 Total</t>
  </si>
  <si>
    <t>7634 Total</t>
  </si>
  <si>
    <t>8130 Total</t>
  </si>
  <si>
    <t>1315 Total</t>
  </si>
  <si>
    <t>1314 Total</t>
  </si>
  <si>
    <t>4807 Total</t>
  </si>
  <si>
    <t>4665 Total</t>
  </si>
  <si>
    <t>4085 Total</t>
  </si>
  <si>
    <t>4442 Total</t>
  </si>
  <si>
    <t>4440 Total</t>
  </si>
  <si>
    <t>8125 Total</t>
  </si>
  <si>
    <t>7859 Total</t>
  </si>
  <si>
    <t>3532 Total</t>
  </si>
  <si>
    <t>8286 Total</t>
  </si>
  <si>
    <t>1776 Total</t>
  </si>
  <si>
    <t>7414 Total</t>
  </si>
  <si>
    <t>7844 Total</t>
  </si>
  <si>
    <t>3293 Total</t>
  </si>
  <si>
    <t>3296 Total</t>
  </si>
  <si>
    <t>3295 Total</t>
  </si>
  <si>
    <t>3294 Total</t>
  </si>
  <si>
    <t>4960 Total</t>
  </si>
  <si>
    <t>7212 Total</t>
  </si>
  <si>
    <t>3037 Total</t>
  </si>
  <si>
    <t>4828 Total</t>
  </si>
  <si>
    <t>7149 Total</t>
  </si>
  <si>
    <t>7291 Total</t>
  </si>
  <si>
    <t>7012 Total</t>
  </si>
  <si>
    <t>3902 Total</t>
  </si>
  <si>
    <t>7549 Total</t>
  </si>
  <si>
    <t>7953 Total</t>
  </si>
  <si>
    <t>2618 Total</t>
  </si>
  <si>
    <t>2623 Total</t>
  </si>
  <si>
    <t>5114 Total</t>
  </si>
  <si>
    <t>7672 Total</t>
  </si>
  <si>
    <t>2339 Total</t>
  </si>
  <si>
    <t>7777 Total</t>
  </si>
  <si>
    <t>1902 Total</t>
  </si>
  <si>
    <t>1901 Total</t>
  </si>
  <si>
    <t>5363 Total</t>
  </si>
  <si>
    <t>1159 Total</t>
  </si>
  <si>
    <t>7574 Total</t>
  </si>
  <si>
    <t>7678 Total</t>
  </si>
  <si>
    <t>8259 Total</t>
  </si>
  <si>
    <t>8288 Total</t>
  </si>
  <si>
    <t>7588 Total</t>
  </si>
  <si>
    <t>8208 Total</t>
  </si>
  <si>
    <t>8207 Total</t>
  </si>
  <si>
    <t>8153 Total</t>
  </si>
  <si>
    <t>7961 Total</t>
  </si>
  <si>
    <t>7909 Total</t>
  </si>
  <si>
    <t>7910 Total</t>
  </si>
  <si>
    <t>7582 Total</t>
  </si>
  <si>
    <t>4249 Total</t>
  </si>
  <si>
    <t>6976 Total</t>
  </si>
  <si>
    <t>7673 Total</t>
  </si>
  <si>
    <t>6105 Total</t>
  </si>
  <si>
    <t>6672 Total</t>
  </si>
  <si>
    <t>5098 Total</t>
  </si>
  <si>
    <t>1715 Total</t>
  </si>
  <si>
    <t>8210 Total</t>
  </si>
  <si>
    <t>8257 Total</t>
  </si>
  <si>
    <t>7792 Total</t>
  </si>
  <si>
    <t>3158 Total</t>
  </si>
  <si>
    <t>6744 Total</t>
  </si>
  <si>
    <t>6716 Total</t>
  </si>
  <si>
    <t>3305 Total</t>
  </si>
  <si>
    <t>3994 Total</t>
  </si>
  <si>
    <t>7613 Total</t>
  </si>
  <si>
    <t>8304 Total</t>
  </si>
  <si>
    <t>5175 Total</t>
  </si>
  <si>
    <t>1788 Total</t>
  </si>
  <si>
    <t>1790 Total</t>
  </si>
  <si>
    <t>1785 Total</t>
  </si>
  <si>
    <t>3962 Total</t>
  </si>
  <si>
    <t>7799 Total</t>
  </si>
  <si>
    <t>6566 Total</t>
  </si>
  <si>
    <t>8307 Total</t>
  </si>
  <si>
    <t>8187 Total</t>
  </si>
  <si>
    <t>8186 Total</t>
  </si>
  <si>
    <t>8185 Total</t>
  </si>
  <si>
    <t>6809 Total</t>
  </si>
  <si>
    <t>4091 Total</t>
  </si>
  <si>
    <t>4954 Total</t>
  </si>
  <si>
    <t>8071 Total</t>
  </si>
  <si>
    <t>7384 Total</t>
  </si>
  <si>
    <t>2062 Total</t>
  </si>
  <si>
    <t>6682 Total</t>
  </si>
  <si>
    <t>1794 Total</t>
  </si>
  <si>
    <t>1623 Total</t>
  </si>
  <si>
    <t>6863 Total</t>
  </si>
  <si>
    <t>3541 Total</t>
  </si>
  <si>
    <t>6583 Total</t>
  </si>
  <si>
    <t>2686 Total</t>
  </si>
  <si>
    <t>6635 Total</t>
  </si>
  <si>
    <t>7399 Total</t>
  </si>
  <si>
    <t>6181 Total</t>
  </si>
  <si>
    <t>1164 Total</t>
  </si>
  <si>
    <t>6674 Total</t>
  </si>
  <si>
    <t>3040 Total</t>
  </si>
  <si>
    <t>8177 Total</t>
  </si>
  <si>
    <t>5017 Total</t>
  </si>
  <si>
    <t>5343 Total</t>
  </si>
  <si>
    <t>3045 Total</t>
  </si>
  <si>
    <t>4044 Total</t>
  </si>
  <si>
    <t>8254 Total</t>
  </si>
  <si>
    <t>4951 Total</t>
  </si>
  <si>
    <t>8114 Total</t>
  </si>
  <si>
    <t>8113 Total</t>
  </si>
  <si>
    <t>1550 Total</t>
  </si>
  <si>
    <t>6936 Total</t>
  </si>
  <si>
    <t>8135 Total</t>
  </si>
  <si>
    <t>4458 Total</t>
  </si>
  <si>
    <t>7791 Total</t>
  </si>
  <si>
    <t>2297 Total</t>
  </si>
  <si>
    <t>7944 Total</t>
  </si>
  <si>
    <t>4049 Total</t>
  </si>
  <si>
    <t>7535 Total</t>
  </si>
  <si>
    <t>7534 Total</t>
  </si>
  <si>
    <t>0254 Total</t>
  </si>
  <si>
    <t>6610 Total</t>
  </si>
  <si>
    <t>0827 Total</t>
  </si>
  <si>
    <t>7546 Total</t>
  </si>
  <si>
    <t>3048 Total</t>
  </si>
  <si>
    <t>3495 Total</t>
  </si>
  <si>
    <t>3494 Total</t>
  </si>
  <si>
    <t>7380 Total</t>
  </si>
  <si>
    <t>6455 Total</t>
  </si>
  <si>
    <t>1077 Total</t>
  </si>
  <si>
    <t>1076 Total</t>
  </si>
  <si>
    <t>2689 Total</t>
  </si>
  <si>
    <t>0695 Total</t>
  </si>
  <si>
    <t>0694 Total</t>
  </si>
  <si>
    <t>8284 Total</t>
  </si>
  <si>
    <t>2704 Total</t>
  </si>
  <si>
    <t>7762 Total</t>
  </si>
  <si>
    <t>7649 Total</t>
  </si>
  <si>
    <t>1084 Total</t>
  </si>
  <si>
    <t>7561 Total</t>
  </si>
  <si>
    <t>8323 Total</t>
  </si>
  <si>
    <t>7829 Total</t>
  </si>
  <si>
    <t>7930 Total</t>
  </si>
  <si>
    <t>7931 Total</t>
  </si>
  <si>
    <t>7566 Total</t>
  </si>
  <si>
    <t>3265 Total</t>
  </si>
  <si>
    <t>3321 Total</t>
  </si>
  <si>
    <t>6729 Total</t>
  </si>
  <si>
    <t>6998 Total</t>
  </si>
  <si>
    <t>3320 Total</t>
  </si>
  <si>
    <t>5108 Total</t>
  </si>
  <si>
    <t>0270 Total</t>
  </si>
  <si>
    <t>7379 Total</t>
  </si>
  <si>
    <t>8305 Total</t>
  </si>
  <si>
    <t>7151 Total</t>
  </si>
  <si>
    <t>1489 Total</t>
  </si>
  <si>
    <t>6145 Total</t>
  </si>
  <si>
    <t>7360 Total</t>
  </si>
  <si>
    <t>6106 Total</t>
  </si>
  <si>
    <t>7101 Total</t>
  </si>
  <si>
    <t>4958 Total</t>
  </si>
  <si>
    <t>5345 Total</t>
  </si>
  <si>
    <t>3322 Total</t>
  </si>
  <si>
    <t>3324 Total</t>
  </si>
  <si>
    <t>3323 Total</t>
  </si>
  <si>
    <t>7407 Total</t>
  </si>
  <si>
    <t>2446 Total</t>
  </si>
  <si>
    <t>8099 Total</t>
  </si>
  <si>
    <t>5233 Total</t>
  </si>
  <si>
    <t>3883 Total</t>
  </si>
  <si>
    <t>7259 Total</t>
  </si>
  <si>
    <t>3988 Total</t>
  </si>
  <si>
    <t>3505 Total</t>
  </si>
  <si>
    <t>5258 Total</t>
  </si>
  <si>
    <t>0964 Total</t>
  </si>
  <si>
    <t>4578 Total</t>
  </si>
  <si>
    <t>4577 Total</t>
  </si>
  <si>
    <t>0747 Total</t>
  </si>
  <si>
    <t>6201 Total</t>
  </si>
  <si>
    <t>6860 Total</t>
  </si>
  <si>
    <t>8310 Total</t>
  </si>
  <si>
    <t>2760 Total</t>
  </si>
  <si>
    <t>6829 Total</t>
  </si>
  <si>
    <t>2818 Total</t>
  </si>
  <si>
    <t>3875 Total</t>
  </si>
  <si>
    <t>6908 Total</t>
  </si>
  <si>
    <t>4058 Total</t>
  </si>
  <si>
    <t>6373 Total</t>
  </si>
  <si>
    <t>6816 Total</t>
  </si>
  <si>
    <t>6345 Total</t>
  </si>
  <si>
    <t>6346 Total</t>
  </si>
  <si>
    <t>6353 Total</t>
  </si>
  <si>
    <t>2958 Total</t>
  </si>
  <si>
    <t>6146 Total</t>
  </si>
  <si>
    <t>6745 Total</t>
  </si>
  <si>
    <t>2821 Total</t>
  </si>
  <si>
    <t>7353 Total</t>
  </si>
  <si>
    <t>7856 Total</t>
  </si>
  <si>
    <t>4482 Total</t>
  </si>
  <si>
    <t>4717 Total</t>
  </si>
  <si>
    <t>1414 Total</t>
  </si>
  <si>
    <t>7215 Total</t>
  </si>
  <si>
    <t>4931 Total</t>
  </si>
  <si>
    <t>2449 Total</t>
  </si>
  <si>
    <t>6319 Total</t>
  </si>
  <si>
    <t>6318 Total</t>
  </si>
  <si>
    <t>8205 Total</t>
  </si>
  <si>
    <t>3877 Total</t>
  </si>
  <si>
    <t>7753 Total</t>
  </si>
  <si>
    <t>3107 Total</t>
  </si>
  <si>
    <t>1406 Total</t>
  </si>
  <si>
    <t>5010 Total</t>
  </si>
  <si>
    <t>1420 Total</t>
  </si>
  <si>
    <t>1418 Total</t>
  </si>
  <si>
    <t>1094 Total</t>
  </si>
  <si>
    <t>7312 Total</t>
  </si>
  <si>
    <t>4734 Total</t>
  </si>
  <si>
    <t>7140 Total</t>
  </si>
  <si>
    <t>2765 Total</t>
  </si>
  <si>
    <t>2766 Total</t>
  </si>
  <si>
    <t>7985 Total</t>
  </si>
  <si>
    <t>1323 Total</t>
  </si>
  <si>
    <t>6693 Total</t>
  </si>
  <si>
    <t>7604 Total</t>
  </si>
  <si>
    <t>2829 Total</t>
  </si>
  <si>
    <t>7603 Total</t>
  </si>
  <si>
    <t>5274 Total</t>
  </si>
  <si>
    <t>6439 Total</t>
  </si>
  <si>
    <t>5351 Total</t>
  </si>
  <si>
    <t>1213 Total</t>
  </si>
  <si>
    <t>6990 Total</t>
  </si>
  <si>
    <t>5019 Total</t>
  </si>
  <si>
    <t>0309 Total</t>
  </si>
  <si>
    <t>7410 Total</t>
  </si>
  <si>
    <t>5238 Total</t>
  </si>
  <si>
    <t>2633 Total</t>
  </si>
  <si>
    <t>1629 Total</t>
  </si>
  <si>
    <t>6942 Total</t>
  </si>
  <si>
    <t>6136 Total</t>
  </si>
  <si>
    <t>5143 Total</t>
  </si>
  <si>
    <t>1915 Total</t>
  </si>
  <si>
    <t>4681 Total</t>
  </si>
  <si>
    <t>1100 Total</t>
  </si>
  <si>
    <t>7957 Total</t>
  </si>
  <si>
    <t>1099 Total</t>
  </si>
  <si>
    <t>2345 Total</t>
  </si>
  <si>
    <t>6231 Total</t>
  </si>
  <si>
    <t>7308 Total</t>
  </si>
  <si>
    <t>4682 Total</t>
  </si>
  <si>
    <t>1116 Total</t>
  </si>
  <si>
    <t>1113 Total</t>
  </si>
  <si>
    <t>7650 Total</t>
  </si>
  <si>
    <t>7821 Total</t>
  </si>
  <si>
    <t>7819 Total</t>
  </si>
  <si>
    <t>7687 Total</t>
  </si>
  <si>
    <t>4492 Total</t>
  </si>
  <si>
    <t>6648 Total</t>
  </si>
  <si>
    <t>6189 Total</t>
  </si>
  <si>
    <t>7685 Total</t>
  </si>
  <si>
    <t>2649 Total</t>
  </si>
  <si>
    <t>6300 Total</t>
  </si>
  <si>
    <t>3328 Total</t>
  </si>
  <si>
    <t>3326 Total</t>
  </si>
  <si>
    <t>7794 Total</t>
  </si>
  <si>
    <t>7770 Total</t>
  </si>
  <si>
    <t>5083 Total</t>
  </si>
  <si>
    <t>4256 Total</t>
  </si>
  <si>
    <t>7587 Total</t>
  </si>
  <si>
    <t>7904 Total</t>
  </si>
  <si>
    <t>7256 Total</t>
  </si>
  <si>
    <t>5292 Total</t>
  </si>
  <si>
    <t>3758 Total</t>
  </si>
  <si>
    <t>6823 Total</t>
  </si>
  <si>
    <t>7024 Total</t>
  </si>
  <si>
    <t>3804 Total</t>
  </si>
  <si>
    <t>3805 Total</t>
  </si>
  <si>
    <t>8039 Total</t>
  </si>
  <si>
    <t>3618 Total</t>
  </si>
  <si>
    <t>6824 Total</t>
  </si>
  <si>
    <t>8029 Total</t>
  </si>
  <si>
    <t>3847 Total</t>
  </si>
  <si>
    <t>7238 Total</t>
  </si>
  <si>
    <t>5183 Total</t>
  </si>
  <si>
    <t>3662 Total</t>
  </si>
  <si>
    <t>3663 Total</t>
  </si>
  <si>
    <t>7070 Total</t>
  </si>
  <si>
    <t>3620 Total</t>
  </si>
  <si>
    <t>3745 Total</t>
  </si>
  <si>
    <t>3684 Total</t>
  </si>
  <si>
    <t>3601 Total</t>
  </si>
  <si>
    <t>8332 Total</t>
  </si>
  <si>
    <t>7023 Total</t>
  </si>
  <si>
    <t>3848 Total</t>
  </si>
  <si>
    <t>3622 Total</t>
  </si>
  <si>
    <t>6767 Total</t>
  </si>
  <si>
    <t>3782 Total</t>
  </si>
  <si>
    <t>7905 Total</t>
  </si>
  <si>
    <t>6525 Total</t>
  </si>
  <si>
    <t>7239 Total</t>
  </si>
  <si>
    <t>5122 Total</t>
  </si>
  <si>
    <t>6996 Total</t>
  </si>
  <si>
    <t>3706 Total</t>
  </si>
  <si>
    <t>7175 Total</t>
  </si>
  <si>
    <t>4727 Total</t>
  </si>
  <si>
    <t>3786 Total</t>
  </si>
  <si>
    <t>3763 Total</t>
  </si>
  <si>
    <t>3841 Total</t>
  </si>
  <si>
    <t>3726 Total</t>
  </si>
  <si>
    <t>5040 Total</t>
  </si>
  <si>
    <t>3687 Total</t>
  </si>
  <si>
    <t>3849 Total</t>
  </si>
  <si>
    <t>7235 Total</t>
  </si>
  <si>
    <t>7226 Total</t>
  </si>
  <si>
    <t>3816 Total</t>
  </si>
  <si>
    <t>7368 Total</t>
  </si>
  <si>
    <t>3739 Total</t>
  </si>
  <si>
    <t>6913 Total</t>
  </si>
  <si>
    <t>3781 Total</t>
  </si>
  <si>
    <t>3850 Total</t>
  </si>
  <si>
    <t>3851 Total</t>
  </si>
  <si>
    <t>7231 Total</t>
  </si>
  <si>
    <t>6822 Total</t>
  </si>
  <si>
    <t>3818 Total</t>
  </si>
  <si>
    <t>7664 Total</t>
  </si>
  <si>
    <t>3625 Total</t>
  </si>
  <si>
    <t>3843 Total</t>
  </si>
  <si>
    <t>4726 Total</t>
  </si>
  <si>
    <t>5186 Total</t>
  </si>
  <si>
    <t>5185 Total</t>
  </si>
  <si>
    <t>7242 Total</t>
  </si>
  <si>
    <t>6528 Total</t>
  </si>
  <si>
    <t>5125 Total</t>
  </si>
  <si>
    <t>3712 Total</t>
  </si>
  <si>
    <t>5187 Total</t>
  </si>
  <si>
    <t>7229 Total</t>
  </si>
  <si>
    <t>3742 Total</t>
  </si>
  <si>
    <t>3713 Total</t>
  </si>
  <si>
    <t>3807 Total</t>
  </si>
  <si>
    <t>3693 Total</t>
  </si>
  <si>
    <t>3642 Total</t>
  </si>
  <si>
    <t>3714 Total</t>
  </si>
  <si>
    <t>7963 Total</t>
  </si>
  <si>
    <t>3645 Total</t>
  </si>
  <si>
    <t>3626 Total</t>
  </si>
  <si>
    <t>7852 Total</t>
  </si>
  <si>
    <t>7855 Total</t>
  </si>
  <si>
    <t>7851 Total</t>
  </si>
  <si>
    <t>8143 Total</t>
  </si>
  <si>
    <t>6675 Total</t>
  </si>
  <si>
    <t>3647 Total</t>
  </si>
  <si>
    <t>6825 Total</t>
  </si>
  <si>
    <t>3670 Total</t>
  </si>
  <si>
    <t>7811 Total</t>
  </si>
  <si>
    <t>6530 Total</t>
  </si>
  <si>
    <t>8295 Total</t>
  </si>
  <si>
    <t>3845 Total</t>
  </si>
  <si>
    <t>3717 Total</t>
  </si>
  <si>
    <t>4732 Total</t>
  </si>
  <si>
    <t>6533 Total</t>
  </si>
  <si>
    <t>3694 Total</t>
  </si>
  <si>
    <t>7521 Total</t>
  </si>
  <si>
    <t>3842 Total</t>
  </si>
  <si>
    <t>3808 Total</t>
  </si>
  <si>
    <t>3769 Total</t>
  </si>
  <si>
    <t>3648 Total</t>
  </si>
  <si>
    <t>3719 Total</t>
  </si>
  <si>
    <t>3629 Total</t>
  </si>
  <si>
    <t>5293 Total</t>
  </si>
  <si>
    <t>3611 Total</t>
  </si>
  <si>
    <t>3630 Total</t>
  </si>
  <si>
    <t>6768 Total</t>
  </si>
  <si>
    <t>3649 Total</t>
  </si>
  <si>
    <t>7022 Total</t>
  </si>
  <si>
    <t>3720 Total</t>
  </si>
  <si>
    <t>3798 Total</t>
  </si>
  <si>
    <t>4868 Total</t>
  </si>
  <si>
    <t>3749 Total</t>
  </si>
  <si>
    <t>7815 Total</t>
  </si>
  <si>
    <t>7522 Total</t>
  </si>
  <si>
    <t>3650 Total</t>
  </si>
  <si>
    <t>3855 Total</t>
  </si>
  <si>
    <t>3750 Total</t>
  </si>
  <si>
    <t>6960 Total</t>
  </si>
  <si>
    <t>3857 Total</t>
  </si>
  <si>
    <t>6548 Total</t>
  </si>
  <si>
    <t>7808 Total</t>
  </si>
  <si>
    <t>7782 Total</t>
  </si>
  <si>
    <t>7780 Total</t>
  </si>
  <si>
    <t>7706 Total</t>
  </si>
  <si>
    <t>8293 Total</t>
  </si>
  <si>
    <t>3616 Total</t>
  </si>
  <si>
    <t>7850 Total</t>
  </si>
  <si>
    <t>5121 Total</t>
  </si>
  <si>
    <t>7813 Total</t>
  </si>
  <si>
    <t>3614 Total</t>
  </si>
  <si>
    <t>8292 Total</t>
  </si>
  <si>
    <t>8296 Total</t>
  </si>
  <si>
    <t>3844 Total</t>
  </si>
  <si>
    <t>3861 Total</t>
  </si>
  <si>
    <t>7245 Total</t>
  </si>
  <si>
    <t>7903 Total</t>
  </si>
  <si>
    <t>7906 Total</t>
  </si>
  <si>
    <t>3653 Total</t>
  </si>
  <si>
    <t>3725 Total</t>
  </si>
  <si>
    <t>3859 Total</t>
  </si>
  <si>
    <t>3654 Total</t>
  </si>
  <si>
    <t>3655 Total</t>
  </si>
  <si>
    <t>7234 Total</t>
  </si>
  <si>
    <t>3635 Total</t>
  </si>
  <si>
    <t>4963 Total</t>
  </si>
  <si>
    <t>3727 Total</t>
  </si>
  <si>
    <t>7255 Total</t>
  </si>
  <si>
    <t>7072 Total</t>
  </si>
  <si>
    <t>3657 Total</t>
  </si>
  <si>
    <t>8331 Total</t>
  </si>
  <si>
    <t>8330 Total</t>
  </si>
  <si>
    <t>8298 Total</t>
  </si>
  <si>
    <t>8329 Total</t>
  </si>
  <si>
    <t>8328 Total</t>
  </si>
  <si>
    <t>8297 Total</t>
  </si>
  <si>
    <t>8294 Total</t>
  </si>
  <si>
    <t>3835 Total</t>
  </si>
  <si>
    <t>7225 Total</t>
  </si>
  <si>
    <t>6527 Total</t>
  </si>
  <si>
    <t>7663 Total</t>
  </si>
  <si>
    <t>3615 Total</t>
  </si>
  <si>
    <t>3703 Total</t>
  </si>
  <si>
    <t>3860 Total</t>
  </si>
  <si>
    <t>3728 Total</t>
  </si>
  <si>
    <t>7253 Total</t>
  </si>
  <si>
    <t>7233 Total</t>
  </si>
  <si>
    <t>7737 Total</t>
  </si>
  <si>
    <t>7511 Total</t>
  </si>
  <si>
    <t>7647 Total</t>
  </si>
  <si>
    <t>1560 Total</t>
  </si>
  <si>
    <t>8301 Total</t>
  </si>
  <si>
    <t>1426 Total</t>
  </si>
  <si>
    <t>1425 Total</t>
  </si>
  <si>
    <t>3910 Total</t>
  </si>
  <si>
    <t>5262 Total</t>
  </si>
  <si>
    <t>7999 Total</t>
  </si>
  <si>
    <t>0315 Total</t>
  </si>
  <si>
    <t>0314 Total</t>
  </si>
  <si>
    <t>8203 Total</t>
  </si>
  <si>
    <t>0409 Total</t>
  </si>
  <si>
    <t>7616 Total</t>
  </si>
  <si>
    <t>7878 Total</t>
  </si>
  <si>
    <t>7886 Total</t>
  </si>
  <si>
    <t>6915 Total</t>
  </si>
  <si>
    <t>7868 Total</t>
  </si>
  <si>
    <t>8106 Total</t>
  </si>
  <si>
    <t>0326 Total</t>
  </si>
  <si>
    <t>0412 Total</t>
  </si>
  <si>
    <t>7692 Total</t>
  </si>
  <si>
    <t>6022 Total</t>
  </si>
  <si>
    <t>6811 Total</t>
  </si>
  <si>
    <t>6028 Total</t>
  </si>
  <si>
    <t>7880 Total</t>
  </si>
  <si>
    <t>8255 Total</t>
  </si>
  <si>
    <t>7871 Total</t>
  </si>
  <si>
    <t>7881 Total</t>
  </si>
  <si>
    <t>8110 Total</t>
  </si>
  <si>
    <t>0365 Total</t>
  </si>
  <si>
    <t>8105 Total</t>
  </si>
  <si>
    <t>6047 Total</t>
  </si>
  <si>
    <t>8300 Total</t>
  </si>
  <si>
    <t>0416 Total</t>
  </si>
  <si>
    <t>6664 Total</t>
  </si>
  <si>
    <t>0379 Total</t>
  </si>
  <si>
    <t>8107 Total</t>
  </si>
  <si>
    <t>7693 Total</t>
  </si>
  <si>
    <t>7888 Total</t>
  </si>
  <si>
    <t>7039 Total</t>
  </si>
  <si>
    <t>7884 Total</t>
  </si>
  <si>
    <t>6385 Total</t>
  </si>
  <si>
    <t>5058 Total</t>
  </si>
  <si>
    <t>3210 Total</t>
  </si>
  <si>
    <t>7183 Total</t>
  </si>
  <si>
    <t>5105 Total</t>
  </si>
  <si>
    <t>0435 Total</t>
  </si>
  <si>
    <t>8236 Total</t>
  </si>
  <si>
    <t>3216 Total</t>
  </si>
  <si>
    <t>8010 Total</t>
  </si>
  <si>
    <t>7738 Total</t>
  </si>
  <si>
    <t>7867 Total</t>
  </si>
  <si>
    <t>3111 Total</t>
  </si>
  <si>
    <t>1270 Total</t>
  </si>
  <si>
    <t>6746 Total</t>
  </si>
  <si>
    <t>3338 Total</t>
  </si>
  <si>
    <t>3346 Total</t>
  </si>
  <si>
    <t>3348 Total</t>
  </si>
  <si>
    <t>5265 Total</t>
  </si>
  <si>
    <t>3924 Total</t>
  </si>
  <si>
    <t>7540 Total</t>
  </si>
  <si>
    <t>8129 Total</t>
  </si>
  <si>
    <t>7848 Total</t>
  </si>
  <si>
    <t>7772 Total</t>
  </si>
  <si>
    <t>7831 Total</t>
  </si>
  <si>
    <t>7832 Total</t>
  </si>
  <si>
    <t>8193 Total</t>
  </si>
  <si>
    <t>8218 Total</t>
  </si>
  <si>
    <t>6165 Total</t>
  </si>
  <si>
    <t>8082 Total</t>
  </si>
  <si>
    <t>2350 Total</t>
  </si>
  <si>
    <t>0448 Total</t>
  </si>
  <si>
    <t>0447 Total</t>
  </si>
  <si>
    <t>6781 Total</t>
  </si>
  <si>
    <t>1128 Total</t>
  </si>
  <si>
    <t>4965 Total</t>
  </si>
  <si>
    <t>6511 Total</t>
  </si>
  <si>
    <t>1921 Total</t>
  </si>
  <si>
    <t>5275 Total</t>
  </si>
  <si>
    <t>0858 Total</t>
  </si>
  <si>
    <t>0856 Total</t>
  </si>
  <si>
    <t>8117 Total</t>
  </si>
  <si>
    <t>8116 Total</t>
  </si>
  <si>
    <t>0855 Total</t>
  </si>
  <si>
    <t>0857 Total</t>
  </si>
  <si>
    <t>4597 Total</t>
  </si>
  <si>
    <t>4598 Total</t>
  </si>
  <si>
    <t>1495 Total</t>
  </si>
  <si>
    <t>7636 Total</t>
  </si>
  <si>
    <t>3165 Total</t>
  </si>
  <si>
    <t>7684 Total</t>
  </si>
  <si>
    <t>7941 Total</t>
  </si>
  <si>
    <t>1989 Total</t>
  </si>
  <si>
    <t>6805 Total</t>
  </si>
  <si>
    <t>1934 Total</t>
  </si>
  <si>
    <t>7218 Total</t>
  </si>
  <si>
    <t>8103 Total</t>
  </si>
  <si>
    <t>7019 Total</t>
  </si>
  <si>
    <t>0700 Total</t>
  </si>
  <si>
    <t>8188 Total</t>
  </si>
  <si>
    <t>2496 Total</t>
  </si>
  <si>
    <t>6928 Total</t>
  </si>
  <si>
    <t>7532 Total</t>
  </si>
  <si>
    <t>7629 Total</t>
  </si>
  <si>
    <t>8000 Total</t>
  </si>
  <si>
    <t>8279 Total</t>
  </si>
  <si>
    <t>6210 Total</t>
  </si>
  <si>
    <t>1942 Total</t>
  </si>
  <si>
    <t>6625 Total</t>
  </si>
  <si>
    <t>3930 Total</t>
  </si>
  <si>
    <t>1992 Total</t>
  </si>
  <si>
    <t>5169 Total</t>
  </si>
  <si>
    <t>5365 Total</t>
  </si>
  <si>
    <t>2833 Total</t>
  </si>
  <si>
    <t>4002 Total</t>
  </si>
  <si>
    <t>8083 Total</t>
  </si>
  <si>
    <t>7210 Total</t>
  </si>
  <si>
    <t>5352 Total</t>
  </si>
  <si>
    <t>0965 Total</t>
  </si>
  <si>
    <t>7568 Total</t>
  </si>
  <si>
    <t>3935 Total</t>
  </si>
  <si>
    <t>5264 Total</t>
  </si>
  <si>
    <t>6587 Total</t>
  </si>
  <si>
    <t>7066 Total</t>
  </si>
  <si>
    <t>0864 Total</t>
  </si>
  <si>
    <t>6888 Total</t>
  </si>
  <si>
    <t>7700 Total</t>
  </si>
  <si>
    <t>6413 Total</t>
  </si>
  <si>
    <t>2487 Total</t>
  </si>
  <si>
    <t>2489 Total</t>
  </si>
  <si>
    <t>6791 Total</t>
  </si>
  <si>
    <t>3969 Total</t>
  </si>
  <si>
    <t>6817 Total</t>
  </si>
  <si>
    <t>7013 Total</t>
  </si>
  <si>
    <t>8318 Total</t>
  </si>
  <si>
    <t>5311 Total</t>
  </si>
  <si>
    <t>8084 Total</t>
  </si>
  <si>
    <t>4006 Total</t>
  </si>
  <si>
    <t>0460 Total</t>
  </si>
  <si>
    <t>8002 Total</t>
  </si>
  <si>
    <t>7893 Total</t>
  </si>
  <si>
    <t>7892 Total</t>
  </si>
  <si>
    <t>6800 Total</t>
  </si>
  <si>
    <t>7398 Total</t>
  </si>
  <si>
    <t>8093 Total</t>
  </si>
  <si>
    <t>8092 Total</t>
  </si>
  <si>
    <t>7387 Total</t>
  </si>
  <si>
    <t>3124 Total</t>
  </si>
  <si>
    <t>3940 Total</t>
  </si>
  <si>
    <t>2708 Total</t>
  </si>
  <si>
    <t>3569 Total</t>
  </si>
  <si>
    <t>8181 Total</t>
  </si>
  <si>
    <t>1729 Total</t>
  </si>
  <si>
    <t>5221 Total</t>
  </si>
  <si>
    <t>1172 Total</t>
  </si>
  <si>
    <t>6647 Total</t>
  </si>
  <si>
    <t>3117 Total</t>
  </si>
  <si>
    <t>2657 Total</t>
  </si>
  <si>
    <t>2658 Total</t>
  </si>
  <si>
    <t>5054 Total</t>
  </si>
  <si>
    <t>8274 Total</t>
  </si>
  <si>
    <t>6660 Total</t>
  </si>
  <si>
    <t>8062 Total</t>
  </si>
  <si>
    <t>4722 Total</t>
  </si>
  <si>
    <t>3354 Total</t>
  </si>
  <si>
    <t>7638 Total</t>
  </si>
  <si>
    <t>0440 Total</t>
  </si>
  <si>
    <t>1177 Total</t>
  </si>
  <si>
    <t>7460 Total</t>
  </si>
  <si>
    <t>4602 Total</t>
  </si>
  <si>
    <t>7699 Total</t>
  </si>
  <si>
    <t>7490 Total</t>
  </si>
  <si>
    <t>0470 Total</t>
  </si>
  <si>
    <t>6328 Total</t>
  </si>
  <si>
    <t>7611 Total</t>
  </si>
  <si>
    <t>7527 Total</t>
  </si>
  <si>
    <t>6906 Total</t>
  </si>
  <si>
    <t>0467 Total</t>
  </si>
  <si>
    <t>0714 Total</t>
  </si>
  <si>
    <t>6937 Total</t>
  </si>
  <si>
    <t>6641 Total</t>
  </si>
  <si>
    <t>4608 Total</t>
  </si>
  <si>
    <t>3056 Total</t>
  </si>
  <si>
    <t>6516 Total</t>
  </si>
  <si>
    <t>1861 Total</t>
  </si>
  <si>
    <t>6505 Total</t>
  </si>
  <si>
    <t>6501 Total</t>
  </si>
  <si>
    <t>1943 Total</t>
  </si>
  <si>
    <t>2284 Total</t>
  </si>
  <si>
    <t>1627 Total</t>
  </si>
  <si>
    <t>7668 Total</t>
  </si>
  <si>
    <t>2253 Total</t>
  </si>
  <si>
    <t>2313 Total</t>
  </si>
  <si>
    <t>4808 Total</t>
  </si>
  <si>
    <t>2839 Total</t>
  </si>
  <si>
    <t>4064 Total</t>
  </si>
  <si>
    <t>4068 Total</t>
  </si>
  <si>
    <t>6286 Total</t>
  </si>
  <si>
    <t>4614 Total</t>
  </si>
  <si>
    <t>8102 Total</t>
  </si>
  <si>
    <t>6191 Total</t>
  </si>
  <si>
    <t>7960 Total</t>
  </si>
  <si>
    <t>7648 Total</t>
  </si>
  <si>
    <t>0941 Total</t>
  </si>
  <si>
    <t>5130 Total</t>
  </si>
  <si>
    <t>4623 Total</t>
  </si>
  <si>
    <t>6725 Total</t>
  </si>
  <si>
    <t>1949 Total</t>
  </si>
  <si>
    <t>1950 Total</t>
  </si>
  <si>
    <t>3376 Total</t>
  </si>
  <si>
    <t>3375 Total</t>
  </si>
  <si>
    <t>3365 Total</t>
  </si>
  <si>
    <t>7817 Total</t>
  </si>
  <si>
    <t>7818 Total</t>
  </si>
  <si>
    <t>3367 Total</t>
  </si>
  <si>
    <t>7426 Total</t>
  </si>
  <si>
    <t>6234 Total</t>
  </si>
  <si>
    <t>1364 Total</t>
  </si>
  <si>
    <t>6113 Total</t>
  </si>
  <si>
    <t>0260 Total</t>
  </si>
  <si>
    <t>0196 Total</t>
  </si>
  <si>
    <t>1801 Total</t>
  </si>
  <si>
    <t>0477 Total</t>
  </si>
  <si>
    <t>7606 Total</t>
  </si>
  <si>
    <t>3224 Total</t>
  </si>
  <si>
    <t>7593 Total</t>
  </si>
  <si>
    <t>7839 Total</t>
  </si>
  <si>
    <t>7635 Total</t>
  </si>
  <si>
    <t>4030 Total</t>
  </si>
  <si>
    <t>5355 Total</t>
  </si>
  <si>
    <t>7567 Total</t>
  </si>
  <si>
    <t>4054 Total</t>
  </si>
  <si>
    <t>7106 Total</t>
  </si>
  <si>
    <t>1806 Total</t>
  </si>
  <si>
    <t>1805 Total</t>
  </si>
  <si>
    <t>3589 Total</t>
  </si>
  <si>
    <t>7367 Total</t>
  </si>
  <si>
    <t>8126 Total</t>
  </si>
  <si>
    <t>7662 Total</t>
  </si>
  <si>
    <t>5070 Total</t>
  </si>
  <si>
    <t>8252 Total</t>
  </si>
  <si>
    <t>7833 Total</t>
  </si>
  <si>
    <t>7601 Total</t>
  </si>
  <si>
    <t>1668 Total</t>
  </si>
  <si>
    <t>5208 Total</t>
  </si>
  <si>
    <t>1423 Total</t>
  </si>
  <si>
    <t>1421 Total</t>
  </si>
  <si>
    <t>4689 Total</t>
  </si>
  <si>
    <t>6638 Total</t>
  </si>
  <si>
    <t>6012 Total</t>
  </si>
  <si>
    <t>3957 Total</t>
  </si>
  <si>
    <t>1000 Total</t>
  </si>
  <si>
    <t>7983 Total</t>
  </si>
  <si>
    <t>4670 Total</t>
  </si>
  <si>
    <t>5271 Total</t>
  </si>
  <si>
    <t>4536 Total</t>
  </si>
  <si>
    <t>6216 Total</t>
  </si>
  <si>
    <t>6280 Total</t>
  </si>
  <si>
    <t>6281 Total</t>
  </si>
  <si>
    <t>0753 Total</t>
  </si>
  <si>
    <t>8144 Total</t>
  </si>
  <si>
    <t>0873 Total</t>
  </si>
  <si>
    <t>7328 Total</t>
  </si>
  <si>
    <t>0949 Total</t>
  </si>
  <si>
    <t>7518 Total</t>
  </si>
  <si>
    <t>2712 Total</t>
  </si>
  <si>
    <t>7083 Total</t>
  </si>
  <si>
    <t>2075 Total</t>
  </si>
  <si>
    <t>7289 Total</t>
  </si>
  <si>
    <t>1501 Total</t>
  </si>
  <si>
    <t>6933 Total</t>
  </si>
  <si>
    <t>2182 Total</t>
  </si>
  <si>
    <t>7934 Total</t>
  </si>
  <si>
    <t>2184 Total</t>
  </si>
  <si>
    <t>6719 Total</t>
  </si>
  <si>
    <t>1443 Total</t>
  </si>
  <si>
    <t>2358 Total</t>
  </si>
  <si>
    <t>8287 Total</t>
  </si>
  <si>
    <t>8195 Total</t>
  </si>
  <si>
    <t>8251 Total</t>
  </si>
  <si>
    <t>8146 Total</t>
  </si>
  <si>
    <t>7580 Total</t>
  </si>
  <si>
    <t>8196 Total</t>
  </si>
  <si>
    <t>7437 Total</t>
  </si>
  <si>
    <t>4699 Total</t>
  </si>
  <si>
    <t>1970 Total</t>
  </si>
  <si>
    <t>1971 Total</t>
  </si>
  <si>
    <t>1972 Total</t>
  </si>
  <si>
    <t>6340 Total</t>
  </si>
  <si>
    <t>6339 Total</t>
  </si>
  <si>
    <t>4943 Total</t>
  </si>
  <si>
    <t>5078 Total</t>
  </si>
  <si>
    <t>3395 Total</t>
  </si>
  <si>
    <t>3394 Total</t>
  </si>
  <si>
    <t>3401 Total</t>
  </si>
  <si>
    <t>5249 Total</t>
  </si>
  <si>
    <t>5081 Total</t>
  </si>
  <si>
    <t>3406 Total</t>
  </si>
  <si>
    <t>0491 Total</t>
  </si>
  <si>
    <t>0492 Total</t>
  </si>
  <si>
    <t>7562 Total</t>
  </si>
  <si>
    <t>4126 Total</t>
  </si>
  <si>
    <t>6775 Total</t>
  </si>
  <si>
    <t>7283 Total</t>
  </si>
  <si>
    <t>5162 Total</t>
  </si>
  <si>
    <t>7581 Total</t>
  </si>
  <si>
    <t>4310 Total</t>
  </si>
  <si>
    <t>6956 Total</t>
  </si>
  <si>
    <t>5287 Total</t>
  </si>
  <si>
    <t>1908 Total</t>
  </si>
  <si>
    <t>7674 Total</t>
  </si>
  <si>
    <t>5356 Total</t>
  </si>
  <si>
    <t>4148 Total</t>
  </si>
  <si>
    <t>4143 Total</t>
  </si>
  <si>
    <t>4146 Total</t>
  </si>
  <si>
    <t>4149 Total</t>
  </si>
  <si>
    <t>4133 Total</t>
  </si>
  <si>
    <t>4135 Total</t>
  </si>
  <si>
    <t>5103 Total</t>
  </si>
  <si>
    <t>3575 Total</t>
  </si>
  <si>
    <t>5336 Total</t>
  </si>
  <si>
    <t>2663 Total</t>
  </si>
  <si>
    <t>4286 Total</t>
  </si>
  <si>
    <t>6912 Total</t>
  </si>
  <si>
    <t>6148 Total</t>
  </si>
  <si>
    <t>6654 Total</t>
  </si>
  <si>
    <t>6424 Total</t>
  </si>
  <si>
    <t>4295 Total</t>
  </si>
  <si>
    <t>6425 Total</t>
  </si>
  <si>
    <t>6865 Total</t>
  </si>
  <si>
    <t>5331 Total</t>
  </si>
  <si>
    <t>2243 Total</t>
  </si>
  <si>
    <t>6838 Total</t>
  </si>
  <si>
    <t>1327 Total</t>
  </si>
  <si>
    <t>4079 Total</t>
  </si>
  <si>
    <t>4080 Total</t>
  </si>
  <si>
    <t>6895 Total</t>
  </si>
  <si>
    <t>0509 Total</t>
  </si>
  <si>
    <t>1566 Total</t>
  </si>
  <si>
    <t>1452 Total</t>
  </si>
  <si>
    <t>5137 Total</t>
  </si>
  <si>
    <t>1451 Total</t>
  </si>
  <si>
    <t>7894 Total</t>
  </si>
  <si>
    <t>6734 Total</t>
  </si>
  <si>
    <t>1453 Total</t>
  </si>
  <si>
    <t>7136 Total</t>
  </si>
  <si>
    <t>7496 Total</t>
  </si>
  <si>
    <t>4867 Total</t>
  </si>
  <si>
    <t>0523 Total</t>
  </si>
  <si>
    <t>6129 Total</t>
  </si>
  <si>
    <t>8164 Total</t>
  </si>
  <si>
    <t>0536 Total</t>
  </si>
  <si>
    <t>0535 Total</t>
  </si>
  <si>
    <t>7548 Total</t>
  </si>
  <si>
    <t>3597 Total</t>
  </si>
  <si>
    <t>3596 Total</t>
  </si>
  <si>
    <t>1741 Total</t>
  </si>
  <si>
    <t>1732 Total</t>
  </si>
  <si>
    <t>7395 Total</t>
  </si>
  <si>
    <t>8276 Total</t>
  </si>
  <si>
    <t>4704 Total</t>
  </si>
  <si>
    <t>5059 Total</t>
  </si>
  <si>
    <t>6705 Total</t>
  </si>
  <si>
    <t>7286 Total</t>
  </si>
  <si>
    <t>6609 Total</t>
  </si>
  <si>
    <t>0719 Total</t>
  </si>
  <si>
    <t>4959 Total</t>
  </si>
  <si>
    <t>6704 Total</t>
  </si>
  <si>
    <t>7341 Total</t>
  </si>
  <si>
    <t>1293 Total</t>
  </si>
  <si>
    <t>1292 Total</t>
  </si>
  <si>
    <t>2848 Total</t>
  </si>
  <si>
    <t>5241 Total</t>
  </si>
  <si>
    <t>7907 Total</t>
  </si>
  <si>
    <t>6632 Total</t>
  </si>
  <si>
    <t>3009 Total</t>
  </si>
  <si>
    <t>3008 Total</t>
  </si>
  <si>
    <t>3007 Total</t>
  </si>
  <si>
    <t>7497 Total</t>
  </si>
  <si>
    <t>0554 Total</t>
  </si>
  <si>
    <t>0555 Total</t>
  </si>
  <si>
    <t>8231 Total</t>
  </si>
  <si>
    <t>7918 Total</t>
  </si>
  <si>
    <t>3914 Total</t>
  </si>
  <si>
    <t>0951 Total</t>
  </si>
  <si>
    <t>8273 Total</t>
  </si>
  <si>
    <t>6368 Total</t>
  </si>
  <si>
    <t>2721 Total</t>
  </si>
  <si>
    <t>7352 Total</t>
  </si>
  <si>
    <t>6980 Total</t>
  </si>
  <si>
    <t>6982 Total</t>
  </si>
  <si>
    <t>6981 Total</t>
  </si>
  <si>
    <t>3522 Total</t>
  </si>
  <si>
    <t>6785 Total</t>
  </si>
  <si>
    <t>4026 Total</t>
  </si>
  <si>
    <t>7145 Total</t>
  </si>
  <si>
    <t>7724 Total</t>
  </si>
  <si>
    <t>3245 Total</t>
  </si>
  <si>
    <t>3247 Total</t>
  </si>
  <si>
    <t>8091 Total</t>
  </si>
  <si>
    <t>8038 Total</t>
  </si>
  <si>
    <t>0107 Total</t>
  </si>
  <si>
    <t>7512 Total</t>
  </si>
  <si>
    <t>1005 Total</t>
  </si>
  <si>
    <t>6390 Total</t>
  </si>
  <si>
    <t>6986 Total</t>
  </si>
  <si>
    <t>6391 Total</t>
  </si>
  <si>
    <t>0887 Total</t>
  </si>
  <si>
    <t>8237 Total</t>
  </si>
  <si>
    <t>8238 Total</t>
  </si>
  <si>
    <t>8239 Total</t>
  </si>
  <si>
    <t>8240 Total</t>
  </si>
  <si>
    <t>8291 Total</t>
  </si>
  <si>
    <t>8241 Total</t>
  </si>
  <si>
    <t>8242 Total</t>
  </si>
  <si>
    <t>4647 Total</t>
  </si>
  <si>
    <t>5168 Total</t>
  </si>
  <si>
    <t>4657 Total</t>
  </si>
  <si>
    <t>4658 Total</t>
  </si>
  <si>
    <t>4508 Total</t>
  </si>
  <si>
    <t>4735 Total</t>
  </si>
  <si>
    <t>7584 Total</t>
  </si>
  <si>
    <t>8150 Total</t>
  </si>
  <si>
    <t>8289 Total</t>
  </si>
  <si>
    <t>7841 Total</t>
  </si>
  <si>
    <t>8156 Total</t>
  </si>
  <si>
    <t>7513 Total</t>
  </si>
  <si>
    <t>7148 Total</t>
  </si>
  <si>
    <t>7154 Total</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</si>
  <si>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</si>
  <si>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</si>
  <si>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</si>
  <si>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</si>
  <si>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</si>
  <si>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</si>
  <si>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</si>
  <si>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</si>
  <si>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</si>
  <si>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</si>
  <si>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1241500027691Female</t>
  </si>
  <si>
    <t>1241500027691Male</t>
  </si>
  <si>
    <t>1030204075273Female</t>
  </si>
  <si>
    <t>1030204075273Male</t>
  </si>
  <si>
    <t>1193503035091Female</t>
  </si>
  <si>
    <t>1193503035091Male</t>
  </si>
  <si>
    <t>1193503036839Female</t>
  </si>
  <si>
    <t>1193503036839Male</t>
  </si>
  <si>
    <t>1234603023242Female</t>
  </si>
  <si>
    <t>1234603023242Male</t>
  </si>
  <si>
    <t>1234603023241Female</t>
  </si>
  <si>
    <t>1234603023241Male</t>
  </si>
  <si>
    <t>1020200037846Female</t>
  </si>
  <si>
    <t>1020200037846Male</t>
  </si>
  <si>
    <t>1252300017824Female</t>
  </si>
  <si>
    <t>1252300017824Male</t>
  </si>
  <si>
    <t>1265143688217Female</t>
  </si>
  <si>
    <t>1265143688217Male</t>
  </si>
  <si>
    <t>1265100157825Female</t>
  </si>
  <si>
    <t>1265100157825Male</t>
  </si>
  <si>
    <t>1081103076661Female</t>
  </si>
  <si>
    <t>1081103076661Male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</si>
  <si>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</si>
  <si>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</si>
  <si>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</si>
  <si>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</si>
  <si>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</si>
  <si>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</si>
  <si>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</si>
  <si>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</si>
  <si>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</si>
  <si>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</si>
  <si>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1061603034664Female</t>
  </si>
  <si>
    <t>1061603034664Male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</si>
  <si>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</si>
  <si>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</si>
  <si>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</si>
  <si>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</si>
  <si>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</si>
  <si>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</si>
  <si>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</si>
  <si>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</si>
  <si>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</si>
  <si>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</si>
  <si>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</si>
  <si>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</si>
  <si>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</si>
  <si>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</si>
  <si>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</si>
  <si>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</si>
  <si>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</si>
  <si>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</si>
  <si>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1080705027425Female</t>
  </si>
  <si>
    <t>1080705027425Male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</si>
  <si>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</si>
  <si>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</si>
  <si>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</si>
  <si>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</si>
  <si>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</si>
  <si>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</si>
  <si>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</si>
  <si>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</si>
  <si>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</si>
  <si>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</si>
  <si>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</si>
  <si>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</si>
  <si>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</si>
  <si>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</si>
  <si>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</si>
  <si>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</si>
  <si>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1685180138122Female</t>
  </si>
  <si>
    <t>1685180138122Male</t>
  </si>
  <si>
    <t>1280308526575Female</t>
  </si>
  <si>
    <t>1280308526575Male</t>
  </si>
  <si>
    <t>1280308526572Female</t>
  </si>
  <si>
    <t>1280308526572Male</t>
  </si>
  <si>
    <t>1280308520596Female</t>
  </si>
  <si>
    <t>1280308520596Male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</si>
  <si>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</si>
  <si>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</si>
  <si>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</si>
  <si>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</si>
  <si>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</si>
  <si>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</si>
  <si>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</si>
  <si>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</si>
  <si>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</si>
  <si>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</si>
  <si>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</si>
  <si>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</si>
  <si>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</si>
  <si>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</si>
  <si>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</si>
  <si>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</si>
  <si>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</si>
  <si>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</si>
  <si>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</si>
  <si>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</si>
  <si>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</si>
  <si>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</si>
  <si>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</si>
  <si>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</si>
  <si>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</si>
  <si>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</si>
  <si>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1030211026787Female</t>
  </si>
  <si>
    <t>1030211026787Male</t>
  </si>
  <si>
    <t>1204808033434Female</t>
  </si>
  <si>
    <t>1204808033434Male</t>
  </si>
  <si>
    <t>1204808035257Female</t>
  </si>
  <si>
    <t>1204808035257Male</t>
  </si>
  <si>
    <t>1184000017827Female</t>
  </si>
  <si>
    <t>1184000017827Male</t>
  </si>
  <si>
    <t>1270400017847Female</t>
  </si>
  <si>
    <t>1270400017847Male</t>
  </si>
  <si>
    <t>1270412037386Female</t>
  </si>
  <si>
    <t>1270412037386Male</t>
  </si>
  <si>
    <t>1270412030640Female</t>
  </si>
  <si>
    <t>1270412030640Male</t>
  </si>
  <si>
    <t>1270413076985Female</t>
  </si>
  <si>
    <t>1270413076985Male</t>
  </si>
  <si>
    <t>1080510037021Female</t>
  </si>
  <si>
    <t>1080510037021Male</t>
  </si>
  <si>
    <t>1080510030726Female</t>
  </si>
  <si>
    <t>1080510030726Male</t>
  </si>
  <si>
    <t>1080513077096Female</t>
  </si>
  <si>
    <t>1080513077096Male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</si>
  <si>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</si>
  <si>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</si>
  <si>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</si>
  <si>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</si>
  <si>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</si>
  <si>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</si>
  <si>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</si>
  <si>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</si>
  <si>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</si>
  <si>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</si>
  <si>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</si>
  <si>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</si>
  <si>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</si>
  <si>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</si>
  <si>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</si>
  <si>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</si>
  <si>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</si>
  <si>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</si>
  <si>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</si>
  <si>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</si>
  <si>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1161910041595Female</t>
  </si>
  <si>
    <t>1161910041595Male</t>
  </si>
  <si>
    <t>1016309037988Female</t>
  </si>
  <si>
    <t>1016309037988Male</t>
  </si>
  <si>
    <t>1016309034188Female</t>
  </si>
  <si>
    <t>1016309034188Male</t>
  </si>
  <si>
    <t>1140605576304Female</t>
  </si>
  <si>
    <t>1140605576304Male</t>
  </si>
  <si>
    <t>1140605577068Female</t>
  </si>
  <si>
    <t>1140605577068Male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</si>
  <si>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</si>
  <si>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</si>
  <si>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</si>
  <si>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</si>
  <si>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</si>
  <si>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</si>
  <si>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</si>
  <si>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</si>
  <si>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</si>
  <si>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</si>
  <si>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</si>
  <si>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</si>
  <si>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</si>
  <si>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</si>
  <si>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</si>
  <si>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</si>
  <si>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</si>
  <si>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</si>
  <si>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</si>
  <si>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</si>
  <si>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</si>
  <si>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</si>
  <si>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</si>
  <si>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</si>
  <si>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1204811075286Female</t>
  </si>
  <si>
    <t>1204811075286Male</t>
  </si>
  <si>
    <t>1016310035267Female</t>
  </si>
  <si>
    <t>1016310035267Male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</si>
  <si>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</si>
  <si>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</si>
  <si>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</si>
  <si>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</si>
  <si>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</si>
  <si>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</si>
  <si>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</si>
  <si>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</si>
  <si>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</si>
  <si>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</si>
  <si>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1265194768206Female</t>
  </si>
  <si>
    <t>1265194768206Male</t>
  </si>
  <si>
    <t>1270416036707Female</t>
  </si>
  <si>
    <t>1270416036707Male</t>
  </si>
  <si>
    <t>1270416036558Female</t>
  </si>
  <si>
    <t>1270416036558Male</t>
  </si>
  <si>
    <t>1081106035135Female</t>
  </si>
  <si>
    <t>1081106035135Male</t>
  </si>
  <si>
    <t>1283211032317Female</t>
  </si>
  <si>
    <t>1283211032317Male</t>
  </si>
  <si>
    <t>1283211034706Female</t>
  </si>
  <si>
    <t>1283211034706Male</t>
  </si>
  <si>
    <t>1283211032353Female</t>
  </si>
  <si>
    <t>1283211032353Male</t>
  </si>
  <si>
    <t>1161912031612Female</t>
  </si>
  <si>
    <t>1161912031612Male</t>
  </si>
  <si>
    <t>1161912031611Female</t>
  </si>
  <si>
    <t>1161912031611Male</t>
  </si>
  <si>
    <t>1295408033891Female</t>
  </si>
  <si>
    <t>1295408033891Male</t>
  </si>
  <si>
    <t>1295408035263Female</t>
  </si>
  <si>
    <t>1295408035263Male</t>
  </si>
  <si>
    <t>1195810036891Female</t>
  </si>
  <si>
    <t>1195810036891Male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</si>
  <si>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</si>
  <si>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</si>
  <si>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</si>
  <si>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</si>
  <si>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</si>
  <si>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</si>
  <si>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</si>
  <si>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</si>
  <si>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</si>
  <si>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</si>
  <si>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1855155237981Female</t>
  </si>
  <si>
    <t>1855155237981Male</t>
  </si>
  <si>
    <t>1094208034691Female</t>
  </si>
  <si>
    <t>1094208034691Male</t>
  </si>
  <si>
    <t>1094208033092Female</t>
  </si>
  <si>
    <t>1094208033092Male</t>
  </si>
  <si>
    <t>1140608536308Female</t>
  </si>
  <si>
    <t>1140608536308Male</t>
  </si>
  <si>
    <t>1140608536309Female</t>
  </si>
  <si>
    <t>1140608536309Male</t>
  </si>
  <si>
    <t>1030214537342Female</t>
  </si>
  <si>
    <t>1030214537342Male</t>
  </si>
  <si>
    <t>1220913031014Female</t>
  </si>
  <si>
    <t>1220913031014Male</t>
  </si>
  <si>
    <t>1220913037743Female</t>
  </si>
  <si>
    <t>1220913037743Male</t>
  </si>
  <si>
    <t>1220913525305Female</t>
  </si>
  <si>
    <t>1220913525305Male</t>
  </si>
  <si>
    <t>1220913521027Female</t>
  </si>
  <si>
    <t>1220913521027Male</t>
  </si>
  <si>
    <t>1220913521029Female</t>
  </si>
  <si>
    <t>1220913521029Male</t>
  </si>
  <si>
    <t>1063307035148Female</t>
  </si>
  <si>
    <t>1063307035148Male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</si>
  <si>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</si>
  <si>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</si>
  <si>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</si>
  <si>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</si>
  <si>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</si>
  <si>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</si>
  <si>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</si>
  <si>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</si>
  <si>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</si>
  <si>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</si>
  <si>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</si>
  <si>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</si>
  <si>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</si>
  <si>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</si>
  <si>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</si>
  <si>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</si>
  <si>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</si>
  <si>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</si>
  <si>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1041012526119Female</t>
  </si>
  <si>
    <t>1041012526119Male</t>
  </si>
  <si>
    <t>1041012521147Female</t>
  </si>
  <si>
    <t>1041012521147Male</t>
  </si>
  <si>
    <t>1041013076999Female</t>
  </si>
  <si>
    <t>1041013076999Male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</si>
  <si>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</si>
  <si>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</si>
  <si>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</si>
  <si>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</si>
  <si>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</si>
  <si>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</si>
  <si>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</si>
  <si>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</si>
  <si>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</si>
  <si>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</si>
  <si>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</si>
  <si>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</si>
  <si>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</si>
  <si>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</si>
  <si>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</si>
  <si>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</si>
  <si>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</si>
  <si>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</si>
  <si>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1016317037764Female</t>
  </si>
  <si>
    <t>1016317037764Male</t>
  </si>
  <si>
    <t>1170810030988Female</t>
  </si>
  <si>
    <t>1170810030988Male</t>
  </si>
  <si>
    <t>1152270108278Female</t>
  </si>
  <si>
    <t>1152270108278Male</t>
  </si>
  <si>
    <t>1211315074870Female</t>
  </si>
  <si>
    <t>1211315074870Male</t>
  </si>
  <si>
    <t>1193513032420Female</t>
  </si>
  <si>
    <t>1193513032420Male</t>
  </si>
  <si>
    <t>1204830075109Female</t>
  </si>
  <si>
    <t>1204830075109Male</t>
  </si>
  <si>
    <t>1152111031694Female</t>
  </si>
  <si>
    <t>1152111031694Male</t>
  </si>
  <si>
    <t>1152111037011Female</t>
  </si>
  <si>
    <t>1152111037011Male</t>
  </si>
  <si>
    <t>1152111037010Female</t>
  </si>
  <si>
    <t>1152111037010Male</t>
  </si>
  <si>
    <t>1013013037112Female</t>
  </si>
  <si>
    <t>1013013037112Male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</si>
  <si>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</si>
  <si>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</si>
  <si>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</si>
  <si>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</si>
  <si>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</si>
  <si>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</si>
  <si>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</si>
  <si>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</si>
  <si>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</si>
  <si>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</si>
  <si>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</si>
  <si>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</si>
  <si>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</si>
  <si>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</si>
  <si>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</si>
  <si>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</si>
  <si>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</si>
  <si>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</si>
  <si>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</si>
  <si>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</si>
  <si>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</si>
  <si>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</si>
  <si>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</si>
  <si>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</si>
  <si>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</si>
  <si>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</si>
  <si>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</si>
  <si>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</si>
  <si>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1081113036646Female</t>
  </si>
  <si>
    <t>1081113036646Male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</si>
  <si>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</si>
  <si>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</si>
  <si>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</si>
  <si>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</si>
  <si>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</si>
  <si>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</si>
  <si>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</si>
  <si>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</si>
  <si>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</si>
  <si>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</si>
  <si>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</si>
  <si>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</si>
  <si>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</si>
  <si>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</si>
  <si>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</si>
  <si>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</si>
  <si>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</si>
  <si>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</si>
  <si>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</si>
  <si>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</si>
  <si>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</si>
  <si>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</si>
  <si>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</si>
  <si>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</si>
  <si>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1013014036010Female</t>
  </si>
  <si>
    <t>1013014036010Male</t>
  </si>
  <si>
    <t>1013014035118Female</t>
  </si>
  <si>
    <t>1013014035118Male</t>
  </si>
  <si>
    <t>1234609574967Female</t>
  </si>
  <si>
    <t>1234609574967Male</t>
  </si>
  <si>
    <t>1080700017720Female</t>
  </si>
  <si>
    <t>1080700017720Male</t>
  </si>
  <si>
    <t>1101416075094Female</t>
  </si>
  <si>
    <t>1101416075094Male</t>
  </si>
  <si>
    <t>1270420038044Female</t>
  </si>
  <si>
    <t>1270420038044Male</t>
  </si>
  <si>
    <t>1270420038043Female</t>
  </si>
  <si>
    <t>1270420038043Male</t>
  </si>
  <si>
    <t>1076512076172Female</t>
  </si>
  <si>
    <t>1076512076172Male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</si>
  <si>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</si>
  <si>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</si>
  <si>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</si>
  <si>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</si>
  <si>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</si>
  <si>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</si>
  <si>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</si>
  <si>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</si>
  <si>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</si>
  <si>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</si>
  <si>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</si>
  <si>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</si>
  <si>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</si>
  <si>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</si>
  <si>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</si>
  <si>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</si>
  <si>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</si>
  <si>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</si>
  <si>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1265131907578Female</t>
  </si>
  <si>
    <t>1265131907578Male</t>
  </si>
  <si>
    <t>1030217526706Female</t>
  </si>
  <si>
    <t>1030217526706Male</t>
  </si>
  <si>
    <t>1016319034235Female</t>
  </si>
  <si>
    <t>1016319034235Male</t>
  </si>
  <si>
    <t>1234613025250Female</t>
  </si>
  <si>
    <t>1234613025250Male</t>
  </si>
  <si>
    <t>1234613023260Female</t>
  </si>
  <si>
    <t>1234613023260Male</t>
  </si>
  <si>
    <t>1252329507539Female</t>
  </si>
  <si>
    <t>1252329507539Male</t>
  </si>
  <si>
    <t>1241516077292Female</t>
  </si>
  <si>
    <t>1241516077292Male</t>
  </si>
  <si>
    <t>1241516077860Female</t>
  </si>
  <si>
    <t>1241516077860Male</t>
  </si>
  <si>
    <t>1241516077293Female</t>
  </si>
  <si>
    <t>1241516077293Male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</si>
  <si>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</si>
  <si>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</si>
  <si>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</si>
  <si>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</si>
  <si>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</si>
  <si>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</si>
  <si>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</si>
  <si>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</si>
  <si>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</si>
  <si>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</si>
  <si>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</si>
  <si>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</si>
  <si>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</si>
  <si>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</si>
  <si>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</si>
  <si>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</si>
  <si>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</si>
  <si>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</si>
  <si>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1020200017727Female</t>
  </si>
  <si>
    <t>1020200017727Male</t>
  </si>
  <si>
    <t>1030219038094Female</t>
  </si>
  <si>
    <t>1030219038094Male</t>
  </si>
  <si>
    <t>1061612031475Female</t>
  </si>
  <si>
    <t>1061612031475Male</t>
  </si>
  <si>
    <t>1061613576909Female</t>
  </si>
  <si>
    <t>1061613576909Male</t>
  </si>
  <si>
    <t>1061617031480Female</t>
  </si>
  <si>
    <t>1061617031480Male</t>
  </si>
  <si>
    <t>1080715040921Female</t>
  </si>
  <si>
    <t>1080715040921Male</t>
  </si>
  <si>
    <t>1101710036236Female</t>
  </si>
  <si>
    <t>1101710036236Male</t>
  </si>
  <si>
    <t>1101716075276Female</t>
  </si>
  <si>
    <t>1101716075276Male</t>
  </si>
  <si>
    <t>1241519025012Female</t>
  </si>
  <si>
    <t>1241519025012Male</t>
  </si>
  <si>
    <t>1241519026473Female</t>
  </si>
  <si>
    <t>1241519026473Male</t>
  </si>
  <si>
    <t>1241519027767Female</t>
  </si>
  <si>
    <t>1241519027767Male</t>
  </si>
  <si>
    <t>1241519026474Female</t>
  </si>
  <si>
    <t>1241519026474Male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</si>
  <si>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</si>
  <si>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</si>
  <si>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</si>
  <si>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</si>
  <si>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</si>
  <si>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</si>
  <si>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</si>
  <si>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</si>
  <si>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</si>
  <si>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</si>
  <si>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</si>
  <si>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</si>
  <si>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1133615038326Female</t>
  </si>
  <si>
    <t>1133615038326Male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</si>
  <si>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</si>
  <si>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</si>
  <si>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</si>
  <si>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</si>
  <si>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</si>
  <si>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</si>
  <si>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</si>
  <si>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</si>
  <si>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</si>
  <si>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</si>
  <si>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</si>
  <si>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</si>
  <si>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1133617032531Female</t>
  </si>
  <si>
    <t>1133617032531Male</t>
  </si>
  <si>
    <t>1133617032532Female</t>
  </si>
  <si>
    <t>1133617032532Male</t>
  </si>
  <si>
    <t>1120116036898Female</t>
  </si>
  <si>
    <t>1120116036898Male</t>
  </si>
  <si>
    <t>1052010338224Female</t>
  </si>
  <si>
    <t>1052010338224Male</t>
  </si>
  <si>
    <t>1052010338225Female</t>
  </si>
  <si>
    <t>1052010338225Male</t>
  </si>
  <si>
    <t>1052010338226Female</t>
  </si>
  <si>
    <t>1052010338226Male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</si>
  <si>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</si>
  <si>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</si>
  <si>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</si>
  <si>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</si>
  <si>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</si>
  <si>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</si>
  <si>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</si>
  <si>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</si>
  <si>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</si>
  <si>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</si>
  <si>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</si>
  <si>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</si>
  <si>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</si>
  <si>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</si>
  <si>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</si>
  <si>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</si>
  <si>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</si>
  <si>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</si>
  <si>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</si>
  <si>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</si>
  <si>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</si>
  <si>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</si>
  <si>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</si>
  <si>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</si>
  <si>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</si>
  <si>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</si>
  <si>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1220923536833Female</t>
  </si>
  <si>
    <t>1220923536833Male</t>
  </si>
  <si>
    <t>1220923536453Female</t>
  </si>
  <si>
    <t>1220923536453Male</t>
  </si>
  <si>
    <t>1220923536454Female</t>
  </si>
  <si>
    <t>1220923536454Male</t>
  </si>
  <si>
    <t>1066113034098Female</t>
  </si>
  <si>
    <t>1066113034098Male</t>
  </si>
  <si>
    <t>1052013521632Female</t>
  </si>
  <si>
    <t>1052013521632Male</t>
  </si>
  <si>
    <t>1052013521654Female</t>
  </si>
  <si>
    <t>1052013521654Male</t>
  </si>
  <si>
    <t>1052013521653Female</t>
  </si>
  <si>
    <t>1052013521653Male</t>
  </si>
  <si>
    <t>1052014075179Female</t>
  </si>
  <si>
    <t>1052014075179Male</t>
  </si>
  <si>
    <t>1081199987526Female</t>
  </si>
  <si>
    <t>1081199987526Male</t>
  </si>
  <si>
    <t>1184014032860Female</t>
  </si>
  <si>
    <t>1184014032860Male</t>
  </si>
  <si>
    <t>1184014037655Female</t>
  </si>
  <si>
    <t>1184014037655Male</t>
  </si>
  <si>
    <t>1126733007624Female</t>
  </si>
  <si>
    <t>1126733007624Male</t>
  </si>
  <si>
    <t>1193542077290Female</t>
  </si>
  <si>
    <t>1193542077290Male</t>
  </si>
  <si>
    <t>1152116575277Female</t>
  </si>
  <si>
    <t>1152116575277Male</t>
  </si>
  <si>
    <t>1152116031701Female</t>
  </si>
  <si>
    <t>1152116031701Male</t>
  </si>
  <si>
    <t>1152116036714Female</t>
  </si>
  <si>
    <t>1152116036714Male</t>
  </si>
  <si>
    <t>1152116034849Female</t>
  </si>
  <si>
    <t>1152116034849Male</t>
  </si>
  <si>
    <t>1101718036238Female</t>
  </si>
  <si>
    <t>1101718036238Male</t>
  </si>
  <si>
    <t>1101718031529Female</t>
  </si>
  <si>
    <t>1101718031529Male</t>
  </si>
  <si>
    <t>1184016035150Female</t>
  </si>
  <si>
    <t>1184016035150Male</t>
  </si>
  <si>
    <t>1184016032869Female</t>
  </si>
  <si>
    <t>1184016032869Male</t>
  </si>
  <si>
    <t>1126716038132Female</t>
  </si>
  <si>
    <t>1126716038132Male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</si>
  <si>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</si>
  <si>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</si>
  <si>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</si>
  <si>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</si>
  <si>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</si>
  <si>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</si>
  <si>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</si>
  <si>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</si>
  <si>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</si>
  <si>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</si>
  <si>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</si>
  <si>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</si>
  <si>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1164711117627Female</t>
  </si>
  <si>
    <t>1164711117627Male</t>
  </si>
  <si>
    <t>1152216075278Female</t>
  </si>
  <si>
    <t>1152216075278Male</t>
  </si>
  <si>
    <t>1030222530513Female</t>
  </si>
  <si>
    <t>1030222530513Male</t>
  </si>
  <si>
    <t>1030222537595Female</t>
  </si>
  <si>
    <t>1030222537595Male</t>
  </si>
  <si>
    <t>1252324077058Female</t>
  </si>
  <si>
    <t>1252324077058Male</t>
  </si>
  <si>
    <t>1252324077057Female</t>
  </si>
  <si>
    <t>1252324077057Male</t>
  </si>
  <si>
    <t>1252324076504Female</t>
  </si>
  <si>
    <t>1252324076504Male</t>
  </si>
  <si>
    <t>1265134707671Female</t>
  </si>
  <si>
    <t>1265134707671Male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</si>
  <si>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</si>
  <si>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</si>
  <si>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</si>
  <si>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</si>
  <si>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</si>
  <si>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</si>
  <si>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</si>
  <si>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</si>
  <si>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</si>
  <si>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</si>
  <si>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</si>
  <si>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</si>
  <si>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</si>
  <si>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</si>
  <si>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</si>
  <si>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</si>
  <si>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</si>
  <si>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</si>
  <si>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</si>
  <si>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</si>
  <si>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</si>
  <si>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</si>
  <si>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1126718036283Female</t>
  </si>
  <si>
    <t>1126718036283Male</t>
  </si>
  <si>
    <t>1241520037517Female</t>
  </si>
  <si>
    <t>1241520037517Male</t>
  </si>
  <si>
    <t>1241520037759Female</t>
  </si>
  <si>
    <t>1241520037759Male</t>
  </si>
  <si>
    <t>1241520031387Female</t>
  </si>
  <si>
    <t>1241520031387Male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</si>
  <si>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</si>
  <si>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</si>
  <si>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</si>
  <si>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</si>
  <si>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</si>
  <si>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</si>
  <si>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</si>
  <si>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</si>
  <si>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</si>
  <si>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</si>
  <si>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</si>
  <si>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</si>
  <si>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1030228035193Female</t>
  </si>
  <si>
    <t>1030228035193Male</t>
  </si>
  <si>
    <t>1030228037926Female</t>
  </si>
  <si>
    <t>1030228037926Male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</si>
  <si>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</si>
  <si>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</si>
  <si>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</si>
  <si>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</si>
  <si>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</si>
  <si>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</si>
  <si>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</si>
  <si>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</si>
  <si>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</si>
  <si>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</si>
  <si>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</si>
  <si>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</si>
  <si>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</si>
  <si>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</si>
  <si>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</si>
  <si>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</si>
  <si>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</si>
  <si>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</si>
  <si>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</si>
  <si>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</si>
  <si>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1234635074822Female</t>
  </si>
  <si>
    <t>1234635074822Male</t>
  </si>
  <si>
    <t>1133623037209Female</t>
  </si>
  <si>
    <t>1133623037209Male</t>
  </si>
  <si>
    <t>1133623032554Female</t>
  </si>
  <si>
    <t>1133623032554Male</t>
  </si>
  <si>
    <t>1133823036612Female</t>
  </si>
  <si>
    <t>1133823036612Male</t>
  </si>
  <si>
    <t>1133823032740Female</t>
  </si>
  <si>
    <t>1133823032740Male</t>
  </si>
  <si>
    <t>1775187128127Female</t>
  </si>
  <si>
    <t>1775187128127Male</t>
  </si>
  <si>
    <t>1076522076174Female</t>
  </si>
  <si>
    <t>1076522076174Male</t>
  </si>
  <si>
    <t>1126722034564Female</t>
  </si>
  <si>
    <t>1126722034564Male</t>
  </si>
  <si>
    <t>1126722037439Female</t>
  </si>
  <si>
    <t>1126722037439Male</t>
  </si>
  <si>
    <t>1204833023482Female</t>
  </si>
  <si>
    <t>1204833023482Male</t>
  </si>
  <si>
    <t>1204833026925Female</t>
  </si>
  <si>
    <t>1204833026925Male</t>
  </si>
  <si>
    <t>1265191198223Female</t>
  </si>
  <si>
    <t>1265191198223Male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</si>
  <si>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</si>
  <si>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</si>
  <si>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</si>
  <si>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</si>
  <si>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</si>
  <si>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</si>
  <si>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</si>
  <si>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</si>
  <si>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</si>
  <si>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</si>
  <si>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</si>
  <si>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</si>
  <si>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</si>
  <si>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</si>
  <si>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</si>
  <si>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</si>
  <si>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</si>
  <si>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</si>
  <si>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1052526027294Female</t>
  </si>
  <si>
    <t>1052526027294Male</t>
  </si>
  <si>
    <t>1052526022003Female</t>
  </si>
  <si>
    <t>1052526022003Male</t>
  </si>
  <si>
    <t>1052526022026Female</t>
  </si>
  <si>
    <t>1052526022026Male</t>
  </si>
  <si>
    <t>1052526022009Female</t>
  </si>
  <si>
    <t>1052526022009Male</t>
  </si>
  <si>
    <t>1052526022021Female</t>
  </si>
  <si>
    <t>1052526022021Male</t>
  </si>
  <si>
    <t>1052526027515Female</t>
  </si>
  <si>
    <t>1052526027515Male</t>
  </si>
  <si>
    <t>1052526027035Female</t>
  </si>
  <si>
    <t>1052526027035Male</t>
  </si>
  <si>
    <t>1052526022024Female</t>
  </si>
  <si>
    <t>1052526022024Male</t>
  </si>
  <si>
    <t>1052526022027Female</t>
  </si>
  <si>
    <t>1052526022027Male</t>
  </si>
  <si>
    <t>1052526026959Female</t>
  </si>
  <si>
    <t>1052526026959Male</t>
  </si>
  <si>
    <t>1052526022025Female</t>
  </si>
  <si>
    <t>1052526022025Male</t>
  </si>
  <si>
    <t>1052528075045Female</t>
  </si>
  <si>
    <t>1052528075045Male</t>
  </si>
  <si>
    <t>1052575128163Female</t>
  </si>
  <si>
    <t>1052575128163Male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</si>
  <si>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</si>
  <si>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</si>
  <si>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</si>
  <si>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</si>
  <si>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</si>
  <si>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</si>
  <si>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</si>
  <si>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</si>
  <si>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</si>
  <si>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</si>
  <si>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</si>
  <si>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</si>
  <si>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</si>
  <si>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</si>
  <si>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</si>
  <si>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</si>
  <si>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</si>
  <si>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</si>
  <si>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1140620037755Female</t>
  </si>
  <si>
    <t>1140620037755Male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</si>
  <si>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</si>
  <si>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</si>
  <si>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</si>
  <si>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</si>
  <si>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</si>
  <si>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</si>
  <si>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</si>
  <si>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</si>
  <si>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</si>
  <si>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</si>
  <si>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</si>
  <si>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</si>
  <si>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</si>
  <si>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</si>
  <si>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1012625074842Female</t>
  </si>
  <si>
    <t>1012625074842Male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</si>
  <si>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</si>
  <si>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</si>
  <si>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</si>
  <si>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</si>
  <si>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</si>
  <si>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</si>
  <si>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</si>
  <si>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</si>
  <si>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</si>
  <si>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</si>
  <si>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</si>
  <si>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</si>
  <si>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1030238075016Female</t>
  </si>
  <si>
    <t>1030238075016Male</t>
  </si>
  <si>
    <t>1112923042246Female</t>
  </si>
  <si>
    <t>1112923042246Male</t>
  </si>
  <si>
    <t>1062720036159Female</t>
  </si>
  <si>
    <t>1062720036159Male</t>
  </si>
  <si>
    <t>1062720036161Female</t>
  </si>
  <si>
    <t>1062720036161Male</t>
  </si>
  <si>
    <t>1195830036419Female</t>
  </si>
  <si>
    <t>1195830036419Male</t>
  </si>
  <si>
    <t>1081122031191Female</t>
  </si>
  <si>
    <t>1081122031191Male</t>
  </si>
  <si>
    <t>1081122031287Female</t>
  </si>
  <si>
    <t>1081122031287Male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</si>
  <si>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</si>
  <si>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</si>
  <si>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</si>
  <si>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</si>
  <si>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</si>
  <si>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</si>
  <si>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</si>
  <si>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</si>
  <si>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</si>
  <si>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</si>
  <si>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</si>
  <si>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</si>
  <si>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1066122036984Female</t>
  </si>
  <si>
    <t>1066122036984Male</t>
  </si>
  <si>
    <t>1122823075119Female</t>
  </si>
  <si>
    <t>1122823075119Male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</si>
  <si>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</si>
  <si>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</si>
  <si>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</si>
  <si>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</si>
  <si>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</si>
  <si>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</si>
  <si>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</si>
  <si>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</si>
  <si>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</si>
  <si>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</si>
  <si>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</si>
  <si>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</si>
  <si>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1270428536564Female</t>
  </si>
  <si>
    <t>1270428536564Male</t>
  </si>
  <si>
    <t>1270428536563Female</t>
  </si>
  <si>
    <t>1270428536563Male</t>
  </si>
  <si>
    <t>1280330530593Female</t>
  </si>
  <si>
    <t>1280330530593Male</t>
  </si>
  <si>
    <t>1280330530594Female</t>
  </si>
  <si>
    <t>1280330530594Male</t>
  </si>
  <si>
    <t>1265132707586Female</t>
  </si>
  <si>
    <t>1265132707586Male</t>
  </si>
  <si>
    <t>1112925077192Female</t>
  </si>
  <si>
    <t>1112925077192Male</t>
  </si>
  <si>
    <t>1095328046223Female</t>
  </si>
  <si>
    <t>1095328046223Male</t>
  </si>
  <si>
    <t>1252341031869Female</t>
  </si>
  <si>
    <t>1252341031869Male</t>
  </si>
  <si>
    <t>1252341037313Female</t>
  </si>
  <si>
    <t>1252341037313Male</t>
  </si>
  <si>
    <t>1030241020167Female</t>
  </si>
  <si>
    <t>1030241020167Male</t>
  </si>
  <si>
    <t>1030241020170Female</t>
  </si>
  <si>
    <t>1030241020170Male</t>
  </si>
  <si>
    <t>1052539032040Female</t>
  </si>
  <si>
    <t>1052539032040Male</t>
  </si>
  <si>
    <t>1052539035225Female</t>
  </si>
  <si>
    <t>1052539035225Male</t>
  </si>
  <si>
    <t>1120137536271Female</t>
  </si>
  <si>
    <t>1120137536271Male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</si>
  <si>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</si>
  <si>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</si>
  <si>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</si>
  <si>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</si>
  <si>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</si>
  <si>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</si>
  <si>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</si>
  <si>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</si>
  <si>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</si>
  <si>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</si>
  <si>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1140630030801Female</t>
  </si>
  <si>
    <t>1140630030801Male</t>
  </si>
  <si>
    <t>1140630030802Female</t>
  </si>
  <si>
    <t>1140630030802Male</t>
  </si>
  <si>
    <t>1241535031424Female</t>
  </si>
  <si>
    <t>1241535031424Male</t>
  </si>
  <si>
    <t>1241535031422Female</t>
  </si>
  <si>
    <t>1241535031422Male</t>
  </si>
  <si>
    <t>1080706076193Female</t>
  </si>
  <si>
    <t>1080706076193Male</t>
  </si>
  <si>
    <t>1081126075288Female</t>
  </si>
  <si>
    <t>1081126075288Male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</si>
  <si>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</si>
  <si>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</si>
  <si>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</si>
  <si>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</si>
  <si>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</si>
  <si>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</si>
  <si>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</si>
  <si>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</si>
  <si>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</si>
  <si>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</si>
  <si>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1184026037610Female</t>
  </si>
  <si>
    <t>1184026037610Male</t>
  </si>
  <si>
    <t>1184026035242Female</t>
  </si>
  <si>
    <t>1184026035242Male</t>
  </si>
  <si>
    <t>1265100057748Female</t>
  </si>
  <si>
    <t>1265100057748Male</t>
  </si>
  <si>
    <t>1122830035117Female</t>
  </si>
  <si>
    <t>1122830035117Male</t>
  </si>
  <si>
    <t>1122830032206Female</t>
  </si>
  <si>
    <t>1122830032206Male</t>
  </si>
  <si>
    <t>1013026075282Female</t>
  </si>
  <si>
    <t>1013026075282Male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</si>
  <si>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</si>
  <si>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</si>
  <si>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</si>
  <si>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</si>
  <si>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</si>
  <si>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</si>
  <si>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</si>
  <si>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</si>
  <si>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</si>
  <si>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</si>
  <si>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1044329036125Female</t>
  </si>
  <si>
    <t>1044329036125Male</t>
  </si>
  <si>
    <t>1044329037316Female</t>
  </si>
  <si>
    <t>1044329037316Male</t>
  </si>
  <si>
    <t>1044329033145Female</t>
  </si>
  <si>
    <t>1044329033145Male</t>
  </si>
  <si>
    <t>1044329038202Female</t>
  </si>
  <si>
    <t>1044329038202Male</t>
  </si>
  <si>
    <t>1044329036844Female</t>
  </si>
  <si>
    <t>1044329036844Male</t>
  </si>
  <si>
    <t>1152225046330Female</t>
  </si>
  <si>
    <t>1152225046330Male</t>
  </si>
  <si>
    <t>1152225046331Female</t>
  </si>
  <si>
    <t>1152225046331Male</t>
  </si>
  <si>
    <t>1140635030808Female</t>
  </si>
  <si>
    <t>1140635030808Male</t>
  </si>
  <si>
    <t>1140635037447Female</t>
  </si>
  <si>
    <t>1140635037447Male</t>
  </si>
  <si>
    <t>1140635030809Female</t>
  </si>
  <si>
    <t>1140635030809Male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</si>
  <si>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</si>
  <si>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</si>
  <si>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</si>
  <si>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</si>
  <si>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</si>
  <si>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</si>
  <si>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</si>
  <si>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</si>
  <si>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</si>
  <si>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</si>
  <si>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1052543532048Female</t>
  </si>
  <si>
    <t>1052543532048Male</t>
  </si>
  <si>
    <t>1052543537948Female</t>
  </si>
  <si>
    <t>1052543537948Male</t>
  </si>
  <si>
    <t>1101735048316Female</t>
  </si>
  <si>
    <t>1101735048316Male</t>
  </si>
  <si>
    <t>1152227528264Female</t>
  </si>
  <si>
    <t>1152227528264Male</t>
  </si>
  <si>
    <t>1152227526333Female</t>
  </si>
  <si>
    <t>1152227526333Male</t>
  </si>
  <si>
    <t>1152227527902Female</t>
  </si>
  <si>
    <t>1152227527902Male</t>
  </si>
  <si>
    <t>1152227528266Female</t>
  </si>
  <si>
    <t>1152227528266Male</t>
  </si>
  <si>
    <t>1152227527901Female</t>
  </si>
  <si>
    <t>1152227527901Male</t>
  </si>
  <si>
    <t>1152227528267Female</t>
  </si>
  <si>
    <t>1152227528267Male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</si>
  <si>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</si>
  <si>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</si>
  <si>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</si>
  <si>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</si>
  <si>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</si>
  <si>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</si>
  <si>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</si>
  <si>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</si>
  <si>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</si>
  <si>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</si>
  <si>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1184032075151Female</t>
  </si>
  <si>
    <t>1184032075151Male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</si>
  <si>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</si>
  <si>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</si>
  <si>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</si>
  <si>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</si>
  <si>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</si>
  <si>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</si>
  <si>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</si>
  <si>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</si>
  <si>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</si>
  <si>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</si>
  <si>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1184033028245Female</t>
  </si>
  <si>
    <t>1184033028245Male</t>
  </si>
  <si>
    <t>1184033027340Female</t>
  </si>
  <si>
    <t>1184033027340Male</t>
  </si>
  <si>
    <t>1184033027569Female</t>
  </si>
  <si>
    <t>1184033027569Male</t>
  </si>
  <si>
    <t>1346778668041Female</t>
  </si>
  <si>
    <t>1346778668041Male</t>
  </si>
  <si>
    <t>1133631035055Female</t>
  </si>
  <si>
    <t>1133631035055Male</t>
  </si>
  <si>
    <t>1133631032578Female</t>
  </si>
  <si>
    <t>1133631032578Male</t>
  </si>
  <si>
    <t>1133631037421Female</t>
  </si>
  <si>
    <t>1133631037421Male</t>
  </si>
  <si>
    <t>1076538027268Female</t>
  </si>
  <si>
    <t>1076538027268Male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</si>
  <si>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</si>
  <si>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</si>
  <si>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</si>
  <si>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</si>
  <si>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</si>
  <si>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</si>
  <si>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</si>
  <si>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</si>
  <si>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</si>
  <si>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</si>
  <si>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</si>
  <si>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</si>
  <si>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</si>
  <si>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</si>
  <si>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</si>
  <si>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</si>
  <si>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</si>
  <si>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</si>
  <si>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</si>
  <si>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</si>
  <si>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</si>
  <si>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</si>
  <si>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</si>
  <si>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</si>
  <si>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</si>
  <si>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</si>
  <si>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</si>
  <si>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</si>
  <si>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</si>
  <si>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</si>
  <si>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</si>
  <si>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</si>
  <si>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</si>
  <si>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</si>
  <si>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1113126076606Female</t>
  </si>
  <si>
    <t>1113126076606Male</t>
  </si>
  <si>
    <t>1140603928155Female</t>
  </si>
  <si>
    <t>1140603928155Male</t>
  </si>
  <si>
    <t>1265132007579Female</t>
  </si>
  <si>
    <t>1265132007579Male</t>
  </si>
  <si>
    <t>1265129807542Female</t>
  </si>
  <si>
    <t>1265129807542Male</t>
  </si>
  <si>
    <t>1265135107683Female</t>
  </si>
  <si>
    <t>1265135107683Male</t>
  </si>
  <si>
    <t>1283237032324Female</t>
  </si>
  <si>
    <t>1283237032324Male</t>
  </si>
  <si>
    <t>1283237032325Female</t>
  </si>
  <si>
    <t>1283237032325Male</t>
  </si>
  <si>
    <t>1283242077032Female</t>
  </si>
  <si>
    <t>1283242077032Male</t>
  </si>
  <si>
    <t>1152200017765Female</t>
  </si>
  <si>
    <t>1152200017765Male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</si>
  <si>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</si>
  <si>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</si>
  <si>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</si>
  <si>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</si>
  <si>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</si>
  <si>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</si>
  <si>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</si>
  <si>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</si>
  <si>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</si>
  <si>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</si>
  <si>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</si>
  <si>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</si>
  <si>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</si>
  <si>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</si>
  <si>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1076541038025Female</t>
  </si>
  <si>
    <t>1076541038025Male</t>
  </si>
  <si>
    <t>1076541034412Female</t>
  </si>
  <si>
    <t>1076541034412Male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</si>
  <si>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</si>
  <si>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</si>
  <si>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</si>
  <si>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</si>
  <si>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</si>
  <si>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</si>
  <si>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</si>
  <si>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</si>
  <si>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</si>
  <si>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</si>
  <si>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</si>
  <si>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</si>
  <si>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</si>
  <si>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</si>
  <si>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</si>
  <si>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</si>
  <si>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1335133158149Female</t>
  </si>
  <si>
    <t>1335133158149Male</t>
  </si>
  <si>
    <t>1092435036218Female</t>
  </si>
  <si>
    <t>1092435036218Male</t>
  </si>
  <si>
    <t>1113436032394Female</t>
  </si>
  <si>
    <t>1113436032394Male</t>
  </si>
  <si>
    <t>1113436036255Female</t>
  </si>
  <si>
    <t>1113436036255Male</t>
  </si>
  <si>
    <t>1113436037220Female</t>
  </si>
  <si>
    <t>1113436037220Male</t>
  </si>
  <si>
    <t>1113128045230Female</t>
  </si>
  <si>
    <t>1113128045230Male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</si>
  <si>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</si>
  <si>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</si>
  <si>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</si>
  <si>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</si>
  <si>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</si>
  <si>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</si>
  <si>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</si>
  <si>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</si>
  <si>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</si>
  <si>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</si>
  <si>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</si>
  <si>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</si>
  <si>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</si>
  <si>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</si>
  <si>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</si>
  <si>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</si>
  <si>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</si>
  <si>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</si>
  <si>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</si>
  <si>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</si>
  <si>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</si>
  <si>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</si>
  <si>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</si>
  <si>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</si>
  <si>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1101836021570Female</t>
  </si>
  <si>
    <t>1101836021570Male</t>
  </si>
  <si>
    <t>1044328307506Female</t>
  </si>
  <si>
    <t>1044328307506Male</t>
  </si>
  <si>
    <t>1030250025112Female</t>
  </si>
  <si>
    <t>1030250025112Male</t>
  </si>
  <si>
    <t>1030250027462Female</t>
  </si>
  <si>
    <t>1030250027462Male</t>
  </si>
  <si>
    <t>1265100177826Female</t>
  </si>
  <si>
    <t>1265100177826Male</t>
  </si>
  <si>
    <t>1265100137776Female</t>
  </si>
  <si>
    <t>1265100137776Male</t>
  </si>
  <si>
    <t>1725107938124Female</t>
  </si>
  <si>
    <t>1725107938124Male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</si>
  <si>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</si>
  <si>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</si>
  <si>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</si>
  <si>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</si>
  <si>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</si>
  <si>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</si>
  <si>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</si>
  <si>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</si>
  <si>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</si>
  <si>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</si>
  <si>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</si>
  <si>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</si>
  <si>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</si>
  <si>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</si>
  <si>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</si>
  <si>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</si>
  <si>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</si>
  <si>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</si>
  <si>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1044339033155Female</t>
  </si>
  <si>
    <t>1044339033155Male</t>
  </si>
  <si>
    <t>1044339037069Female</t>
  </si>
  <si>
    <t>1044339037069Male</t>
  </si>
  <si>
    <t>1133636032607Female</t>
  </si>
  <si>
    <t>1133636032607Male</t>
  </si>
  <si>
    <t>1133636036297Female</t>
  </si>
  <si>
    <t>1133636036297Male</t>
  </si>
  <si>
    <t>1133638075285Female</t>
  </si>
  <si>
    <t>1133638075285Male</t>
  </si>
  <si>
    <t>1133638075283Female</t>
  </si>
  <si>
    <t>1133638075283Male</t>
  </si>
  <si>
    <t>1133638075284Female</t>
  </si>
  <si>
    <t>1133638075284Male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</si>
  <si>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</si>
  <si>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</si>
  <si>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</si>
  <si>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</si>
  <si>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</si>
  <si>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</si>
  <si>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</si>
  <si>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</si>
  <si>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</si>
  <si>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</si>
  <si>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</si>
  <si>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</si>
  <si>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</si>
  <si>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</si>
  <si>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</si>
  <si>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</si>
  <si>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</si>
  <si>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</si>
  <si>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</si>
  <si>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</si>
  <si>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1043742074940Female</t>
  </si>
  <si>
    <t>1043742074940Male</t>
  </si>
  <si>
    <t>1133843075156Female</t>
  </si>
  <si>
    <t>1133843075156Male</t>
  </si>
  <si>
    <t>1133846032754Female</t>
  </si>
  <si>
    <t>1133846032754Male</t>
  </si>
  <si>
    <t>1133846035155Female</t>
  </si>
  <si>
    <t>1133846035155Male</t>
  </si>
  <si>
    <t>1280345037923Female</t>
  </si>
  <si>
    <t>1280345037923Male</t>
  </si>
  <si>
    <t>1213930075338Female</t>
  </si>
  <si>
    <t>1213930075338Male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</si>
  <si>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</si>
  <si>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</si>
  <si>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</si>
  <si>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</si>
  <si>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</si>
  <si>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</si>
  <si>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</si>
  <si>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</si>
  <si>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</si>
  <si>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</si>
  <si>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</si>
  <si>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</si>
  <si>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</si>
  <si>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</si>
  <si>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</si>
  <si>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</si>
  <si>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</si>
  <si>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</si>
  <si>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</si>
  <si>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</si>
  <si>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</si>
  <si>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</si>
  <si>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</si>
  <si>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</si>
  <si>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1164935033532Female</t>
  </si>
  <si>
    <t>1164935033532Male</t>
  </si>
  <si>
    <t>1164935038286Female</t>
  </si>
  <si>
    <t>1164935038286Male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</si>
  <si>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</si>
  <si>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</si>
  <si>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</si>
  <si>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</si>
  <si>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</si>
  <si>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</si>
  <si>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</si>
  <si>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</si>
  <si>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</si>
  <si>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</si>
  <si>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</si>
  <si>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</si>
  <si>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</si>
  <si>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</si>
  <si>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</si>
  <si>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</si>
  <si>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1234646037212Female</t>
  </si>
  <si>
    <t>1234646037212Male</t>
  </si>
  <si>
    <t>1174142033037Female</t>
  </si>
  <si>
    <t>1174142033037Male</t>
  </si>
  <si>
    <t>1174142034828Female</t>
  </si>
  <si>
    <t>1174142034828Male</t>
  </si>
  <si>
    <t>1155099987149Female</t>
  </si>
  <si>
    <t>1155099987149Male</t>
  </si>
  <si>
    <t>1174148077291Female</t>
  </si>
  <si>
    <t>1174148077291Male</t>
  </si>
  <si>
    <t>1295445037012Female</t>
  </si>
  <si>
    <t>1295445037012Male</t>
  </si>
  <si>
    <t>1295445033902Female</t>
  </si>
  <si>
    <t>1295445033902Male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</si>
  <si>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</si>
  <si>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</si>
  <si>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</si>
  <si>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</si>
  <si>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</si>
  <si>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</si>
  <si>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</si>
  <si>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</si>
  <si>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</si>
  <si>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</si>
  <si>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</si>
  <si>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</si>
  <si>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</si>
  <si>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</si>
  <si>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</si>
  <si>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</si>
  <si>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</si>
  <si>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</si>
  <si>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</si>
  <si>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</si>
  <si>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</si>
  <si>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</si>
  <si>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</si>
  <si>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</si>
  <si>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</si>
  <si>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</si>
  <si>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</si>
  <si>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</si>
  <si>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</si>
  <si>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</si>
  <si>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</si>
  <si>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</si>
  <si>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</si>
  <si>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</si>
  <si>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1265117488208Female</t>
  </si>
  <si>
    <t>1265117488208Male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</si>
  <si>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</si>
  <si>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</si>
  <si>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</si>
  <si>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</si>
  <si>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</si>
  <si>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</si>
  <si>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</si>
  <si>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</si>
  <si>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</si>
  <si>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</si>
  <si>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1265132307582Female</t>
  </si>
  <si>
    <t>1265132307582Male</t>
  </si>
  <si>
    <t>1016339034249Female</t>
  </si>
  <si>
    <t>1016339034249Male</t>
  </si>
  <si>
    <t>1016339036976Female</t>
  </si>
  <si>
    <t>1016339036976Male</t>
  </si>
  <si>
    <t>1030260027673Female</t>
  </si>
  <si>
    <t>1030260027673Male</t>
  </si>
  <si>
    <t>1030260026105Female</t>
  </si>
  <si>
    <t>1030260026105Male</t>
  </si>
  <si>
    <t>1030260376672Female</t>
  </si>
  <si>
    <t>1030260376672Male</t>
  </si>
  <si>
    <t>1152165035098Female</t>
  </si>
  <si>
    <t>1152165035098Male</t>
  </si>
  <si>
    <t>1152165031715Female</t>
  </si>
  <si>
    <t>1152165031715Male</t>
  </si>
  <si>
    <t>1213928818210Female</t>
  </si>
  <si>
    <t>1213928818210Male</t>
  </si>
  <si>
    <t>1265193928257Female</t>
  </si>
  <si>
    <t>1265193928257Male</t>
  </si>
  <si>
    <t>1044350037792Female</t>
  </si>
  <si>
    <t>1044350037792Male</t>
  </si>
  <si>
    <t>1044350033158Female</t>
  </si>
  <si>
    <t>1044350033158Male</t>
  </si>
  <si>
    <t>1044351076744Female</t>
  </si>
  <si>
    <t>1044351076744Male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</si>
  <si>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</si>
  <si>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</si>
  <si>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</si>
  <si>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</si>
  <si>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</si>
  <si>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</si>
  <si>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</si>
  <si>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</si>
  <si>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</si>
  <si>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</si>
  <si>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1220970075175Female</t>
  </si>
  <si>
    <t>1220970075175Male</t>
  </si>
  <si>
    <t>1152260031788Female</t>
  </si>
  <si>
    <t>1152260031788Male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</si>
  <si>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</si>
  <si>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</si>
  <si>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</si>
  <si>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</si>
  <si>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</si>
  <si>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</si>
  <si>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</si>
  <si>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</si>
  <si>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</si>
  <si>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</si>
  <si>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1114443078307Female</t>
  </si>
  <si>
    <t>1114443078307Male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</si>
  <si>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</si>
  <si>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</si>
  <si>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</si>
  <si>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</si>
  <si>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</si>
  <si>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</si>
  <si>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</si>
  <si>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</si>
  <si>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</si>
  <si>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</si>
  <si>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</si>
  <si>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</si>
  <si>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</si>
  <si>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</si>
  <si>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</si>
  <si>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</si>
  <si>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</si>
  <si>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</si>
  <si>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</si>
  <si>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</si>
  <si>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</si>
  <si>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</si>
  <si>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</si>
  <si>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</si>
  <si>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</si>
  <si>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</si>
  <si>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</si>
  <si>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</si>
  <si>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</si>
  <si>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</si>
  <si>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1043750032686Female</t>
  </si>
  <si>
    <t>1043750032686Male</t>
  </si>
  <si>
    <t>1016342076635Female</t>
  </si>
  <si>
    <t>1016342076635Male</t>
  </si>
  <si>
    <t>1076558037399Female</t>
  </si>
  <si>
    <t>1076558037399Male</t>
  </si>
  <si>
    <t>1076558036181Female</t>
  </si>
  <si>
    <t>1076558036181Male</t>
  </si>
  <si>
    <t>1041053531164Female</t>
  </si>
  <si>
    <t>1041053531164Male</t>
  </si>
  <si>
    <t>1204545076674Female</t>
  </si>
  <si>
    <t>1204545076674Male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</si>
  <si>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</si>
  <si>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</si>
  <si>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</si>
  <si>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</si>
  <si>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</si>
  <si>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</si>
  <si>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</si>
  <si>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</si>
  <si>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</si>
  <si>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</si>
  <si>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</si>
  <si>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</si>
  <si>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</si>
  <si>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</si>
  <si>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</si>
  <si>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</si>
  <si>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1220972038114Female</t>
  </si>
  <si>
    <t>1220972038114Male</t>
  </si>
  <si>
    <t>1220972038113Female</t>
  </si>
  <si>
    <t>1220972038113Male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</si>
  <si>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</si>
  <si>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</si>
  <si>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</si>
  <si>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</si>
  <si>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</si>
  <si>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</si>
  <si>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</si>
  <si>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</si>
  <si>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</si>
  <si>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</si>
  <si>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</si>
  <si>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</si>
  <si>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</si>
  <si>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</si>
  <si>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</si>
  <si>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</si>
  <si>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</si>
  <si>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</si>
  <si>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</si>
  <si>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</si>
  <si>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</si>
  <si>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</si>
  <si>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</si>
  <si>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</si>
  <si>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</si>
  <si>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</si>
  <si>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</si>
  <si>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</si>
  <si>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</si>
  <si>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</si>
  <si>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</si>
  <si>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</si>
  <si>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</si>
  <si>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</si>
  <si>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</si>
  <si>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</si>
  <si>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</si>
  <si>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</si>
  <si>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</si>
  <si>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</si>
  <si>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</si>
  <si>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</si>
  <si>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</si>
  <si>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</si>
  <si>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</si>
  <si>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</si>
  <si>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</si>
  <si>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</si>
  <si>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</si>
  <si>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</si>
  <si>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</si>
  <si>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</si>
  <si>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</si>
  <si>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</si>
  <si>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</si>
  <si>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</si>
  <si>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</si>
  <si>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</si>
  <si>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</si>
  <si>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</si>
  <si>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</si>
  <si>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</si>
  <si>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1265100187829Female</t>
  </si>
  <si>
    <t>1265100187829Male</t>
  </si>
  <si>
    <t>1155040037930Female</t>
  </si>
  <si>
    <t>1155040037930Male</t>
  </si>
  <si>
    <t>1155040037931Female</t>
  </si>
  <si>
    <t>1155040037931Male</t>
  </si>
  <si>
    <t>1101431207566Female</t>
  </si>
  <si>
    <t>1101431207566Male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</si>
  <si>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</si>
  <si>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</si>
  <si>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</si>
  <si>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</si>
  <si>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</si>
  <si>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</si>
  <si>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</si>
  <si>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</si>
  <si>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</si>
  <si>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</si>
  <si>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</si>
  <si>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</si>
  <si>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</si>
  <si>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</si>
  <si>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</si>
  <si>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</si>
  <si>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</si>
  <si>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</si>
  <si>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1164799987151Female</t>
  </si>
  <si>
    <t>1164799987151Male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</si>
  <si>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</si>
  <si>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</si>
  <si>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</si>
  <si>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</si>
  <si>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</si>
  <si>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</si>
  <si>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</si>
  <si>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</si>
  <si>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</si>
  <si>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</si>
  <si>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1234655074958Female</t>
  </si>
  <si>
    <t>1234655074958Male</t>
  </si>
  <si>
    <t>1234657025345Female</t>
  </si>
  <si>
    <t>1234657025345Male</t>
  </si>
  <si>
    <t>1234657023322Female</t>
  </si>
  <si>
    <t>1234657023322Male</t>
  </si>
  <si>
    <t>1234657023324Female</t>
  </si>
  <si>
    <t>1234657023324Male</t>
  </si>
  <si>
    <t>1234657023323Female</t>
  </si>
  <si>
    <t>1234657023323Male</t>
  </si>
  <si>
    <t>1234657027407Female</t>
  </si>
  <si>
    <t>1234657027407Male</t>
  </si>
  <si>
    <t>1193565032446Female</t>
  </si>
  <si>
    <t>1193565032446Male</t>
  </si>
  <si>
    <t>1193565038099Female</t>
  </si>
  <si>
    <t>1193565038099Male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</si>
  <si>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</si>
  <si>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</si>
  <si>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</si>
  <si>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</si>
  <si>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</si>
  <si>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</si>
  <si>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</si>
  <si>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</si>
  <si>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</si>
  <si>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</si>
  <si>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</si>
  <si>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</si>
  <si>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</si>
  <si>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</si>
  <si>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</si>
  <si>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</si>
  <si>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</si>
  <si>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</si>
  <si>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1080560040747Female</t>
  </si>
  <si>
    <t>1080560040747Male</t>
  </si>
  <si>
    <t>1081145036201Female</t>
  </si>
  <si>
    <t>1081145036201Male</t>
  </si>
  <si>
    <t>1081145036860Female</t>
  </si>
  <si>
    <t>1081145036860Male</t>
  </si>
  <si>
    <t>1133850038310Female</t>
  </si>
  <si>
    <t>1133850038310Male</t>
  </si>
  <si>
    <t>1133850032760Female</t>
  </si>
  <si>
    <t>1133850032760Male</t>
  </si>
  <si>
    <t>1213945036829Female</t>
  </si>
  <si>
    <t>1213945036829Male</t>
  </si>
  <si>
    <t>1213945032818Female</t>
  </si>
  <si>
    <t>1213945032818Male</t>
  </si>
  <si>
    <t>1095355043875Female</t>
  </si>
  <si>
    <t>1095355043875Male</t>
  </si>
  <si>
    <t>1170806076908Female</t>
  </si>
  <si>
    <t>1170806076908Male</t>
  </si>
  <si>
    <t>1175960034058Female</t>
  </si>
  <si>
    <t>1175960034058Male</t>
  </si>
  <si>
    <t>1175960036373Female</t>
  </si>
  <si>
    <t>1175960036373Male</t>
  </si>
  <si>
    <t>1076564076816Female</t>
  </si>
  <si>
    <t>1076564076816Male</t>
  </si>
  <si>
    <t>1156746036345Female</t>
  </si>
  <si>
    <t>1156746036345Male</t>
  </si>
  <si>
    <t>1156746036346Female</t>
  </si>
  <si>
    <t>1156746036346Male</t>
  </si>
  <si>
    <t>1164952076353Female</t>
  </si>
  <si>
    <t>1164952076353Male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</si>
  <si>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</si>
  <si>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</si>
  <si>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</si>
  <si>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</si>
  <si>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</si>
  <si>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</si>
  <si>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</si>
  <si>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</si>
  <si>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</si>
  <si>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</si>
  <si>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</si>
  <si>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</si>
  <si>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</si>
  <si>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</si>
  <si>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</si>
  <si>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</si>
  <si>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</si>
  <si>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</si>
  <si>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</si>
  <si>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</si>
  <si>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</si>
  <si>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</si>
  <si>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</si>
  <si>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</si>
  <si>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</si>
  <si>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</si>
  <si>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</si>
  <si>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</si>
  <si>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1265134528205Female</t>
  </si>
  <si>
    <t>1265134528205Male</t>
  </si>
  <si>
    <t>1095375043877Female</t>
  </si>
  <si>
    <t>1095375043877Male</t>
  </si>
  <si>
    <t>1095375047753Female</t>
  </si>
  <si>
    <t>1095375047753Male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</si>
  <si>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</si>
  <si>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</si>
  <si>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</si>
  <si>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</si>
  <si>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</si>
  <si>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</si>
  <si>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</si>
  <si>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</si>
  <si>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</si>
  <si>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</si>
  <si>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</si>
  <si>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</si>
  <si>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</si>
  <si>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</si>
  <si>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</si>
  <si>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</si>
  <si>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</si>
  <si>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</si>
  <si>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</si>
  <si>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</si>
  <si>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</si>
  <si>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</si>
  <si>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</si>
  <si>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</si>
  <si>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1211366031323Female</t>
  </si>
  <si>
    <t>1211366031323Male</t>
  </si>
  <si>
    <t>1211366036693Female</t>
  </si>
  <si>
    <t>1211366036693Male</t>
  </si>
  <si>
    <t>1213951037604Female</t>
  </si>
  <si>
    <t>1213951037604Male</t>
  </si>
  <si>
    <t>1213951032829Female</t>
  </si>
  <si>
    <t>1213951032829Male</t>
  </si>
  <si>
    <t>1213951037603Female</t>
  </si>
  <si>
    <t>1213951037603Male</t>
  </si>
  <si>
    <t>1030273075274Female</t>
  </si>
  <si>
    <t>1030273075274Male</t>
  </si>
  <si>
    <t>1204856036439Female</t>
  </si>
  <si>
    <t>1204856036439Male</t>
  </si>
  <si>
    <t>1204856035351Female</t>
  </si>
  <si>
    <t>1204856035351Male</t>
  </si>
  <si>
    <t>1081160031213Female</t>
  </si>
  <si>
    <t>1081160031213Male</t>
  </si>
  <si>
    <t>1081160036990Female</t>
  </si>
  <si>
    <t>1081160036990Male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</si>
  <si>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</si>
  <si>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</si>
  <si>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</si>
  <si>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</si>
  <si>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</si>
  <si>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</si>
  <si>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</si>
  <si>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</si>
  <si>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</si>
  <si>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</si>
  <si>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</si>
  <si>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</si>
  <si>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</si>
  <si>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</si>
  <si>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</si>
  <si>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</si>
  <si>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</si>
  <si>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</si>
  <si>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</si>
  <si>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</si>
  <si>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</si>
  <si>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</si>
  <si>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</si>
  <si>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</si>
  <si>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</si>
  <si>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</si>
  <si>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</si>
  <si>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</si>
  <si>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</si>
  <si>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</si>
  <si>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</si>
  <si>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</si>
  <si>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</si>
  <si>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</si>
  <si>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</si>
  <si>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</si>
  <si>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</si>
  <si>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</si>
  <si>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</si>
  <si>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</si>
  <si>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</si>
  <si>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</si>
  <si>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</si>
  <si>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</si>
  <si>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</si>
  <si>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</si>
  <si>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</si>
  <si>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</si>
  <si>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</si>
  <si>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</si>
  <si>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</si>
  <si>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</si>
  <si>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</si>
  <si>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</si>
  <si>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</si>
  <si>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</si>
  <si>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</si>
  <si>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</si>
  <si>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</si>
  <si>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</si>
  <si>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</si>
  <si>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</si>
  <si>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</si>
  <si>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</si>
  <si>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</si>
  <si>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</si>
  <si>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</si>
  <si>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</si>
  <si>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</si>
  <si>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</si>
  <si>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1016365034256Female</t>
  </si>
  <si>
    <t>1016365034256Male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</si>
  <si>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</si>
  <si>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</si>
  <si>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</si>
  <si>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</si>
  <si>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</si>
  <si>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</si>
  <si>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</si>
  <si>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</si>
  <si>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</si>
  <si>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</si>
  <si>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</si>
  <si>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</si>
  <si>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</si>
  <si>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</si>
  <si>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</si>
  <si>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</si>
  <si>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</si>
  <si>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</si>
  <si>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</si>
  <si>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</si>
  <si>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</si>
  <si>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</si>
  <si>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</si>
  <si>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</si>
  <si>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</si>
  <si>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</si>
  <si>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</si>
  <si>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</si>
  <si>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1265150017238Female</t>
  </si>
  <si>
    <t>1265150017238Male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</si>
  <si>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</si>
  <si>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</si>
  <si>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</si>
  <si>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</si>
  <si>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</si>
  <si>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</si>
  <si>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</si>
  <si>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</si>
  <si>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</si>
  <si>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</si>
  <si>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</si>
  <si>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</si>
  <si>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</si>
  <si>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</si>
  <si>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</si>
  <si>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</si>
  <si>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</si>
  <si>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</si>
  <si>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</si>
  <si>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</si>
  <si>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</si>
  <si>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</si>
  <si>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</si>
  <si>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</si>
  <si>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</si>
  <si>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</si>
  <si>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</si>
  <si>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</si>
  <si>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</si>
  <si>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</si>
  <si>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</si>
  <si>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</si>
  <si>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</si>
  <si>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</si>
  <si>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</si>
  <si>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</si>
  <si>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</si>
  <si>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</si>
  <si>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</si>
  <si>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</si>
  <si>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</si>
  <si>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</si>
  <si>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</si>
  <si>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</si>
  <si>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</si>
  <si>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</si>
  <si>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</si>
  <si>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</si>
  <si>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</si>
  <si>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</si>
  <si>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</si>
  <si>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</si>
  <si>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</si>
  <si>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</si>
  <si>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</si>
  <si>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</si>
  <si>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</si>
  <si>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</si>
  <si>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</si>
  <si>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</si>
  <si>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</si>
  <si>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</si>
  <si>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</si>
  <si>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</si>
  <si>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</si>
  <si>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</si>
  <si>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</si>
  <si>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</si>
  <si>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</si>
  <si>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</si>
  <si>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</si>
  <si>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</si>
  <si>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</si>
  <si>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</si>
  <si>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</si>
  <si>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</si>
  <si>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</si>
  <si>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</si>
  <si>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</si>
  <si>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</si>
  <si>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1265150013818Female</t>
  </si>
  <si>
    <t>1265150013818Male</t>
  </si>
  <si>
    <t>1265150017664Female</t>
  </si>
  <si>
    <t>1265150017664Male</t>
  </si>
  <si>
    <t>1265150013625Female</t>
  </si>
  <si>
    <t>1265150013625Male</t>
  </si>
  <si>
    <t>1265150013843Female</t>
  </si>
  <si>
    <t>1265150013843Male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</si>
  <si>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</si>
  <si>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</si>
  <si>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</si>
  <si>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</si>
  <si>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</si>
  <si>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</si>
  <si>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</si>
  <si>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</si>
  <si>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</si>
  <si>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</si>
  <si>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</si>
  <si>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</si>
  <si>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</si>
  <si>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</si>
  <si>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</si>
  <si>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</si>
  <si>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</si>
  <si>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</si>
  <si>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</si>
  <si>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</si>
  <si>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</si>
  <si>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</si>
  <si>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1265150013807Female</t>
  </si>
  <si>
    <t>1265150013807Male</t>
  </si>
  <si>
    <t>1265150013693Female</t>
  </si>
  <si>
    <t>1265150013693Male</t>
  </si>
  <si>
    <t>1265150013642Female</t>
  </si>
  <si>
    <t>1265150013642Male</t>
  </si>
  <si>
    <t>1265150013714Female</t>
  </si>
  <si>
    <t>1265150013714Male</t>
  </si>
  <si>
    <t>1265150017963Female</t>
  </si>
  <si>
    <t>1265150017963Male</t>
  </si>
  <si>
    <t>1265150013645Female</t>
  </si>
  <si>
    <t>1265150013645Male</t>
  </si>
  <si>
    <t>1265150013626Female</t>
  </si>
  <si>
    <t>1265150013626Male</t>
  </si>
  <si>
    <t>1265150017852Female</t>
  </si>
  <si>
    <t>1265150017852Male</t>
  </si>
  <si>
    <t>1265150017855Female</t>
  </si>
  <si>
    <t>1265150017855Male</t>
  </si>
  <si>
    <t>1265150017851Female</t>
  </si>
  <si>
    <t>1265150017851Male</t>
  </si>
  <si>
    <t>1265150018143Female</t>
  </si>
  <si>
    <t>1265150018143Male</t>
  </si>
  <si>
    <t>1265150016675Female</t>
  </si>
  <si>
    <t>1265150016675Male</t>
  </si>
  <si>
    <t>1265150013647Female</t>
  </si>
  <si>
    <t>1265150013647Male</t>
  </si>
  <si>
    <t>1265150016825Female</t>
  </si>
  <si>
    <t>1265150016825Male</t>
  </si>
  <si>
    <t>1265150013670Female</t>
  </si>
  <si>
    <t>1265150013670Male</t>
  </si>
  <si>
    <t>1265150017811Female</t>
  </si>
  <si>
    <t>1265150017811Male</t>
  </si>
  <si>
    <t>1265150016530Female</t>
  </si>
  <si>
    <t>1265150016530Male</t>
  </si>
  <si>
    <t>1265150018295Female</t>
  </si>
  <si>
    <t>1265150018295Male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</si>
  <si>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</si>
  <si>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</si>
  <si>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</si>
  <si>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</si>
  <si>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</si>
  <si>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</si>
  <si>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</si>
  <si>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</si>
  <si>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</si>
  <si>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</si>
  <si>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</si>
  <si>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</si>
  <si>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</si>
  <si>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</si>
  <si>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</si>
  <si>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</si>
  <si>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</si>
  <si>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</si>
  <si>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</si>
  <si>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</si>
  <si>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</si>
  <si>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</si>
  <si>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</si>
  <si>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</si>
  <si>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</si>
  <si>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</si>
  <si>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</si>
  <si>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</si>
  <si>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</si>
  <si>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</si>
  <si>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1265150016768Female</t>
  </si>
  <si>
    <t>1265150016768Male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</si>
  <si>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</si>
  <si>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</si>
  <si>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</si>
  <si>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</si>
  <si>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</si>
  <si>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</si>
  <si>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</si>
  <si>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</si>
  <si>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</si>
  <si>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</si>
  <si>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</si>
  <si>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</si>
  <si>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</si>
  <si>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</si>
  <si>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</si>
  <si>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</si>
  <si>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</si>
  <si>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</si>
  <si>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</si>
  <si>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</si>
  <si>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</si>
  <si>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</si>
  <si>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</si>
  <si>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</si>
  <si>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1265150013857Female</t>
  </si>
  <si>
    <t>1265150013857Male</t>
  </si>
  <si>
    <t>1265150016548Female</t>
  </si>
  <si>
    <t>1265150016548Male</t>
  </si>
  <si>
    <t>1265150017808Female</t>
  </si>
  <si>
    <t>1265150017808Male</t>
  </si>
  <si>
    <t>1265150017782Female</t>
  </si>
  <si>
    <t>1265150017782Male</t>
  </si>
  <si>
    <t>1265150017780Female</t>
  </si>
  <si>
    <t>1265150017780Male</t>
  </si>
  <si>
    <t>1265150017706Female</t>
  </si>
  <si>
    <t>1265150017706Male</t>
  </si>
  <si>
    <t>1265150018293Female</t>
  </si>
  <si>
    <t>1265150018293Male</t>
  </si>
  <si>
    <t>1265150013616Female</t>
  </si>
  <si>
    <t>1265150013616Male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</si>
  <si>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</si>
  <si>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</si>
  <si>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</si>
  <si>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</si>
  <si>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</si>
  <si>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</si>
  <si>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</si>
  <si>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</si>
  <si>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</si>
  <si>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</si>
  <si>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</si>
  <si>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</si>
  <si>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</si>
  <si>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</si>
  <si>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1265150013861Female</t>
  </si>
  <si>
    <t>1265150013861Male</t>
  </si>
  <si>
    <t>1265150017245Female</t>
  </si>
  <si>
    <t>1265150017245Male</t>
  </si>
  <si>
    <t>1265150017903Female</t>
  </si>
  <si>
    <t>1265150017903Male</t>
  </si>
  <si>
    <t>1265150017906Female</t>
  </si>
  <si>
    <t>1265150017906Male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</si>
  <si>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</si>
  <si>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</si>
  <si>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</si>
  <si>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</si>
  <si>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</si>
  <si>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</si>
  <si>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</si>
  <si>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</si>
  <si>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</si>
  <si>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</si>
  <si>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</si>
  <si>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</si>
  <si>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</si>
  <si>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</si>
  <si>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</si>
  <si>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</si>
  <si>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</si>
  <si>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</si>
  <si>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</si>
  <si>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</si>
  <si>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</si>
  <si>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</si>
  <si>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</si>
  <si>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</si>
  <si>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</si>
  <si>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</si>
  <si>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</si>
  <si>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</si>
  <si>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</si>
  <si>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</si>
  <si>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</si>
  <si>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</si>
  <si>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</si>
  <si>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</si>
  <si>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</si>
  <si>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</si>
  <si>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</si>
  <si>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</si>
  <si>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</si>
  <si>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</si>
  <si>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</si>
  <si>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</si>
  <si>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</si>
  <si>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</si>
  <si>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</si>
  <si>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</si>
  <si>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</si>
  <si>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</si>
  <si>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</si>
  <si>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</si>
  <si>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</si>
  <si>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</si>
  <si>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</si>
  <si>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</si>
  <si>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</si>
  <si>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</si>
  <si>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</si>
  <si>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</si>
  <si>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</si>
  <si>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</si>
  <si>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1265128507511Female</t>
  </si>
  <si>
    <t>1265128507511Male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</si>
  <si>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</si>
  <si>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</si>
  <si>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</si>
  <si>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</si>
  <si>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</si>
  <si>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</si>
  <si>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</si>
  <si>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</si>
  <si>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</si>
  <si>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</si>
  <si>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</si>
  <si>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</si>
  <si>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</si>
  <si>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</si>
  <si>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1030210037999Female</t>
  </si>
  <si>
    <t>1030210037999Male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</si>
  <si>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</si>
  <si>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</si>
  <si>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</si>
  <si>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</si>
  <si>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</si>
  <si>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</si>
  <si>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</si>
  <si>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</si>
  <si>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</si>
  <si>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</si>
  <si>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</si>
  <si>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</si>
  <si>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</si>
  <si>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</si>
  <si>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</si>
  <si>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</si>
  <si>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</si>
  <si>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</si>
  <si>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</si>
  <si>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</si>
  <si>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</si>
  <si>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</si>
  <si>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</si>
  <si>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</si>
  <si>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</si>
  <si>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</si>
  <si>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</si>
  <si>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</si>
  <si>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</si>
  <si>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</si>
  <si>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</si>
  <si>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</si>
  <si>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</si>
  <si>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</si>
  <si>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</si>
  <si>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</si>
  <si>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</si>
  <si>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</si>
  <si>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</si>
  <si>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</si>
  <si>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</si>
  <si>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</si>
  <si>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</si>
  <si>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</si>
  <si>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</si>
  <si>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</si>
  <si>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</si>
  <si>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</si>
  <si>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</si>
  <si>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</si>
  <si>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</si>
  <si>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</si>
  <si>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</si>
  <si>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</si>
  <si>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</si>
  <si>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</si>
  <si>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</si>
  <si>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</si>
  <si>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</si>
  <si>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</si>
  <si>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</si>
  <si>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</si>
  <si>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</si>
  <si>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</si>
  <si>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</si>
  <si>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</si>
  <si>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</si>
  <si>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</si>
  <si>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</si>
  <si>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</si>
  <si>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</si>
  <si>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</si>
  <si>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</si>
  <si>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</si>
  <si>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</si>
  <si>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</si>
  <si>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</si>
  <si>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</si>
  <si>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1204554038236Female</t>
  </si>
  <si>
    <t>1204554038236Male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</si>
  <si>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</si>
  <si>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</si>
  <si>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</si>
  <si>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</si>
  <si>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</si>
  <si>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</si>
  <si>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</si>
  <si>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</si>
  <si>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</si>
  <si>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</si>
  <si>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</si>
  <si>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</si>
  <si>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</si>
  <si>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</si>
  <si>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</si>
  <si>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</si>
  <si>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</si>
  <si>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</si>
  <si>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</si>
  <si>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</si>
  <si>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</si>
  <si>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</si>
  <si>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</si>
  <si>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</si>
  <si>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</si>
  <si>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</si>
  <si>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</si>
  <si>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</si>
  <si>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</si>
  <si>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</si>
  <si>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</si>
  <si>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</si>
  <si>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</si>
  <si>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</si>
  <si>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</si>
  <si>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</si>
  <si>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</si>
  <si>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</si>
  <si>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</si>
  <si>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</si>
  <si>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</si>
  <si>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</si>
  <si>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1063380038082Female</t>
  </si>
  <si>
    <t>1063380038082Male</t>
  </si>
  <si>
    <t>1283273032350Female</t>
  </si>
  <si>
    <t>1283273032350Male</t>
  </si>
  <si>
    <t>1030277530448Female</t>
  </si>
  <si>
    <t>1030277530448Male</t>
  </si>
  <si>
    <t>1030277530447Female</t>
  </si>
  <si>
    <t>1030277530447Male</t>
  </si>
  <si>
    <t>1220984036781Female</t>
  </si>
  <si>
    <t>1220984036781Male</t>
  </si>
  <si>
    <t>1220984031128Female</t>
  </si>
  <si>
    <t>1220984031128Male</t>
  </si>
  <si>
    <t>1220984034965Female</t>
  </si>
  <si>
    <t>1220984034965Male</t>
  </si>
  <si>
    <t>1252376036511Female</t>
  </si>
  <si>
    <t>1252376036511Male</t>
  </si>
  <si>
    <t>1252376031921Female</t>
  </si>
  <si>
    <t>1252376031921Male</t>
  </si>
  <si>
    <t>1140671075275Female</t>
  </si>
  <si>
    <t>1140671075275Male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</si>
  <si>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</si>
  <si>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</si>
  <si>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</si>
  <si>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</si>
  <si>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</si>
  <si>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</si>
  <si>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</si>
  <si>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</si>
  <si>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</si>
  <si>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</si>
  <si>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1140670020857Female</t>
  </si>
  <si>
    <t>1140670020857Male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</si>
  <si>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</si>
  <si>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</si>
  <si>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</si>
  <si>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</si>
  <si>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</si>
  <si>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</si>
  <si>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</si>
  <si>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</si>
  <si>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</si>
  <si>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</si>
  <si>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</si>
  <si>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</si>
  <si>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</si>
  <si>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</si>
  <si>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</si>
  <si>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</si>
  <si>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</si>
  <si>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</si>
  <si>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</si>
  <si>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</si>
  <si>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</si>
  <si>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</si>
  <si>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</si>
  <si>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</si>
  <si>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</si>
  <si>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</si>
  <si>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</si>
  <si>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</si>
  <si>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</si>
  <si>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</si>
  <si>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</si>
  <si>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</si>
  <si>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</si>
  <si>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</si>
  <si>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</si>
  <si>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</si>
  <si>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1213933307629Female</t>
  </si>
  <si>
    <t>1213933307629Male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</si>
  <si>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</si>
  <si>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</si>
  <si>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</si>
  <si>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</si>
  <si>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</si>
  <si>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</si>
  <si>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</si>
  <si>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</si>
  <si>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</si>
  <si>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</si>
  <si>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</si>
  <si>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</si>
  <si>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</si>
  <si>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</si>
  <si>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</si>
  <si>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</si>
  <si>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</si>
  <si>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</si>
  <si>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</si>
  <si>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</si>
  <si>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</si>
  <si>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</si>
  <si>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</si>
  <si>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</si>
  <si>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</si>
  <si>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</si>
  <si>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</si>
  <si>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</si>
  <si>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</si>
  <si>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</si>
  <si>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</si>
  <si>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</si>
  <si>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</si>
  <si>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</si>
  <si>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</si>
  <si>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</si>
  <si>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1295469076587Female</t>
  </si>
  <si>
    <t>1295469076587Male</t>
  </si>
  <si>
    <t>1295469077066Female</t>
  </si>
  <si>
    <t>1295469077066Male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</si>
  <si>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</si>
  <si>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</si>
  <si>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</si>
  <si>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</si>
  <si>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</si>
  <si>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</si>
  <si>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</si>
  <si>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</si>
  <si>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</si>
  <si>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</si>
  <si>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</si>
  <si>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</si>
  <si>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</si>
  <si>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</si>
  <si>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</si>
  <si>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</si>
  <si>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</si>
  <si>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</si>
  <si>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1094201077013Female</t>
  </si>
  <si>
    <t>1094201077013Male</t>
  </si>
  <si>
    <t>1041079038318Female</t>
  </si>
  <si>
    <t>1041079038318Male</t>
  </si>
  <si>
    <t>1041079035311Female</t>
  </si>
  <si>
    <t>1041079035311Male</t>
  </si>
  <si>
    <t>1883926608084Female</t>
  </si>
  <si>
    <t>1883926608084Male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</si>
  <si>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</si>
  <si>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</si>
  <si>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</si>
  <si>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</si>
  <si>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</si>
  <si>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</si>
  <si>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</si>
  <si>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</si>
  <si>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</si>
  <si>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</si>
  <si>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</si>
  <si>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</si>
  <si>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</si>
  <si>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</si>
  <si>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</si>
  <si>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</si>
  <si>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</si>
  <si>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</si>
  <si>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</si>
  <si>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</si>
  <si>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</si>
  <si>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</si>
  <si>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</si>
  <si>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</si>
  <si>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</si>
  <si>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</si>
  <si>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</si>
  <si>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</si>
  <si>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1164966038181Female</t>
  </si>
  <si>
    <t>1164966038181Male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</si>
  <si>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</si>
  <si>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</si>
  <si>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</si>
  <si>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</si>
  <si>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</si>
  <si>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</si>
  <si>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</si>
  <si>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</si>
  <si>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</si>
  <si>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</si>
  <si>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</si>
  <si>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</si>
  <si>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</si>
  <si>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</si>
  <si>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</si>
  <si>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</si>
  <si>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</si>
  <si>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</si>
  <si>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1085678076660Female</t>
  </si>
  <si>
    <t>1085678076660Male</t>
  </si>
  <si>
    <t>1234671038062Female</t>
  </si>
  <si>
    <t>1234671038062Male</t>
  </si>
  <si>
    <t>1234671034722Female</t>
  </si>
  <si>
    <t>1234671034722Male</t>
  </si>
  <si>
    <t>1234671033354Female</t>
  </si>
  <si>
    <t>1234671033354Male</t>
  </si>
  <si>
    <t>1234633707638Female</t>
  </si>
  <si>
    <t>1234633707638Male</t>
  </si>
  <si>
    <t>1030286530440Female</t>
  </si>
  <si>
    <t>1030286530440Male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</si>
  <si>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</si>
  <si>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</si>
  <si>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</si>
  <si>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</si>
  <si>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</si>
  <si>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</si>
  <si>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</si>
  <si>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</si>
  <si>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</si>
  <si>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</si>
  <si>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</si>
  <si>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</si>
  <si>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</si>
  <si>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</si>
  <si>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</si>
  <si>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</si>
  <si>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1122899987527Female</t>
  </si>
  <si>
    <t>1122899987527Male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</si>
  <si>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</si>
  <si>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</si>
  <si>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</si>
  <si>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</si>
  <si>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</si>
  <si>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</si>
  <si>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</si>
  <si>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</si>
  <si>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</si>
  <si>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</si>
  <si>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</si>
  <si>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</si>
  <si>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</si>
  <si>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</si>
  <si>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</si>
  <si>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</si>
  <si>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</si>
  <si>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</si>
  <si>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</si>
  <si>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</si>
  <si>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</si>
  <si>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</si>
  <si>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</si>
  <si>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</si>
  <si>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</si>
  <si>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</si>
  <si>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</si>
  <si>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</si>
  <si>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</si>
  <si>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</si>
  <si>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</si>
  <si>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</si>
  <si>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</si>
  <si>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</si>
  <si>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</si>
  <si>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</si>
  <si>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</si>
  <si>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</si>
  <si>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</si>
  <si>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</si>
  <si>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</si>
  <si>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</si>
  <si>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</si>
  <si>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</si>
  <si>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</si>
  <si>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</si>
  <si>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</si>
  <si>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</si>
  <si>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</si>
  <si>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</si>
  <si>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</si>
  <si>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</si>
  <si>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</si>
  <si>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</si>
  <si>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</si>
  <si>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</si>
  <si>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</si>
  <si>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</si>
  <si>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</si>
  <si>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</si>
  <si>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</si>
  <si>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</si>
  <si>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</si>
  <si>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</si>
  <si>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</si>
  <si>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</si>
  <si>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</si>
  <si>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</si>
  <si>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</si>
  <si>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</si>
  <si>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1234673033365Female</t>
  </si>
  <si>
    <t>1234673033365Male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</si>
  <si>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</si>
  <si>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</si>
  <si>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</si>
  <si>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</si>
  <si>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</si>
  <si>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</si>
  <si>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</si>
  <si>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</si>
  <si>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</si>
  <si>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</si>
  <si>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</si>
  <si>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</si>
  <si>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1030288076113Female</t>
  </si>
  <si>
    <t>1030288076113Male</t>
  </si>
  <si>
    <t>1030288330260Female</t>
  </si>
  <si>
    <t>1030288330260Male</t>
  </si>
  <si>
    <t>1030288330196Female</t>
  </si>
  <si>
    <t>1030288330196Male</t>
  </si>
  <si>
    <t>1152280031801Female</t>
  </si>
  <si>
    <t>1152280031801Male</t>
  </si>
  <si>
    <t>1030288530477Female</t>
  </si>
  <si>
    <t>1030288530477Male</t>
  </si>
  <si>
    <t>1030288537606Female</t>
  </si>
  <si>
    <t>1030288537606Male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</si>
  <si>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</si>
  <si>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</si>
  <si>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</si>
  <si>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</si>
  <si>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</si>
  <si>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</si>
  <si>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</si>
  <si>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</si>
  <si>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</si>
  <si>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</si>
  <si>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1166067075355Female</t>
  </si>
  <si>
    <t>1166067075355Male</t>
  </si>
  <si>
    <t>1164931307567Female</t>
  </si>
  <si>
    <t>1164931307567Male</t>
  </si>
  <si>
    <t>1195865034054Female</t>
  </si>
  <si>
    <t>1195865034054Male</t>
  </si>
  <si>
    <t>1195847077106Female</t>
  </si>
  <si>
    <t>1195847077106Male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</si>
  <si>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</si>
  <si>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</si>
  <si>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</si>
  <si>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</si>
  <si>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</si>
  <si>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</si>
  <si>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</si>
  <si>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</si>
  <si>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</si>
  <si>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</si>
  <si>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</si>
  <si>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</si>
  <si>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</si>
  <si>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</si>
  <si>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</si>
  <si>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</si>
  <si>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</si>
  <si>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</si>
  <si>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</si>
  <si>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</si>
  <si>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</si>
  <si>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</si>
  <si>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</si>
  <si>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</si>
  <si>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</si>
  <si>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</si>
  <si>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</si>
  <si>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</si>
  <si>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</si>
  <si>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</si>
  <si>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</si>
  <si>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</si>
  <si>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</si>
  <si>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</si>
  <si>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</si>
  <si>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</si>
  <si>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</si>
  <si>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</si>
  <si>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1715102937983Female</t>
  </si>
  <si>
    <t>1715102937983Male</t>
  </si>
  <si>
    <t>1140680034670Female</t>
  </si>
  <si>
    <t>1140680034670Male</t>
  </si>
  <si>
    <t>1186675035271Female</t>
  </si>
  <si>
    <t>1186675035271Male</t>
  </si>
  <si>
    <t>1186675034536Female</t>
  </si>
  <si>
    <t>1186675034536Male</t>
  </si>
  <si>
    <t>1085684046216Female</t>
  </si>
  <si>
    <t>1085684046216Male</t>
  </si>
  <si>
    <t>1122860036280Female</t>
  </si>
  <si>
    <t>1122860036280Male</t>
  </si>
  <si>
    <t>1122860036281Female</t>
  </si>
  <si>
    <t>1122860036281Male</t>
  </si>
  <si>
    <t>1080580030753Female</t>
  </si>
  <si>
    <t>1080580030753Male</t>
  </si>
  <si>
    <t>1080580038144Female</t>
  </si>
  <si>
    <t>1080580038144Male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</si>
  <si>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</si>
  <si>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</si>
  <si>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</si>
  <si>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</si>
  <si>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</si>
  <si>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</si>
  <si>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</si>
  <si>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</si>
  <si>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</si>
  <si>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</si>
  <si>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</si>
  <si>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</si>
  <si>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</si>
  <si>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</si>
  <si>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</si>
  <si>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</si>
  <si>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</si>
  <si>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</si>
  <si>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</si>
  <si>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</si>
  <si>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</si>
  <si>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</si>
  <si>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</si>
  <si>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</si>
  <si>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</si>
  <si>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</si>
  <si>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</si>
  <si>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</si>
  <si>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</si>
  <si>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</si>
  <si>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</si>
  <si>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</si>
  <si>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</si>
  <si>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</si>
  <si>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</si>
  <si>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</si>
  <si>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</si>
  <si>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</si>
  <si>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1035193768146Female</t>
  </si>
  <si>
    <t>1035193768146Male</t>
  </si>
  <si>
    <t>1265132107580Female</t>
  </si>
  <si>
    <t>1265132107580Male</t>
  </si>
  <si>
    <t>1265134158196Female</t>
  </si>
  <si>
    <t>1265134158196Male</t>
  </si>
  <si>
    <t>1120185237437Female</t>
  </si>
  <si>
    <t>1120185237437Male</t>
  </si>
  <si>
    <t>1220990074699Female</t>
  </si>
  <si>
    <t>1220990074699Male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</si>
  <si>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</si>
  <si>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</si>
  <si>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</si>
  <si>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</si>
  <si>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</si>
  <si>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</si>
  <si>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</si>
  <si>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</si>
  <si>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</si>
  <si>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</si>
  <si>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</si>
  <si>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</si>
  <si>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</si>
  <si>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</si>
  <si>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</si>
  <si>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</si>
  <si>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</si>
  <si>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</si>
  <si>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</si>
  <si>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</si>
  <si>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</si>
  <si>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</si>
  <si>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</si>
  <si>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</si>
  <si>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</si>
  <si>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</si>
  <si>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</si>
  <si>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</si>
  <si>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</si>
  <si>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</si>
  <si>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</si>
  <si>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</si>
  <si>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</si>
  <si>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</si>
  <si>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</si>
  <si>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</si>
  <si>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</si>
  <si>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</si>
  <si>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1066191075162Female</t>
  </si>
  <si>
    <t>1066191075162Male</t>
  </si>
  <si>
    <t>1265132207581Female</t>
  </si>
  <si>
    <t>1265132207581Male</t>
  </si>
  <si>
    <t>1196483034310Female</t>
  </si>
  <si>
    <t>1196483034310Male</t>
  </si>
  <si>
    <t>1196483036956Female</t>
  </si>
  <si>
    <t>1196483036956Male</t>
  </si>
  <si>
    <t>1252396035287Female</t>
  </si>
  <si>
    <t>1252396035287Male</t>
  </si>
  <si>
    <t>1252396031908Female</t>
  </si>
  <si>
    <t>1252396031908Male</t>
  </si>
  <si>
    <t>1265134907674Female</t>
  </si>
  <si>
    <t>1265134907674Male</t>
  </si>
  <si>
    <t>1056280075356Female</t>
  </si>
  <si>
    <t>1056280075356Male</t>
  </si>
  <si>
    <t>1056283024148Female</t>
  </si>
  <si>
    <t>1056283024148Male</t>
  </si>
  <si>
    <t>1056283024143Female</t>
  </si>
  <si>
    <t>1056283024143Male</t>
  </si>
  <si>
    <t>1056283024146Female</t>
  </si>
  <si>
    <t>1056283024146Male</t>
  </si>
  <si>
    <t>1056283024149Female</t>
  </si>
  <si>
    <t>1056283024149Male</t>
  </si>
  <si>
    <t>1056283024133Female</t>
  </si>
  <si>
    <t>1056283024133Male</t>
  </si>
  <si>
    <t>1056283024135Female</t>
  </si>
  <si>
    <t>1056283024135Male</t>
  </si>
  <si>
    <t>1164980035103Female</t>
  </si>
  <si>
    <t>1164980035103Male</t>
  </si>
  <si>
    <t>1164980033575Female</t>
  </si>
  <si>
    <t>1164980033575Male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</si>
  <si>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</si>
  <si>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</si>
  <si>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</si>
  <si>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</si>
  <si>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</si>
  <si>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</si>
  <si>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</si>
  <si>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</si>
  <si>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</si>
  <si>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</si>
  <si>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</si>
  <si>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</si>
  <si>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</si>
  <si>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</si>
  <si>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</si>
  <si>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</si>
  <si>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</si>
  <si>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</si>
  <si>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</si>
  <si>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</si>
  <si>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1122890035331Female</t>
  </si>
  <si>
    <t>1122890035331Male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</si>
  <si>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</si>
  <si>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</si>
  <si>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</si>
  <si>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</si>
  <si>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</si>
  <si>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</si>
  <si>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</si>
  <si>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</si>
  <si>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</si>
  <si>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</si>
  <si>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</si>
  <si>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</si>
  <si>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</si>
  <si>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</si>
  <si>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</si>
  <si>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</si>
  <si>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</si>
  <si>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</si>
  <si>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</si>
  <si>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</si>
  <si>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</si>
  <si>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</si>
  <si>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</si>
  <si>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</si>
  <si>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</si>
  <si>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</si>
  <si>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</si>
  <si>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</si>
  <si>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1013085037136Female</t>
  </si>
  <si>
    <t>1013085037136Male</t>
  </si>
  <si>
    <t>1013085037496Female</t>
  </si>
  <si>
    <t>1013085037496Male</t>
  </si>
  <si>
    <t>1030295534867Female</t>
  </si>
  <si>
    <t>1030295534867Male</t>
  </si>
  <si>
    <t>1030295530523Female</t>
  </si>
  <si>
    <t>1030295530523Male</t>
  </si>
  <si>
    <t>1044375036129Female</t>
  </si>
  <si>
    <t>1044375036129Male</t>
  </si>
  <si>
    <t>1044375038164Female</t>
  </si>
  <si>
    <t>1044375038164Male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</si>
  <si>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</si>
  <si>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</si>
  <si>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</si>
  <si>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</si>
  <si>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</si>
  <si>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</si>
  <si>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</si>
  <si>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</si>
  <si>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</si>
  <si>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</si>
  <si>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</si>
  <si>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</si>
  <si>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</si>
  <si>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</si>
  <si>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</si>
  <si>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</si>
  <si>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</si>
  <si>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</si>
  <si>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</si>
  <si>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</si>
  <si>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</si>
  <si>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</si>
  <si>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</si>
  <si>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</si>
  <si>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</si>
  <si>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</si>
  <si>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1016389076609Female</t>
  </si>
  <si>
    <t>1016389076609Male</t>
  </si>
  <si>
    <t>1270493030719Female</t>
  </si>
  <si>
    <t>1270493030719Male</t>
  </si>
  <si>
    <t>1234690074959Female</t>
  </si>
  <si>
    <t>1234690074959Male</t>
  </si>
  <si>
    <t>1196489036704Female</t>
  </si>
  <si>
    <t>1196489036704Male</t>
  </si>
  <si>
    <t>1196489037341Female</t>
  </si>
  <si>
    <t>1196489037341Male</t>
  </si>
  <si>
    <t>1081185031293Female</t>
  </si>
  <si>
    <t>1081185031293Male</t>
  </si>
  <si>
    <t>1081185031292Female</t>
  </si>
  <si>
    <t>1081185031292Male</t>
  </si>
  <si>
    <t>1213978032848Female</t>
  </si>
  <si>
    <t>1213978032848Male</t>
  </si>
  <si>
    <t>1213978035241Female</t>
  </si>
  <si>
    <t>1213978035241Male</t>
  </si>
  <si>
    <t>1252300027907Female</t>
  </si>
  <si>
    <t>1252300027907Male</t>
  </si>
  <si>
    <t>1184086076632Female</t>
  </si>
  <si>
    <t>1184086076632Male</t>
  </si>
  <si>
    <t>1184088523009Female</t>
  </si>
  <si>
    <t>1184088523009Male</t>
  </si>
  <si>
    <t>1184088523008Female</t>
  </si>
  <si>
    <t>1184088523008Male</t>
  </si>
  <si>
    <t>1184088523007Female</t>
  </si>
  <si>
    <t>1184088523007Male</t>
  </si>
  <si>
    <t>1184088527497Female</t>
  </si>
  <si>
    <t>1184088527497Male</t>
  </si>
  <si>
    <t>1030298030554Female</t>
  </si>
  <si>
    <t>1030298030554Male</t>
  </si>
  <si>
    <t>1030298030555Female</t>
  </si>
  <si>
    <t>1030298030555Male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</si>
  <si>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</si>
  <si>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</si>
  <si>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</si>
  <si>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</si>
  <si>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</si>
  <si>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</si>
  <si>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</si>
  <si>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</si>
  <si>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</si>
  <si>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</si>
  <si>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</si>
  <si>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</si>
  <si>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</si>
  <si>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</si>
  <si>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1043780037352Female</t>
  </si>
  <si>
    <t>1043780037352Male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</si>
  <si>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</si>
  <si>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</si>
  <si>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</si>
  <si>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</si>
  <si>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</si>
  <si>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</si>
  <si>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</si>
  <si>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</si>
  <si>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</si>
  <si>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</si>
  <si>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</si>
  <si>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</si>
  <si>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</si>
  <si>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</si>
  <si>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</si>
  <si>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</si>
  <si>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</si>
  <si>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</si>
  <si>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</si>
  <si>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</si>
  <si>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1030299028091Female</t>
  </si>
  <si>
    <t>1030299028091Male</t>
  </si>
  <si>
    <t>1030299028038Female</t>
  </si>
  <si>
    <t>1030299028038Male</t>
  </si>
  <si>
    <t>1030299020107Female</t>
  </si>
  <si>
    <t>1030299020107Male</t>
  </si>
  <si>
    <t>1265128607512Female</t>
  </si>
  <si>
    <t>1265128607512Male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</si>
  <si>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</si>
  <si>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</si>
  <si>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</si>
  <si>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</si>
  <si>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</si>
  <si>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</si>
  <si>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</si>
  <si>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</si>
  <si>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</si>
  <si>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</si>
  <si>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1126790028237Female</t>
  </si>
  <si>
    <t>1126790028237Male</t>
  </si>
  <si>
    <t>1126790028238Female</t>
  </si>
  <si>
    <t>1126790028238Male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</si>
  <si>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</si>
  <si>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</si>
  <si>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</si>
  <si>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</si>
  <si>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</si>
  <si>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</si>
  <si>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</si>
  <si>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</si>
  <si>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</si>
  <si>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</si>
  <si>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</si>
  <si>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</si>
  <si>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</si>
  <si>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</si>
  <si>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</si>
  <si>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</si>
  <si>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</si>
  <si>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</si>
  <si>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</si>
  <si>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</si>
  <si>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</si>
  <si>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</si>
  <si>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</si>
  <si>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</si>
  <si>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1265185478150Female</t>
  </si>
  <si>
    <t>1265185478150Male</t>
  </si>
  <si>
    <t>1265147208289Female</t>
  </si>
  <si>
    <t>1265147208289Male</t>
  </si>
  <si>
    <t>1101400017841Female</t>
  </si>
  <si>
    <t>1101400017841Male</t>
  </si>
  <si>
    <t>1030252068156Female</t>
  </si>
  <si>
    <t>1030252068156Male</t>
  </si>
  <si>
    <t>1265128707513Female</t>
  </si>
  <si>
    <t>1265128707513Male</t>
  </si>
  <si>
    <t>1184099987148Female</t>
  </si>
  <si>
    <t>1184099987148Male</t>
  </si>
  <si>
    <t>1113199987154Female</t>
  </si>
  <si>
    <t>1113199987154Male</t>
  </si>
  <si>
    <t>Note:  Some information has been redacted in order to protect individual idendtification</t>
  </si>
  <si>
    <t>1030206030029Female</t>
  </si>
  <si>
    <t>0029</t>
  </si>
  <si>
    <t>Springdale JSHS</t>
  </si>
  <si>
    <t>1030206030029Male</t>
  </si>
  <si>
    <t>1030211020050Female</t>
  </si>
  <si>
    <t>0050</t>
  </si>
  <si>
    <t>Baldwin SHS</t>
  </si>
  <si>
    <t>1030211020050Male</t>
  </si>
  <si>
    <t>1030212520061Female</t>
  </si>
  <si>
    <t>0061</t>
  </si>
  <si>
    <t>Independence MS</t>
  </si>
  <si>
    <t>1030212520061Male</t>
  </si>
  <si>
    <t>1030212520062Female</t>
  </si>
  <si>
    <t>0062</t>
  </si>
  <si>
    <t>Bethel Park HS</t>
  </si>
  <si>
    <t>1030212520062Male</t>
  </si>
  <si>
    <t>1030214530070Female</t>
  </si>
  <si>
    <t>0070</t>
  </si>
  <si>
    <t>Brentwood SHS</t>
  </si>
  <si>
    <t>1030214530070Male</t>
  </si>
  <si>
    <t>1030216030079Female</t>
  </si>
  <si>
    <t>0079</t>
  </si>
  <si>
    <t>Carlynton JSHS</t>
  </si>
  <si>
    <t>1030216030079Male</t>
  </si>
  <si>
    <t>1030217520094Female</t>
  </si>
  <si>
    <t>0094</t>
  </si>
  <si>
    <t>Chartiers Valley MS</t>
  </si>
  <si>
    <t>1030217520094Male</t>
  </si>
  <si>
    <t>1120116030017Female</t>
  </si>
  <si>
    <t>0017</t>
  </si>
  <si>
    <t>New Oxford SHS</t>
  </si>
  <si>
    <t>1120116030017Male</t>
  </si>
  <si>
    <t>1120116037822Female</t>
  </si>
  <si>
    <t>7822</t>
  </si>
  <si>
    <t>Conewago Valley Intrmd Sch</t>
  </si>
  <si>
    <t>1120116037822Male</t>
  </si>
  <si>
    <t>1120137530010Female</t>
  </si>
  <si>
    <t>0010</t>
  </si>
  <si>
    <t>Gettysburg Area MS</t>
  </si>
  <si>
    <t>1120137530010Male</t>
  </si>
  <si>
    <t>1101837077067Female</t>
  </si>
  <si>
    <t>Keystone Central CTC</t>
  </si>
  <si>
    <t>110183707</t>
  </si>
  <si>
    <t>7067</t>
  </si>
  <si>
    <t>1101837077067Male</t>
  </si>
  <si>
    <t>1120152030013Female</t>
  </si>
  <si>
    <t>0013</t>
  </si>
  <si>
    <t>Maple Avenue MS</t>
  </si>
  <si>
    <t>1120152030013Male</t>
  </si>
  <si>
    <t>1120152030014Female</t>
  </si>
  <si>
    <t>0014</t>
  </si>
  <si>
    <t>Littlestown SHS</t>
  </si>
  <si>
    <t>1120152030014Male</t>
  </si>
  <si>
    <t>1120152037784Female</t>
  </si>
  <si>
    <t>7784</t>
  </si>
  <si>
    <t>Alloway Creek Intrmd Sch</t>
  </si>
  <si>
    <t>1120152037784Male</t>
  </si>
  <si>
    <t>1030268730053Female</t>
  </si>
  <si>
    <t>0053</t>
  </si>
  <si>
    <t>Northgate MSHS</t>
  </si>
  <si>
    <t>1030268730053Male</t>
  </si>
  <si>
    <t>1126767034622Female</t>
  </si>
  <si>
    <t>4622</t>
  </si>
  <si>
    <t>Spring Grove Area Intrmd Sch</t>
  </si>
  <si>
    <t>1126767034622Male</t>
  </si>
  <si>
    <t>1120185230018Female</t>
  </si>
  <si>
    <t>0018</t>
  </si>
  <si>
    <t>Arendtsville El Sch</t>
  </si>
  <si>
    <t>1120185230018Male</t>
  </si>
  <si>
    <t>1120185230019Female</t>
  </si>
  <si>
    <t>0019</t>
  </si>
  <si>
    <t>Bendersville El Sch</t>
  </si>
  <si>
    <t>1120185230019Male</t>
  </si>
  <si>
    <t>1120185230021Female</t>
  </si>
  <si>
    <t>0021</t>
  </si>
  <si>
    <t>Biglerville HS</t>
  </si>
  <si>
    <t>1120185230021Male</t>
  </si>
  <si>
    <t>0029 Total</t>
  </si>
  <si>
    <t>0050 Total</t>
  </si>
  <si>
    <t>0061 Total</t>
  </si>
  <si>
    <t>0062 Total</t>
  </si>
  <si>
    <t>0070 Total</t>
  </si>
  <si>
    <t>0079 Total</t>
  </si>
  <si>
    <t>0094 Total</t>
  </si>
  <si>
    <t>0017 Total</t>
  </si>
  <si>
    <t>7822 Total</t>
  </si>
  <si>
    <t>0010 Total</t>
  </si>
  <si>
    <t>7067 Total</t>
  </si>
  <si>
    <t>0013 Total</t>
  </si>
  <si>
    <t>0014 Total</t>
  </si>
  <si>
    <t>7784 Total</t>
  </si>
  <si>
    <t>0053 Total</t>
  </si>
  <si>
    <t>4622 Total</t>
  </si>
  <si>
    <t>0018 Total</t>
  </si>
  <si>
    <t>0019 Total</t>
  </si>
  <si>
    <t>0021 Total</t>
  </si>
  <si>
    <t>15.6</t>
  </si>
  <si>
    <t>9/1/2015 File</t>
  </si>
  <si>
    <t>1030206030029</t>
  </si>
  <si>
    <t>1030211020050</t>
  </si>
  <si>
    <t>1030212520061</t>
  </si>
  <si>
    <t>1030212520062</t>
  </si>
  <si>
    <t>1030214530070</t>
  </si>
  <si>
    <t>1030216030079</t>
  </si>
  <si>
    <t>1030217520094</t>
  </si>
  <si>
    <t>1030268730053</t>
  </si>
  <si>
    <t>1101837077067</t>
  </si>
  <si>
    <t>1120116030017</t>
  </si>
  <si>
    <t>1120116037822</t>
  </si>
  <si>
    <t>1120137530010</t>
  </si>
  <si>
    <t>1120152030013</t>
  </si>
  <si>
    <t>1120152030014</t>
  </si>
  <si>
    <t>1120152037784</t>
  </si>
  <si>
    <t>1120185230018</t>
  </si>
  <si>
    <t>1120185230019</t>
  </si>
  <si>
    <t>1120185230021</t>
  </si>
  <si>
    <t>1126767034622</t>
  </si>
  <si>
    <t>Final Oct 2014 Enrollment  Tony D File 09/01/2015</t>
  </si>
  <si>
    <t>Michelle Longo</t>
  </si>
  <si>
    <t>mlongo@umasd.org</t>
  </si>
  <si>
    <t>Robert Devers</t>
  </si>
  <si>
    <t>610-205-2980</t>
  </si>
  <si>
    <t>rdevers@umasd.org</t>
  </si>
  <si>
    <t xml:space="preserve">Crew is not a sport that was eligible to record information on the TEAM INFORMATION tab PAGE 2 and FINANCIAL INFORMATION tab PAGE 3.  Upper Merion Area High School's Crew info has been recorded under the Boys and Girls Varsity Rifle tab on PAGE 2 and PAGE 3.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</si>
</sst>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lt;=9999999]###\-####;\(###\)\ ###\-####"/>
  </numFmts>
  <fonts count="72"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charset val="129"/>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b/>
      <sz val="11"/>
      <name val="Calibri"/>
      <family val="2"/>
      <scheme val="minor"/>
    </font>
    <font>
      <sz val="8"/>
      <color theme="0"/>
      <name val="Arial"/>
      <family val="2"/>
    </font>
    <font>
      <b/>
      <sz val="14"/>
      <color theme="0"/>
      <name val="Calibri"/>
      <family val="2"/>
      <scheme val="minor"/>
    </font>
    <font>
      <sz val="11"/>
      <color rgb="FF0000FF"/>
      <name val="Calibri"/>
      <family val="2"/>
      <scheme val="minor"/>
    </font>
    <font>
      <sz val="9"/>
      <color rgb="FF000000"/>
      <name val="Calibri"/>
      <family val="2"/>
      <scheme val="minor"/>
    </font>
    <font>
      <b/>
      <sz val="12"/>
      <color theme="1"/>
      <name val="Arial"/>
      <family val="2"/>
    </font>
    <font>
      <b/>
      <sz val="9"/>
      <color theme="1"/>
      <name val="Arial"/>
      <family val="2"/>
    </font>
    <font>
      <b/>
      <sz val="10"/>
      <color rgb="FFFF0000"/>
      <name val="Arial"/>
      <family val="2"/>
    </font>
    <font>
      <b/>
      <sz val="12"/>
      <color theme="1"/>
      <name val="Calibri"/>
      <family val="2"/>
      <charset val="129"/>
      <scheme val="minor"/>
    </font>
    <font>
      <b/>
      <sz val="10"/>
      <color rgb="FFFF0000"/>
      <name val="Calibri"/>
      <family val="2"/>
      <scheme val="minor"/>
    </font>
    <font>
      <sz val="12"/>
      <color theme="1"/>
      <name val="Calibri"/>
      <family val="2"/>
      <charset val="129"/>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s>
  <fills count="31">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rgb="FFCCCCFF"/>
        <bgColor rgb="FF000000"/>
      </patternFill>
    </fill>
    <fill>
      <patternFill patternType="solid">
        <fgColor rgb="FFFFFFFF"/>
        <bgColor rgb="FF000000"/>
      </patternFill>
    </fill>
    <fill>
      <patternFill patternType="solid">
        <fgColor rgb="FFDCE6F1"/>
        <bgColor rgb="FF000000"/>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bottom style="medium">
        <color rgb="FFCCCCCC"/>
      </bottom>
      <diagonal/>
    </border>
    <border>
      <left style="thin">
        <color auto="1"/>
      </left>
      <right style="thin">
        <color rgb="FF000000"/>
      </right>
      <top style="thin">
        <color auto="1"/>
      </top>
      <bottom style="thin">
        <color auto="1"/>
      </bottom>
      <diagonal/>
    </border>
  </borders>
  <cellStyleXfs count="8">
    <xf numFmtId="0" fontId="0" fillId="0" borderId="0"/>
    <xf numFmtId="0" fontId="25" fillId="0" borderId="0" applyNumberFormat="0" applyFill="0" applyBorder="0" applyAlignment="0" applyProtection="0"/>
    <xf numFmtId="0" fontId="4" fillId="0" borderId="0"/>
    <xf numFmtId="0" fontId="5" fillId="0" borderId="0"/>
    <xf numFmtId="0" fontId="26" fillId="0" borderId="0"/>
    <xf numFmtId="0" fontId="2" fillId="0" borderId="0"/>
    <xf numFmtId="0" fontId="2" fillId="0" borderId="0"/>
    <xf numFmtId="0" fontId="2" fillId="0" borderId="0"/>
  </cellStyleXfs>
  <cellXfs count="689">
    <xf numFmtId="0" fontId="0" fillId="0" borderId="0" xfId="0"/>
    <xf numFmtId="0" fontId="28" fillId="4" borderId="0" xfId="0" applyFont="1" applyFill="1"/>
    <xf numFmtId="0" fontId="28" fillId="4" borderId="0" xfId="0" applyFont="1" applyFill="1" applyBorder="1"/>
    <xf numFmtId="0" fontId="28" fillId="4" borderId="2" xfId="0" applyFont="1" applyFill="1" applyBorder="1" applyAlignment="1">
      <alignment vertical="top" wrapText="1"/>
    </xf>
    <xf numFmtId="0" fontId="28" fillId="4" borderId="2" xfId="0" applyFont="1" applyFill="1" applyBorder="1"/>
    <xf numFmtId="0" fontId="29" fillId="4" borderId="2" xfId="0" applyFont="1" applyFill="1" applyBorder="1" applyAlignment="1">
      <alignment wrapText="1"/>
    </xf>
    <xf numFmtId="0" fontId="29" fillId="5" borderId="28" xfId="0" applyFont="1" applyFill="1" applyBorder="1" applyAlignment="1">
      <alignment horizontal="center" vertical="center" wrapText="1"/>
    </xf>
    <xf numFmtId="0" fontId="29" fillId="5" borderId="3"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0" borderId="0" xfId="0" applyFont="1" applyFill="1" applyBorder="1" applyAlignment="1">
      <alignment horizontal="left" wrapText="1"/>
    </xf>
    <xf numFmtId="0" fontId="28" fillId="0" borderId="5" xfId="0" applyFont="1" applyFill="1" applyBorder="1" applyAlignment="1">
      <alignment wrapText="1"/>
    </xf>
    <xf numFmtId="0" fontId="29" fillId="0" borderId="2"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8" fillId="6" borderId="3" xfId="0" applyFont="1" applyFill="1" applyBorder="1" applyAlignment="1">
      <alignment horizontal="center" vertical="center" wrapText="1"/>
    </xf>
    <xf numFmtId="8" fontId="31"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2" fillId="0" borderId="0" xfId="0" applyFont="1" applyFill="1" applyProtection="1"/>
    <xf numFmtId="0" fontId="32" fillId="7" borderId="10" xfId="0" applyFont="1" applyFill="1" applyBorder="1" applyProtection="1"/>
    <xf numFmtId="0" fontId="0" fillId="0" borderId="0" xfId="0" applyFill="1" applyBorder="1"/>
    <xf numFmtId="0" fontId="32" fillId="0" borderId="0" xfId="0" applyFont="1" applyProtection="1"/>
    <xf numFmtId="0" fontId="32" fillId="0" borderId="2" xfId="0" applyFont="1" applyFill="1" applyBorder="1" applyProtection="1"/>
    <xf numFmtId="0" fontId="33" fillId="0" borderId="0" xfId="0" applyFont="1" applyFill="1" applyBorder="1" applyAlignment="1" applyProtection="1">
      <alignment horizontal="center"/>
    </xf>
    <xf numFmtId="0" fontId="34" fillId="8" borderId="6" xfId="0" applyFont="1" applyFill="1" applyBorder="1" applyAlignment="1" applyProtection="1">
      <alignment horizontal="left" vertical="center" indent="1"/>
    </xf>
    <xf numFmtId="0" fontId="33" fillId="0" borderId="0" xfId="0" applyFont="1" applyFill="1" applyBorder="1" applyAlignment="1" applyProtection="1">
      <alignment horizontal="left"/>
    </xf>
    <xf numFmtId="0" fontId="34" fillId="8" borderId="11" xfId="0" applyFont="1" applyFill="1" applyBorder="1" applyAlignment="1" applyProtection="1">
      <alignment horizontal="left" vertical="center"/>
    </xf>
    <xf numFmtId="0" fontId="34" fillId="0" borderId="6" xfId="0" applyFont="1" applyFill="1" applyBorder="1" applyAlignment="1" applyProtection="1">
      <alignment horizontal="left" vertical="center"/>
    </xf>
    <xf numFmtId="164" fontId="34" fillId="0" borderId="0" xfId="0" applyNumberFormat="1" applyFont="1" applyFill="1" applyBorder="1" applyAlignment="1" applyProtection="1">
      <alignment horizontal="center" vertical="center" wrapText="1"/>
    </xf>
    <xf numFmtId="0" fontId="33" fillId="0" borderId="5" xfId="0" applyFont="1" applyFill="1" applyBorder="1" applyAlignment="1" applyProtection="1"/>
    <xf numFmtId="0" fontId="33" fillId="0" borderId="0" xfId="0" applyFont="1" applyFill="1" applyBorder="1" applyAlignment="1" applyProtection="1"/>
    <xf numFmtId="164" fontId="34" fillId="8" borderId="3" xfId="0" applyNumberFormat="1" applyFont="1" applyFill="1" applyBorder="1" applyAlignment="1" applyProtection="1">
      <alignment horizontal="center" vertical="center"/>
    </xf>
    <xf numFmtId="0" fontId="34" fillId="0" borderId="6" xfId="0" applyFont="1" applyFill="1" applyBorder="1" applyAlignment="1" applyProtection="1">
      <alignment horizontal="center" vertical="center"/>
    </xf>
    <xf numFmtId="0" fontId="34" fillId="8" borderId="3" xfId="0" applyFont="1" applyFill="1" applyBorder="1" applyAlignment="1" applyProtection="1">
      <alignment horizontal="left" vertical="center" indent="1"/>
    </xf>
    <xf numFmtId="0" fontId="33" fillId="0" borderId="2" xfId="0" applyFont="1" applyFill="1" applyBorder="1" applyAlignment="1" applyProtection="1"/>
    <xf numFmtId="0" fontId="34" fillId="8" borderId="12" xfId="0" applyFont="1" applyFill="1" applyBorder="1" applyAlignment="1" applyProtection="1">
      <alignment horizontal="left" vertical="center" indent="1"/>
    </xf>
    <xf numFmtId="0" fontId="34"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2" fillId="0" borderId="2" xfId="0" applyFont="1" applyBorder="1" applyProtection="1"/>
    <xf numFmtId="0" fontId="0" fillId="0" borderId="17" xfId="0" applyBorder="1"/>
    <xf numFmtId="0" fontId="0" fillId="7" borderId="18" xfId="0" applyFill="1" applyBorder="1"/>
    <xf numFmtId="0" fontId="33" fillId="0" borderId="12" xfId="0" applyFont="1" applyFill="1" applyBorder="1" applyAlignment="1" applyProtection="1">
      <alignment horizontal="center" vertical="center"/>
    </xf>
    <xf numFmtId="0" fontId="27" fillId="0" borderId="0" xfId="0" applyFont="1" applyAlignment="1">
      <alignment horizontal="center" vertical="center"/>
    </xf>
    <xf numFmtId="0" fontId="0" fillId="0" borderId="0" xfId="0" applyBorder="1" applyAlignment="1">
      <alignment horizontal="center"/>
    </xf>
    <xf numFmtId="0" fontId="32"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5" fillId="0" borderId="22" xfId="0" applyNumberFormat="1" applyFont="1" applyBorder="1"/>
    <xf numFmtId="0" fontId="3" fillId="0" borderId="0" xfId="5" applyFont="1" applyFill="1" applyBorder="1" applyAlignment="1"/>
    <xf numFmtId="164" fontId="34" fillId="9" borderId="6" xfId="0" applyNumberFormat="1" applyFont="1" applyFill="1" applyBorder="1" applyAlignment="1" applyProtection="1">
      <alignment horizontal="center" vertical="center"/>
    </xf>
    <xf numFmtId="0" fontId="36" fillId="5" borderId="13" xfId="0" applyFont="1" applyFill="1" applyBorder="1" applyAlignment="1">
      <alignment horizontal="center" vertical="center" wrapText="1"/>
    </xf>
    <xf numFmtId="0" fontId="0" fillId="0" borderId="23" xfId="0" applyFill="1" applyBorder="1"/>
    <xf numFmtId="0" fontId="28" fillId="4" borderId="0" xfId="0" applyFont="1" applyFill="1" applyBorder="1" applyAlignment="1">
      <alignment horizontal="left"/>
    </xf>
    <xf numFmtId="0" fontId="28" fillId="10" borderId="3" xfId="0" applyFont="1" applyFill="1" applyBorder="1" applyAlignment="1" applyProtection="1">
      <alignment horizontal="center" vertical="center" wrapText="1"/>
      <protection locked="0"/>
    </xf>
    <xf numFmtId="0" fontId="28" fillId="4" borderId="3" xfId="0" applyFont="1" applyFill="1" applyBorder="1" applyAlignment="1" applyProtection="1">
      <alignment horizontal="center" vertical="center" wrapText="1"/>
      <protection locked="0"/>
    </xf>
    <xf numFmtId="8" fontId="28" fillId="10" borderId="3" xfId="0" applyNumberFormat="1" applyFont="1" applyFill="1" applyBorder="1" applyAlignment="1" applyProtection="1">
      <alignment horizontal="right" indent="1"/>
      <protection locked="0"/>
    </xf>
    <xf numFmtId="8" fontId="28" fillId="4" borderId="3" xfId="0" applyNumberFormat="1" applyFont="1" applyFill="1" applyBorder="1" applyAlignment="1" applyProtection="1">
      <alignment horizontal="right" indent="1"/>
      <protection locked="0"/>
    </xf>
    <xf numFmtId="8" fontId="28" fillId="10" borderId="13" xfId="0" applyNumberFormat="1" applyFont="1" applyFill="1" applyBorder="1" applyAlignment="1" applyProtection="1">
      <alignment horizontal="right" indent="1"/>
      <protection locked="0"/>
    </xf>
    <xf numFmtId="0" fontId="29" fillId="6" borderId="3" xfId="0" applyFont="1" applyFill="1" applyBorder="1" applyAlignment="1">
      <alignment horizontal="center" vertical="center" wrapText="1"/>
    </xf>
    <xf numFmtId="8" fontId="28" fillId="11" borderId="3" xfId="0" applyNumberFormat="1" applyFont="1" applyFill="1" applyBorder="1" applyAlignment="1">
      <alignment horizontal="right" vertical="center" wrapText="1" indent="1"/>
    </xf>
    <xf numFmtId="0" fontId="0" fillId="7" borderId="24" xfId="0" applyFill="1" applyBorder="1"/>
    <xf numFmtId="0" fontId="36" fillId="0" borderId="2" xfId="0" applyFont="1" applyFill="1" applyBorder="1" applyAlignment="1">
      <alignment horizontal="center" vertical="center" wrapText="1"/>
    </xf>
    <xf numFmtId="0" fontId="37" fillId="0" borderId="5" xfId="0" applyFont="1" applyFill="1" applyBorder="1" applyAlignment="1">
      <alignment horizontal="center" vertical="center"/>
    </xf>
    <xf numFmtId="0" fontId="27" fillId="0" borderId="5" xfId="0" applyFont="1" applyFill="1" applyBorder="1" applyAlignment="1">
      <alignment horizontal="center" vertical="center"/>
    </xf>
    <xf numFmtId="0" fontId="36" fillId="0" borderId="5" xfId="0" applyFont="1" applyFill="1" applyBorder="1" applyAlignment="1">
      <alignment horizontal="center" vertical="center" wrapText="1"/>
    </xf>
    <xf numFmtId="0" fontId="38" fillId="0" borderId="5" xfId="0" applyFont="1" applyFill="1" applyBorder="1" applyAlignment="1">
      <alignment horizontal="center" vertical="center" wrapText="1"/>
    </xf>
    <xf numFmtId="8" fontId="29" fillId="0" borderId="5" xfId="0" applyNumberFormat="1" applyFont="1" applyFill="1" applyBorder="1" applyAlignment="1" applyProtection="1">
      <alignment horizontal="right" vertical="center" wrapText="1" indent="1"/>
    </xf>
    <xf numFmtId="8" fontId="28" fillId="0" borderId="5" xfId="0" applyNumberFormat="1" applyFont="1" applyFill="1" applyBorder="1" applyAlignment="1" applyProtection="1">
      <alignment horizontal="right" vertical="center" wrapText="1" indent="1"/>
    </xf>
    <xf numFmtId="8" fontId="28" fillId="0" borderId="5" xfId="0" applyNumberFormat="1" applyFont="1" applyFill="1" applyBorder="1" applyAlignment="1" applyProtection="1">
      <alignment horizontal="right" vertical="center" indent="1"/>
    </xf>
    <xf numFmtId="0" fontId="0" fillId="7" borderId="25" xfId="0" applyFill="1" applyBorder="1"/>
    <xf numFmtId="0" fontId="28" fillId="4" borderId="6" xfId="0" applyFont="1" applyFill="1" applyBorder="1" applyAlignment="1">
      <alignment horizontal="left"/>
    </xf>
    <xf numFmtId="0" fontId="28" fillId="4" borderId="6" xfId="0" applyFont="1" applyFill="1" applyBorder="1"/>
    <xf numFmtId="0" fontId="29" fillId="4" borderId="6" xfId="0" applyFont="1" applyFill="1" applyBorder="1" applyAlignment="1"/>
    <xf numFmtId="0" fontId="0" fillId="0" borderId="26" xfId="0" applyFill="1" applyBorder="1"/>
    <xf numFmtId="0" fontId="28" fillId="4" borderId="17" xfId="0" applyFont="1" applyFill="1" applyBorder="1"/>
    <xf numFmtId="0" fontId="35" fillId="0" borderId="0" xfId="0" applyFont="1"/>
    <xf numFmtId="0" fontId="35" fillId="7" borderId="7" xfId="0" applyFont="1" applyFill="1" applyBorder="1"/>
    <xf numFmtId="0" fontId="35" fillId="0" borderId="5" xfId="0" applyFont="1" applyFill="1" applyBorder="1"/>
    <xf numFmtId="0" fontId="35" fillId="4" borderId="19" xfId="0" applyFont="1" applyFill="1" applyBorder="1"/>
    <xf numFmtId="0" fontId="35" fillId="4" borderId="20" xfId="0" applyFont="1" applyFill="1" applyBorder="1"/>
    <xf numFmtId="0" fontId="35" fillId="4" borderId="21" xfId="0" applyFont="1" applyFill="1" applyBorder="1"/>
    <xf numFmtId="0" fontId="35" fillId="4" borderId="0" xfId="0" applyFont="1" applyFill="1" applyBorder="1"/>
    <xf numFmtId="0" fontId="35" fillId="7" borderId="10" xfId="0" applyFont="1" applyFill="1" applyBorder="1"/>
    <xf numFmtId="0" fontId="35" fillId="4" borderId="0" xfId="0" applyFont="1" applyFill="1"/>
    <xf numFmtId="0" fontId="38" fillId="4" borderId="23" xfId="0" applyFont="1" applyFill="1" applyBorder="1" applyAlignment="1">
      <alignment horizontal="left" vertical="top" indent="1"/>
    </xf>
    <xf numFmtId="8" fontId="28" fillId="0" borderId="2" xfId="0" applyNumberFormat="1" applyFont="1" applyFill="1" applyBorder="1"/>
    <xf numFmtId="8" fontId="28" fillId="0" borderId="27" xfId="0" applyNumberFormat="1" applyFont="1" applyFill="1" applyBorder="1"/>
    <xf numFmtId="0" fontId="28" fillId="10" borderId="4" xfId="0" applyFont="1" applyFill="1" applyBorder="1" applyAlignment="1" applyProtection="1">
      <alignment horizontal="center" vertical="center" wrapText="1"/>
      <protection locked="0"/>
    </xf>
    <xf numFmtId="0" fontId="0" fillId="0" borderId="6" xfId="0" applyBorder="1"/>
    <xf numFmtId="0" fontId="29" fillId="4" borderId="27" xfId="0" applyFont="1" applyFill="1" applyBorder="1" applyAlignment="1">
      <alignment wrapText="1"/>
    </xf>
    <xf numFmtId="0" fontId="28" fillId="4" borderId="27" xfId="0" applyFont="1" applyFill="1" applyBorder="1" applyAlignment="1">
      <alignment vertical="top" wrapText="1"/>
    </xf>
    <xf numFmtId="0" fontId="28" fillId="4" borderId="27" xfId="0" applyFont="1" applyFill="1" applyBorder="1"/>
    <xf numFmtId="0" fontId="28" fillId="0" borderId="5" xfId="0" applyFont="1" applyFill="1" applyBorder="1" applyAlignment="1"/>
    <xf numFmtId="0" fontId="28" fillId="0" borderId="2" xfId="0" applyFont="1" applyFill="1" applyBorder="1" applyAlignment="1">
      <alignment wrapText="1"/>
    </xf>
    <xf numFmtId="0" fontId="39" fillId="12" borderId="0" xfId="0" applyFont="1" applyFill="1" applyBorder="1" applyAlignment="1" applyProtection="1">
      <alignment vertical="center"/>
    </xf>
    <xf numFmtId="0" fontId="39"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39" fillId="12" borderId="5" xfId="0" applyFont="1" applyFill="1" applyBorder="1" applyAlignment="1" applyProtection="1">
      <alignment horizontal="left" vertical="center" indent="8"/>
    </xf>
    <xf numFmtId="0" fontId="28" fillId="4" borderId="13" xfId="0" applyFont="1" applyFill="1" applyBorder="1" applyAlignment="1">
      <alignment vertical="center"/>
    </xf>
    <xf numFmtId="0" fontId="37" fillId="13" borderId="6" xfId="0" applyFont="1" applyFill="1" applyBorder="1" applyAlignment="1">
      <alignment vertical="center"/>
    </xf>
    <xf numFmtId="0" fontId="37" fillId="13" borderId="21" xfId="0" applyFont="1" applyFill="1" applyBorder="1" applyAlignment="1">
      <alignment vertical="center"/>
    </xf>
    <xf numFmtId="0" fontId="37" fillId="13" borderId="22" xfId="0" applyFont="1" applyFill="1" applyBorder="1" applyAlignment="1">
      <alignment vertical="center"/>
    </xf>
    <xf numFmtId="0" fontId="37" fillId="13" borderId="17" xfId="0" applyFont="1" applyFill="1" applyBorder="1" applyAlignment="1">
      <alignment vertical="center"/>
    </xf>
    <xf numFmtId="0" fontId="37" fillId="13" borderId="19" xfId="0" applyFont="1" applyFill="1" applyBorder="1" applyAlignment="1">
      <alignment vertical="center"/>
    </xf>
    <xf numFmtId="0" fontId="37" fillId="13" borderId="5" xfId="0" applyFont="1" applyFill="1" applyBorder="1" applyAlignment="1">
      <alignment vertical="center"/>
    </xf>
    <xf numFmtId="0" fontId="37" fillId="13" borderId="23" xfId="0" applyFont="1" applyFill="1" applyBorder="1" applyAlignment="1">
      <alignment vertical="center"/>
    </xf>
    <xf numFmtId="0" fontId="37" fillId="13" borderId="12" xfId="0" applyFont="1" applyFill="1" applyBorder="1" applyAlignment="1">
      <alignment vertical="center"/>
    </xf>
    <xf numFmtId="0" fontId="37" fillId="0" borderId="0" xfId="0" applyFont="1" applyFill="1" applyBorder="1" applyAlignment="1">
      <alignment horizontal="center" vertical="center"/>
    </xf>
    <xf numFmtId="0" fontId="32" fillId="0" borderId="0" xfId="0" applyFont="1" applyFill="1" applyBorder="1" applyAlignment="1" applyProtection="1">
      <alignment horizontal="center" vertical="center" wrapText="1"/>
    </xf>
    <xf numFmtId="0" fontId="28" fillId="0" borderId="0" xfId="0" applyFont="1"/>
    <xf numFmtId="0" fontId="28" fillId="7" borderId="7" xfId="0" applyFont="1" applyFill="1" applyBorder="1"/>
    <xf numFmtId="0" fontId="28" fillId="0" borderId="2" xfId="0" applyFont="1" applyFill="1" applyBorder="1"/>
    <xf numFmtId="0" fontId="28" fillId="0" borderId="2" xfId="0" applyFont="1" applyBorder="1"/>
    <xf numFmtId="0" fontId="28" fillId="7" borderId="10" xfId="0" applyFont="1" applyFill="1" applyBorder="1"/>
    <xf numFmtId="0" fontId="28" fillId="0" borderId="2" xfId="0" applyFont="1" applyFill="1" applyBorder="1" applyAlignment="1"/>
    <xf numFmtId="0" fontId="39"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39" fillId="12" borderId="0" xfId="0" applyFont="1" applyFill="1" applyBorder="1" applyAlignment="1" applyProtection="1">
      <alignment horizontal="left" vertical="center"/>
    </xf>
    <xf numFmtId="0" fontId="32" fillId="0" borderId="0" xfId="0" applyFont="1" applyFill="1" applyBorder="1" applyAlignment="1" applyProtection="1">
      <alignment horizontal="center" vertical="center" wrapText="1"/>
    </xf>
    <xf numFmtId="0" fontId="40" fillId="0" borderId="0" xfId="0" applyFont="1" applyFill="1" applyBorder="1" applyAlignment="1">
      <alignment vertical="center"/>
    </xf>
    <xf numFmtId="0" fontId="0" fillId="0" borderId="20" xfId="0" applyFill="1" applyBorder="1"/>
    <xf numFmtId="0" fontId="37" fillId="0" borderId="2" xfId="0" applyFont="1" applyFill="1" applyBorder="1" applyAlignment="1">
      <alignment horizontal="center" vertical="center"/>
    </xf>
    <xf numFmtId="0" fontId="32" fillId="0" borderId="5" xfId="0" applyFont="1" applyFill="1" applyBorder="1" applyAlignment="1" applyProtection="1">
      <alignment vertical="center" wrapText="1"/>
    </xf>
    <xf numFmtId="0" fontId="32" fillId="0" borderId="0" xfId="0" applyFont="1" applyFill="1" applyBorder="1" applyAlignment="1" applyProtection="1">
      <alignment vertical="center" wrapText="1"/>
    </xf>
    <xf numFmtId="0" fontId="0" fillId="0" borderId="12" xfId="0" applyFill="1" applyBorder="1"/>
    <xf numFmtId="0" fontId="29" fillId="0" borderId="13" xfId="0" applyFont="1" applyFill="1" applyBorder="1" applyAlignment="1">
      <alignment vertical="center" wrapText="1"/>
    </xf>
    <xf numFmtId="0" fontId="41" fillId="12" borderId="0" xfId="0" applyFont="1" applyFill="1" applyBorder="1" applyAlignment="1" applyProtection="1">
      <alignment horizontal="left" vertical="center"/>
    </xf>
    <xf numFmtId="0" fontId="41" fillId="12" borderId="0" xfId="0" applyFont="1" applyFill="1" applyBorder="1" applyAlignment="1" applyProtection="1">
      <alignment horizontal="left" vertical="center" indent="10"/>
    </xf>
    <xf numFmtId="0" fontId="29" fillId="5" borderId="4" xfId="0" applyFont="1" applyFill="1" applyBorder="1" applyAlignment="1">
      <alignment horizontal="center" vertical="center" wrapText="1"/>
    </xf>
    <xf numFmtId="0" fontId="28" fillId="10" borderId="4" xfId="0" applyFont="1" applyFill="1" applyBorder="1" applyAlignment="1" applyProtection="1">
      <alignment horizontal="center" vertical="center" wrapText="1"/>
      <protection locked="0"/>
    </xf>
    <xf numFmtId="0" fontId="28" fillId="4" borderId="4" xfId="0" applyFont="1" applyFill="1" applyBorder="1" applyAlignment="1" applyProtection="1">
      <alignment horizontal="center" vertical="center" wrapText="1"/>
      <protection locked="0"/>
    </xf>
    <xf numFmtId="0" fontId="28" fillId="4" borderId="6" xfId="0" applyFont="1" applyFill="1" applyBorder="1"/>
    <xf numFmtId="0" fontId="29" fillId="6" borderId="4" xfId="0" applyFont="1" applyFill="1" applyBorder="1" applyAlignment="1">
      <alignment horizontal="center" vertical="center" wrapText="1"/>
    </xf>
    <xf numFmtId="0" fontId="28" fillId="6" borderId="4" xfId="0" applyFont="1" applyFill="1" applyBorder="1" applyAlignment="1" applyProtection="1">
      <alignment horizontal="center" vertical="center" wrapText="1"/>
    </xf>
    <xf numFmtId="0" fontId="29" fillId="6" borderId="4" xfId="0" applyFont="1" applyFill="1" applyBorder="1" applyAlignment="1">
      <alignment horizontal="center" vertical="center" wrapText="1"/>
    </xf>
    <xf numFmtId="0" fontId="35" fillId="4" borderId="5" xfId="0" applyFont="1" applyFill="1" applyBorder="1"/>
    <xf numFmtId="0" fontId="35" fillId="4" borderId="22" xfId="0" applyFont="1" applyFill="1" applyBorder="1"/>
    <xf numFmtId="0" fontId="38" fillId="4" borderId="5" xfId="0" applyFont="1" applyFill="1" applyBorder="1" applyAlignment="1">
      <alignment horizontal="left" vertical="center" indent="1"/>
    </xf>
    <xf numFmtId="0" fontId="42" fillId="4" borderId="0" xfId="0" applyFont="1" applyFill="1" applyBorder="1" applyAlignment="1">
      <alignment horizontal="left"/>
    </xf>
    <xf numFmtId="0" fontId="42" fillId="4" borderId="0" xfId="0" applyFont="1" applyFill="1" applyBorder="1"/>
    <xf numFmtId="0" fontId="28" fillId="4" borderId="12" xfId="0" applyFont="1" applyFill="1" applyBorder="1" applyAlignment="1"/>
    <xf numFmtId="0" fontId="28" fillId="4" borderId="6" xfId="0" applyFont="1" applyFill="1" applyBorder="1" applyAlignment="1"/>
    <xf numFmtId="0" fontId="34" fillId="8" borderId="21" xfId="0" applyFont="1" applyFill="1" applyBorder="1" applyAlignment="1" applyProtection="1">
      <alignment horizontal="left" vertical="center"/>
    </xf>
    <xf numFmtId="0" fontId="34" fillId="0" borderId="19" xfId="0" applyFont="1" applyFill="1" applyBorder="1" applyAlignment="1" applyProtection="1">
      <alignment horizontal="left" vertical="center" indent="1"/>
    </xf>
    <xf numFmtId="164" fontId="43" fillId="0" borderId="6" xfId="0" applyNumberFormat="1" applyFont="1" applyFill="1" applyBorder="1" applyAlignment="1" applyProtection="1">
      <alignment horizontal="center" vertical="center" wrapText="1"/>
    </xf>
    <xf numFmtId="0" fontId="34" fillId="8" borderId="19" xfId="0" applyFont="1" applyFill="1" applyBorder="1" applyAlignment="1" applyProtection="1">
      <alignment horizontal="left" vertical="center" wrapText="1" indent="1"/>
    </xf>
    <xf numFmtId="0" fontId="0" fillId="0" borderId="13" xfId="0" applyBorder="1"/>
    <xf numFmtId="0" fontId="33" fillId="0" borderId="3" xfId="0" applyFont="1" applyFill="1" applyBorder="1" applyAlignment="1" applyProtection="1">
      <alignment horizontal="center"/>
    </xf>
    <xf numFmtId="0" fontId="0" fillId="0" borderId="27" xfId="0" applyFill="1" applyBorder="1"/>
    <xf numFmtId="0" fontId="29" fillId="4" borderId="0" xfId="0" applyFont="1" applyFill="1" applyBorder="1" applyAlignment="1" applyProtection="1">
      <alignment wrapText="1"/>
    </xf>
    <xf numFmtId="0" fontId="28" fillId="0" borderId="0" xfId="0" applyFont="1" applyFill="1" applyBorder="1" applyAlignment="1" applyProtection="1">
      <alignment vertical="top" wrapText="1"/>
    </xf>
    <xf numFmtId="0" fontId="28" fillId="0" borderId="2" xfId="0" applyFont="1" applyFill="1" applyBorder="1" applyAlignment="1" applyProtection="1">
      <alignment vertical="top" wrapText="1"/>
    </xf>
    <xf numFmtId="0" fontId="28" fillId="0" borderId="2" xfId="0" applyFont="1" applyFill="1" applyBorder="1" applyProtection="1"/>
    <xf numFmtId="0" fontId="29" fillId="5" borderId="11" xfId="0" applyFont="1" applyFill="1" applyBorder="1" applyAlignment="1">
      <alignment horizontal="center" vertical="center" wrapText="1"/>
    </xf>
    <xf numFmtId="0" fontId="29" fillId="4" borderId="3" xfId="0" applyFont="1" applyFill="1" applyBorder="1"/>
    <xf numFmtId="0" fontId="29" fillId="5" borderId="11" xfId="0" applyFont="1" applyFill="1" applyBorder="1" applyAlignment="1">
      <alignment horizontal="center" vertical="center" wrapText="1"/>
    </xf>
    <xf numFmtId="0" fontId="0" fillId="0" borderId="6" xfId="0" applyBorder="1"/>
    <xf numFmtId="0" fontId="29" fillId="5" borderId="13"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28" fillId="4" borderId="22" xfId="0" applyFont="1" applyFill="1" applyBorder="1"/>
    <xf numFmtId="8" fontId="31" fillId="4" borderId="2" xfId="0" applyNumberFormat="1" applyFont="1" applyFill="1" applyBorder="1"/>
    <xf numFmtId="8" fontId="28" fillId="6" borderId="3" xfId="0" applyNumberFormat="1" applyFont="1" applyFill="1" applyBorder="1" applyAlignment="1">
      <alignment horizontal="right" indent="1"/>
    </xf>
    <xf numFmtId="8" fontId="28" fillId="6" borderId="13" xfId="0" applyNumberFormat="1" applyFont="1" applyFill="1" applyBorder="1" applyAlignment="1">
      <alignment horizontal="right" indent="1"/>
    </xf>
    <xf numFmtId="0" fontId="29" fillId="4" borderId="5" xfId="0" applyFont="1" applyFill="1" applyBorder="1" applyAlignment="1">
      <alignment horizontal="left" vertical="center" indent="1"/>
    </xf>
    <xf numFmtId="0" fontId="0" fillId="0" borderId="6" xfId="0" applyFill="1" applyBorder="1"/>
    <xf numFmtId="0" fontId="33" fillId="0" borderId="6" xfId="0" applyFont="1" applyFill="1" applyBorder="1" applyAlignment="1" applyProtection="1">
      <alignment horizontal="center" vertical="center"/>
    </xf>
    <xf numFmtId="0" fontId="33" fillId="0" borderId="6" xfId="0" applyFont="1" applyFill="1" applyBorder="1" applyAlignment="1" applyProtection="1">
      <alignment horizontal="center"/>
    </xf>
    <xf numFmtId="0" fontId="44" fillId="0" borderId="6" xfId="0" applyFont="1" applyFill="1" applyBorder="1" applyProtection="1"/>
    <xf numFmtId="0" fontId="32" fillId="0" borderId="6" xfId="0" applyFont="1" applyFill="1" applyBorder="1" applyProtection="1"/>
    <xf numFmtId="0" fontId="28" fillId="4" borderId="2" xfId="0" applyFont="1" applyFill="1" applyBorder="1" applyAlignment="1">
      <alignment wrapText="1"/>
    </xf>
    <xf numFmtId="0" fontId="0" fillId="0" borderId="0" xfId="0" applyFill="1" applyBorder="1" applyAlignment="1">
      <alignment horizontal="center" vertical="center"/>
    </xf>
    <xf numFmtId="0" fontId="29" fillId="5" borderId="29" xfId="0" applyFont="1" applyFill="1" applyBorder="1" applyAlignment="1">
      <alignment horizontal="center" vertical="center" wrapText="1"/>
    </xf>
    <xf numFmtId="0" fontId="28" fillId="4" borderId="0" xfId="0" applyFont="1" applyFill="1" applyBorder="1" applyAlignment="1"/>
    <xf numFmtId="0" fontId="29" fillId="4" borderId="0" xfId="0" applyFont="1" applyFill="1" applyBorder="1"/>
    <xf numFmtId="0" fontId="28" fillId="0" borderId="27" xfId="0" applyFont="1" applyFill="1" applyBorder="1" applyAlignment="1" applyProtection="1">
      <alignment horizontal="center" vertical="center" wrapText="1"/>
      <protection locked="0"/>
    </xf>
    <xf numFmtId="0" fontId="28" fillId="0" borderId="2" xfId="0" applyFont="1" applyFill="1" applyBorder="1" applyAlignment="1" applyProtection="1">
      <alignment horizontal="center" vertical="center" wrapText="1"/>
      <protection locked="0"/>
    </xf>
    <xf numFmtId="0" fontId="28" fillId="0" borderId="2" xfId="0" applyFont="1" applyFill="1" applyBorder="1" applyAlignment="1" applyProtection="1">
      <alignment horizontal="center" vertical="center" wrapText="1"/>
    </xf>
    <xf numFmtId="0" fontId="28" fillId="10" borderId="23" xfId="0" applyFont="1" applyFill="1" applyBorder="1" applyAlignment="1" applyProtection="1">
      <alignment horizontal="center" vertical="center" wrapText="1"/>
      <protection locked="0"/>
    </xf>
    <xf numFmtId="0" fontId="28" fillId="10" borderId="11" xfId="0" applyFont="1" applyFill="1" applyBorder="1" applyAlignment="1" applyProtection="1">
      <alignment horizontal="center" vertical="center" wrapText="1"/>
      <protection locked="0"/>
    </xf>
    <xf numFmtId="0" fontId="28" fillId="4" borderId="11" xfId="0" applyFont="1" applyFill="1" applyBorder="1" applyAlignment="1" applyProtection="1">
      <alignment horizontal="center" vertical="center" wrapText="1"/>
      <protection locked="0"/>
    </xf>
    <xf numFmtId="0" fontId="28" fillId="10" borderId="17" xfId="0" applyFont="1" applyFill="1" applyBorder="1" applyAlignment="1" applyProtection="1">
      <alignment horizontal="center" vertical="center" wrapText="1"/>
      <protection locked="0"/>
    </xf>
    <xf numFmtId="0" fontId="29" fillId="0" borderId="13" xfId="0" applyFont="1" applyFill="1" applyBorder="1" applyAlignment="1">
      <alignment vertical="center" wrapText="1"/>
    </xf>
    <xf numFmtId="0" fontId="29" fillId="0" borderId="2" xfId="0" applyFont="1" applyFill="1" applyBorder="1" applyAlignment="1">
      <alignment vertical="center" wrapText="1"/>
    </xf>
    <xf numFmtId="0" fontId="28" fillId="10" borderId="6" xfId="0" applyFont="1" applyFill="1" applyBorder="1" applyAlignment="1" applyProtection="1">
      <alignment horizontal="center" vertical="center" wrapText="1"/>
      <protection locked="0"/>
    </xf>
    <xf numFmtId="0" fontId="28" fillId="4" borderId="6" xfId="0" applyFont="1" applyFill="1" applyBorder="1" applyAlignment="1" applyProtection="1">
      <alignment horizontal="center" vertical="center" wrapText="1"/>
      <protection locked="0"/>
    </xf>
    <xf numFmtId="0" fontId="28" fillId="10" borderId="12" xfId="0" applyFont="1" applyFill="1" applyBorder="1" applyAlignment="1" applyProtection="1">
      <alignment horizontal="center" vertical="center" wrapText="1"/>
      <protection locked="0"/>
    </xf>
    <xf numFmtId="0" fontId="28" fillId="10" borderId="4" xfId="0" applyFont="1" applyFill="1" applyBorder="1" applyAlignment="1" applyProtection="1">
      <alignment horizontal="center" vertical="center" wrapText="1"/>
    </xf>
    <xf numFmtId="0" fontId="28" fillId="4" borderId="4" xfId="0" applyFont="1" applyFill="1" applyBorder="1" applyAlignment="1" applyProtection="1">
      <alignment horizontal="center" vertical="center" wrapText="1"/>
    </xf>
    <xf numFmtId="0" fontId="28" fillId="10" borderId="6" xfId="0" applyFont="1" applyFill="1" applyBorder="1" applyAlignment="1" applyProtection="1">
      <alignment horizontal="center" vertical="center" wrapText="1"/>
    </xf>
    <xf numFmtId="0" fontId="28" fillId="4" borderId="6" xfId="0" applyFont="1" applyFill="1" applyBorder="1" applyAlignment="1" applyProtection="1">
      <alignment horizontal="center" vertical="center" wrapText="1"/>
    </xf>
    <xf numFmtId="0" fontId="29" fillId="4" borderId="3" xfId="0" applyFont="1" applyFill="1" applyBorder="1" applyAlignment="1">
      <alignment horizontal="center"/>
    </xf>
    <xf numFmtId="0" fontId="28" fillId="0" borderId="27" xfId="0" applyFont="1" applyFill="1" applyBorder="1" applyAlignment="1" applyProtection="1">
      <alignment horizontal="center" vertical="center" wrapText="1"/>
    </xf>
    <xf numFmtId="0" fontId="28" fillId="0" borderId="3" xfId="0" applyFont="1" applyFill="1" applyBorder="1" applyAlignment="1" applyProtection="1">
      <alignment horizontal="center" vertical="center" wrapText="1"/>
    </xf>
    <xf numFmtId="0" fontId="28" fillId="10" borderId="11" xfId="0" applyFont="1" applyFill="1" applyBorder="1" applyAlignment="1" applyProtection="1">
      <alignment horizontal="center" vertical="center" wrapText="1"/>
    </xf>
    <xf numFmtId="0" fontId="28" fillId="4" borderId="11" xfId="0" applyFont="1" applyFill="1" applyBorder="1" applyAlignment="1" applyProtection="1">
      <alignment horizontal="center" vertical="center" wrapText="1"/>
    </xf>
    <xf numFmtId="0" fontId="35" fillId="4" borderId="20" xfId="0" applyFont="1" applyFill="1" applyBorder="1"/>
    <xf numFmtId="0" fontId="28" fillId="4" borderId="6" xfId="0" applyFont="1" applyFill="1" applyBorder="1" applyAlignment="1">
      <alignment horizontal="left"/>
    </xf>
    <xf numFmtId="0" fontId="38" fillId="4" borderId="0" xfId="0" applyFont="1" applyFill="1" applyBorder="1" applyAlignment="1">
      <alignment horizontal="left" vertical="center" indent="1"/>
    </xf>
    <xf numFmtId="0" fontId="29" fillId="4" borderId="0" xfId="0" applyFont="1" applyFill="1" applyBorder="1" applyAlignment="1">
      <alignment horizontal="left" vertical="center" indent="1"/>
    </xf>
    <xf numFmtId="0" fontId="38" fillId="4" borderId="0" xfId="0" applyFont="1" applyFill="1" applyBorder="1" applyAlignment="1">
      <alignment horizontal="left" vertical="top" indent="1"/>
    </xf>
    <xf numFmtId="0" fontId="29" fillId="4" borderId="6" xfId="0" applyFont="1" applyFill="1" applyBorder="1" applyAlignment="1"/>
    <xf numFmtId="0" fontId="29" fillId="0" borderId="13" xfId="0" applyFont="1" applyFill="1" applyBorder="1" applyAlignment="1">
      <alignment horizontal="left" wrapText="1"/>
    </xf>
    <xf numFmtId="0" fontId="0" fillId="0" borderId="2" xfId="0" applyFill="1" applyBorder="1" applyAlignment="1"/>
    <xf numFmtId="0" fontId="45" fillId="0" borderId="13" xfId="0" applyFont="1" applyFill="1" applyBorder="1" applyAlignment="1">
      <alignment horizontal="center" vertical="center" wrapText="1"/>
    </xf>
    <xf numFmtId="0" fontId="45" fillId="0" borderId="2" xfId="0" applyFont="1" applyFill="1" applyBorder="1" applyAlignment="1">
      <alignment horizontal="center" vertical="center" wrapText="1"/>
    </xf>
    <xf numFmtId="0" fontId="29" fillId="0" borderId="2" xfId="0" applyFont="1" applyFill="1" applyBorder="1" applyAlignment="1">
      <alignment horizontal="center" wrapText="1"/>
    </xf>
    <xf numFmtId="0" fontId="29" fillId="0" borderId="2" xfId="0" applyFont="1" applyFill="1" applyBorder="1" applyAlignment="1">
      <alignment horizontal="center" vertical="top" wrapText="1"/>
    </xf>
    <xf numFmtId="0" fontId="36" fillId="0" borderId="2" xfId="0" applyFont="1" applyFill="1" applyBorder="1" applyAlignment="1">
      <alignment horizontal="left" wrapText="1" indent="1"/>
    </xf>
    <xf numFmtId="0" fontId="36" fillId="0" borderId="2" xfId="0" applyFont="1" applyFill="1" applyBorder="1" applyAlignment="1" applyProtection="1">
      <alignment horizontal="left" wrapText="1" indent="1"/>
    </xf>
    <xf numFmtId="0" fontId="29" fillId="4" borderId="3" xfId="0" applyFont="1" applyFill="1" applyBorder="1" applyAlignment="1">
      <alignment horizontal="left"/>
    </xf>
    <xf numFmtId="0" fontId="36" fillId="10" borderId="30" xfId="0" applyFont="1" applyFill="1" applyBorder="1" applyAlignment="1" applyProtection="1">
      <alignment horizontal="left" wrapText="1" indent="1"/>
    </xf>
    <xf numFmtId="0" fontId="36" fillId="4" borderId="30" xfId="0" applyFont="1" applyFill="1" applyBorder="1" applyAlignment="1" applyProtection="1">
      <alignment horizontal="left" wrapText="1" indent="1"/>
    </xf>
    <xf numFmtId="0" fontId="36" fillId="0" borderId="27" xfId="0" applyFont="1" applyFill="1" applyBorder="1" applyAlignment="1" applyProtection="1">
      <alignment horizontal="left" wrapText="1" indent="1"/>
    </xf>
    <xf numFmtId="0" fontId="36" fillId="5" borderId="13" xfId="0" applyFont="1" applyFill="1" applyBorder="1" applyAlignment="1">
      <alignment horizontal="center" vertical="center" wrapText="1"/>
    </xf>
    <xf numFmtId="8" fontId="28" fillId="10" borderId="13" xfId="0" applyNumberFormat="1" applyFont="1" applyFill="1" applyBorder="1" applyAlignment="1" applyProtection="1">
      <alignment horizontal="right" indent="1"/>
      <protection locked="0"/>
    </xf>
    <xf numFmtId="0" fontId="0" fillId="7" borderId="26" xfId="0" applyFill="1" applyBorder="1"/>
    <xf numFmtId="0" fontId="36" fillId="10" borderId="3" xfId="0" applyFont="1" applyFill="1" applyBorder="1" applyAlignment="1">
      <alignment horizontal="left" wrapText="1" indent="1"/>
    </xf>
    <xf numFmtId="0" fontId="46" fillId="4" borderId="3" xfId="0" applyFont="1" applyFill="1" applyBorder="1" applyAlignment="1">
      <alignment horizontal="left" wrapText="1" indent="1"/>
    </xf>
    <xf numFmtId="0" fontId="36" fillId="4" borderId="3" xfId="0" applyFont="1" applyFill="1" applyBorder="1" applyAlignment="1">
      <alignment horizontal="left" wrapText="1" indent="1"/>
    </xf>
    <xf numFmtId="0" fontId="46" fillId="10" borderId="3" xfId="0" applyFont="1" applyFill="1" applyBorder="1" applyAlignment="1">
      <alignment horizontal="left" wrapText="1" indent="1"/>
    </xf>
    <xf numFmtId="0" fontId="39" fillId="12" borderId="0" xfId="0" applyFont="1" applyFill="1" applyBorder="1" applyAlignment="1" applyProtection="1">
      <alignment horizontal="left" vertical="center" indent="8"/>
    </xf>
    <xf numFmtId="0" fontId="28" fillId="14" borderId="4" xfId="0" applyFont="1" applyFill="1" applyBorder="1" applyAlignment="1" applyProtection="1">
      <alignment horizontal="center" vertical="center" wrapText="1"/>
    </xf>
    <xf numFmtId="0" fontId="28" fillId="14" borderId="2" xfId="0" applyFont="1" applyFill="1" applyBorder="1" applyAlignment="1" applyProtection="1">
      <alignment horizontal="center" vertical="center" wrapText="1"/>
    </xf>
    <xf numFmtId="0" fontId="28" fillId="14" borderId="11" xfId="0" applyFont="1" applyFill="1" applyBorder="1" applyAlignment="1" applyProtection="1">
      <alignment horizontal="center" vertical="center" wrapText="1"/>
    </xf>
    <xf numFmtId="0" fontId="28" fillId="14" borderId="2" xfId="0" applyFont="1" applyFill="1" applyBorder="1" applyAlignment="1" applyProtection="1">
      <alignment horizontal="center" vertical="center" wrapText="1"/>
      <protection locked="0"/>
    </xf>
    <xf numFmtId="0" fontId="28"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28"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28" fillId="4" borderId="0" xfId="0" applyFont="1" applyFill="1" applyAlignment="1">
      <alignment horizontal="center" vertical="center"/>
    </xf>
    <xf numFmtId="0" fontId="0" fillId="7" borderId="7" xfId="0" applyFill="1" applyBorder="1" applyAlignment="1">
      <alignment horizontal="center" vertical="center"/>
    </xf>
    <xf numFmtId="0" fontId="36" fillId="14" borderId="11" xfId="0" applyFont="1" applyFill="1" applyBorder="1" applyAlignment="1">
      <alignment horizontal="center" vertical="center" wrapText="1"/>
    </xf>
    <xf numFmtId="0" fontId="29"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4" fillId="12" borderId="0" xfId="0" applyFont="1" applyFill="1" applyAlignment="1">
      <alignment vertical="center"/>
    </xf>
    <xf numFmtId="0" fontId="29" fillId="4" borderId="22" xfId="0" applyFont="1" applyFill="1" applyBorder="1" applyAlignment="1">
      <alignment wrapText="1"/>
    </xf>
    <xf numFmtId="0" fontId="29" fillId="4" borderId="17" xfId="0" applyFont="1" applyFill="1" applyBorder="1" applyAlignment="1">
      <alignment wrapText="1"/>
    </xf>
    <xf numFmtId="0" fontId="36" fillId="10" borderId="3" xfId="0" applyFont="1" applyFill="1" applyBorder="1" applyAlignment="1">
      <alignment horizontal="left" wrapText="1" indent="1"/>
    </xf>
    <xf numFmtId="0" fontId="46" fillId="4" borderId="3" xfId="0" applyFont="1" applyFill="1" applyBorder="1" applyAlignment="1">
      <alignment horizontal="left" wrapText="1" indent="1"/>
    </xf>
    <xf numFmtId="0" fontId="36" fillId="4" borderId="3" xfId="0" applyFont="1" applyFill="1" applyBorder="1" applyAlignment="1">
      <alignment horizontal="left" wrapText="1" indent="1"/>
    </xf>
    <xf numFmtId="0" fontId="46" fillId="10" borderId="3" xfId="0" applyFont="1" applyFill="1" applyBorder="1" applyAlignment="1">
      <alignment horizontal="left" wrapText="1" indent="1"/>
    </xf>
    <xf numFmtId="0" fontId="36" fillId="10" borderId="27" xfId="0" applyFont="1" applyFill="1" applyBorder="1" applyAlignment="1" applyProtection="1">
      <alignment horizontal="left" wrapText="1" indent="1"/>
      <protection locked="0"/>
    </xf>
    <xf numFmtId="0" fontId="36" fillId="4" borderId="3" xfId="0" applyFont="1" applyFill="1" applyBorder="1" applyAlignment="1" applyProtection="1">
      <alignment horizontal="left" wrapText="1" indent="1"/>
      <protection locked="0"/>
    </xf>
    <xf numFmtId="0" fontId="36" fillId="10" borderId="3" xfId="0" applyFont="1" applyFill="1" applyBorder="1" applyAlignment="1" applyProtection="1">
      <alignment horizontal="left" wrapText="1" indent="1"/>
      <protection locked="0"/>
    </xf>
    <xf numFmtId="0" fontId="28" fillId="4" borderId="27" xfId="0" applyFont="1" applyFill="1" applyBorder="1" applyAlignment="1">
      <alignment horizontal="left" vertical="center" indent="1"/>
    </xf>
    <xf numFmtId="0" fontId="0" fillId="14" borderId="5" xfId="0" applyFill="1" applyBorder="1"/>
    <xf numFmtId="0" fontId="29" fillId="14" borderId="2" xfId="0" applyFont="1" applyFill="1" applyBorder="1" applyAlignment="1">
      <alignment horizontal="center" vertical="top" wrapText="1"/>
    </xf>
    <xf numFmtId="0" fontId="45" fillId="14" borderId="23" xfId="0" applyFont="1" applyFill="1" applyBorder="1" applyAlignment="1">
      <alignment horizontal="center" vertical="center" textRotation="90" wrapText="1"/>
    </xf>
    <xf numFmtId="0" fontId="28" fillId="14" borderId="2" xfId="0" applyFont="1" applyFill="1" applyBorder="1" applyAlignment="1">
      <alignment wrapText="1"/>
    </xf>
    <xf numFmtId="0" fontId="45" fillId="14" borderId="17" xfId="0" applyFont="1" applyFill="1" applyBorder="1" applyAlignment="1">
      <alignment horizontal="center" vertical="center" textRotation="90" wrapText="1"/>
    </xf>
    <xf numFmtId="0" fontId="29" fillId="14" borderId="3" xfId="0" applyFont="1" applyFill="1" applyBorder="1" applyAlignment="1">
      <alignment horizontal="center" vertical="center" wrapText="1"/>
    </xf>
    <xf numFmtId="0" fontId="45" fillId="14" borderId="17" xfId="0" applyFont="1" applyFill="1" applyBorder="1" applyAlignment="1">
      <alignment horizontal="center" vertical="center" wrapText="1"/>
    </xf>
    <xf numFmtId="0" fontId="0" fillId="14" borderId="19" xfId="0" applyFill="1" applyBorder="1"/>
    <xf numFmtId="0" fontId="0" fillId="14" borderId="31" xfId="0" applyFill="1" applyBorder="1"/>
    <xf numFmtId="0" fontId="3" fillId="0" borderId="2" xfId="5" applyFont="1" applyFill="1" applyBorder="1" applyAlignment="1"/>
    <xf numFmtId="0" fontId="29" fillId="14" borderId="13" xfId="0" applyFont="1" applyFill="1" applyBorder="1" applyAlignment="1">
      <alignment horizontal="center" vertical="center" wrapText="1"/>
    </xf>
    <xf numFmtId="0" fontId="28" fillId="15" borderId="2" xfId="0" applyFont="1" applyFill="1" applyBorder="1" applyAlignment="1">
      <alignment horizontal="right" indent="1"/>
    </xf>
    <xf numFmtId="0" fontId="34" fillId="9" borderId="6" xfId="0" applyNumberFormat="1" applyFont="1" applyFill="1" applyBorder="1" applyAlignment="1" applyProtection="1">
      <alignment horizontal="center" vertical="center"/>
      <protection locked="0"/>
    </xf>
    <xf numFmtId="0" fontId="28" fillId="4" borderId="0" xfId="0" applyFont="1" applyFill="1" applyProtection="1">
      <protection locked="0"/>
    </xf>
    <xf numFmtId="0" fontId="34" fillId="0" borderId="19" xfId="0" applyFont="1" applyFill="1" applyBorder="1" applyAlignment="1" applyProtection="1">
      <alignment horizontal="left" vertical="center" indent="1"/>
    </xf>
    <xf numFmtId="164" fontId="43" fillId="0" borderId="6" xfId="0" applyNumberFormat="1" applyFont="1" applyFill="1" applyBorder="1" applyAlignment="1" applyProtection="1">
      <alignment horizontal="center" vertical="center" wrapText="1"/>
    </xf>
    <xf numFmtId="0" fontId="43" fillId="6" borderId="3" xfId="0" applyFont="1" applyFill="1" applyBorder="1" applyAlignment="1" applyProtection="1">
      <alignment horizontal="right" vertical="center" indent="1"/>
    </xf>
    <xf numFmtId="0" fontId="28" fillId="10" borderId="3" xfId="0" applyFont="1" applyFill="1" applyBorder="1" applyAlignment="1" applyProtection="1">
      <alignment horizontal="center" vertical="center" wrapText="1"/>
      <protection locked="0"/>
    </xf>
    <xf numFmtId="0" fontId="33" fillId="12" borderId="6" xfId="0" applyFont="1" applyFill="1" applyBorder="1" applyAlignment="1" applyProtection="1">
      <alignment horizontal="right" vertical="center"/>
    </xf>
    <xf numFmtId="49" fontId="33" fillId="12" borderId="6" xfId="0" applyNumberFormat="1" applyFont="1" applyFill="1" applyBorder="1" applyAlignment="1" applyProtection="1">
      <alignment horizontal="left" vertical="center"/>
    </xf>
    <xf numFmtId="0" fontId="47" fillId="0" borderId="23" xfId="0" applyFont="1" applyBorder="1"/>
    <xf numFmtId="0" fontId="47" fillId="0" borderId="5" xfId="0" applyFont="1" applyBorder="1"/>
    <xf numFmtId="0" fontId="33" fillId="0" borderId="6" xfId="0" applyFont="1" applyFill="1" applyBorder="1" applyAlignment="1" applyProtection="1">
      <alignment horizontal="center"/>
    </xf>
    <xf numFmtId="0" fontId="32" fillId="0" borderId="22" xfId="0" applyFont="1" applyBorder="1" applyProtection="1"/>
    <xf numFmtId="0" fontId="32" fillId="0" borderId="6" xfId="0" applyFont="1" applyFill="1" applyBorder="1" applyProtection="1"/>
    <xf numFmtId="0" fontId="0" fillId="0" borderId="5" xfId="0" applyFill="1" applyBorder="1" applyAlignment="1">
      <alignment horizontal="center" vertical="center"/>
    </xf>
    <xf numFmtId="0" fontId="28" fillId="0" borderId="4" xfId="0" applyFont="1" applyFill="1" applyBorder="1" applyAlignment="1" applyProtection="1">
      <alignment horizontal="center" vertical="center" wrapText="1"/>
      <protection locked="0"/>
    </xf>
    <xf numFmtId="10" fontId="28" fillId="6" borderId="3" xfId="0" applyNumberFormat="1" applyFont="1" applyFill="1" applyBorder="1" applyAlignment="1">
      <alignment horizontal="right" vertical="center" wrapText="1" indent="1"/>
    </xf>
    <xf numFmtId="10" fontId="28" fillId="6" borderId="4" xfId="0" applyNumberFormat="1" applyFont="1" applyFill="1" applyBorder="1" applyAlignment="1">
      <alignment horizontal="right" vertical="center" wrapText="1" indent="1"/>
    </xf>
    <xf numFmtId="10" fontId="28" fillId="14" borderId="11" xfId="0" applyNumberFormat="1" applyFont="1" applyFill="1" applyBorder="1" applyAlignment="1" applyProtection="1">
      <alignment horizontal="center" vertical="center" wrapText="1"/>
      <protection locked="0"/>
    </xf>
    <xf numFmtId="10" fontId="28" fillId="10" borderId="3" xfId="0" applyNumberFormat="1" applyFont="1" applyFill="1" applyBorder="1" applyAlignment="1" applyProtection="1">
      <alignment horizontal="right" indent="1"/>
      <protection locked="0"/>
    </xf>
    <xf numFmtId="10" fontId="28" fillId="10" borderId="4" xfId="0" applyNumberFormat="1" applyFont="1" applyFill="1" applyBorder="1" applyAlignment="1" applyProtection="1">
      <alignment horizontal="right" indent="1"/>
      <protection locked="0"/>
    </xf>
    <xf numFmtId="10" fontId="28" fillId="4" borderId="3" xfId="0" applyNumberFormat="1" applyFont="1" applyFill="1" applyBorder="1" applyAlignment="1" applyProtection="1">
      <alignment horizontal="right" indent="1"/>
      <protection locked="0"/>
    </xf>
    <xf numFmtId="10" fontId="28" fillId="4" borderId="4" xfId="0" applyNumberFormat="1" applyFont="1" applyFill="1" applyBorder="1" applyAlignment="1" applyProtection="1">
      <alignment horizontal="right" indent="1"/>
      <protection locked="0"/>
    </xf>
    <xf numFmtId="10" fontId="28" fillId="0" borderId="3" xfId="0" applyNumberFormat="1" applyFont="1" applyFill="1" applyBorder="1" applyAlignment="1" applyProtection="1">
      <alignment horizontal="right" indent="1"/>
      <protection locked="0"/>
    </xf>
    <xf numFmtId="10" fontId="28"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28" fillId="0" borderId="3" xfId="0" applyNumberFormat="1" applyFont="1" applyFill="1" applyBorder="1" applyAlignment="1" applyProtection="1">
      <alignment horizontal="center" vertical="center" wrapText="1"/>
      <protection locked="0"/>
    </xf>
    <xf numFmtId="0" fontId="28" fillId="10" borderId="3" xfId="0" applyNumberFormat="1" applyFont="1" applyFill="1" applyBorder="1" applyAlignment="1" applyProtection="1">
      <alignment horizontal="center" vertical="center" wrapText="1"/>
      <protection locked="0"/>
    </xf>
    <xf numFmtId="8" fontId="29" fillId="5" borderId="13" xfId="0" applyNumberFormat="1" applyFont="1" applyFill="1" applyBorder="1" applyAlignment="1" applyProtection="1">
      <alignment horizontal="right" vertical="center" indent="1"/>
    </xf>
    <xf numFmtId="8" fontId="29" fillId="5" borderId="19" xfId="0" applyNumberFormat="1" applyFont="1" applyFill="1" applyBorder="1" applyAlignment="1" applyProtection="1">
      <alignment horizontal="right" vertical="center" indent="1"/>
    </xf>
    <xf numFmtId="0" fontId="34" fillId="0" borderId="19" xfId="0" applyFont="1" applyFill="1" applyBorder="1" applyAlignment="1" applyProtection="1">
      <alignment horizontal="left" vertical="center" indent="1"/>
    </xf>
    <xf numFmtId="164" fontId="43" fillId="0" borderId="20" xfId="0" applyNumberFormat="1" applyFont="1" applyFill="1" applyBorder="1" applyAlignment="1" applyProtection="1">
      <alignment horizontal="center" vertical="center" wrapText="1"/>
    </xf>
    <xf numFmtId="0" fontId="48" fillId="8" borderId="13" xfId="0" applyFont="1" applyFill="1" applyBorder="1" applyAlignment="1" applyProtection="1">
      <alignment horizontal="center" vertical="center"/>
    </xf>
    <xf numFmtId="0" fontId="49" fillId="5" borderId="12" xfId="0" applyFont="1" applyFill="1" applyBorder="1" applyAlignment="1" applyProtection="1">
      <alignment horizontal="center" vertical="center"/>
    </xf>
    <xf numFmtId="0" fontId="49" fillId="5" borderId="27" xfId="0" applyFont="1" applyFill="1" applyBorder="1" applyAlignment="1" applyProtection="1">
      <alignment horizontal="center" vertical="center"/>
    </xf>
    <xf numFmtId="0" fontId="50" fillId="8" borderId="21" xfId="0" applyFont="1" applyFill="1" applyBorder="1" applyAlignment="1" applyProtection="1">
      <alignment vertical="center" wrapText="1"/>
    </xf>
    <xf numFmtId="0" fontId="50" fillId="8" borderId="22" xfId="0" applyFont="1" applyFill="1" applyBorder="1" applyAlignment="1" applyProtection="1">
      <alignment vertical="center" wrapText="1"/>
    </xf>
    <xf numFmtId="0" fontId="50" fillId="0" borderId="13" xfId="0" applyFont="1" applyFill="1" applyBorder="1" applyAlignment="1" applyProtection="1">
      <alignment vertical="center" wrapText="1"/>
    </xf>
    <xf numFmtId="0" fontId="50" fillId="0" borderId="2" xfId="0" applyFont="1" applyFill="1" applyBorder="1" applyAlignment="1" applyProtection="1">
      <alignment vertical="center" wrapText="1"/>
    </xf>
    <xf numFmtId="0" fontId="34" fillId="8" borderId="2" xfId="0" applyFont="1" applyFill="1" applyBorder="1" applyAlignment="1" applyProtection="1">
      <alignment vertical="center"/>
    </xf>
    <xf numFmtId="0" fontId="34" fillId="8" borderId="2" xfId="0" applyNumberFormat="1" applyFont="1" applyFill="1" applyBorder="1" applyAlignment="1" applyProtection="1">
      <alignment horizontal="center" vertical="center"/>
    </xf>
    <xf numFmtId="0" fontId="34" fillId="8" borderId="27" xfId="0" applyNumberFormat="1" applyFont="1" applyFill="1" applyBorder="1" applyAlignment="1" applyProtection="1">
      <alignment vertical="center"/>
    </xf>
    <xf numFmtId="0" fontId="47" fillId="0" borderId="0" xfId="0" applyFont="1"/>
    <xf numFmtId="0" fontId="28" fillId="10" borderId="30" xfId="0" applyFont="1" applyFill="1" applyBorder="1" applyAlignment="1" applyProtection="1">
      <alignment horizontal="left" wrapText="1" indent="1"/>
    </xf>
    <xf numFmtId="0" fontId="28" fillId="4" borderId="30" xfId="0" applyFont="1" applyFill="1" applyBorder="1" applyAlignment="1" applyProtection="1">
      <alignment horizontal="left" wrapText="1" indent="1"/>
    </xf>
    <xf numFmtId="0" fontId="27" fillId="0" borderId="3" xfId="0" applyFont="1" applyBorder="1" applyAlignment="1">
      <alignment horizontal="center"/>
    </xf>
    <xf numFmtId="0" fontId="28" fillId="16" borderId="3" xfId="0" applyFont="1" applyFill="1" applyBorder="1" applyAlignment="1" applyProtection="1">
      <alignment horizontal="center" vertical="center" wrapText="1"/>
    </xf>
    <xf numFmtId="0" fontId="28" fillId="16" borderId="4" xfId="0" applyFont="1" applyFill="1" applyBorder="1" applyAlignment="1" applyProtection="1">
      <alignment horizontal="center" vertical="center" wrapText="1"/>
    </xf>
    <xf numFmtId="0" fontId="28" fillId="2" borderId="3" xfId="0" applyFont="1" applyFill="1" applyBorder="1" applyAlignment="1" applyProtection="1">
      <alignment horizontal="center" vertical="center" wrapText="1"/>
    </xf>
    <xf numFmtId="0" fontId="28" fillId="2" borderId="4" xfId="0" applyFont="1" applyFill="1" applyBorder="1" applyAlignment="1" applyProtection="1">
      <alignment horizontal="center" vertical="center" wrapText="1"/>
    </xf>
    <xf numFmtId="0" fontId="28" fillId="16" borderId="11" xfId="0" applyFont="1" applyFill="1" applyBorder="1" applyProtection="1"/>
    <xf numFmtId="0" fontId="28" fillId="17" borderId="11" xfId="0" applyFont="1" applyFill="1" applyBorder="1" applyProtection="1"/>
    <xf numFmtId="0" fontId="29" fillId="14" borderId="3" xfId="0" applyFont="1" applyFill="1" applyBorder="1" applyAlignment="1" applyProtection="1">
      <alignment horizontal="center" vertical="center" wrapText="1"/>
      <protection locked="0"/>
    </xf>
    <xf numFmtId="8" fontId="28" fillId="10" borderId="3" xfId="0" applyNumberFormat="1" applyFont="1" applyFill="1" applyBorder="1" applyAlignment="1" applyProtection="1">
      <alignment horizontal="right" vertical="center" indent="1"/>
      <protection locked="0"/>
    </xf>
    <xf numFmtId="8" fontId="28" fillId="10" borderId="4" xfId="0" applyNumberFormat="1" applyFont="1" applyFill="1" applyBorder="1" applyAlignment="1" applyProtection="1">
      <alignment horizontal="right" vertical="center" indent="1"/>
      <protection locked="0"/>
    </xf>
    <xf numFmtId="8" fontId="28" fillId="4" borderId="3" xfId="0" applyNumberFormat="1" applyFont="1" applyFill="1" applyBorder="1" applyAlignment="1" applyProtection="1">
      <alignment horizontal="right" vertical="center" indent="1"/>
      <protection locked="0"/>
    </xf>
    <xf numFmtId="8" fontId="28" fillId="4" borderId="4" xfId="0" applyNumberFormat="1" applyFont="1" applyFill="1" applyBorder="1" applyAlignment="1" applyProtection="1">
      <alignment horizontal="right" vertical="center" indent="1"/>
      <protection locked="0"/>
    </xf>
    <xf numFmtId="8" fontId="28" fillId="10" borderId="13" xfId="0" applyNumberFormat="1" applyFont="1" applyFill="1" applyBorder="1" applyAlignment="1" applyProtection="1">
      <alignment horizontal="right" vertical="center" indent="1"/>
      <protection locked="0"/>
    </xf>
    <xf numFmtId="8" fontId="28" fillId="10" borderId="19" xfId="0" applyNumberFormat="1" applyFont="1" applyFill="1" applyBorder="1" applyAlignment="1" applyProtection="1">
      <alignment horizontal="right" vertical="center" indent="1"/>
      <protection locked="0"/>
    </xf>
    <xf numFmtId="8" fontId="28" fillId="6" borderId="3" xfId="0" applyNumberFormat="1" applyFont="1" applyFill="1" applyBorder="1" applyAlignment="1" applyProtection="1">
      <alignment horizontal="right" vertical="center" indent="1"/>
    </xf>
    <xf numFmtId="8" fontId="28" fillId="6" borderId="4" xfId="0" applyNumberFormat="1" applyFont="1" applyFill="1" applyBorder="1" applyAlignment="1" applyProtection="1">
      <alignment horizontal="right" vertical="center" indent="1"/>
    </xf>
    <xf numFmtId="0" fontId="28" fillId="3" borderId="4" xfId="0" applyFont="1" applyFill="1" applyBorder="1" applyAlignment="1" applyProtection="1">
      <alignment horizontal="center" vertical="center" wrapText="1"/>
      <protection locked="0"/>
    </xf>
    <xf numFmtId="0" fontId="28" fillId="3" borderId="3" xfId="0" applyFont="1" applyFill="1" applyBorder="1" applyAlignment="1" applyProtection="1">
      <alignment horizontal="center" vertical="center" wrapText="1"/>
      <protection locked="0"/>
    </xf>
    <xf numFmtId="0" fontId="28" fillId="10" borderId="11" xfId="0" applyFont="1" applyFill="1" applyBorder="1" applyProtection="1">
      <protection locked="0"/>
    </xf>
    <xf numFmtId="0" fontId="28" fillId="10" borderId="3" xfId="0" applyFont="1" applyFill="1" applyBorder="1" applyProtection="1">
      <protection locked="0"/>
    </xf>
    <xf numFmtId="0" fontId="28" fillId="4" borderId="11" xfId="0" applyFont="1" applyFill="1" applyBorder="1" applyProtection="1">
      <protection locked="0"/>
    </xf>
    <xf numFmtId="0" fontId="28" fillId="4" borderId="3" xfId="0" applyFont="1" applyFill="1" applyBorder="1" applyProtection="1">
      <protection locked="0"/>
    </xf>
    <xf numFmtId="0" fontId="29" fillId="8" borderId="19" xfId="0" applyFont="1" applyFill="1" applyBorder="1" applyAlignment="1">
      <alignment horizontal="center" vertical="center" wrapText="1"/>
    </xf>
    <xf numFmtId="0" fontId="29" fillId="8" borderId="13" xfId="0" applyFont="1" applyFill="1" applyBorder="1" applyAlignment="1">
      <alignment horizontal="center" vertical="center" wrapText="1"/>
    </xf>
    <xf numFmtId="0" fontId="36" fillId="18" borderId="32" xfId="0" applyFont="1" applyFill="1" applyBorder="1" applyAlignment="1" applyProtection="1">
      <alignment horizontal="left" vertical="center" wrapText="1" indent="1"/>
    </xf>
    <xf numFmtId="0" fontId="28" fillId="19" borderId="33" xfId="0" applyFont="1" applyFill="1" applyBorder="1" applyAlignment="1" applyProtection="1">
      <alignment horizontal="center" vertical="center" wrapText="1"/>
    </xf>
    <xf numFmtId="0" fontId="28" fillId="19" borderId="34" xfId="0" applyFont="1" applyFill="1" applyBorder="1" applyAlignment="1" applyProtection="1">
      <alignment horizontal="center" vertical="center" wrapText="1"/>
    </xf>
    <xf numFmtId="0" fontId="28" fillId="19" borderId="35" xfId="0" applyFont="1" applyFill="1" applyBorder="1" applyAlignment="1" applyProtection="1">
      <alignment horizontal="center" vertical="center" wrapText="1"/>
    </xf>
    <xf numFmtId="0" fontId="28" fillId="19" borderId="36" xfId="0" applyFont="1" applyFill="1" applyBorder="1" applyAlignment="1" applyProtection="1">
      <alignment horizontal="center" vertical="center" wrapText="1"/>
    </xf>
    <xf numFmtId="0" fontId="28" fillId="20" borderId="27" xfId="0" applyFont="1" applyFill="1" applyBorder="1" applyAlignment="1" applyProtection="1">
      <alignment horizontal="center" vertical="center" wrapText="1"/>
    </xf>
    <xf numFmtId="0" fontId="28" fillId="20" borderId="27" xfId="0" applyNumberFormat="1" applyFont="1" applyFill="1" applyBorder="1" applyAlignment="1" applyProtection="1">
      <alignment horizontal="center" vertical="center" wrapText="1"/>
    </xf>
    <xf numFmtId="0" fontId="28" fillId="20" borderId="23" xfId="0" applyFont="1" applyFill="1" applyBorder="1" applyAlignment="1" applyProtection="1">
      <alignment horizontal="center" vertical="center" wrapText="1"/>
    </xf>
    <xf numFmtId="0" fontId="28" fillId="21" borderId="17" xfId="0" applyFont="1" applyFill="1" applyBorder="1" applyProtection="1"/>
    <xf numFmtId="0" fontId="28" fillId="21" borderId="17" xfId="0" applyFont="1" applyFill="1" applyBorder="1" applyProtection="1">
      <protection locked="0"/>
    </xf>
    <xf numFmtId="0" fontId="28" fillId="22" borderId="17" xfId="0" applyFont="1" applyFill="1" applyBorder="1" applyProtection="1"/>
    <xf numFmtId="0" fontId="28" fillId="22" borderId="27" xfId="0" applyFont="1" applyFill="1" applyBorder="1" applyProtection="1">
      <protection locked="0"/>
    </xf>
    <xf numFmtId="10" fontId="28" fillId="20" borderId="27" xfId="0" applyNumberFormat="1" applyFont="1" applyFill="1" applyBorder="1" applyAlignment="1" applyProtection="1">
      <alignment horizontal="right" indent="1"/>
    </xf>
    <xf numFmtId="10" fontId="28" fillId="20" borderId="23" xfId="0" applyNumberFormat="1" applyFont="1" applyFill="1" applyBorder="1" applyAlignment="1" applyProtection="1">
      <alignment horizontal="right" indent="1"/>
    </xf>
    <xf numFmtId="0" fontId="28" fillId="10" borderId="27" xfId="0" applyFont="1" applyFill="1" applyBorder="1" applyAlignment="1">
      <alignment vertical="top" wrapText="1"/>
    </xf>
    <xf numFmtId="0" fontId="36" fillId="18" borderId="37" xfId="0" applyFont="1" applyFill="1" applyBorder="1" applyAlignment="1" applyProtection="1">
      <alignment vertical="top" wrapText="1"/>
    </xf>
    <xf numFmtId="8" fontId="28" fillId="20" borderId="27" xfId="0" applyNumberFormat="1" applyFont="1" applyFill="1" applyBorder="1" applyAlignment="1">
      <alignment horizontal="right" indent="1"/>
    </xf>
    <xf numFmtId="8" fontId="28" fillId="20" borderId="27" xfId="0" applyNumberFormat="1" applyFont="1" applyFill="1" applyBorder="1" applyAlignment="1" applyProtection="1">
      <alignment horizontal="right" indent="1"/>
      <protection locked="0"/>
    </xf>
    <xf numFmtId="8" fontId="28" fillId="21" borderId="27" xfId="0" applyNumberFormat="1" applyFont="1" applyFill="1" applyBorder="1" applyAlignment="1" applyProtection="1">
      <alignment horizontal="right" vertical="center" indent="1"/>
    </xf>
    <xf numFmtId="8" fontId="28" fillId="21" borderId="23" xfId="0" applyNumberFormat="1" applyFont="1" applyFill="1" applyBorder="1" applyAlignment="1" applyProtection="1">
      <alignment horizontal="right" vertical="center" indent="1"/>
    </xf>
    <xf numFmtId="0" fontId="36" fillId="0" borderId="27" xfId="0" applyFont="1" applyFill="1" applyBorder="1" applyAlignment="1">
      <alignment horizontal="left" wrapText="1" indent="1"/>
    </xf>
    <xf numFmtId="0" fontId="28" fillId="15" borderId="27" xfId="0" applyFont="1" applyFill="1" applyBorder="1" applyAlignment="1">
      <alignment horizontal="right" indent="1"/>
    </xf>
    <xf numFmtId="0" fontId="28" fillId="23" borderId="0" xfId="0" applyFont="1" applyFill="1" applyBorder="1" applyAlignment="1">
      <alignment horizontal="center"/>
    </xf>
    <xf numFmtId="0" fontId="51" fillId="23" borderId="2" xfId="0" applyFont="1" applyFill="1" applyBorder="1" applyAlignment="1">
      <alignment horizontal="center" vertical="center" wrapText="1"/>
    </xf>
    <xf numFmtId="0" fontId="52" fillId="23" borderId="2" xfId="0" applyFont="1" applyFill="1" applyBorder="1" applyAlignment="1">
      <alignment horizontal="center" vertical="center" wrapText="1"/>
    </xf>
    <xf numFmtId="0" fontId="53" fillId="23" borderId="2" xfId="0" applyFont="1" applyFill="1" applyBorder="1" applyAlignment="1">
      <alignment horizontal="center" vertical="center" wrapText="1"/>
    </xf>
    <xf numFmtId="0" fontId="29" fillId="23" borderId="3" xfId="0" applyFont="1" applyFill="1" applyBorder="1" applyAlignment="1">
      <alignment horizontal="center" vertical="center" wrapText="1"/>
    </xf>
    <xf numFmtId="8" fontId="31" fillId="23" borderId="2" xfId="0" applyNumberFormat="1" applyFont="1" applyFill="1" applyBorder="1"/>
    <xf numFmtId="8" fontId="31" fillId="23" borderId="27" xfId="0" applyNumberFormat="1" applyFont="1" applyFill="1" applyBorder="1"/>
    <xf numFmtId="0" fontId="26" fillId="0" borderId="0" xfId="4" applyFont="1" applyFill="1"/>
    <xf numFmtId="49" fontId="23" fillId="0" borderId="0" xfId="5" applyNumberFormat="1" applyFont="1" applyFill="1" applyBorder="1" applyAlignment="1">
      <alignment horizontal="left" wrapText="1"/>
    </xf>
    <xf numFmtId="0" fontId="23" fillId="0" borderId="0" xfId="5" applyFont="1" applyFill="1" applyBorder="1" applyAlignment="1">
      <alignment horizontal="left" wrapText="1"/>
    </xf>
    <xf numFmtId="0" fontId="54" fillId="0" borderId="0" xfId="4" applyFont="1" applyFill="1" applyBorder="1" applyAlignment="1">
      <alignment horizontal="center" vertical="top"/>
    </xf>
    <xf numFmtId="0" fontId="23" fillId="0" borderId="0" xfId="4" applyFont="1" applyFill="1" applyBorder="1" applyAlignment="1">
      <alignment horizontal="center" vertical="center"/>
    </xf>
    <xf numFmtId="0" fontId="23" fillId="0" borderId="38" xfId="4" applyFont="1" applyBorder="1" applyAlignment="1">
      <alignment vertical="center"/>
    </xf>
    <xf numFmtId="0" fontId="26" fillId="0" borderId="0" xfId="4" applyFont="1"/>
    <xf numFmtId="0" fontId="23" fillId="0" borderId="0" xfId="4" applyFont="1" applyAlignment="1">
      <alignment vertical="center"/>
    </xf>
    <xf numFmtId="0" fontId="23" fillId="0" borderId="0" xfId="4" applyFont="1" applyAlignment="1">
      <alignment horizontal="left"/>
    </xf>
    <xf numFmtId="0" fontId="22" fillId="0" borderId="1" xfId="6" applyFont="1" applyFill="1" applyBorder="1" applyAlignment="1">
      <alignment wrapText="1"/>
    </xf>
    <xf numFmtId="0" fontId="0" fillId="0" borderId="0" xfId="0" applyFont="1"/>
    <xf numFmtId="0" fontId="55" fillId="0" borderId="1" xfId="6" applyFont="1" applyFill="1" applyBorder="1" applyAlignment="1">
      <alignment wrapText="1"/>
    </xf>
    <xf numFmtId="0" fontId="54" fillId="0" borderId="38" xfId="4" applyFont="1" applyFill="1" applyBorder="1" applyAlignment="1">
      <alignment vertical="top"/>
    </xf>
    <xf numFmtId="0" fontId="26" fillId="0" borderId="38" xfId="4" applyFont="1" applyFill="1" applyBorder="1"/>
    <xf numFmtId="0" fontId="54" fillId="0" borderId="38" xfId="4" applyFont="1" applyFill="1" applyBorder="1" applyAlignment="1">
      <alignment horizontal="center" vertical="top"/>
    </xf>
    <xf numFmtId="0" fontId="26" fillId="0" borderId="0" xfId="4" applyFont="1" applyFill="1" applyAlignment="1">
      <alignment horizontal="center"/>
    </xf>
    <xf numFmtId="0" fontId="26" fillId="0" borderId="0" xfId="4" applyFont="1" applyFill="1" applyBorder="1"/>
    <xf numFmtId="0" fontId="47" fillId="0" borderId="0" xfId="0" applyFont="1" applyAlignment="1">
      <alignment horizontal="left" vertical="center" wrapText="1"/>
    </xf>
    <xf numFmtId="0" fontId="47" fillId="0" borderId="0" xfId="0" applyFont="1" applyAlignment="1">
      <alignment horizontal="center" vertical="center"/>
    </xf>
    <xf numFmtId="0" fontId="23" fillId="24" borderId="39" xfId="4" applyFont="1" applyFill="1" applyBorder="1" applyAlignment="1">
      <alignment horizontal="center" vertical="center"/>
    </xf>
    <xf numFmtId="0" fontId="54" fillId="24" borderId="39" xfId="4" applyFont="1" applyFill="1" applyBorder="1" applyAlignment="1">
      <alignment horizontal="center" vertical="center"/>
    </xf>
    <xf numFmtId="0" fontId="54" fillId="0" borderId="39" xfId="4" applyFont="1" applyFill="1" applyBorder="1" applyAlignment="1">
      <alignment horizontal="center" vertical="center"/>
    </xf>
    <xf numFmtId="0" fontId="26" fillId="0" borderId="0" xfId="4" applyFont="1" applyFill="1" applyAlignment="1">
      <alignment vertical="center"/>
    </xf>
    <xf numFmtId="0" fontId="56" fillId="24" borderId="39" xfId="4" applyFont="1" applyFill="1" applyBorder="1" applyAlignment="1">
      <alignment horizontal="center" vertical="center"/>
    </xf>
    <xf numFmtId="0" fontId="56" fillId="0" borderId="0" xfId="4" applyFont="1" applyFill="1" applyBorder="1" applyAlignment="1">
      <alignment horizontal="left" vertical="center"/>
    </xf>
    <xf numFmtId="0" fontId="56" fillId="0" borderId="40" xfId="4" applyFont="1" applyFill="1" applyBorder="1" applyAlignment="1">
      <alignment horizontal="left" vertical="center"/>
    </xf>
    <xf numFmtId="0" fontId="56" fillId="0" borderId="38" xfId="4" applyFont="1" applyFill="1" applyBorder="1" applyAlignment="1">
      <alignment horizontal="left" vertical="center"/>
    </xf>
    <xf numFmtId="0" fontId="56" fillId="0" borderId="38" xfId="4" applyFont="1" applyBorder="1" applyAlignment="1">
      <alignment vertical="center"/>
    </xf>
    <xf numFmtId="0" fontId="56" fillId="0" borderId="38" xfId="0" applyFont="1" applyBorder="1"/>
    <xf numFmtId="0" fontId="56" fillId="0" borderId="0" xfId="0" applyFont="1"/>
    <xf numFmtId="0" fontId="56" fillId="0" borderId="38" xfId="4" applyFont="1" applyFill="1" applyBorder="1" applyAlignment="1">
      <alignment horizontal="center" vertical="center"/>
    </xf>
    <xf numFmtId="0" fontId="56" fillId="0" borderId="38" xfId="4" applyFont="1" applyFill="1" applyBorder="1" applyAlignment="1">
      <alignment vertical="center"/>
    </xf>
    <xf numFmtId="0" fontId="56" fillId="0" borderId="0" xfId="4" applyFont="1" applyFill="1" applyAlignment="1">
      <alignment horizontal="left" vertical="center"/>
    </xf>
    <xf numFmtId="49" fontId="56" fillId="0" borderId="38" xfId="4" applyNumberFormat="1" applyFont="1" applyFill="1" applyBorder="1" applyAlignment="1">
      <alignment horizontal="center" vertical="center"/>
    </xf>
    <xf numFmtId="0" fontId="56" fillId="0" borderId="0" xfId="4" applyFont="1" applyFill="1" applyAlignment="1">
      <alignment horizontal="center" vertical="center"/>
    </xf>
    <xf numFmtId="0" fontId="1" fillId="0" borderId="1" xfId="7" applyFont="1" applyFill="1" applyBorder="1" applyAlignment="1">
      <alignment wrapText="1"/>
    </xf>
    <xf numFmtId="0" fontId="56" fillId="0" borderId="0" xfId="0" applyFont="1" applyBorder="1" applyAlignment="1">
      <alignment horizontal="center"/>
    </xf>
    <xf numFmtId="0" fontId="56" fillId="0" borderId="0" xfId="0" applyFont="1" applyBorder="1"/>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wrapText="1"/>
    </xf>
    <xf numFmtId="0" fontId="1" fillId="0" borderId="1" xfId="7" applyFont="1" applyFill="1" applyBorder="1" applyAlignment="1">
      <alignment horizontal="center" vertical="center" wrapText="1"/>
    </xf>
    <xf numFmtId="0" fontId="56" fillId="0" borderId="0" xfId="0" applyFont="1" applyAlignment="1">
      <alignment horizontal="center"/>
    </xf>
    <xf numFmtId="0" fontId="56" fillId="0" borderId="38" xfId="4" applyFont="1" applyFill="1" applyBorder="1" applyAlignment="1">
      <alignment horizontal="center" vertical="top"/>
    </xf>
    <xf numFmtId="0" fontId="56" fillId="0" borderId="38" xfId="4" applyFont="1" applyFill="1" applyBorder="1" applyAlignment="1">
      <alignment vertical="top"/>
    </xf>
    <xf numFmtId="0" fontId="56" fillId="0" borderId="38" xfId="4" applyFont="1" applyFill="1" applyBorder="1" applyAlignment="1">
      <alignment horizontal="center"/>
    </xf>
    <xf numFmtId="0" fontId="56" fillId="0" borderId="0" xfId="4" applyFont="1" applyFill="1"/>
    <xf numFmtId="0" fontId="56" fillId="0" borderId="38" xfId="4" applyFont="1" applyFill="1" applyBorder="1" applyAlignment="1">
      <alignment horizontal="left"/>
    </xf>
    <xf numFmtId="0" fontId="56" fillId="0" borderId="0" xfId="0" applyFont="1" applyFill="1" applyAlignment="1">
      <alignment horizontal="center"/>
    </xf>
    <xf numFmtId="0" fontId="56" fillId="0" borderId="0" xfId="4" applyFont="1" applyFill="1" applyAlignment="1">
      <alignment horizontal="center"/>
    </xf>
    <xf numFmtId="0" fontId="56" fillId="0" borderId="0" xfId="0" applyFont="1" applyAlignment="1"/>
    <xf numFmtId="0" fontId="56" fillId="0" borderId="38" xfId="4" applyFont="1" applyFill="1" applyBorder="1" applyAlignment="1"/>
    <xf numFmtId="0" fontId="56" fillId="0" borderId="0" xfId="4" applyFont="1" applyFill="1" applyAlignment="1"/>
    <xf numFmtId="0" fontId="56" fillId="0" borderId="0" xfId="4" applyFont="1" applyFill="1" applyBorder="1" applyAlignment="1">
      <alignment horizontal="center" vertical="center"/>
    </xf>
    <xf numFmtId="0" fontId="1" fillId="0" borderId="1" xfId="7" applyFont="1" applyFill="1" applyBorder="1" applyAlignment="1">
      <alignment horizontal="left" vertical="center" wrapText="1"/>
    </xf>
    <xf numFmtId="0" fontId="56" fillId="0" borderId="0" xfId="0" applyFont="1" applyAlignment="1">
      <alignment horizontal="left"/>
    </xf>
    <xf numFmtId="0" fontId="57" fillId="0" borderId="0" xfId="0" applyFont="1" applyAlignment="1">
      <alignment horizontal="center" vertical="center"/>
    </xf>
    <xf numFmtId="0" fontId="57" fillId="0" borderId="0" xfId="0" applyFont="1"/>
    <xf numFmtId="0" fontId="27" fillId="0" borderId="0" xfId="0" applyFont="1"/>
    <xf numFmtId="0" fontId="29" fillId="5" borderId="29" xfId="0" applyFont="1" applyFill="1" applyBorder="1" applyAlignment="1" applyProtection="1">
      <alignment horizontal="center" vertical="center" wrapText="1"/>
    </xf>
    <xf numFmtId="0" fontId="29" fillId="5" borderId="41" xfId="0" applyFont="1" applyFill="1" applyBorder="1" applyAlignment="1" applyProtection="1">
      <alignment horizontal="center" vertical="center" wrapText="1"/>
    </xf>
    <xf numFmtId="0" fontId="28" fillId="0" borderId="4" xfId="0" applyFont="1" applyFill="1" applyBorder="1" applyAlignment="1" applyProtection="1">
      <alignment horizontal="center" vertical="center" wrapText="1"/>
    </xf>
    <xf numFmtId="38" fontId="28" fillId="4" borderId="3" xfId="0" applyNumberFormat="1" applyFont="1" applyFill="1" applyBorder="1" applyAlignment="1" applyProtection="1">
      <alignment horizontal="center" vertical="center" wrapText="1"/>
      <protection locked="0"/>
    </xf>
    <xf numFmtId="38" fontId="28" fillId="4" borderId="11" xfId="0" applyNumberFormat="1" applyFont="1" applyFill="1" applyBorder="1" applyAlignment="1" applyProtection="1">
      <alignment horizontal="center" vertical="center" wrapText="1"/>
      <protection locked="0"/>
    </xf>
    <xf numFmtId="38" fontId="28" fillId="6" borderId="3" xfId="0" applyNumberFormat="1" applyFont="1" applyFill="1" applyBorder="1" applyAlignment="1" applyProtection="1">
      <alignment horizontal="center" vertical="center" wrapText="1"/>
    </xf>
    <xf numFmtId="0" fontId="28" fillId="4" borderId="20" xfId="0" applyFont="1" applyFill="1" applyBorder="1" applyAlignment="1" applyProtection="1">
      <alignment horizontal="center" vertical="center" wrapText="1"/>
    </xf>
    <xf numFmtId="0" fontId="39"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2" fillId="0" borderId="23" xfId="0" applyFont="1" applyFill="1" applyBorder="1" applyAlignment="1" applyProtection="1">
      <alignment vertical="center" wrapText="1"/>
    </xf>
    <xf numFmtId="0" fontId="4" fillId="0" borderId="22" xfId="2" applyBorder="1" applyAlignment="1" applyProtection="1">
      <alignment wrapText="1"/>
    </xf>
    <xf numFmtId="0" fontId="32" fillId="0" borderId="12" xfId="0" applyFont="1" applyFill="1" applyBorder="1" applyAlignment="1" applyProtection="1">
      <alignment vertical="center" wrapText="1"/>
    </xf>
    <xf numFmtId="0" fontId="58" fillId="12" borderId="0" xfId="0" applyFont="1" applyFill="1" applyBorder="1" applyAlignment="1" applyProtection="1">
      <alignment horizontal="left" vertical="center"/>
    </xf>
    <xf numFmtId="0" fontId="32" fillId="0" borderId="12" xfId="0" applyFont="1" applyFill="1" applyBorder="1" applyAlignment="1" applyProtection="1">
      <alignment horizontal="center" vertical="center" wrapText="1"/>
    </xf>
    <xf numFmtId="0" fontId="29" fillId="5" borderId="6" xfId="0" applyFont="1" applyFill="1" applyBorder="1" applyAlignment="1" applyProtection="1">
      <alignment horizontal="center" vertical="center" wrapText="1"/>
    </xf>
    <xf numFmtId="38" fontId="28" fillId="0" borderId="3" xfId="0" applyNumberFormat="1" applyFont="1" applyFill="1" applyBorder="1" applyAlignment="1" applyProtection="1">
      <alignment horizontal="center" vertical="center" wrapText="1"/>
      <protection locked="0"/>
    </xf>
    <xf numFmtId="38" fontId="28" fillId="0" borderId="11" xfId="0" applyNumberFormat="1" applyFont="1" applyFill="1" applyBorder="1" applyAlignment="1" applyProtection="1">
      <alignment horizontal="center" vertical="center" wrapText="1"/>
      <protection locked="0"/>
    </xf>
    <xf numFmtId="0" fontId="29" fillId="4" borderId="0" xfId="0" applyFont="1" applyFill="1"/>
    <xf numFmtId="38" fontId="29" fillId="0" borderId="3" xfId="0" applyNumberFormat="1" applyFont="1" applyFill="1" applyBorder="1" applyAlignment="1" applyProtection="1">
      <alignment horizontal="center" vertical="center" wrapText="1"/>
    </xf>
    <xf numFmtId="38" fontId="29" fillId="6" borderId="3" xfId="0" applyNumberFormat="1" applyFont="1" applyFill="1" applyBorder="1" applyAlignment="1" applyProtection="1">
      <alignment horizontal="center" vertical="center" wrapText="1"/>
    </xf>
    <xf numFmtId="0" fontId="27" fillId="5" borderId="3" xfId="0" applyFont="1" applyFill="1" applyBorder="1" applyAlignment="1">
      <alignment horizontal="center" vertical="center"/>
    </xf>
    <xf numFmtId="38" fontId="28" fillId="0" borderId="3" xfId="0" applyNumberFormat="1" applyFont="1" applyFill="1" applyBorder="1" applyAlignment="1" applyProtection="1">
      <alignment horizontal="center" vertical="center" wrapText="1"/>
    </xf>
    <xf numFmtId="0" fontId="29"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59" fillId="0" borderId="5" xfId="0" applyFont="1" applyFill="1" applyBorder="1" applyAlignment="1" applyProtection="1">
      <alignment vertical="center"/>
    </xf>
    <xf numFmtId="0" fontId="59" fillId="12" borderId="0" xfId="0" applyFont="1" applyFill="1" applyBorder="1" applyAlignment="1" applyProtection="1">
      <alignment vertical="center"/>
    </xf>
    <xf numFmtId="0" fontId="40" fillId="0" borderId="5" xfId="0" applyFont="1" applyFill="1" applyBorder="1" applyAlignment="1" applyProtection="1">
      <alignment vertical="center"/>
    </xf>
    <xf numFmtId="0" fontId="40" fillId="12" borderId="0" xfId="0" applyFont="1" applyFill="1" applyBorder="1" applyAlignment="1" applyProtection="1">
      <alignment vertical="center"/>
    </xf>
    <xf numFmtId="0" fontId="0" fillId="0" borderId="0" xfId="0" applyBorder="1" applyProtection="1"/>
    <xf numFmtId="0" fontId="31" fillId="12" borderId="5" xfId="0" applyFont="1" applyFill="1" applyBorder="1" applyAlignment="1" applyProtection="1">
      <alignment horizontal="left" vertical="center" indent="1"/>
    </xf>
    <xf numFmtId="0" fontId="24" fillId="12" borderId="0" xfId="0" applyFont="1" applyFill="1" applyBorder="1" applyAlignment="1" applyProtection="1">
      <alignment vertical="center"/>
    </xf>
    <xf numFmtId="0" fontId="31" fillId="12" borderId="0" xfId="0" applyFont="1" applyFill="1" applyAlignment="1" applyProtection="1">
      <alignment vertical="center"/>
    </xf>
    <xf numFmtId="0" fontId="24"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28" fillId="7" borderId="7" xfId="0" applyFont="1" applyFill="1" applyBorder="1" applyProtection="1"/>
    <xf numFmtId="0" fontId="28" fillId="0" borderId="5" xfId="0" applyFont="1" applyFill="1" applyBorder="1" applyAlignment="1" applyProtection="1">
      <alignment horizontal="center" vertical="center"/>
    </xf>
    <xf numFmtId="0" fontId="28" fillId="0" borderId="2" xfId="0" applyFont="1" applyFill="1" applyBorder="1" applyAlignment="1" applyProtection="1">
      <alignment wrapText="1"/>
    </xf>
    <xf numFmtId="0" fontId="28" fillId="0" borderId="2" xfId="0" applyFont="1" applyBorder="1" applyProtection="1"/>
    <xf numFmtId="0" fontId="28"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29"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28"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36"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28" fillId="4" borderId="0" xfId="0" applyFont="1" applyFill="1" applyProtection="1"/>
    <xf numFmtId="0" fontId="28" fillId="4" borderId="2" xfId="0" applyFont="1" applyFill="1" applyBorder="1" applyAlignment="1" applyProtection="1">
      <alignment vertical="top" wrapText="1"/>
    </xf>
    <xf numFmtId="0" fontId="27" fillId="7" borderId="7" xfId="0" applyFont="1" applyFill="1" applyBorder="1" applyProtection="1"/>
    <xf numFmtId="0" fontId="29" fillId="4" borderId="0" xfId="0" applyFont="1" applyFill="1" applyProtection="1"/>
    <xf numFmtId="0" fontId="36" fillId="0" borderId="27" xfId="0" applyFont="1" applyFill="1" applyBorder="1" applyAlignment="1" applyProtection="1">
      <alignment horizontal="center" vertical="center" wrapText="1"/>
    </xf>
    <xf numFmtId="0" fontId="29" fillId="4" borderId="2" xfId="0" applyFont="1" applyFill="1" applyBorder="1" applyAlignment="1" applyProtection="1">
      <alignment vertical="top" wrapText="1"/>
    </xf>
    <xf numFmtId="0" fontId="27" fillId="0" borderId="2" xfId="0" applyFont="1" applyBorder="1" applyProtection="1"/>
    <xf numFmtId="0" fontId="27" fillId="7" borderId="10" xfId="0" applyFont="1" applyFill="1" applyBorder="1" applyProtection="1"/>
    <xf numFmtId="0" fontId="28" fillId="4" borderId="0" xfId="0" applyFont="1" applyFill="1" applyBorder="1" applyProtection="1"/>
    <xf numFmtId="0" fontId="0" fillId="0" borderId="0" xfId="0" applyFill="1" applyBorder="1" applyAlignment="1" applyProtection="1">
      <alignment horizontal="center" vertical="center"/>
    </xf>
    <xf numFmtId="0" fontId="36" fillId="4" borderId="20" xfId="0" applyFont="1" applyFill="1" applyBorder="1" applyAlignment="1" applyProtection="1">
      <alignment horizontal="left" wrapText="1" indent="1"/>
    </xf>
    <xf numFmtId="0" fontId="28" fillId="4" borderId="0" xfId="0" applyFont="1" applyFill="1" applyBorder="1" applyAlignment="1" applyProtection="1">
      <alignment vertical="top" wrapText="1"/>
    </xf>
    <xf numFmtId="0" fontId="28"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0" fillId="0" borderId="0" xfId="0" applyFont="1" applyProtection="1"/>
    <xf numFmtId="0" fontId="29"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20" xfId="0" applyFill="1" applyBorder="1" applyAlignment="1">
      <alignment horizontal="center"/>
    </xf>
    <xf numFmtId="0" fontId="0" fillId="0" borderId="21" xfId="0" applyFill="1" applyBorder="1" applyAlignment="1">
      <alignment horizontal="center"/>
    </xf>
    <xf numFmtId="0" fontId="0" fillId="0" borderId="0" xfId="0" applyFill="1" applyBorder="1" applyAlignment="1">
      <alignment horizontal="center"/>
    </xf>
    <xf numFmtId="0" fontId="0" fillId="0" borderId="22" xfId="0" applyFill="1" applyBorder="1" applyAlignment="1">
      <alignment horizontal="center"/>
    </xf>
    <xf numFmtId="0" fontId="0" fillId="0" borderId="20" xfId="0" applyBorder="1"/>
    <xf numFmtId="0" fontId="0" fillId="0" borderId="20" xfId="0" applyFill="1" applyBorder="1"/>
    <xf numFmtId="0" fontId="0" fillId="0" borderId="0" xfId="0" applyFont="1" applyFill="1" applyBorder="1"/>
    <xf numFmtId="0" fontId="0" fillId="0" borderId="0" xfId="0" applyFont="1" applyFill="1" applyBorder="1" applyAlignment="1">
      <alignment horizontal="center" vertical="center"/>
    </xf>
    <xf numFmtId="0" fontId="0" fillId="0" borderId="22" xfId="0" applyFont="1" applyFill="1" applyBorder="1" applyAlignment="1">
      <alignment horizontal="center"/>
    </xf>
    <xf numFmtId="0" fontId="0" fillId="0" borderId="12" xfId="0" applyFont="1" applyFill="1" applyBorder="1"/>
    <xf numFmtId="0" fontId="0" fillId="0" borderId="12" xfId="0" applyFont="1" applyFill="1" applyBorder="1" applyAlignment="1">
      <alignment horizontal="center" vertical="center"/>
    </xf>
    <xf numFmtId="0" fontId="0" fillId="0" borderId="17" xfId="0" applyFont="1" applyFill="1" applyBorder="1" applyAlignment="1">
      <alignment horizontal="center"/>
    </xf>
    <xf numFmtId="0" fontId="22" fillId="0" borderId="1" xfId="7" applyFont="1" applyFill="1" applyBorder="1" applyAlignment="1">
      <alignment horizontal="right" wrapText="1"/>
    </xf>
    <xf numFmtId="0" fontId="61" fillId="25" borderId="3" xfId="0" applyFont="1" applyFill="1" applyBorder="1" applyAlignment="1" applyProtection="1">
      <alignment horizontal="center" vertical="center" wrapText="1"/>
      <protection locked="0"/>
    </xf>
    <xf numFmtId="0" fontId="61" fillId="25" borderId="11" xfId="0" applyFont="1" applyFill="1" applyBorder="1" applyAlignment="1" applyProtection="1">
      <alignment horizontal="center" vertical="center" wrapText="1"/>
      <protection locked="0"/>
    </xf>
    <xf numFmtId="0" fontId="61" fillId="0" borderId="27" xfId="0" applyFont="1" applyBorder="1" applyAlignment="1" applyProtection="1">
      <alignment horizontal="center" vertical="center" wrapText="1"/>
      <protection locked="0"/>
    </xf>
    <xf numFmtId="0" fontId="61" fillId="0" borderId="17" xfId="0" applyFont="1" applyBorder="1" applyAlignment="1" applyProtection="1">
      <alignment horizontal="center" vertical="center" wrapText="1"/>
      <protection locked="0"/>
    </xf>
    <xf numFmtId="0" fontId="61" fillId="25" borderId="27" xfId="0" applyFont="1" applyFill="1" applyBorder="1" applyAlignment="1" applyProtection="1">
      <alignment horizontal="center" vertical="center" wrapText="1"/>
      <protection locked="0"/>
    </xf>
    <xf numFmtId="0" fontId="61" fillId="25" borderId="17" xfId="0" applyFont="1" applyFill="1" applyBorder="1" applyAlignment="1" applyProtection="1">
      <alignment horizontal="center" vertical="center" wrapText="1"/>
      <protection locked="0"/>
    </xf>
    <xf numFmtId="10" fontId="61" fillId="26" borderId="3" xfId="0" applyNumberFormat="1" applyFont="1" applyFill="1" applyBorder="1" applyAlignment="1" applyProtection="1">
      <alignment horizontal="right" indent="1"/>
      <protection locked="0"/>
    </xf>
    <xf numFmtId="10" fontId="61" fillId="26" borderId="6" xfId="0" applyNumberFormat="1" applyFont="1" applyFill="1" applyBorder="1" applyAlignment="1" applyProtection="1">
      <alignment horizontal="right" indent="1"/>
      <protection locked="0"/>
    </xf>
    <xf numFmtId="8" fontId="61" fillId="27" borderId="3" xfId="0" applyNumberFormat="1" applyFont="1" applyFill="1" applyBorder="1" applyAlignment="1" applyProtection="1">
      <alignment horizontal="right" vertical="center" indent="1"/>
      <protection locked="0"/>
    </xf>
    <xf numFmtId="8" fontId="61" fillId="27" borderId="6" xfId="0" applyNumberFormat="1" applyFont="1" applyFill="1" applyBorder="1" applyAlignment="1" applyProtection="1">
      <alignment horizontal="right" vertical="center" indent="1"/>
      <protection locked="0"/>
    </xf>
    <xf numFmtId="0" fontId="59" fillId="12" borderId="19" xfId="0" applyFont="1" applyFill="1" applyBorder="1" applyAlignment="1">
      <alignment horizontal="center" vertical="center"/>
    </xf>
    <xf numFmtId="0" fontId="59" fillId="12" borderId="20" xfId="0" applyFont="1" applyFill="1" applyBorder="1" applyAlignment="1">
      <alignment horizontal="center" vertical="center"/>
    </xf>
    <xf numFmtId="0" fontId="40" fillId="12" borderId="5" xfId="0" applyFont="1" applyFill="1" applyBorder="1" applyAlignment="1">
      <alignment horizontal="center" vertical="center"/>
    </xf>
    <xf numFmtId="0" fontId="40" fillId="12" borderId="0" xfId="0" applyFont="1" applyFill="1" applyBorder="1" applyAlignment="1">
      <alignment horizontal="center" vertical="center"/>
    </xf>
    <xf numFmtId="0" fontId="40" fillId="0" borderId="6" xfId="0" applyFont="1" applyFill="1" applyBorder="1" applyAlignment="1">
      <alignment horizontal="center" vertical="center"/>
    </xf>
    <xf numFmtId="0" fontId="0" fillId="7" borderId="9" xfId="0" applyFill="1" applyBorder="1" applyAlignment="1">
      <alignment horizontal="center"/>
    </xf>
    <xf numFmtId="0" fontId="39" fillId="12" borderId="4" xfId="0" applyFont="1" applyFill="1" applyBorder="1" applyAlignment="1" applyProtection="1">
      <alignment horizontal="center" vertical="center"/>
    </xf>
    <xf numFmtId="0" fontId="39" fillId="12" borderId="6" xfId="0" applyFont="1" applyFill="1" applyBorder="1" applyAlignment="1" applyProtection="1">
      <alignment horizontal="center" vertical="center"/>
    </xf>
    <xf numFmtId="0" fontId="49" fillId="5" borderId="23" xfId="0" applyFont="1" applyFill="1" applyBorder="1" applyAlignment="1" applyProtection="1">
      <alignment horizontal="center" vertical="center"/>
    </xf>
    <xf numFmtId="0" fontId="49" fillId="5" borderId="17" xfId="0" applyFont="1" applyFill="1" applyBorder="1" applyAlignment="1" applyProtection="1">
      <alignment horizontal="center" vertical="center"/>
    </xf>
    <xf numFmtId="0" fontId="34" fillId="28" borderId="23" xfId="0" applyFont="1" applyFill="1" applyBorder="1" applyAlignment="1" applyProtection="1">
      <alignment horizontal="center" vertical="center"/>
      <protection locked="0"/>
    </xf>
    <xf numFmtId="0" fontId="34" fillId="28" borderId="12" xfId="0" applyFont="1" applyFill="1" applyBorder="1" applyAlignment="1" applyProtection="1">
      <alignment horizontal="center" vertical="center"/>
      <protection locked="0"/>
    </xf>
    <xf numFmtId="0" fontId="62" fillId="29" borderId="4" xfId="0" applyFont="1" applyFill="1" applyBorder="1" applyAlignment="1" applyProtection="1">
      <alignment horizontal="center" vertical="center"/>
    </xf>
    <xf numFmtId="0" fontId="62" fillId="29" borderId="6" xfId="0" applyFont="1" applyFill="1" applyBorder="1" applyAlignment="1" applyProtection="1">
      <alignment horizontal="center" vertical="center"/>
    </xf>
    <xf numFmtId="0" fontId="43" fillId="6" borderId="4" xfId="0" applyNumberFormat="1" applyFont="1" applyFill="1" applyBorder="1" applyAlignment="1" applyProtection="1">
      <alignment horizontal="center" vertical="center" wrapText="1"/>
    </xf>
    <xf numFmtId="0" fontId="43" fillId="6" borderId="6" xfId="0" applyNumberFormat="1" applyFont="1" applyFill="1" applyBorder="1" applyAlignment="1" applyProtection="1">
      <alignment horizontal="center" vertical="center" wrapText="1"/>
    </xf>
    <xf numFmtId="0" fontId="50" fillId="8" borderId="19" xfId="0" applyFont="1" applyFill="1" applyBorder="1" applyAlignment="1" applyProtection="1">
      <alignment horizontal="center" vertical="center" wrapText="1"/>
    </xf>
    <xf numFmtId="0" fontId="50" fillId="8" borderId="5" xfId="0" applyFont="1" applyFill="1" applyBorder="1" applyAlignment="1" applyProtection="1">
      <alignment horizontal="center" vertical="center" wrapText="1"/>
    </xf>
    <xf numFmtId="0" fontId="50" fillId="8" borderId="23" xfId="0" applyFont="1" applyFill="1" applyBorder="1" applyAlignment="1" applyProtection="1">
      <alignment horizontal="center" vertical="center" wrapText="1"/>
    </xf>
    <xf numFmtId="164" fontId="34" fillId="9" borderId="4" xfId="0" applyNumberFormat="1" applyFont="1" applyFill="1" applyBorder="1" applyAlignment="1" applyProtection="1">
      <alignment horizontal="left" vertical="center" indent="1"/>
      <protection locked="0"/>
    </xf>
    <xf numFmtId="164" fontId="34" fillId="9" borderId="6" xfId="0" applyNumberFormat="1" applyFont="1" applyFill="1" applyBorder="1" applyAlignment="1" applyProtection="1">
      <alignment horizontal="left" vertical="center" indent="1"/>
      <protection locked="0"/>
    </xf>
    <xf numFmtId="0" fontId="25" fillId="9" borderId="4" xfId="1" applyNumberFormat="1" applyFill="1" applyBorder="1" applyAlignment="1" applyProtection="1">
      <alignment horizontal="left" vertical="center" indent="1"/>
      <protection locked="0"/>
    </xf>
    <xf numFmtId="0" fontId="34" fillId="9" borderId="6" xfId="0" applyNumberFormat="1" applyFont="1" applyFill="1" applyBorder="1" applyAlignment="1" applyProtection="1">
      <alignment horizontal="left" vertical="center" indent="1"/>
      <protection locked="0"/>
    </xf>
    <xf numFmtId="0" fontId="34" fillId="9" borderId="11" xfId="0" applyNumberFormat="1" applyFont="1" applyFill="1" applyBorder="1" applyAlignment="1" applyProtection="1">
      <alignment horizontal="left" vertical="center" indent="1"/>
      <protection locked="0"/>
    </xf>
    <xf numFmtId="164" fontId="34" fillId="28" borderId="6" xfId="0" applyNumberFormat="1" applyFont="1" applyFill="1" applyBorder="1" applyAlignment="1" applyProtection="1">
      <alignment horizontal="center" vertical="center" wrapText="1"/>
      <protection locked="0"/>
    </xf>
    <xf numFmtId="0" fontId="27" fillId="0" borderId="4" xfId="0" applyFont="1" applyBorder="1" applyAlignment="1">
      <alignment horizontal="center"/>
    </xf>
    <xf numFmtId="0" fontId="27" fillId="0" borderId="6" xfId="0" applyFont="1" applyBorder="1" applyAlignment="1">
      <alignment horizontal="center"/>
    </xf>
    <xf numFmtId="0" fontId="27" fillId="0" borderId="11" xfId="0" applyFont="1" applyBorder="1" applyAlignment="1">
      <alignment horizontal="center"/>
    </xf>
    <xf numFmtId="0" fontId="0" fillId="7" borderId="15" xfId="0" applyFill="1" applyBorder="1" applyAlignment="1">
      <alignment horizontal="center"/>
    </xf>
    <xf numFmtId="0" fontId="63" fillId="30" borderId="4" xfId="0" applyFont="1" applyFill="1" applyBorder="1" applyAlignment="1" applyProtection="1">
      <alignment horizontal="center" vertical="center" wrapText="1"/>
    </xf>
    <xf numFmtId="0" fontId="63" fillId="30" borderId="6" xfId="0" applyFont="1" applyFill="1" applyBorder="1" applyAlignment="1" applyProtection="1">
      <alignment horizontal="center" vertical="center" wrapText="1"/>
    </xf>
    <xf numFmtId="0" fontId="34" fillId="6" borderId="4" xfId="0" applyFont="1" applyFill="1" applyBorder="1" applyAlignment="1" applyProtection="1">
      <alignment horizontal="center" vertical="center"/>
    </xf>
    <xf numFmtId="0" fontId="34" fillId="6" borderId="11" xfId="0" applyFont="1" applyFill="1" applyBorder="1" applyAlignment="1" applyProtection="1">
      <alignment horizontal="center" vertical="center"/>
    </xf>
    <xf numFmtId="164" fontId="34" fillId="6" borderId="4" xfId="0" applyNumberFormat="1" applyFont="1" applyFill="1" applyBorder="1" applyAlignment="1" applyProtection="1">
      <alignment horizontal="center" vertical="center"/>
    </xf>
    <xf numFmtId="164" fontId="34"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4" fillId="6" borderId="4" xfId="0" applyNumberFormat="1" applyFont="1" applyFill="1" applyBorder="1" applyAlignment="1" applyProtection="1">
      <alignment horizontal="center" vertical="center"/>
    </xf>
    <xf numFmtId="0" fontId="34" fillId="6" borderId="11" xfId="0" applyNumberFormat="1" applyFont="1" applyFill="1" applyBorder="1" applyAlignment="1" applyProtection="1">
      <alignment horizontal="center" vertical="center"/>
    </xf>
    <xf numFmtId="0" fontId="34" fillId="9" borderId="4" xfId="0" applyFont="1" applyFill="1" applyBorder="1" applyAlignment="1" applyProtection="1">
      <alignment horizontal="left" vertical="center" indent="1"/>
      <protection locked="0"/>
    </xf>
    <xf numFmtId="0" fontId="34" fillId="9" borderId="6" xfId="0" applyFont="1" applyFill="1" applyBorder="1" applyAlignment="1" applyProtection="1">
      <alignment horizontal="left" vertical="center" indent="1"/>
      <protection locked="0"/>
    </xf>
    <xf numFmtId="0" fontId="64" fillId="9" borderId="4" xfId="0" applyFont="1" applyFill="1" applyBorder="1" applyAlignment="1" applyProtection="1">
      <alignment horizontal="left" vertical="center" indent="1"/>
      <protection locked="0"/>
    </xf>
    <xf numFmtId="0" fontId="64" fillId="9" borderId="6" xfId="0" applyFont="1" applyFill="1" applyBorder="1" applyAlignment="1" applyProtection="1">
      <alignment horizontal="left" vertical="center" indent="1"/>
      <protection locked="0"/>
    </xf>
    <xf numFmtId="0" fontId="34" fillId="28" borderId="4" xfId="0" applyNumberFormat="1" applyFont="1" applyFill="1" applyBorder="1" applyAlignment="1" applyProtection="1">
      <alignment horizontal="center" vertical="center" wrapText="1"/>
      <protection locked="0"/>
    </xf>
    <xf numFmtId="0" fontId="34" fillId="28" borderId="6" xfId="0" applyNumberFormat="1" applyFont="1" applyFill="1" applyBorder="1" applyAlignment="1" applyProtection="1">
      <alignment horizontal="center" vertical="center" wrapText="1"/>
      <protection locked="0"/>
    </xf>
    <xf numFmtId="0" fontId="25" fillId="9" borderId="4" xfId="1" applyFill="1" applyBorder="1" applyAlignment="1" applyProtection="1">
      <alignment horizontal="left" vertical="center" indent="1"/>
      <protection locked="0"/>
    </xf>
    <xf numFmtId="0" fontId="62" fillId="29" borderId="19" xfId="0" applyFont="1" applyFill="1" applyBorder="1" applyAlignment="1" applyProtection="1">
      <alignment horizontal="center" vertical="center"/>
    </xf>
    <xf numFmtId="0" fontId="62" fillId="29" borderId="20" xfId="0" applyFont="1" applyFill="1" applyBorder="1" applyAlignment="1" applyProtection="1">
      <alignment horizontal="center" vertical="center"/>
    </xf>
    <xf numFmtId="0" fontId="62" fillId="29" borderId="21" xfId="0" applyFont="1" applyFill="1" applyBorder="1" applyAlignment="1" applyProtection="1">
      <alignment horizontal="center" vertical="center"/>
    </xf>
    <xf numFmtId="0" fontId="62" fillId="29" borderId="23" xfId="0" applyFont="1" applyFill="1" applyBorder="1" applyAlignment="1" applyProtection="1">
      <alignment horizontal="center" vertical="center"/>
    </xf>
    <xf numFmtId="0" fontId="62" fillId="29" borderId="12" xfId="0" applyFont="1" applyFill="1" applyBorder="1" applyAlignment="1" applyProtection="1">
      <alignment horizontal="center" vertical="center"/>
    </xf>
    <xf numFmtId="0" fontId="62" fillId="29" borderId="17" xfId="0" applyFont="1" applyFill="1" applyBorder="1" applyAlignment="1" applyProtection="1">
      <alignment horizontal="center" vertical="center"/>
    </xf>
    <xf numFmtId="0" fontId="36" fillId="8" borderId="19" xfId="0" applyFont="1" applyFill="1" applyBorder="1" applyAlignment="1">
      <alignment horizontal="center" vertical="center" wrapText="1"/>
    </xf>
    <xf numFmtId="0" fontId="36" fillId="8" borderId="20" xfId="0" applyFont="1" applyFill="1" applyBorder="1" applyAlignment="1">
      <alignment horizontal="center" vertical="center" wrapText="1"/>
    </xf>
    <xf numFmtId="0" fontId="36" fillId="8" borderId="21" xfId="0" applyFont="1" applyFill="1" applyBorder="1" applyAlignment="1">
      <alignment horizontal="center" vertical="center" wrapText="1"/>
    </xf>
    <xf numFmtId="0" fontId="36" fillId="8" borderId="23" xfId="0" applyFont="1" applyFill="1" applyBorder="1" applyAlignment="1">
      <alignment horizontal="center" vertical="center" wrapText="1"/>
    </xf>
    <xf numFmtId="0" fontId="36" fillId="8" borderId="12" xfId="0" applyFont="1" applyFill="1" applyBorder="1" applyAlignment="1">
      <alignment horizontal="center" vertical="center" wrapText="1"/>
    </xf>
    <xf numFmtId="0" fontId="36" fillId="8" borderId="17" xfId="0" applyFont="1" applyFill="1" applyBorder="1" applyAlignment="1">
      <alignment horizontal="center" vertical="center" wrapText="1"/>
    </xf>
    <xf numFmtId="0" fontId="29" fillId="8" borderId="19" xfId="0" applyFont="1" applyFill="1" applyBorder="1" applyAlignment="1">
      <alignment horizontal="center" vertical="center" wrapText="1"/>
    </xf>
    <xf numFmtId="0" fontId="29" fillId="8" borderId="20" xfId="0" applyFont="1" applyFill="1" applyBorder="1" applyAlignment="1">
      <alignment horizontal="center" vertical="center" wrapText="1"/>
    </xf>
    <xf numFmtId="0" fontId="29" fillId="8" borderId="21" xfId="0" applyFont="1" applyFill="1" applyBorder="1" applyAlignment="1">
      <alignment horizontal="center" vertical="center" wrapText="1"/>
    </xf>
    <xf numFmtId="0" fontId="29" fillId="8" borderId="23" xfId="0" applyFont="1" applyFill="1" applyBorder="1" applyAlignment="1">
      <alignment horizontal="center" vertical="center" wrapText="1"/>
    </xf>
    <xf numFmtId="0" fontId="29" fillId="8" borderId="12" xfId="0" applyFont="1" applyFill="1" applyBorder="1" applyAlignment="1">
      <alignment horizontal="center" vertical="center" wrapText="1"/>
    </xf>
    <xf numFmtId="0" fontId="29" fillId="8" borderId="17"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8" fillId="8" borderId="6" xfId="0" applyFont="1" applyFill="1" applyBorder="1" applyAlignment="1">
      <alignment horizontal="center" vertical="center"/>
    </xf>
    <xf numFmtId="0" fontId="28" fillId="8" borderId="12"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11" xfId="0" applyFont="1" applyFill="1" applyBorder="1" applyAlignment="1">
      <alignment horizontal="center" vertical="center" wrapText="1"/>
    </xf>
    <xf numFmtId="0" fontId="32"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59" fillId="12" borderId="0" xfId="0" applyFont="1" applyFill="1" applyBorder="1" applyAlignment="1">
      <alignment horizontal="center" vertical="center"/>
    </xf>
    <xf numFmtId="0" fontId="45" fillId="8" borderId="21" xfId="0" applyFont="1" applyFill="1" applyBorder="1" applyAlignment="1">
      <alignment horizontal="center" vertical="center" wrapText="1"/>
    </xf>
    <xf numFmtId="0" fontId="45" fillId="8" borderId="22" xfId="0" applyFont="1" applyFill="1" applyBorder="1" applyAlignment="1">
      <alignment horizontal="center" vertical="center" wrapText="1"/>
    </xf>
    <xf numFmtId="0" fontId="45" fillId="8" borderId="17" xfId="0" applyFont="1" applyFill="1" applyBorder="1" applyAlignment="1">
      <alignment horizontal="center" vertical="center" wrapText="1"/>
    </xf>
    <xf numFmtId="0" fontId="65" fillId="8" borderId="13" xfId="0" applyFont="1" applyFill="1" applyBorder="1" applyAlignment="1">
      <alignment horizontal="center" vertical="center" textRotation="90" wrapText="1"/>
    </xf>
    <xf numFmtId="0" fontId="65" fillId="8" borderId="2" xfId="0" applyFont="1" applyFill="1" applyBorder="1" applyAlignment="1">
      <alignment horizontal="center" vertical="center" textRotation="90" wrapText="1"/>
    </xf>
    <xf numFmtId="0" fontId="65" fillId="8" borderId="27" xfId="0" applyFont="1" applyFill="1" applyBorder="1" applyAlignment="1">
      <alignment horizontal="center" vertical="center" textRotation="90" wrapText="1"/>
    </xf>
    <xf numFmtId="0" fontId="40" fillId="13" borderId="4" xfId="0" applyFont="1" applyFill="1" applyBorder="1" applyAlignment="1">
      <alignment horizontal="center" vertical="center"/>
    </xf>
    <xf numFmtId="0" fontId="40" fillId="13" borderId="6" xfId="0" applyFont="1" applyFill="1" applyBorder="1" applyAlignment="1">
      <alignment horizontal="center" vertical="center"/>
    </xf>
    <xf numFmtId="0" fontId="40" fillId="13" borderId="11" xfId="0" applyFont="1" applyFill="1" applyBorder="1" applyAlignment="1">
      <alignment horizontal="center" vertical="center"/>
    </xf>
    <xf numFmtId="0" fontId="40" fillId="13" borderId="20" xfId="0" applyFont="1" applyFill="1" applyBorder="1" applyAlignment="1">
      <alignment horizontal="center" vertical="center"/>
    </xf>
    <xf numFmtId="0" fontId="45" fillId="8" borderId="13" xfId="0" applyFont="1" applyFill="1" applyBorder="1" applyAlignment="1">
      <alignment horizontal="center" vertical="center" textRotation="90" wrapText="1"/>
    </xf>
    <xf numFmtId="0" fontId="45" fillId="8" borderId="2" xfId="0" applyFont="1" applyFill="1" applyBorder="1" applyAlignment="1">
      <alignment horizontal="center" vertical="center" textRotation="90" wrapText="1"/>
    </xf>
    <xf numFmtId="0" fontId="45" fillId="8" borderId="27" xfId="0" applyFont="1" applyFill="1" applyBorder="1" applyAlignment="1">
      <alignment horizontal="center" vertical="center" textRotation="90" wrapText="1"/>
    </xf>
    <xf numFmtId="0" fontId="59" fillId="12" borderId="21" xfId="0" applyFont="1" applyFill="1" applyBorder="1" applyAlignment="1">
      <alignment horizontal="center" vertical="center"/>
    </xf>
    <xf numFmtId="0" fontId="29" fillId="8" borderId="13" xfId="0" applyFont="1" applyFill="1" applyBorder="1" applyAlignment="1">
      <alignment horizontal="center" vertical="center" wrapText="1"/>
    </xf>
    <xf numFmtId="0" fontId="29" fillId="8" borderId="27" xfId="0" applyFont="1" applyFill="1" applyBorder="1" applyAlignment="1">
      <alignment horizontal="center" vertical="center" wrapText="1"/>
    </xf>
    <xf numFmtId="0" fontId="29" fillId="8" borderId="23" xfId="0" applyFont="1" applyFill="1" applyBorder="1" applyAlignment="1">
      <alignment horizontal="center" vertical="center"/>
    </xf>
    <xf numFmtId="0" fontId="45" fillId="8" borderId="13" xfId="0" applyFont="1" applyFill="1" applyBorder="1" applyAlignment="1">
      <alignment horizontal="center" vertical="center" wrapText="1"/>
    </xf>
    <xf numFmtId="0" fontId="45" fillId="8" borderId="2" xfId="0" applyFont="1" applyFill="1" applyBorder="1" applyAlignment="1">
      <alignment horizontal="center" vertical="center" wrapText="1"/>
    </xf>
    <xf numFmtId="0" fontId="45" fillId="8" borderId="27" xfId="0" applyFont="1" applyFill="1" applyBorder="1" applyAlignment="1">
      <alignment horizontal="center" vertical="center" wrapText="1"/>
    </xf>
    <xf numFmtId="0" fontId="0" fillId="7" borderId="26" xfId="0" applyFill="1" applyBorder="1" applyAlignment="1">
      <alignment horizontal="center"/>
    </xf>
    <xf numFmtId="0" fontId="38" fillId="8" borderId="4" xfId="0" applyFont="1" applyFill="1" applyBorder="1" applyAlignment="1">
      <alignment horizontal="center" vertical="center" wrapText="1"/>
    </xf>
    <xf numFmtId="0" fontId="38" fillId="8" borderId="6" xfId="0" applyFont="1" applyFill="1" applyBorder="1" applyAlignment="1">
      <alignment horizontal="center" vertical="center" wrapText="1"/>
    </xf>
    <xf numFmtId="0" fontId="29" fillId="8" borderId="6" xfId="0" applyFont="1" applyFill="1" applyBorder="1" applyAlignment="1">
      <alignment horizontal="center" vertical="center" wrapText="1"/>
    </xf>
    <xf numFmtId="0" fontId="29" fillId="8" borderId="11" xfId="0" applyFont="1" applyFill="1" applyBorder="1" applyAlignment="1">
      <alignment horizontal="center" vertical="center" wrapText="1"/>
    </xf>
    <xf numFmtId="0" fontId="38" fillId="4" borderId="5" xfId="0" applyFont="1" applyFill="1" applyBorder="1" applyAlignment="1">
      <alignment horizontal="left" vertical="center" wrapText="1"/>
    </xf>
    <xf numFmtId="0" fontId="38" fillId="4" borderId="0" xfId="0" applyFont="1" applyFill="1" applyBorder="1" applyAlignment="1">
      <alignment horizontal="left" vertical="center" wrapText="1"/>
    </xf>
    <xf numFmtId="0" fontId="39" fillId="12" borderId="0" xfId="0" applyFont="1" applyFill="1" applyBorder="1" applyAlignment="1" applyProtection="1">
      <alignment horizontal="left" vertical="center"/>
    </xf>
    <xf numFmtId="0" fontId="40" fillId="12" borderId="22" xfId="0" applyFont="1" applyFill="1" applyBorder="1" applyAlignment="1">
      <alignment horizontal="center" vertical="center"/>
    </xf>
    <xf numFmtId="0" fontId="29" fillId="8" borderId="13" xfId="0" applyFont="1" applyFill="1" applyBorder="1" applyAlignment="1">
      <alignment horizontal="center" vertical="center" textRotation="90" wrapText="1"/>
    </xf>
    <xf numFmtId="0" fontId="29" fillId="8" borderId="2" xfId="0" applyFont="1" applyFill="1" applyBorder="1" applyAlignment="1">
      <alignment horizontal="center" vertical="center" textRotation="90" wrapText="1"/>
    </xf>
    <xf numFmtId="0" fontId="29" fillId="8" borderId="27" xfId="0" applyFont="1" applyFill="1" applyBorder="1" applyAlignment="1">
      <alignment horizontal="center" vertical="center" textRotation="90" wrapText="1"/>
    </xf>
    <xf numFmtId="8" fontId="28" fillId="9" borderId="13" xfId="0" applyNumberFormat="1" applyFont="1" applyFill="1" applyBorder="1" applyAlignment="1" applyProtection="1">
      <alignment horizontal="center" vertical="center" wrapText="1"/>
      <protection locked="0"/>
    </xf>
    <xf numFmtId="8" fontId="28" fillId="9" borderId="27" xfId="0" applyNumberFormat="1" applyFont="1" applyFill="1" applyBorder="1" applyAlignment="1" applyProtection="1">
      <alignment horizontal="center" vertical="center" wrapText="1"/>
      <protection locked="0"/>
    </xf>
    <xf numFmtId="0" fontId="0" fillId="7" borderId="9" xfId="0" applyFill="1" applyBorder="1" applyAlignment="1" applyProtection="1">
      <alignment horizontal="center"/>
    </xf>
    <xf numFmtId="0" fontId="40" fillId="13" borderId="6" xfId="0" applyFont="1" applyFill="1" applyBorder="1" applyAlignment="1" applyProtection="1">
      <alignment horizontal="center" vertical="center"/>
    </xf>
    <xf numFmtId="0" fontId="40" fillId="13" borderId="20" xfId="0" applyFont="1" applyFill="1" applyBorder="1" applyAlignment="1" applyProtection="1">
      <alignment horizontal="center" vertical="center"/>
    </xf>
    <xf numFmtId="0" fontId="29" fillId="5" borderId="4" xfId="0" applyFont="1" applyFill="1" applyBorder="1" applyAlignment="1" applyProtection="1">
      <alignment horizontal="center" vertical="center" wrapText="1"/>
    </xf>
    <xf numFmtId="0" fontId="29" fillId="5" borderId="6" xfId="0" applyFont="1" applyFill="1" applyBorder="1" applyAlignment="1" applyProtection="1">
      <alignment horizontal="center" vertical="center" wrapText="1"/>
    </xf>
    <xf numFmtId="0" fontId="29" fillId="5" borderId="11" xfId="0" applyFont="1" applyFill="1" applyBorder="1" applyAlignment="1" applyProtection="1">
      <alignment horizontal="center" vertical="center" wrapText="1"/>
    </xf>
    <xf numFmtId="0" fontId="65" fillId="8" borderId="4" xfId="0" applyFont="1" applyFill="1" applyBorder="1" applyAlignment="1" applyProtection="1">
      <alignment horizontal="center" vertical="center" wrapText="1"/>
    </xf>
    <xf numFmtId="0" fontId="65" fillId="8" borderId="6" xfId="0" applyFont="1" applyFill="1" applyBorder="1" applyAlignment="1" applyProtection="1">
      <alignment horizontal="center" vertical="center" wrapText="1"/>
    </xf>
    <xf numFmtId="0" fontId="65"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59" fillId="12" borderId="5" xfId="0" applyFont="1" applyFill="1" applyBorder="1" applyAlignment="1" applyProtection="1">
      <alignment horizontal="center" vertical="center"/>
    </xf>
    <xf numFmtId="0" fontId="59" fillId="12" borderId="0" xfId="0" applyFont="1" applyFill="1" applyBorder="1" applyAlignment="1" applyProtection="1">
      <alignment horizontal="center" vertical="center"/>
    </xf>
    <xf numFmtId="0" fontId="59" fillId="12" borderId="22" xfId="0" applyFont="1" applyFill="1" applyBorder="1" applyAlignment="1" applyProtection="1">
      <alignment horizontal="center" vertical="center"/>
    </xf>
    <xf numFmtId="0" fontId="40" fillId="12" borderId="5" xfId="0" applyFont="1" applyFill="1" applyBorder="1" applyAlignment="1" applyProtection="1">
      <alignment horizontal="center" vertical="center"/>
    </xf>
    <xf numFmtId="0" fontId="40" fillId="12" borderId="0" xfId="0" applyFont="1" applyFill="1" applyBorder="1" applyAlignment="1" applyProtection="1">
      <alignment horizontal="center" vertical="center"/>
    </xf>
    <xf numFmtId="0" fontId="40" fillId="12" borderId="22" xfId="0" applyFont="1" applyFill="1" applyBorder="1" applyAlignment="1" applyProtection="1">
      <alignment horizontal="center" vertical="center"/>
    </xf>
    <xf numFmtId="0" fontId="65" fillId="8" borderId="13" xfId="0" applyFont="1" applyFill="1" applyBorder="1" applyAlignment="1" applyProtection="1">
      <alignment horizontal="center" vertical="center" wrapText="1"/>
    </xf>
    <xf numFmtId="0" fontId="65" fillId="8" borderId="2" xfId="0" applyFont="1" applyFill="1" applyBorder="1" applyAlignment="1" applyProtection="1">
      <alignment horizontal="center" vertical="center" wrapText="1"/>
    </xf>
    <xf numFmtId="0" fontId="65" fillId="8" borderId="27" xfId="0" applyFont="1" applyFill="1" applyBorder="1" applyAlignment="1" applyProtection="1">
      <alignment horizontal="center" vertical="center" wrapText="1"/>
    </xf>
    <xf numFmtId="0" fontId="68" fillId="0" borderId="20" xfId="0" applyFont="1" applyBorder="1" applyAlignment="1" applyProtection="1">
      <alignment horizontal="left" vertical="top" wrapText="1"/>
      <protection locked="0"/>
    </xf>
    <xf numFmtId="0" fontId="68" fillId="0" borderId="21" xfId="0" applyFont="1" applyBorder="1" applyAlignment="1" applyProtection="1">
      <alignment horizontal="left" vertical="top" wrapText="1"/>
      <protection locked="0"/>
    </xf>
    <xf numFmtId="0" fontId="68" fillId="0" borderId="0" xfId="0" applyFont="1" applyAlignment="1" applyProtection="1">
      <alignment horizontal="left" vertical="top" wrapText="1"/>
      <protection locked="0"/>
    </xf>
    <xf numFmtId="0" fontId="68" fillId="0" borderId="22" xfId="0" applyFont="1" applyBorder="1" applyAlignment="1" applyProtection="1">
      <alignment horizontal="left" vertical="top" wrapText="1"/>
      <protection locked="0"/>
    </xf>
    <xf numFmtId="0" fontId="69" fillId="8" borderId="19" xfId="0" applyFont="1" applyFill="1" applyBorder="1" applyAlignment="1">
      <alignment horizontal="center" vertical="center"/>
    </xf>
    <xf numFmtId="0" fontId="69" fillId="8" borderId="20" xfId="0" applyFont="1" applyFill="1" applyBorder="1" applyAlignment="1">
      <alignment horizontal="center" vertical="center"/>
    </xf>
    <xf numFmtId="0" fontId="69" fillId="8" borderId="21" xfId="0" applyFont="1" applyFill="1" applyBorder="1" applyAlignment="1">
      <alignment horizontal="center" vertical="center"/>
    </xf>
    <xf numFmtId="0" fontId="37" fillId="4" borderId="4" xfId="0" applyFont="1" applyFill="1" applyBorder="1" applyAlignment="1">
      <alignment horizontal="center" vertical="center"/>
    </xf>
    <xf numFmtId="0" fontId="37" fillId="4" borderId="6" xfId="0" applyFont="1" applyFill="1" applyBorder="1" applyAlignment="1">
      <alignment horizontal="center" vertical="center"/>
    </xf>
    <xf numFmtId="0" fontId="37" fillId="4" borderId="11" xfId="0" applyFont="1" applyFill="1" applyBorder="1" applyAlignment="1">
      <alignment horizontal="center" vertical="center"/>
    </xf>
    <xf numFmtId="0" fontId="70" fillId="8" borderId="5" xfId="0" applyFont="1" applyFill="1" applyBorder="1" applyAlignment="1">
      <alignment horizontal="center"/>
    </xf>
    <xf numFmtId="0" fontId="71" fillId="8" borderId="0" xfId="0" applyFont="1" applyFill="1" applyBorder="1" applyAlignment="1">
      <alignment horizontal="center"/>
    </xf>
    <xf numFmtId="0" fontId="71" fillId="8" borderId="22" xfId="0" applyFont="1" applyFill="1" applyBorder="1" applyAlignment="1">
      <alignment horizontal="center"/>
    </xf>
    <xf numFmtId="0" fontId="66" fillId="8" borderId="23" xfId="0" applyFont="1" applyFill="1" applyBorder="1" applyAlignment="1">
      <alignment horizontal="center" vertical="top"/>
    </xf>
    <xf numFmtId="0" fontId="66" fillId="8" borderId="12" xfId="0" applyFont="1" applyFill="1" applyBorder="1" applyAlignment="1">
      <alignment horizontal="center" vertical="top"/>
    </xf>
    <xf numFmtId="0" fontId="66" fillId="8" borderId="17" xfId="0" applyFont="1" applyFill="1" applyBorder="1" applyAlignment="1">
      <alignment horizontal="center" vertical="top"/>
    </xf>
    <xf numFmtId="0" fontId="39" fillId="12" borderId="0" xfId="0" applyFont="1" applyFill="1" applyBorder="1" applyAlignment="1" applyProtection="1">
      <alignment horizontal="center" vertical="center"/>
    </xf>
    <xf numFmtId="0" fontId="67" fillId="4" borderId="4" xfId="0" applyFont="1" applyFill="1" applyBorder="1" applyAlignment="1">
      <alignment horizontal="center" vertical="top"/>
    </xf>
    <xf numFmtId="0" fontId="67" fillId="4" borderId="6" xfId="0" applyFont="1" applyFill="1" applyBorder="1" applyAlignment="1">
      <alignment horizontal="center" vertical="top"/>
    </xf>
    <xf numFmtId="0" fontId="67" fillId="4" borderId="11" xfId="0" applyFont="1" applyFill="1" applyBorder="1" applyAlignment="1">
      <alignment horizontal="center" vertical="top"/>
    </xf>
    <xf numFmtId="0" fontId="57" fillId="0" borderId="0" xfId="0" applyFont="1" applyAlignment="1">
      <alignment horizontal="center"/>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CHOOL" xfId="7"/>
  </cellStyles>
  <dxfs count="3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33CC33"/>
        </patternFill>
      </fill>
    </dxf>
    <dxf>
      <fill>
        <patternFill>
          <bgColor rgb="FF33CC33"/>
        </patternFill>
      </fill>
    </dxf>
    <dxf>
      <fill>
        <patternFill>
          <bgColor rgb="FF33CC33"/>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4" Type="http://schemas.openxmlformats.org/officeDocument/2006/relationships/customXml" Target="../customXml/item1.xml"/><Relationship Id="rId15" Type="http://schemas.openxmlformats.org/officeDocument/2006/relationships/customXml" Target="../customXml/item2.xml"/><Relationship Id="rId16" Type="http://schemas.openxmlformats.org/officeDocument/2006/relationships/customXml" Target="../customXml/item3.xml"/><Relationship Id="rId17" Type="http://schemas.openxmlformats.org/officeDocument/2006/relationships/customXml" Target="../customXml/item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990600</xdr:colOff>
      <xdr:row>39</xdr:row>
      <xdr:rowOff>685800</xdr:rowOff>
    </xdr:to>
    <xdr:pic>
      <xdr:nvPicPr>
        <xdr:cNvPr id="1314"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639050"/>
          <a:ext cx="6381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BO5280"/>
  <sheetViews>
    <sheetView showGridLines="0" showRowColHeaders="0" tabSelected="1" topLeftCell="B1" workbookViewId="0">
      <pane xSplit="3" ySplit="8" topLeftCell="E25" activePane="bottomRight" state="frozen"/>
      <selection activeCell="B1" sqref="B1"/>
      <selection pane="topRight" activeCell="E1" sqref="E1"/>
      <selection pane="bottomLeft" activeCell="B9" sqref="B9"/>
      <selection pane="bottomRight" activeCell="G39" sqref="G39:M39"/>
    </sheetView>
  </sheetViews>
  <sheetFormatPr baseColWidth="10" defaultColWidth="8.83203125" defaultRowHeight="14" x14ac:dyDescent="0"/>
  <cols>
    <col min="1" max="1" width="20.83203125" customWidth="1"/>
    <col min="2" max="2" width="2.33203125" customWidth="1"/>
    <col min="3" max="3" width="1.6640625" customWidth="1"/>
    <col min="4" max="4" width="0.83203125" customWidth="1"/>
    <col min="5" max="5" width="63.33203125" customWidth="1"/>
    <col min="6" max="6" width="0.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548"/>
      <c r="F2" s="548"/>
      <c r="G2" s="548"/>
      <c r="H2" s="548"/>
      <c r="I2" s="548"/>
      <c r="J2" s="548"/>
      <c r="K2" s="548"/>
      <c r="L2" s="548"/>
      <c r="M2" s="548"/>
      <c r="N2" s="22"/>
      <c r="O2" s="49"/>
    </row>
    <row r="3" spans="1:67" ht="4.75" customHeight="1">
      <c r="C3" s="19"/>
      <c r="D3" s="20"/>
      <c r="E3" s="16"/>
      <c r="F3" s="16"/>
      <c r="G3" s="16"/>
      <c r="H3" s="16"/>
      <c r="I3" s="16"/>
      <c r="J3" s="16"/>
      <c r="K3" s="16"/>
      <c r="L3" s="16"/>
      <c r="M3" s="16"/>
      <c r="O3" s="77"/>
    </row>
    <row r="4" spans="1:67" s="1" customFormat="1" ht="21" customHeight="1">
      <c r="A4"/>
      <c r="B4"/>
      <c r="C4" s="19"/>
      <c r="D4" s="18"/>
      <c r="E4" s="543" t="str">
        <f>" INTERSCHOLASTIC ATHLETIC OPPORTUNITIES DISCLOSURE FORM "&amp;M7</f>
        <v xml:space="preserve"> INTERSCHOLASTIC ATHLETIC OPPORTUNITIES DISCLOSURE FORM 15.6</v>
      </c>
      <c r="F4" s="544"/>
      <c r="G4" s="544"/>
      <c r="H4" s="544"/>
      <c r="I4" s="544"/>
      <c r="J4" s="544"/>
      <c r="K4" s="544"/>
      <c r="L4" s="544"/>
      <c r="M4" s="544"/>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45" t="s">
        <v>5647</v>
      </c>
      <c r="F5" s="546"/>
      <c r="G5" s="546"/>
      <c r="H5" s="546"/>
      <c r="I5" s="546"/>
      <c r="J5" s="546"/>
      <c r="K5" s="546"/>
      <c r="L5" s="546"/>
      <c r="M5" s="546"/>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75" customHeight="1">
      <c r="C6" s="19"/>
      <c r="D6" s="20"/>
      <c r="E6" s="547"/>
      <c r="F6" s="547"/>
      <c r="G6" s="547"/>
      <c r="H6" s="547"/>
      <c r="I6" s="547"/>
      <c r="J6" s="547"/>
      <c r="K6" s="547"/>
      <c r="L6" s="547"/>
      <c r="M6" s="547"/>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49" t="s">
        <v>3905</v>
      </c>
      <c r="F7" s="550"/>
      <c r="G7" s="550"/>
      <c r="H7" s="550"/>
      <c r="I7" s="550"/>
      <c r="J7" s="550"/>
      <c r="K7" s="550"/>
      <c r="L7" s="287" t="s">
        <v>3906</v>
      </c>
      <c r="M7" s="288" t="s">
        <v>15350</v>
      </c>
      <c r="O7" s="77"/>
    </row>
    <row r="8" spans="1:67" s="30" customFormat="1" ht="4.7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75" customHeight="1">
      <c r="C9" s="19"/>
      <c r="D9" s="18"/>
      <c r="E9" s="555" t="s">
        <v>3847</v>
      </c>
      <c r="F9" s="556"/>
      <c r="G9" s="556"/>
      <c r="H9" s="556"/>
      <c r="I9" s="556"/>
      <c r="J9" s="556"/>
      <c r="K9" s="556"/>
      <c r="L9" s="556"/>
      <c r="M9" s="556"/>
      <c r="N9" s="50"/>
      <c r="O9" s="28"/>
      <c r="Q9"/>
      <c r="R9"/>
      <c r="S9"/>
      <c r="T9"/>
      <c r="U9"/>
      <c r="V9"/>
      <c r="W9"/>
      <c r="X9"/>
      <c r="Y9"/>
      <c r="Z9"/>
      <c r="AA9"/>
      <c r="AB9"/>
      <c r="AC9"/>
      <c r="AD9"/>
      <c r="AE9"/>
      <c r="AF9"/>
      <c r="AG9"/>
      <c r="AH9"/>
      <c r="AI9"/>
    </row>
    <row r="10" spans="1:67" s="30" customFormat="1" ht="19.75" customHeight="1">
      <c r="C10" s="19"/>
      <c r="D10" s="18"/>
      <c r="E10" s="42" t="s">
        <v>3448</v>
      </c>
      <c r="F10" s="32"/>
      <c r="G10" s="553" t="s">
        <v>1279</v>
      </c>
      <c r="H10" s="554"/>
      <c r="I10" s="554"/>
      <c r="J10" s="554"/>
      <c r="K10" s="554"/>
      <c r="L10" s="554"/>
      <c r="M10" s="554"/>
      <c r="N10" s="50"/>
      <c r="O10" s="28"/>
      <c r="Q10"/>
      <c r="R10"/>
      <c r="S10"/>
      <c r="T10"/>
      <c r="U10"/>
      <c r="V10"/>
      <c r="W10"/>
      <c r="X10"/>
      <c r="Y10"/>
      <c r="Z10"/>
      <c r="AA10"/>
      <c r="AB10"/>
      <c r="AC10"/>
      <c r="AD10"/>
      <c r="AE10"/>
      <c r="AF10"/>
      <c r="AG10"/>
      <c r="AH10"/>
      <c r="AI10"/>
    </row>
    <row r="11" spans="1:67" s="30" customFormat="1" ht="19.75" customHeight="1">
      <c r="C11" s="19"/>
      <c r="D11" s="18"/>
      <c r="E11" s="35" t="s">
        <v>3456</v>
      </c>
      <c r="F11" s="32"/>
      <c r="G11" s="557" t="str">
        <f>IF(ISERROR(VLOOKUP(G10,'PIMS LEA'!$B$1:$H$760,4,FALSE)),"",(VLOOKUP(G10,'PIMS LEA'!$B$1:$H$760,4,FALSE)))</f>
        <v>435 Crossfield Rd King of Prussia, PA  19406</v>
      </c>
      <c r="H11" s="558"/>
      <c r="I11" s="558"/>
      <c r="J11" s="558"/>
      <c r="K11" s="558"/>
      <c r="L11" s="558"/>
      <c r="M11" s="558"/>
      <c r="N11" s="50"/>
      <c r="O11" s="28"/>
      <c r="Q11"/>
      <c r="R11"/>
      <c r="S11"/>
      <c r="T11"/>
      <c r="U11"/>
      <c r="V11"/>
      <c r="W11"/>
      <c r="X11"/>
      <c r="Y11"/>
      <c r="Z11"/>
      <c r="AA11"/>
      <c r="AB11"/>
      <c r="AC11"/>
      <c r="AD11"/>
      <c r="AE11"/>
      <c r="AF11"/>
      <c r="AG11"/>
      <c r="AH11"/>
      <c r="AI11"/>
    </row>
    <row r="12" spans="1:67" s="30" customFormat="1" ht="19.75" customHeight="1">
      <c r="C12" s="19"/>
      <c r="D12" s="18"/>
      <c r="E12" s="35" t="s">
        <v>3858</v>
      </c>
      <c r="F12" s="32"/>
      <c r="G12" s="557" t="str">
        <f>IF(ISERROR(VLOOKUP(G10,'PIMS LEA'!$B$1:$H$760,2,FALSE)),"",(VLOOKUP(G10,'PIMS LEA'!$B$1:$H$760,2,FALSE)))</f>
        <v>123468402</v>
      </c>
      <c r="H12" s="558"/>
      <c r="I12" s="558"/>
      <c r="J12" s="558"/>
      <c r="K12" s="558"/>
      <c r="L12" s="558"/>
      <c r="M12" s="558"/>
      <c r="N12" s="50"/>
      <c r="O12" s="28"/>
      <c r="Q12"/>
      <c r="R12"/>
      <c r="S12"/>
      <c r="T12"/>
      <c r="U12"/>
      <c r="V12"/>
      <c r="W12"/>
      <c r="X12"/>
      <c r="Y12"/>
      <c r="Z12"/>
      <c r="AA12"/>
      <c r="AB12"/>
      <c r="AC12"/>
      <c r="AD12"/>
      <c r="AE12"/>
      <c r="AF12"/>
      <c r="AG12"/>
      <c r="AH12"/>
      <c r="AI12"/>
    </row>
    <row r="13" spans="1:67" s="27" customFormat="1" ht="2.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75" customHeight="1">
      <c r="C14" s="19"/>
      <c r="D14" s="18"/>
      <c r="E14" s="42" t="s">
        <v>3447</v>
      </c>
      <c r="F14" s="32"/>
      <c r="G14" s="586" t="s">
        <v>3225</v>
      </c>
      <c r="H14" s="587"/>
      <c r="I14" s="587"/>
      <c r="J14" s="587"/>
      <c r="K14" s="587"/>
      <c r="L14" s="587"/>
      <c r="M14" s="587"/>
      <c r="N14" s="50"/>
      <c r="O14" s="28"/>
      <c r="Q14"/>
      <c r="R14"/>
      <c r="S14"/>
      <c r="T14"/>
      <c r="U14"/>
      <c r="V14"/>
      <c r="W14"/>
      <c r="X14"/>
      <c r="Y14"/>
      <c r="Z14"/>
      <c r="AA14"/>
      <c r="AB14"/>
      <c r="AC14"/>
      <c r="AD14"/>
      <c r="AE14"/>
      <c r="AF14"/>
      <c r="AG14"/>
      <c r="AH14"/>
      <c r="AI14"/>
    </row>
    <row r="15" spans="1:67" s="30" customFormat="1" ht="19.75" customHeight="1">
      <c r="C15" s="19"/>
      <c r="D15" s="18"/>
      <c r="E15" s="45" t="s">
        <v>3779</v>
      </c>
      <c r="F15" s="32"/>
      <c r="G15" s="557" t="str">
        <f>IF(ISERROR(VLOOKUP(G12&amp;G14,'PIMS School'!$D$1:$K$1543,8,FALSE)),"",(VLOOKUP(G12&amp;G14,'PIMS School'!$D$1:$K$1543,8,FALSE)))</f>
        <v>440 Crossfield Rd  King of Prussia,  PA  19406</v>
      </c>
      <c r="H15" s="558"/>
      <c r="I15" s="558"/>
      <c r="J15" s="558"/>
      <c r="K15" s="558"/>
      <c r="L15" s="558"/>
      <c r="M15" s="558"/>
      <c r="N15" s="50"/>
      <c r="O15" s="28"/>
      <c r="Q15"/>
      <c r="R15"/>
      <c r="S15"/>
      <c r="T15"/>
      <c r="U15"/>
      <c r="V15"/>
      <c r="W15"/>
      <c r="X15"/>
      <c r="Y15"/>
      <c r="Z15"/>
      <c r="AA15"/>
      <c r="AB15"/>
      <c r="AC15"/>
      <c r="AD15"/>
      <c r="AE15"/>
      <c r="AF15"/>
      <c r="AG15"/>
      <c r="AH15"/>
      <c r="AI15"/>
    </row>
    <row r="16" spans="1:67" s="30" customFormat="1" ht="19.75" customHeight="1">
      <c r="C16" s="19"/>
      <c r="D16" s="18"/>
      <c r="E16" s="45" t="s">
        <v>3780</v>
      </c>
      <c r="F16" s="32"/>
      <c r="G16" s="557" t="str">
        <f>IF(ISERROR(VLOOKUP(G12&amp;G14,'PIMS School'!$D$1:$K$1543,7,FALSE)),"",(VLOOKUP(G12&amp;G14,'PIMS School'!$D$1:$K$1543,7,FALSE)))</f>
        <v>3395</v>
      </c>
      <c r="H16" s="558"/>
      <c r="I16" s="558"/>
      <c r="J16" s="558"/>
      <c r="K16" s="558"/>
      <c r="L16" s="558"/>
      <c r="M16" s="558"/>
      <c r="N16" s="50"/>
      <c r="O16" s="28"/>
      <c r="Q16"/>
      <c r="R16"/>
      <c r="S16"/>
      <c r="T16"/>
      <c r="U16"/>
      <c r="V16"/>
      <c r="W16"/>
      <c r="X16"/>
      <c r="Y16"/>
      <c r="Z16"/>
      <c r="AA16"/>
      <c r="AB16"/>
      <c r="AC16"/>
      <c r="AD16"/>
      <c r="AE16"/>
      <c r="AF16"/>
      <c r="AG16"/>
      <c r="AH16"/>
      <c r="AI16"/>
    </row>
    <row r="17" spans="3:35" s="30" customFormat="1" ht="2.25" customHeight="1">
      <c r="C17" s="19"/>
      <c r="D17" s="18"/>
      <c r="E17" s="310" t="s">
        <v>3895</v>
      </c>
      <c r="F17" s="32"/>
      <c r="G17" s="311"/>
      <c r="H17" s="311"/>
      <c r="I17" s="311"/>
      <c r="J17" s="311"/>
      <c r="K17" s="311"/>
      <c r="L17" s="311"/>
      <c r="M17" s="311"/>
      <c r="N17" s="50"/>
      <c r="O17" s="28"/>
      <c r="Q17"/>
      <c r="R17"/>
      <c r="S17"/>
      <c r="T17"/>
      <c r="U17"/>
      <c r="V17"/>
      <c r="W17"/>
      <c r="X17"/>
      <c r="Y17"/>
      <c r="Z17"/>
      <c r="AA17"/>
      <c r="AB17"/>
      <c r="AC17"/>
      <c r="AD17"/>
      <c r="AE17"/>
      <c r="AF17"/>
      <c r="AG17"/>
      <c r="AH17"/>
      <c r="AI17"/>
    </row>
    <row r="18" spans="3:35" s="30" customFormat="1" ht="10" customHeight="1">
      <c r="C18" s="19"/>
      <c r="D18" s="18"/>
      <c r="E18" s="589" t="s">
        <v>3904</v>
      </c>
      <c r="F18" s="590"/>
      <c r="G18" s="590"/>
      <c r="H18" s="590"/>
      <c r="I18" s="590"/>
      <c r="J18" s="590"/>
      <c r="K18" s="590"/>
      <c r="L18" s="590"/>
      <c r="M18" s="591"/>
      <c r="N18" s="50"/>
      <c r="O18" s="28"/>
      <c r="Q18"/>
      <c r="R18"/>
      <c r="S18"/>
      <c r="T18"/>
      <c r="U18"/>
      <c r="V18"/>
      <c r="W18"/>
      <c r="X18"/>
      <c r="Y18"/>
      <c r="Z18"/>
      <c r="AA18"/>
      <c r="AB18"/>
      <c r="AC18"/>
      <c r="AD18"/>
      <c r="AE18"/>
      <c r="AF18"/>
      <c r="AG18"/>
      <c r="AH18"/>
      <c r="AI18"/>
    </row>
    <row r="19" spans="3:35" s="30" customFormat="1" ht="10.75" customHeight="1">
      <c r="C19" s="19"/>
      <c r="D19" s="18"/>
      <c r="E19" s="592"/>
      <c r="F19" s="593"/>
      <c r="G19" s="593"/>
      <c r="H19" s="593"/>
      <c r="I19" s="593"/>
      <c r="J19" s="593"/>
      <c r="K19" s="593"/>
      <c r="L19" s="593"/>
      <c r="M19" s="594"/>
      <c r="N19" s="50"/>
      <c r="O19" s="28"/>
      <c r="Q19"/>
      <c r="R19"/>
      <c r="S19"/>
      <c r="T19"/>
      <c r="U19"/>
      <c r="V19"/>
      <c r="W19"/>
      <c r="X19"/>
      <c r="Y19"/>
      <c r="Z19"/>
      <c r="AA19"/>
      <c r="AB19"/>
      <c r="AC19"/>
      <c r="AD19"/>
      <c r="AE19"/>
      <c r="AF19"/>
      <c r="AG19"/>
      <c r="AH19"/>
      <c r="AI19"/>
    </row>
    <row r="20" spans="3:35" s="30" customFormat="1" ht="21.5" customHeight="1">
      <c r="C20" s="19"/>
      <c r="D20" s="18"/>
      <c r="E20" s="559"/>
      <c r="F20" s="317"/>
      <c r="G20" s="315"/>
      <c r="H20" s="551" t="s">
        <v>3902</v>
      </c>
      <c r="I20" s="552"/>
      <c r="J20" s="313" t="s">
        <v>3856</v>
      </c>
      <c r="K20" s="314" t="s">
        <v>3890</v>
      </c>
      <c r="L20" s="314" t="s">
        <v>3896</v>
      </c>
      <c r="M20" s="312"/>
      <c r="N20" s="50"/>
      <c r="O20" s="28"/>
      <c r="Q20"/>
      <c r="R20"/>
      <c r="S20"/>
      <c r="T20"/>
      <c r="U20"/>
      <c r="V20"/>
      <c r="W20"/>
      <c r="X20"/>
      <c r="Y20"/>
      <c r="Z20"/>
      <c r="AA20"/>
      <c r="AB20"/>
      <c r="AC20"/>
      <c r="AD20"/>
      <c r="AE20"/>
      <c r="AF20"/>
      <c r="AG20"/>
      <c r="AH20"/>
      <c r="AI20"/>
    </row>
    <row r="21" spans="3:35" s="30" customFormat="1" ht="17.5" customHeight="1">
      <c r="C21" s="19"/>
      <c r="D21" s="18"/>
      <c r="E21" s="560"/>
      <c r="F21" s="318"/>
      <c r="G21" s="316"/>
      <c r="H21" s="574" t="s">
        <v>3897</v>
      </c>
      <c r="I21" s="575"/>
      <c r="J21" s="285">
        <f>IF(ISERROR(VLOOKUP($G$12&amp;$G$16,'Enrollment Report'!$A$3:$N$1478,3,FALSE)),0,(VLOOKUP($G$12&amp;$G$16,'Enrollment Report'!$A$3:$N$1478,3,FALSE)))</f>
        <v>0</v>
      </c>
      <c r="K21" s="285">
        <f>IF(ISERROR(VLOOKUP($G$12&amp;$G$16,'Enrollment Report'!$A$3:$N$1478,2,FALSE)),0,(VLOOKUP($G$12&amp;$G$16,'Enrollment Report'!$A$3:$N$1478,2,FALSE)))</f>
        <v>0</v>
      </c>
      <c r="L21" s="305">
        <f t="shared" ref="L21:L26" si="0">J21+K21</f>
        <v>0</v>
      </c>
      <c r="M21" s="319"/>
      <c r="N21" s="50"/>
      <c r="O21" s="28"/>
      <c r="Q21"/>
      <c r="R21"/>
      <c r="S21"/>
      <c r="T21"/>
      <c r="U21"/>
      <c r="V21"/>
      <c r="W21"/>
      <c r="X21"/>
      <c r="Y21"/>
      <c r="Z21"/>
      <c r="AA21"/>
      <c r="AB21"/>
      <c r="AC21"/>
      <c r="AD21"/>
      <c r="AE21"/>
      <c r="AF21"/>
      <c r="AG21"/>
      <c r="AH21"/>
      <c r="AI21"/>
    </row>
    <row r="22" spans="3:35" s="30" customFormat="1" ht="17.5" customHeight="1">
      <c r="C22" s="19"/>
      <c r="D22" s="18"/>
      <c r="E22" s="560"/>
      <c r="F22" s="318"/>
      <c r="G22" s="316"/>
      <c r="H22" s="576" t="s">
        <v>3898</v>
      </c>
      <c r="I22" s="577"/>
      <c r="J22" s="285">
        <f>IF(ISERROR(VLOOKUP($G$12&amp;$G$16,'Enrollment Report'!$A$3:$N$1478,5,FALSE)),0,(VLOOKUP($G$12&amp;$G$16,'Enrollment Report'!$A$3:$N$1478,5,FALSE)))</f>
        <v>0</v>
      </c>
      <c r="K22" s="285">
        <f>IF(ISERROR(VLOOKUP($G$12&amp;$G$16,'Enrollment Report'!$A$3:$N$1478,4,FALSE)),0,(VLOOKUP($G$12&amp;$G$16,'Enrollment Report'!$A$3:$N$1478,4,FALSE)))</f>
        <v>0</v>
      </c>
      <c r="L22" s="305">
        <f t="shared" si="0"/>
        <v>0</v>
      </c>
      <c r="M22" s="320"/>
      <c r="N22" s="50"/>
      <c r="O22" s="28"/>
      <c r="Q22"/>
      <c r="R22"/>
      <c r="S22"/>
      <c r="T22"/>
      <c r="U22"/>
      <c r="V22"/>
      <c r="W22"/>
      <c r="X22"/>
      <c r="Y22"/>
      <c r="Z22"/>
      <c r="AA22"/>
      <c r="AB22"/>
      <c r="AC22"/>
      <c r="AD22"/>
      <c r="AE22"/>
      <c r="AF22"/>
      <c r="AG22"/>
      <c r="AH22"/>
      <c r="AI22"/>
    </row>
    <row r="23" spans="3:35" s="30" customFormat="1" ht="17.5" customHeight="1">
      <c r="C23" s="19"/>
      <c r="D23" s="18"/>
      <c r="E23" s="560"/>
      <c r="F23" s="318"/>
      <c r="G23" s="316"/>
      <c r="H23" s="574" t="s">
        <v>3899</v>
      </c>
      <c r="I23" s="575"/>
      <c r="J23" s="285">
        <f>IF(ISERROR(VLOOKUP($G$12&amp;$G$16,'Enrollment Report'!$A$3:$N$1478,7,FALSE)),0,(VLOOKUP($G$12&amp;$G$16,'Enrollment Report'!$A$3:$N$1478,7,FALSE)))</f>
        <v>138</v>
      </c>
      <c r="K23" s="285">
        <f>IF(ISERROR(VLOOKUP($G$12&amp;$G$16,'Enrollment Report'!$A$3:$N$1478,6,FALSE)),0,(VLOOKUP($G$12&amp;$G$16,'Enrollment Report'!$A$3:$N$1478,6,FALSE)))</f>
        <v>155</v>
      </c>
      <c r="L23" s="305">
        <f t="shared" si="0"/>
        <v>293</v>
      </c>
      <c r="M23" s="319"/>
      <c r="N23" s="50"/>
      <c r="O23" s="28"/>
      <c r="Q23"/>
      <c r="R23"/>
      <c r="S23"/>
      <c r="T23"/>
      <c r="U23"/>
      <c r="V23"/>
      <c r="W23"/>
      <c r="X23"/>
      <c r="Y23"/>
      <c r="Z23"/>
      <c r="AA23"/>
      <c r="AB23"/>
      <c r="AC23"/>
      <c r="AD23"/>
      <c r="AE23"/>
      <c r="AF23"/>
      <c r="AG23"/>
      <c r="AH23"/>
      <c r="AI23"/>
    </row>
    <row r="24" spans="3:35" s="30" customFormat="1" ht="17.5" customHeight="1">
      <c r="C24" s="19"/>
      <c r="D24" s="18"/>
      <c r="E24" s="560"/>
      <c r="F24" s="318"/>
      <c r="G24" s="316"/>
      <c r="H24" s="574" t="s">
        <v>3900</v>
      </c>
      <c r="I24" s="575"/>
      <c r="J24" s="285">
        <f>IF(ISERROR(VLOOKUP($G$12&amp;$G$16,'Enrollment Report'!$A$3:$N$1478,9,FALSE)),0,(VLOOKUP($G$12&amp;$G$16,'Enrollment Report'!$A$3:$N$1478,9,FALSE)))</f>
        <v>168</v>
      </c>
      <c r="K24" s="285">
        <f>IF(ISERROR(VLOOKUP($G$12&amp;$G$16,'Enrollment Report'!$A$3:$N$1478,8,FALSE)),0,(VLOOKUP($G$12&amp;$G$16,'Enrollment Report'!$A$3:$N$1478,8,FALSE)))</f>
        <v>136</v>
      </c>
      <c r="L24" s="305">
        <f t="shared" si="0"/>
        <v>304</v>
      </c>
      <c r="M24" s="319"/>
      <c r="N24" s="50"/>
      <c r="O24" s="28"/>
      <c r="Q24"/>
      <c r="R24"/>
      <c r="S24"/>
      <c r="T24"/>
      <c r="U24"/>
      <c r="V24"/>
      <c r="W24"/>
      <c r="X24"/>
      <c r="Y24"/>
      <c r="Z24"/>
      <c r="AA24"/>
      <c r="AB24"/>
      <c r="AC24"/>
      <c r="AD24"/>
      <c r="AE24"/>
      <c r="AF24"/>
      <c r="AG24"/>
      <c r="AH24"/>
      <c r="AI24"/>
    </row>
    <row r="25" spans="3:35" s="30" customFormat="1" ht="17.5" customHeight="1">
      <c r="C25" s="19"/>
      <c r="D25" s="18"/>
      <c r="E25" s="560"/>
      <c r="F25" s="318"/>
      <c r="G25" s="316"/>
      <c r="H25" s="576" t="s">
        <v>3903</v>
      </c>
      <c r="I25" s="577"/>
      <c r="J25" s="285">
        <f>IF(ISERROR(VLOOKUP($G$12&amp;$G$16,'Enrollment Report'!$A$3:$N$1478,11,FALSE)),0,(VLOOKUP($G$12&amp;$G$16,'Enrollment Report'!$A$3:$N$1478,11,FALSE)))</f>
        <v>138</v>
      </c>
      <c r="K25" s="285">
        <f>IF(ISERROR(VLOOKUP($G$12&amp;$G$16,'Enrollment Report'!$A$3:$N$1478,10,FALSE)),0,(VLOOKUP($G$12&amp;$G$16,'Enrollment Report'!$A$3:$N$1478,10,FALSE)))</f>
        <v>123</v>
      </c>
      <c r="L25" s="305">
        <f t="shared" si="0"/>
        <v>261</v>
      </c>
      <c r="M25" s="320"/>
      <c r="N25" s="50"/>
      <c r="O25" s="28"/>
      <c r="Q25"/>
      <c r="R25"/>
      <c r="S25"/>
      <c r="T25"/>
      <c r="U25"/>
      <c r="V25"/>
      <c r="W25"/>
      <c r="X25"/>
      <c r="Y25"/>
      <c r="Z25"/>
      <c r="AA25"/>
      <c r="AB25"/>
      <c r="AC25"/>
      <c r="AD25"/>
      <c r="AE25"/>
      <c r="AF25"/>
      <c r="AG25"/>
      <c r="AH25"/>
      <c r="AI25"/>
    </row>
    <row r="26" spans="3:35" s="30" customFormat="1" ht="17.5" customHeight="1">
      <c r="C26" s="19"/>
      <c r="D26" s="18"/>
      <c r="E26" s="560"/>
      <c r="F26" s="318"/>
      <c r="G26" s="316"/>
      <c r="H26" s="580" t="s">
        <v>3901</v>
      </c>
      <c r="I26" s="581"/>
      <c r="J26" s="285">
        <f>IF(ISERROR(VLOOKUP($G$12&amp;$G$16,'Enrollment Report'!$A$3:$N$1478,13,FALSE)),0,(VLOOKUP($G$12&amp;$G$16,'Enrollment Report'!$A$3:$N$1478,13,FALSE)))</f>
        <v>136</v>
      </c>
      <c r="K26" s="285">
        <f>IF(ISERROR(VLOOKUP($G$12&amp;$G$16,'Enrollment Report'!$A$3:$N$1478,12,FALSE)),0,(VLOOKUP($G$12&amp;$G$16,'Enrollment Report'!$A$3:$N1478,12,FALSE)))</f>
        <v>143</v>
      </c>
      <c r="L26" s="305">
        <f t="shared" si="0"/>
        <v>279</v>
      </c>
      <c r="M26" s="320"/>
      <c r="N26" s="50"/>
      <c r="O26" s="28"/>
      <c r="Q26"/>
      <c r="R26"/>
      <c r="S26"/>
      <c r="T26"/>
      <c r="U26"/>
      <c r="V26"/>
      <c r="W26"/>
      <c r="X26"/>
      <c r="Y26"/>
      <c r="Z26"/>
      <c r="AA26"/>
      <c r="AB26"/>
      <c r="AC26"/>
      <c r="AD26"/>
      <c r="AE26"/>
      <c r="AF26"/>
      <c r="AG26"/>
      <c r="AH26"/>
      <c r="AI26"/>
    </row>
    <row r="27" spans="3:35" s="30" customFormat="1" ht="17.5" customHeight="1">
      <c r="C27" s="19"/>
      <c r="D27" s="18"/>
      <c r="E27" s="561"/>
      <c r="F27" s="318"/>
      <c r="G27" s="316"/>
      <c r="H27" s="578" t="s">
        <v>3453</v>
      </c>
      <c r="I27" s="579"/>
      <c r="J27" s="305">
        <f>SUM(J21:J26)</f>
        <v>580</v>
      </c>
      <c r="K27" s="305">
        <f>SUM(K21:K26)</f>
        <v>557</v>
      </c>
      <c r="L27" s="305">
        <f>SUM(L21:L26)</f>
        <v>1137</v>
      </c>
      <c r="M27" s="321"/>
      <c r="N27" s="50"/>
      <c r="O27" s="28"/>
      <c r="Q27"/>
      <c r="R27"/>
      <c r="S27"/>
      <c r="T27"/>
      <c r="U27"/>
      <c r="V27"/>
      <c r="W27"/>
      <c r="X27"/>
      <c r="Y27"/>
      <c r="Z27"/>
      <c r="AA27"/>
      <c r="AB27"/>
      <c r="AC27"/>
      <c r="AD27"/>
      <c r="AE27"/>
      <c r="AF27"/>
      <c r="AG27"/>
      <c r="AH27"/>
      <c r="AI27"/>
    </row>
    <row r="28" spans="3:35" s="30" customFormat="1" ht="2.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75" customHeight="1">
      <c r="C29" s="19"/>
      <c r="D29" s="18"/>
      <c r="E29" s="555" t="s">
        <v>3455</v>
      </c>
      <c r="F29" s="556"/>
      <c r="G29" s="556"/>
      <c r="H29" s="556"/>
      <c r="I29" s="556"/>
      <c r="J29" s="556"/>
      <c r="K29" s="556"/>
      <c r="L29" s="556"/>
      <c r="M29" s="556"/>
      <c r="N29" s="50"/>
      <c r="O29" s="28"/>
      <c r="Q29"/>
      <c r="R29"/>
      <c r="S29"/>
      <c r="T29"/>
      <c r="U29"/>
      <c r="V29"/>
      <c r="W29"/>
      <c r="X29"/>
      <c r="Y29"/>
      <c r="Z29"/>
      <c r="AA29"/>
      <c r="AB29"/>
      <c r="AC29"/>
      <c r="AD29"/>
      <c r="AE29"/>
      <c r="AF29"/>
      <c r="AG29"/>
      <c r="AH29"/>
      <c r="AI29"/>
    </row>
    <row r="30" spans="3:35" s="30" customFormat="1" ht="19.75" customHeight="1">
      <c r="C30" s="19"/>
      <c r="D30" s="18"/>
      <c r="E30" s="44" t="s">
        <v>3449</v>
      </c>
      <c r="F30" s="38"/>
      <c r="G30" s="584" t="s">
        <v>15372</v>
      </c>
      <c r="H30" s="585"/>
      <c r="I30" s="585"/>
      <c r="J30" s="585"/>
      <c r="K30" s="585"/>
      <c r="L30" s="585"/>
      <c r="M30" s="585"/>
      <c r="N30" s="50"/>
      <c r="O30" s="28"/>
      <c r="Q30"/>
      <c r="R30"/>
      <c r="S30"/>
      <c r="T30"/>
      <c r="U30"/>
      <c r="V30"/>
      <c r="W30"/>
      <c r="X30"/>
      <c r="Y30"/>
      <c r="Z30"/>
      <c r="AA30"/>
      <c r="AB30"/>
      <c r="AC30"/>
      <c r="AD30"/>
      <c r="AE30"/>
      <c r="AF30"/>
      <c r="AG30"/>
      <c r="AH30"/>
      <c r="AI30"/>
    </row>
    <row r="31" spans="3:35" s="30" customFormat="1" ht="19.75" customHeight="1">
      <c r="C31" s="19"/>
      <c r="D31" s="18"/>
      <c r="E31" s="35" t="s">
        <v>3777</v>
      </c>
      <c r="F31" s="39"/>
      <c r="G31" s="562"/>
      <c r="H31" s="563"/>
      <c r="I31" s="563"/>
      <c r="J31" s="563"/>
      <c r="K31" s="66"/>
      <c r="L31" s="40" t="s">
        <v>3450</v>
      </c>
      <c r="M31" s="281">
        <v>6428</v>
      </c>
      <c r="N31" s="50"/>
      <c r="O31" s="28"/>
      <c r="Q31"/>
      <c r="R31"/>
      <c r="S31"/>
      <c r="T31"/>
      <c r="U31"/>
      <c r="V31"/>
      <c r="W31"/>
      <c r="X31"/>
      <c r="Y31"/>
      <c r="Z31"/>
      <c r="AA31"/>
      <c r="AB31"/>
      <c r="AC31"/>
      <c r="AD31"/>
      <c r="AE31"/>
      <c r="AF31"/>
      <c r="AG31"/>
      <c r="AH31"/>
      <c r="AI31"/>
    </row>
    <row r="32" spans="3:35" s="30" customFormat="1" ht="19.75" customHeight="1">
      <c r="C32" s="19"/>
      <c r="D32" s="18"/>
      <c r="E32" s="35" t="s">
        <v>3778</v>
      </c>
      <c r="F32" s="39"/>
      <c r="G32" s="588" t="s">
        <v>15373</v>
      </c>
      <c r="H32" s="583"/>
      <c r="I32" s="583"/>
      <c r="J32" s="583"/>
      <c r="K32" s="583"/>
      <c r="L32" s="583"/>
      <c r="M32" s="583"/>
      <c r="N32" s="50"/>
      <c r="O32" s="28"/>
      <c r="Q32"/>
      <c r="R32"/>
      <c r="S32"/>
      <c r="T32"/>
      <c r="U32"/>
      <c r="V32"/>
      <c r="W32"/>
      <c r="X32"/>
      <c r="Y32"/>
      <c r="Z32"/>
      <c r="AA32"/>
      <c r="AB32"/>
      <c r="AC32"/>
      <c r="AD32"/>
      <c r="AE32"/>
      <c r="AF32"/>
      <c r="AG32"/>
      <c r="AH32"/>
      <c r="AI32"/>
    </row>
    <row r="33" spans="1:35" s="30" customFormat="1" ht="2.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75" customHeight="1">
      <c r="C34" s="19"/>
      <c r="D34" s="18"/>
      <c r="E34" s="33" t="s">
        <v>3454</v>
      </c>
      <c r="F34" s="43"/>
      <c r="G34" s="582" t="s">
        <v>15374</v>
      </c>
      <c r="H34" s="583"/>
      <c r="I34" s="583"/>
      <c r="J34" s="583"/>
      <c r="K34" s="583"/>
      <c r="L34" s="583"/>
      <c r="M34" s="583"/>
      <c r="N34" s="50"/>
      <c r="O34" s="28"/>
      <c r="Q34"/>
      <c r="R34"/>
      <c r="S34"/>
      <c r="T34"/>
      <c r="U34"/>
      <c r="V34"/>
      <c r="W34"/>
      <c r="X34"/>
      <c r="Y34"/>
      <c r="Z34"/>
      <c r="AA34"/>
      <c r="AB34"/>
      <c r="AC34"/>
      <c r="AD34"/>
      <c r="AE34"/>
      <c r="AF34"/>
      <c r="AG34"/>
      <c r="AH34"/>
      <c r="AI34"/>
    </row>
    <row r="35" spans="1:35" s="30" customFormat="1" ht="19.75" customHeight="1">
      <c r="C35" s="19"/>
      <c r="D35" s="18"/>
      <c r="E35" s="35" t="s">
        <v>3777</v>
      </c>
      <c r="F35" s="39"/>
      <c r="G35" s="562" t="s">
        <v>15375</v>
      </c>
      <c r="H35" s="563"/>
      <c r="I35" s="563"/>
      <c r="J35" s="563"/>
      <c r="K35" s="66"/>
      <c r="L35" s="40" t="s">
        <v>3450</v>
      </c>
      <c r="M35" s="281"/>
      <c r="N35" s="50"/>
      <c r="O35" s="28"/>
      <c r="Q35"/>
      <c r="R35"/>
      <c r="S35"/>
      <c r="T35"/>
      <c r="U35"/>
      <c r="V35"/>
      <c r="W35"/>
      <c r="X35"/>
      <c r="Y35"/>
      <c r="Z35"/>
      <c r="AA35"/>
      <c r="AB35"/>
      <c r="AC35"/>
      <c r="AD35"/>
      <c r="AE35"/>
      <c r="AF35"/>
      <c r="AG35"/>
      <c r="AH35"/>
      <c r="AI35"/>
    </row>
    <row r="36" spans="1:35" s="30" customFormat="1" ht="19.75" customHeight="1">
      <c r="C36" s="19"/>
      <c r="D36" s="18"/>
      <c r="E36" s="160" t="s">
        <v>3778</v>
      </c>
      <c r="F36" s="39"/>
      <c r="G36" s="564" t="s">
        <v>15376</v>
      </c>
      <c r="H36" s="565"/>
      <c r="I36" s="565"/>
      <c r="J36" s="565"/>
      <c r="K36" s="565"/>
      <c r="L36" s="565"/>
      <c r="M36" s="566"/>
      <c r="N36" s="50"/>
      <c r="O36" s="28"/>
      <c r="Q36"/>
      <c r="R36"/>
      <c r="S36"/>
      <c r="T36"/>
      <c r="U36"/>
      <c r="V36"/>
      <c r="W36"/>
      <c r="X36"/>
      <c r="Y36"/>
      <c r="Z36"/>
      <c r="AA36"/>
      <c r="AB36"/>
      <c r="AC36"/>
      <c r="AD36"/>
      <c r="AE36"/>
      <c r="AF36"/>
      <c r="AG36"/>
      <c r="AH36"/>
      <c r="AI36"/>
    </row>
    <row r="37" spans="1:35" s="30" customFormat="1" ht="2.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75" customHeight="1">
      <c r="C38" s="19"/>
      <c r="D38" s="18"/>
      <c r="E38" s="555" t="s">
        <v>3843</v>
      </c>
      <c r="F38" s="556"/>
      <c r="G38" s="556"/>
      <c r="H38" s="556"/>
      <c r="I38" s="556"/>
      <c r="J38" s="556"/>
      <c r="K38" s="556"/>
      <c r="L38" s="556"/>
      <c r="M38" s="556"/>
      <c r="N38" s="50"/>
      <c r="O38" s="28"/>
      <c r="Q38"/>
      <c r="R38"/>
      <c r="S38"/>
      <c r="T38"/>
      <c r="U38"/>
      <c r="V38"/>
      <c r="W38"/>
      <c r="X38"/>
      <c r="Y38"/>
      <c r="Z38"/>
      <c r="AA38"/>
      <c r="AB38"/>
      <c r="AC38"/>
      <c r="AD38"/>
      <c r="AE38"/>
      <c r="AF38"/>
      <c r="AG38"/>
      <c r="AH38"/>
      <c r="AI38"/>
    </row>
    <row r="39" spans="1:35" s="30" customFormat="1" ht="33" customHeight="1">
      <c r="C39" s="19"/>
      <c r="D39" s="18"/>
      <c r="E39" s="163" t="s">
        <v>5473</v>
      </c>
      <c r="F39" s="165"/>
      <c r="G39" s="567" t="s">
        <v>3845</v>
      </c>
      <c r="H39" s="567"/>
      <c r="I39" s="567"/>
      <c r="J39" s="567"/>
      <c r="K39" s="567"/>
      <c r="L39" s="567"/>
      <c r="M39" s="567"/>
      <c r="N39" s="50"/>
      <c r="O39" s="28"/>
      <c r="Q39"/>
      <c r="R39"/>
      <c r="S39"/>
      <c r="T39"/>
      <c r="U39"/>
      <c r="V39"/>
      <c r="W39"/>
      <c r="X39"/>
      <c r="Y39"/>
      <c r="Z39"/>
      <c r="AA39"/>
      <c r="AB39"/>
      <c r="AC39"/>
      <c r="AD39"/>
      <c r="AE39"/>
      <c r="AF39"/>
      <c r="AG39"/>
      <c r="AH39"/>
      <c r="AI39"/>
    </row>
    <row r="40" spans="1:35" s="30" customFormat="1" ht="61" customHeight="1">
      <c r="C40" s="19"/>
      <c r="D40" s="18"/>
      <c r="E40" s="572" t="s">
        <v>3889</v>
      </c>
      <c r="F40" s="573"/>
      <c r="G40" s="573"/>
      <c r="H40" s="573"/>
      <c r="I40" s="573"/>
      <c r="J40" s="573"/>
      <c r="K40" s="573"/>
      <c r="L40" s="573"/>
      <c r="M40" s="573"/>
      <c r="N40" s="50"/>
      <c r="O40" s="28"/>
      <c r="Q40"/>
      <c r="R40"/>
      <c r="S40"/>
      <c r="T40"/>
      <c r="U40"/>
      <c r="V40"/>
      <c r="W40"/>
      <c r="X40"/>
      <c r="Y40"/>
      <c r="Z40"/>
      <c r="AA40"/>
      <c r="AB40"/>
      <c r="AC40"/>
      <c r="AD40"/>
      <c r="AE40"/>
      <c r="AF40"/>
      <c r="AG40"/>
      <c r="AH40"/>
      <c r="AI40"/>
    </row>
    <row r="41" spans="1:35" ht="4.75" customHeight="1">
      <c r="C41" s="19"/>
      <c r="D41" s="20"/>
      <c r="E41" s="29"/>
      <c r="F41" s="29"/>
      <c r="G41" s="29"/>
      <c r="H41" s="29"/>
      <c r="I41" s="29"/>
      <c r="J41" s="29"/>
      <c r="K41" s="29"/>
      <c r="L41" s="29"/>
      <c r="M41" s="29"/>
      <c r="N41" s="51"/>
      <c r="O41" s="26"/>
    </row>
    <row r="42" spans="1:35" ht="9.5" customHeight="1" thickBot="1">
      <c r="C42" s="46"/>
      <c r="D42" s="48"/>
      <c r="E42" s="571"/>
      <c r="F42" s="571"/>
      <c r="G42" s="571"/>
      <c r="H42" s="571"/>
      <c r="I42" s="571"/>
      <c r="J42" s="571"/>
      <c r="K42" s="571"/>
      <c r="L42" s="571"/>
      <c r="M42" s="571"/>
      <c r="N42" s="48"/>
      <c r="O42" s="52"/>
    </row>
    <row r="43" spans="1:35" s="30" customFormat="1" ht="16.75"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68" t="s">
        <v>5475</v>
      </c>
      <c r="H4994" s="569"/>
      <c r="I4994" s="570"/>
      <c r="K4994" s="325" t="s">
        <v>5474</v>
      </c>
    </row>
    <row r="4995" spans="4:11" ht="18" hidden="1" customHeight="1">
      <c r="E4995" s="54"/>
      <c r="G4995" s="57"/>
      <c r="H4995" s="58"/>
      <c r="I4995" s="59"/>
      <c r="K4995" s="164"/>
    </row>
    <row r="4996" spans="4:11" ht="18" hidden="1" customHeight="1">
      <c r="E4996" s="54"/>
      <c r="G4996" s="60"/>
      <c r="H4996" s="65" t="s">
        <v>3782</v>
      </c>
      <c r="I4996" s="64" t="s">
        <v>1434</v>
      </c>
      <c r="K4996" s="278" t="s">
        <v>3782</v>
      </c>
    </row>
    <row r="4997" spans="4:11" ht="18" hidden="1" customHeight="1">
      <c r="D4997">
        <v>1</v>
      </c>
      <c r="G4997" s="60">
        <v>1</v>
      </c>
      <c r="H4997" s="47" t="str">
        <f>IF(ISERROR(VLOOKUP($G$12&amp;$G4997,'PIMS School'!$C$1:$R$1543,7,FALSE)),"",(VLOOKUP($G$12&amp;$G4997,'PIMS School'!$C$1:$R$1543,7,FALSE)))</f>
        <v>Upper Merion HS</v>
      </c>
      <c r="I4997" s="61" t="str">
        <f>IF(ISERROR(VLOOKUP($G$12&amp;$G4997,'PIMS School'!$C$1:$R$1543,8,FALSE)),"",(VLOOKUP($G$12&amp;$G4997,'PIMS School'!$C$1:$R$1543,8,FALSE)))</f>
        <v>3395</v>
      </c>
      <c r="J4997" s="55" t="s">
        <v>3832</v>
      </c>
      <c r="K4997" s="17" t="s">
        <v>3845</v>
      </c>
    </row>
    <row r="4998" spans="4:11" ht="18" hidden="1" customHeight="1">
      <c r="G4998" s="60">
        <v>2</v>
      </c>
      <c r="H4998" s="47" t="str">
        <f>IF(ISERROR(VLOOKUP($G$12&amp;$G4998,'PIMS School'!$C$1:$R$1543,7,FALSE)),"",(VLOOKUP($G$12&amp;$G4998,'PIMS School'!$C$1:$R$1543,7,FALSE)))</f>
        <v>Upper Merion MS</v>
      </c>
      <c r="I4998" s="61" t="str">
        <f>IF(ISERROR(VLOOKUP($G$12&amp;$G4998,'PIMS School'!$C$1:$R$1543,8,FALSE)),"",(VLOOKUP($G$12&amp;$G4998,'PIMS School'!$C$1:$R$1543,8,FALSE)))</f>
        <v>3394</v>
      </c>
      <c r="J4998" s="47"/>
      <c r="K4998" s="166" t="s">
        <v>3846</v>
      </c>
    </row>
    <row r="4999" spans="4:11" ht="18" hidden="1" customHeight="1">
      <c r="G4999" s="60">
        <v>3</v>
      </c>
      <c r="H4999" s="47" t="str">
        <f>IF(ISERROR(VLOOKUP($G$12&amp;$G4999,'PIMS School'!$C$1:$R$1543,7,FALSE)),"",(VLOOKUP($G$12&amp;$G4999,'PIMS School'!$C$1:$R$1543,7,FALSE)))</f>
        <v/>
      </c>
      <c r="I4999" s="61" t="str">
        <f>IF(ISERROR(VLOOKUP($G$12&amp;$G4999,'PIMS School'!$C$1:$R$1543,8,FALSE)),"",(VLOOKUP($G$12&amp;$G4999,'PIMS School'!$C$1:$R$1543,8,FALSE)))</f>
        <v/>
      </c>
    </row>
    <row r="5000" spans="4:11" ht="18" hidden="1" customHeight="1">
      <c r="G5000" s="60">
        <v>4</v>
      </c>
      <c r="H5000" s="47" t="str">
        <f>IF(ISERROR(VLOOKUP($G$12&amp;$G5000,'PIMS School'!$C$1:$R$1543,7,FALSE)),"",(VLOOKUP($G$12&amp;$G5000,'PIMS School'!$C$1:$R$1543,7,FALSE)))</f>
        <v/>
      </c>
      <c r="I5000" s="61" t="str">
        <f>IF(ISERROR(VLOOKUP($G$12&amp;$G5000,'PIMS School'!$C$1:$R$1543,8,FALSE)),"",(VLOOKUP($G$12&amp;$G5000,'PIMS School'!$C$1:$R$1543,8,FALSE)))</f>
        <v/>
      </c>
    </row>
    <row r="5001" spans="4:11" ht="18" hidden="1" customHeight="1">
      <c r="G5001" s="60">
        <v>5</v>
      </c>
      <c r="H5001" s="47" t="str">
        <f>IF(ISERROR(VLOOKUP($G$12&amp;$G5001,'PIMS School'!$C$1:$R$1543,7,FALSE)),"",(VLOOKUP($G$12&amp;$G5001,'PIMS School'!$C$1:$R$1543,7,FALSE)))</f>
        <v/>
      </c>
      <c r="I5001" s="61" t="str">
        <f>IF(ISERROR(VLOOKUP($G$12&amp;$G5001,'PIMS School'!$C$1:$R$1543,8,FALSE)),"",(VLOOKUP($G$12&amp;$G5001,'PIMS School'!$C$1:$R$1543,8,FALSE)))</f>
        <v/>
      </c>
    </row>
    <row r="5002" spans="4:11" ht="18" hidden="1" customHeight="1">
      <c r="G5002" s="60">
        <v>6</v>
      </c>
      <c r="H5002" s="47" t="str">
        <f>IF(ISERROR(VLOOKUP($G$12&amp;$G5002,'PIMS School'!$C$1:$R$1543,7,FALSE)),"",(VLOOKUP($G$12&amp;$G5002,'PIMS School'!$C$1:$R$1543,7,FALSE)))</f>
        <v/>
      </c>
      <c r="I5002" s="61" t="str">
        <f>IF(ISERROR(VLOOKUP($G$12&amp;$G5002,'PIMS School'!$C$1:$R$1543,8,FALSE)),"",(VLOOKUP($G$12&amp;$G5002,'PIMS School'!$C$1:$R$1543,8,FALSE)))</f>
        <v/>
      </c>
    </row>
    <row r="5003" spans="4:11" ht="18" hidden="1" customHeight="1">
      <c r="G5003" s="60">
        <v>7</v>
      </c>
      <c r="H5003" s="47" t="str">
        <f>IF(ISERROR(VLOOKUP($G$12&amp;$G5003,'PIMS School'!$C$1:$R$1543,7,FALSE)),"",(VLOOKUP($G$12&amp;$G5003,'PIMS School'!$C$1:$R$1543,7,FALSE)))</f>
        <v/>
      </c>
      <c r="I5003" s="61" t="str">
        <f>IF(ISERROR(VLOOKUP($G$12&amp;$G5003,'PIMS School'!$C$1:$R$1543,8,FALSE)),"",(VLOOKUP($G$12&amp;$G5003,'PIMS School'!$C$1:$R$1543,8,FALSE)))</f>
        <v/>
      </c>
    </row>
    <row r="5004" spans="4:11" ht="18" hidden="1" customHeight="1">
      <c r="G5004" s="60">
        <v>8</v>
      </c>
      <c r="H5004" s="47" t="str">
        <f>IF(ISERROR(VLOOKUP($G$12&amp;$G5004,'PIMS School'!$C$1:$R$1543,7,FALSE)),"",(VLOOKUP($G$12&amp;$G5004,'PIMS School'!$C$1:$R$1543,7,FALSE)))</f>
        <v/>
      </c>
      <c r="I5004" s="61" t="str">
        <f>IF(ISERROR(VLOOKUP($G$12&amp;$G5004,'PIMS School'!$C$1:$R$1543,8,FALSE)),"",(VLOOKUP($G$12&amp;$G5004,'PIMS School'!$C$1:$R$1543,8,FALSE)))</f>
        <v/>
      </c>
    </row>
    <row r="5005" spans="4:11" ht="18" hidden="1" customHeight="1">
      <c r="G5005" s="60">
        <v>9</v>
      </c>
      <c r="H5005" s="47" t="str">
        <f>IF(ISERROR(VLOOKUP($G$12&amp;$G5005,'PIMS School'!$C$1:$R$1543,7,FALSE)),"",(VLOOKUP($G$12&amp;$G5005,'PIMS School'!$C$1:$R$1543,7,FALSE)))</f>
        <v/>
      </c>
      <c r="I5005" s="61" t="str">
        <f>IF(ISERROR(VLOOKUP($G$12&amp;$G5005,'PIMS School'!$C$1:$R$1543,8,FALSE)),"",(VLOOKUP($G$12&amp;$G5005,'PIMS School'!$C$1:$R$1543,8,FALSE)))</f>
        <v/>
      </c>
    </row>
    <row r="5006" spans="4:11" ht="18" hidden="1" customHeight="1">
      <c r="G5006" s="60">
        <v>10</v>
      </c>
      <c r="H5006" s="47" t="str">
        <f>IF(ISERROR(VLOOKUP($G$12&amp;$G5006,'PIMS School'!$C$1:$R$1543,7,FALSE)),"",(VLOOKUP($G$12&amp;$G5006,'PIMS School'!$C$1:$R$1543,7,FALSE)))</f>
        <v/>
      </c>
      <c r="I5006" s="61" t="str">
        <f>IF(ISERROR(VLOOKUP($G$12&amp;$G5006,'PIMS School'!$C$1:$R$1543,8,FALSE)),"",(VLOOKUP($G$12&amp;$G5006,'PIMS School'!$C$1:$R$1543,8,FALSE)))</f>
        <v/>
      </c>
    </row>
    <row r="5007" spans="4:11" ht="18" hidden="1" customHeight="1">
      <c r="G5007" s="60">
        <v>11</v>
      </c>
      <c r="H5007" s="47" t="str">
        <f>IF(ISERROR(VLOOKUP($G$12&amp;$G5007,'PIMS School'!$C$1:$R$1543,7,FALSE)),"",(VLOOKUP($G$12&amp;$G5007,'PIMS School'!$C$1:$R$1543,7,FALSE)))</f>
        <v/>
      </c>
      <c r="I5007" s="61" t="str">
        <f>IF(ISERROR(VLOOKUP($G$12&amp;$G5007,'PIMS School'!$C$1:$R$1543,8,FALSE)),"",(VLOOKUP($G$12&amp;$G5007,'PIMS School'!$C$1:$R$1543,8,FALSE)))</f>
        <v/>
      </c>
    </row>
    <row r="5008" spans="4:11" ht="18" hidden="1" customHeight="1">
      <c r="G5008" s="60">
        <v>12</v>
      </c>
      <c r="H5008" s="47" t="str">
        <f>IF(ISERROR(VLOOKUP($G$12&amp;$G5008,'PIMS School'!$C$1:$R$1543,7,FALSE)),"",(VLOOKUP($G$12&amp;$G5008,'PIMS School'!$C$1:$R$1543,7,FALSE)))</f>
        <v/>
      </c>
      <c r="I5008" s="61" t="str">
        <f>IF(ISERROR(VLOOKUP($G$12&amp;$G5008,'PIMS School'!$C$1:$R$1543,8,FALSE)),"",(VLOOKUP($G$12&amp;$G5008,'PIMS School'!$C$1:$R$1543,8,FALSE)))</f>
        <v/>
      </c>
    </row>
    <row r="5009" spans="7:9" ht="18" hidden="1" customHeight="1">
      <c r="G5009" s="60">
        <v>13</v>
      </c>
      <c r="H5009" s="47" t="str">
        <f>IF(ISERROR(VLOOKUP($G$12&amp;$G5009,'PIMS School'!$C$1:$R$1543,7,FALSE)),"",(VLOOKUP($G$12&amp;$G5009,'PIMS School'!$C$1:$R$1543,7,FALSE)))</f>
        <v/>
      </c>
      <c r="I5009" s="61" t="str">
        <f>IF(ISERROR(VLOOKUP($G$12&amp;$G5009,'PIMS School'!$C$1:$R$1543,8,FALSE)),"",(VLOOKUP($G$12&amp;$G5009,'PIMS School'!$C$1:$R$1543,8,FALSE)))</f>
        <v/>
      </c>
    </row>
    <row r="5010" spans="7:9" ht="18" hidden="1" customHeight="1">
      <c r="G5010" s="60">
        <v>14</v>
      </c>
      <c r="H5010" s="47" t="str">
        <f>IF(ISERROR(VLOOKUP($G$12&amp;$G5010,'PIMS School'!$C$1:$R$1543,7,FALSE)),"",(VLOOKUP($G$12&amp;$G5010,'PIMS School'!$C$1:$R$1543,7,FALSE)))</f>
        <v/>
      </c>
      <c r="I5010" s="61" t="str">
        <f>IF(ISERROR(VLOOKUP($G$12&amp;$G5010,'PIMS School'!$C$1:$R$1543,8,FALSE)),"",(VLOOKUP($G$12&amp;$G5010,'PIMS School'!$C$1:$R$1543,8,FALSE)))</f>
        <v/>
      </c>
    </row>
    <row r="5011" spans="7:9" ht="18" hidden="1" customHeight="1">
      <c r="G5011" s="60">
        <v>15</v>
      </c>
      <c r="H5011" s="47" t="str">
        <f>IF(ISERROR(VLOOKUP($G$12&amp;$G5011,'PIMS School'!$C$1:$R$1543,7,FALSE)),"",(VLOOKUP($G$12&amp;$G5011,'PIMS School'!$C$1:$R$1543,7,FALSE)))</f>
        <v/>
      </c>
      <c r="I5011" s="61" t="str">
        <f>IF(ISERROR(VLOOKUP($G$12&amp;$G5011,'PIMS School'!$C$1:$R$1543,8,FALSE)),"",(VLOOKUP($G$12&amp;$G5011,'PIMS School'!$C$1:$R$1543,8,FALSE)))</f>
        <v/>
      </c>
    </row>
    <row r="5012" spans="7:9" ht="18" hidden="1" customHeight="1">
      <c r="G5012" s="60">
        <v>16</v>
      </c>
      <c r="H5012" s="47" t="str">
        <f>IF(ISERROR(VLOOKUP($G$12&amp;$G5012,'PIMS School'!$C$1:$R$1543,7,FALSE)),"",(VLOOKUP($G$12&amp;$G5012,'PIMS School'!$C$1:$R$1543,7,FALSE)))</f>
        <v/>
      </c>
      <c r="I5012" s="61" t="str">
        <f>IF(ISERROR(VLOOKUP($G$12&amp;$G5012,'PIMS School'!$C$1:$R$1543,8,FALSE)),"",(VLOOKUP($G$12&amp;$G5012,'PIMS School'!$C$1:$R$1543,8,FALSE)))</f>
        <v/>
      </c>
    </row>
    <row r="5013" spans="7:9" ht="18" hidden="1" customHeight="1">
      <c r="G5013" s="60">
        <v>17</v>
      </c>
      <c r="H5013" s="47" t="str">
        <f>IF(ISERROR(VLOOKUP($G$12&amp;$G5013,'PIMS School'!$C$1:$R$1543,7,FALSE)),"",(VLOOKUP($G$12&amp;$G5013,'PIMS School'!$C$1:$R$1543,7,FALSE)))</f>
        <v/>
      </c>
      <c r="I5013" s="61" t="str">
        <f>IF(ISERROR(VLOOKUP($G$12&amp;$G5013,'PIMS School'!$C$1:$R$1543,8,FALSE)),"",(VLOOKUP($G$12&amp;$G5013,'PIMS School'!$C$1:$R$1543,8,FALSE)))</f>
        <v/>
      </c>
    </row>
    <row r="5014" spans="7:9" ht="18" hidden="1" customHeight="1">
      <c r="G5014" s="60">
        <v>18</v>
      </c>
      <c r="H5014" s="47" t="str">
        <f>IF(ISERROR(VLOOKUP($G$12&amp;$G5014,'PIMS School'!$C$1:$R$1543,7,FALSE)),"",(VLOOKUP($G$12&amp;$G5014,'PIMS School'!$C$1:$R$1543,7,FALSE)))</f>
        <v/>
      </c>
      <c r="I5014" s="61" t="str">
        <f>IF(ISERROR(VLOOKUP($G$12&amp;$G5014,'PIMS School'!$C$1:$R$1543,8,FALSE)),"",(VLOOKUP($G$12&amp;$G5014,'PIMS School'!$C$1:$R$1543,8,FALSE)))</f>
        <v/>
      </c>
    </row>
    <row r="5015" spans="7:9" ht="18" hidden="1" customHeight="1">
      <c r="G5015" s="60">
        <v>19</v>
      </c>
      <c r="H5015" s="47" t="str">
        <f>IF(ISERROR(VLOOKUP($G$12&amp;$G5015,'PIMS School'!$C$1:$R$1543,7,FALSE)),"",(VLOOKUP($G$12&amp;$G5015,'PIMS School'!$C$1:$R$1543,7,FALSE)))</f>
        <v/>
      </c>
      <c r="I5015" s="61" t="str">
        <f>IF(ISERROR(VLOOKUP($G$12&amp;$G5015,'PIMS School'!$C$1:$R$1543,8,FALSE)),"",(VLOOKUP($G$12&amp;$G5015,'PIMS School'!$C$1:$R$1543,8,FALSE)))</f>
        <v/>
      </c>
    </row>
    <row r="5016" spans="7:9" ht="18" hidden="1" customHeight="1">
      <c r="G5016" s="60">
        <v>20</v>
      </c>
      <c r="H5016" s="47" t="str">
        <f>IF(ISERROR(VLOOKUP($G$12&amp;$G5016,'PIMS School'!$C$1:$R$1543,7,FALSE)),"",(VLOOKUP($G$12&amp;$G5016,'PIMS School'!$C$1:$R$1543,7,FALSE)))</f>
        <v/>
      </c>
      <c r="I5016" s="61" t="str">
        <f>IF(ISERROR(VLOOKUP($G$12&amp;$G5016,'PIMS School'!$C$1:$R$1543,8,FALSE)),"",(VLOOKUP($G$12&amp;$G5016,'PIMS School'!$C$1:$R$1543,8,FALSE)))</f>
        <v/>
      </c>
    </row>
    <row r="5017" spans="7:9" ht="18" hidden="1" customHeight="1">
      <c r="G5017" s="60">
        <v>21</v>
      </c>
      <c r="H5017" s="47" t="str">
        <f>IF(ISERROR(VLOOKUP($G$12&amp;$G5017,'PIMS School'!$C$1:$R$1543,7,FALSE)),"",(VLOOKUP($G$12&amp;$G5017,'PIMS School'!$C$1:$R$1543,7,FALSE)))</f>
        <v/>
      </c>
      <c r="I5017" s="61" t="str">
        <f>IF(ISERROR(VLOOKUP($G$12&amp;$G5017,'PIMS School'!$C$1:$R$1543,8,FALSE)),"",(VLOOKUP($G$12&amp;$G5017,'PIMS School'!$C$1:$R$1543,8,FALSE)))</f>
        <v/>
      </c>
    </row>
    <row r="5018" spans="7:9" ht="18" hidden="1" customHeight="1">
      <c r="G5018" s="60">
        <v>22</v>
      </c>
      <c r="H5018" s="47" t="str">
        <f>IF(ISERROR(VLOOKUP($G$12&amp;$G5018,'PIMS School'!$C$1:$R$1543,7,FALSE)),"",(VLOOKUP($G$12&amp;$G5018,'PIMS School'!$C$1:$R$1543,7,FALSE)))</f>
        <v/>
      </c>
      <c r="I5018" s="61" t="str">
        <f>IF(ISERROR(VLOOKUP($G$12&amp;$G5018,'PIMS School'!$C$1:$R$1543,8,FALSE)),"",(VLOOKUP($G$12&amp;$G5018,'PIMS School'!$C$1:$R$1543,8,FALSE)))</f>
        <v/>
      </c>
    </row>
    <row r="5019" spans="7:9" ht="18" hidden="1" customHeight="1">
      <c r="G5019" s="60">
        <v>23</v>
      </c>
      <c r="H5019" s="47" t="str">
        <f>IF(ISERROR(VLOOKUP($G$12&amp;$G5019,'PIMS School'!$C$1:$R$1543,7,FALSE)),"",(VLOOKUP($G$12&amp;$G5019,'PIMS School'!$C$1:$R$1543,7,FALSE)))</f>
        <v/>
      </c>
      <c r="I5019" s="61" t="str">
        <f>IF(ISERROR(VLOOKUP($G$12&amp;$G5019,'PIMS School'!$C$1:$R$1543,8,FALSE)),"",(VLOOKUP($G$12&amp;$G5019,'PIMS School'!$C$1:$R$1543,8,FALSE)))</f>
        <v/>
      </c>
    </row>
    <row r="5020" spans="7:9" ht="18" hidden="1" customHeight="1">
      <c r="G5020" s="60">
        <v>24</v>
      </c>
      <c r="H5020" s="47" t="str">
        <f>IF(ISERROR(VLOOKUP($G$12&amp;$G5020,'PIMS School'!$C$1:$R$1543,7,FALSE)),"",(VLOOKUP($G$12&amp;$G5020,'PIMS School'!$C$1:$R$1543,7,FALSE)))</f>
        <v/>
      </c>
      <c r="I5020" s="61" t="str">
        <f>IF(ISERROR(VLOOKUP($G$12&amp;$G5020,'PIMS School'!$C$1:$R$1543,8,FALSE)),"",(VLOOKUP($G$12&amp;$G5020,'PIMS School'!$C$1:$R$1543,8,FALSE)))</f>
        <v/>
      </c>
    </row>
    <row r="5021" spans="7:9" ht="18" hidden="1" customHeight="1">
      <c r="G5021" s="60">
        <v>25</v>
      </c>
      <c r="H5021" s="47" t="str">
        <f>IF(ISERROR(VLOOKUP($G$12&amp;$G5021,'PIMS School'!$C$1:$R$1543,7,FALSE)),"",(VLOOKUP($G$12&amp;$G5021,'PIMS School'!$C$1:$R$1543,7,FALSE)))</f>
        <v/>
      </c>
      <c r="I5021" s="61" t="str">
        <f>IF(ISERROR(VLOOKUP($G$12&amp;$G5021,'PIMS School'!$C$1:$R$1543,8,FALSE)),"",(VLOOKUP($G$12&amp;$G5021,'PIMS School'!$C$1:$R$1543,8,FALSE)))</f>
        <v/>
      </c>
    </row>
    <row r="5022" spans="7:9" ht="18" hidden="1" customHeight="1">
      <c r="G5022" s="60">
        <v>26</v>
      </c>
      <c r="H5022" s="47" t="str">
        <f>IF(ISERROR(VLOOKUP($G$12&amp;$G5022,'PIMS School'!$C$1:$R$1543,7,FALSE)),"",(VLOOKUP($G$12&amp;$G5022,'PIMS School'!$C$1:$R$1543,7,FALSE)))</f>
        <v/>
      </c>
      <c r="I5022" s="61" t="str">
        <f>IF(ISERROR(VLOOKUP($G$12&amp;$G5022,'PIMS School'!$C$1:$R$1543,8,FALSE)),"",(VLOOKUP($G$12&amp;$G5022,'PIMS School'!$C$1:$R$1543,8,FALSE)))</f>
        <v/>
      </c>
    </row>
    <row r="5023" spans="7:9" ht="18" hidden="1" customHeight="1">
      <c r="G5023" s="60">
        <v>27</v>
      </c>
      <c r="H5023" s="47" t="str">
        <f>IF(ISERROR(VLOOKUP($G$12&amp;$G5023,'PIMS School'!$C$1:$R$1543,7,FALSE)),"",(VLOOKUP($G$12&amp;$G5023,'PIMS School'!$C$1:$R$1543,7,FALSE)))</f>
        <v/>
      </c>
      <c r="I5023" s="61" t="str">
        <f>IF(ISERROR(VLOOKUP($G$12&amp;$G5023,'PIMS School'!$C$1:$R$1543,8,FALSE)),"",(VLOOKUP($G$12&amp;$G5023,'PIMS School'!$C$1:$R$1543,8,FALSE)))</f>
        <v/>
      </c>
    </row>
    <row r="5024" spans="7:9" ht="18" hidden="1" customHeight="1">
      <c r="G5024" s="60">
        <v>28</v>
      </c>
      <c r="H5024" s="47" t="str">
        <f>IF(ISERROR(VLOOKUP($G$12&amp;$G5024,'PIMS School'!$C$1:$R$1543,7,FALSE)),"",(VLOOKUP($G$12&amp;$G5024,'PIMS School'!$C$1:$R$1543,7,FALSE)))</f>
        <v/>
      </c>
      <c r="I5024" s="61" t="str">
        <f>IF(ISERROR(VLOOKUP($G$12&amp;$G5024,'PIMS School'!$C$1:$R$1543,8,FALSE)),"",(VLOOKUP($G$12&amp;$G5024,'PIMS School'!$C$1:$R$1543,8,FALSE)))</f>
        <v/>
      </c>
    </row>
    <row r="5025" spans="7:9" ht="18" hidden="1" customHeight="1">
      <c r="G5025" s="60">
        <v>29</v>
      </c>
      <c r="H5025" s="47" t="str">
        <f>IF(ISERROR(VLOOKUP($G$12&amp;$G5025,'PIMS School'!$C$1:$R$1543,7,FALSE)),"",(VLOOKUP($G$12&amp;$G5025,'PIMS School'!$C$1:$R$1543,7,FALSE)))</f>
        <v/>
      </c>
      <c r="I5025" s="61" t="str">
        <f>IF(ISERROR(VLOOKUP($G$12&amp;$G5025,'PIMS School'!$C$1:$R$1543,8,FALSE)),"",(VLOOKUP($G$12&amp;$G5025,'PIMS School'!$C$1:$R$1543,8,FALSE)))</f>
        <v/>
      </c>
    </row>
    <row r="5026" spans="7:9" ht="18" hidden="1" customHeight="1">
      <c r="G5026" s="60">
        <v>30</v>
      </c>
      <c r="H5026" s="47" t="str">
        <f>IF(ISERROR(VLOOKUP($G$12&amp;$G5026,'PIMS School'!$C$1:$R$1543,7,FALSE)),"",(VLOOKUP($G$12&amp;$G5026,'PIMS School'!$C$1:$R$1543,7,FALSE)))</f>
        <v/>
      </c>
      <c r="I5026" s="61" t="str">
        <f>IF(ISERROR(VLOOKUP($G$12&amp;$G5026,'PIMS School'!$C$1:$R$1543,8,FALSE)),"",(VLOOKUP($G$12&amp;$G5026,'PIMS School'!$C$1:$R$1543,8,FALSE)))</f>
        <v/>
      </c>
    </row>
    <row r="5027" spans="7:9" ht="18" hidden="1" customHeight="1">
      <c r="G5027" s="60">
        <v>31</v>
      </c>
      <c r="H5027" s="47" t="str">
        <f>IF(ISERROR(VLOOKUP($G$12&amp;$G5027,'PIMS School'!$C$1:$R$1543,7,FALSE)),"",(VLOOKUP($G$12&amp;$G5027,'PIMS School'!$C$1:$R$1543,7,FALSE)))</f>
        <v/>
      </c>
      <c r="I5027" s="61" t="str">
        <f>IF(ISERROR(VLOOKUP($G$12&amp;$G5027,'PIMS School'!$C$1:$R$1543,8,FALSE)),"",(VLOOKUP($G$12&amp;$G5027,'PIMS School'!$C$1:$R$1543,8,FALSE)))</f>
        <v/>
      </c>
    </row>
    <row r="5028" spans="7:9" ht="18" hidden="1" customHeight="1">
      <c r="G5028" s="60">
        <v>32</v>
      </c>
      <c r="H5028" s="47" t="str">
        <f>IF(ISERROR(VLOOKUP($G$12&amp;$G5028,'PIMS School'!$C$1:$R$1543,7,FALSE)),"",(VLOOKUP($G$12&amp;$G5028,'PIMS School'!$C$1:$R$1543,7,FALSE)))</f>
        <v/>
      </c>
      <c r="I5028" s="61" t="str">
        <f>IF(ISERROR(VLOOKUP($G$12&amp;$G5028,'PIMS School'!$C$1:$R$1543,8,FALSE)),"",(VLOOKUP($G$12&amp;$G5028,'PIMS School'!$C$1:$R$1543,8,FALSE)))</f>
        <v/>
      </c>
    </row>
    <row r="5029" spans="7:9" ht="18" hidden="1" customHeight="1">
      <c r="G5029" s="60">
        <v>33</v>
      </c>
      <c r="H5029" s="47" t="str">
        <f>IF(ISERROR(VLOOKUP($G$12&amp;$G5029,'PIMS School'!$C$1:$R$1543,7,FALSE)),"",(VLOOKUP($G$12&amp;$G5029,'PIMS School'!$C$1:$R$1543,7,FALSE)))</f>
        <v/>
      </c>
      <c r="I5029" s="61" t="str">
        <f>IF(ISERROR(VLOOKUP($G$12&amp;$G5029,'PIMS School'!$C$1:$R$1543,8,FALSE)),"",(VLOOKUP($G$12&amp;$G5029,'PIMS School'!$C$1:$R$1543,8,FALSE)))</f>
        <v/>
      </c>
    </row>
    <row r="5030" spans="7:9" ht="18" hidden="1" customHeight="1">
      <c r="G5030" s="60">
        <v>34</v>
      </c>
      <c r="H5030" s="47" t="str">
        <f>IF(ISERROR(VLOOKUP($G$12&amp;$G5030,'PIMS School'!$C$1:$R$1543,7,FALSE)),"",(VLOOKUP($G$12&amp;$G5030,'PIMS School'!$C$1:$R$1543,7,FALSE)))</f>
        <v/>
      </c>
      <c r="I5030" s="61" t="str">
        <f>IF(ISERROR(VLOOKUP($G$12&amp;$G5030,'PIMS School'!$C$1:$R$1543,8,FALSE)),"",(VLOOKUP($G$12&amp;$G5030,'PIMS School'!$C$1:$R$1543,8,FALSE)))</f>
        <v/>
      </c>
    </row>
    <row r="5031" spans="7:9" ht="18" hidden="1" customHeight="1">
      <c r="G5031" s="60">
        <v>35</v>
      </c>
      <c r="H5031" s="47" t="str">
        <f>IF(ISERROR(VLOOKUP($G$12&amp;$G5031,'PIMS School'!$C$1:$R$1543,7,FALSE)),"",(VLOOKUP($G$12&amp;$G5031,'PIMS School'!$C$1:$R$1543,7,FALSE)))</f>
        <v/>
      </c>
      <c r="I5031" s="61" t="str">
        <f>IF(ISERROR(VLOOKUP($G$12&amp;$G5031,'PIMS School'!$C$1:$R$1543,8,FALSE)),"",(VLOOKUP($G$12&amp;$G5031,'PIMS School'!$C$1:$R$1543,8,FALSE)))</f>
        <v/>
      </c>
    </row>
    <row r="5032" spans="7:9" ht="18" hidden="1" customHeight="1">
      <c r="G5032" s="60">
        <v>36</v>
      </c>
      <c r="H5032" s="47" t="str">
        <f>IF(ISERROR(VLOOKUP($G$12&amp;$G5032,'PIMS School'!$C$1:$R$1543,7,FALSE)),"",(VLOOKUP($G$12&amp;$G5032,'PIMS School'!$C$1:$R$1543,7,FALSE)))</f>
        <v/>
      </c>
      <c r="I5032" s="61" t="str">
        <f>IF(ISERROR(VLOOKUP($G$12&amp;$G5032,'PIMS School'!$C$1:$R$1543,8,FALSE)),"",(VLOOKUP($G$12&amp;$G5032,'PIMS School'!$C$1:$R$1543,8,FALSE)))</f>
        <v/>
      </c>
    </row>
    <row r="5033" spans="7:9" ht="18" hidden="1" customHeight="1">
      <c r="G5033" s="60">
        <v>37</v>
      </c>
      <c r="H5033" s="47" t="str">
        <f>IF(ISERROR(VLOOKUP($G$12&amp;$G5033,'PIMS School'!$C$1:$R$1543,7,FALSE)),"",(VLOOKUP($G$12&amp;$G5033,'PIMS School'!$C$1:$R$1543,7,FALSE)))</f>
        <v/>
      </c>
      <c r="I5033" s="61" t="str">
        <f>IF(ISERROR(VLOOKUP($G$12&amp;$G5033,'PIMS School'!$C$1:$R$1543,8,FALSE)),"",(VLOOKUP($G$12&amp;$G5033,'PIMS School'!$C$1:$R$1543,8,FALSE)))</f>
        <v/>
      </c>
    </row>
    <row r="5034" spans="7:9" ht="18" hidden="1" customHeight="1">
      <c r="G5034" s="60">
        <v>38</v>
      </c>
      <c r="H5034" s="47" t="str">
        <f>IF(ISERROR(VLOOKUP($G$12&amp;$G5034,'PIMS School'!$C$1:$R$1543,7,FALSE)),"",(VLOOKUP($G$12&amp;$G5034,'PIMS School'!$C$1:$R$1543,7,FALSE)))</f>
        <v/>
      </c>
      <c r="I5034" s="61" t="str">
        <f>IF(ISERROR(VLOOKUP($G$12&amp;$G5034,'PIMS School'!$C$1:$R$1543,8,FALSE)),"",(VLOOKUP($G$12&amp;$G5034,'PIMS School'!$C$1:$R$1543,8,FALSE)))</f>
        <v/>
      </c>
    </row>
    <row r="5035" spans="7:9" ht="18" hidden="1" customHeight="1">
      <c r="G5035" s="60">
        <v>39</v>
      </c>
      <c r="H5035" s="47" t="str">
        <f>IF(ISERROR(VLOOKUP($G$12&amp;$G5035,'PIMS School'!$C$1:$R$1543,7,FALSE)),"",(VLOOKUP($G$12&amp;$G5035,'PIMS School'!$C$1:$R$1543,7,FALSE)))</f>
        <v/>
      </c>
      <c r="I5035" s="61" t="str">
        <f>IF(ISERROR(VLOOKUP($G$12&amp;$G5035,'PIMS School'!$C$1:$R$1543,8,FALSE)),"",(VLOOKUP($G$12&amp;$G5035,'PIMS School'!$C$1:$R$1543,8,FALSE)))</f>
        <v/>
      </c>
    </row>
    <row r="5036" spans="7:9" ht="18" hidden="1" customHeight="1">
      <c r="G5036" s="60">
        <v>40</v>
      </c>
      <c r="H5036" s="47" t="str">
        <f>IF(ISERROR(VLOOKUP($G$12&amp;$G5036,'PIMS School'!$C$1:$R$1543,7,FALSE)),"",(VLOOKUP($G$12&amp;$G5036,'PIMS School'!$C$1:$R$1543,7,FALSE)))</f>
        <v/>
      </c>
      <c r="I5036" s="61" t="str">
        <f>IF(ISERROR(VLOOKUP($G$12&amp;$G5036,'PIMS School'!$C$1:$R$1543,8,FALSE)),"",(VLOOKUP($G$12&amp;$G5036,'PIMS School'!$C$1:$R$1543,8,FALSE)))</f>
        <v/>
      </c>
    </row>
    <row r="5037" spans="7:9" ht="18" hidden="1" customHeight="1">
      <c r="G5037" s="60">
        <v>41</v>
      </c>
      <c r="H5037" s="47" t="str">
        <f>IF(ISERROR(VLOOKUP($G$12&amp;$G5037,'PIMS School'!$C$1:$R$1543,7,FALSE)),"",(VLOOKUP($G$12&amp;$G5037,'PIMS School'!$C$1:$R$1543,7,FALSE)))</f>
        <v/>
      </c>
      <c r="I5037" s="61" t="str">
        <f>IF(ISERROR(VLOOKUP($G$12&amp;$G5037,'PIMS School'!$C$1:$R$1543,8,FALSE)),"",(VLOOKUP($G$12&amp;$G5037,'PIMS School'!$C$1:$R$1543,8,FALSE)))</f>
        <v/>
      </c>
    </row>
    <row r="5038" spans="7:9" ht="18" hidden="1" customHeight="1">
      <c r="G5038" s="60">
        <v>42</v>
      </c>
      <c r="H5038" s="47" t="str">
        <f>IF(ISERROR(VLOOKUP($G$12&amp;$G5038,'PIMS School'!$C$1:$R$1543,7,FALSE)),"",(VLOOKUP($G$12&amp;$G5038,'PIMS School'!$C$1:$R$1543,7,FALSE)))</f>
        <v/>
      </c>
      <c r="I5038" s="61" t="str">
        <f>IF(ISERROR(VLOOKUP($G$12&amp;$G5038,'PIMS School'!$C$1:$R$1543,8,FALSE)),"",(VLOOKUP($G$12&amp;$G5038,'PIMS School'!$C$1:$R$1543,8,FALSE)))</f>
        <v/>
      </c>
    </row>
    <row r="5039" spans="7:9" ht="18" hidden="1" customHeight="1">
      <c r="G5039" s="60">
        <v>43</v>
      </c>
      <c r="H5039" s="47" t="str">
        <f>IF(ISERROR(VLOOKUP($G$12&amp;$G5039,'PIMS School'!$C$1:$R$1543,7,FALSE)),"",(VLOOKUP($G$12&amp;$G5039,'PIMS School'!$C$1:$R$1543,7,FALSE)))</f>
        <v/>
      </c>
      <c r="I5039" s="61" t="str">
        <f>IF(ISERROR(VLOOKUP($G$12&amp;$G5039,'PIMS School'!$C$1:$R$1543,8,FALSE)),"",(VLOOKUP($G$12&amp;$G5039,'PIMS School'!$C$1:$R$1543,8,FALSE)))</f>
        <v/>
      </c>
    </row>
    <row r="5040" spans="7:9" ht="18" hidden="1" customHeight="1">
      <c r="G5040" s="60">
        <v>44</v>
      </c>
      <c r="H5040" s="47" t="str">
        <f>IF(ISERROR(VLOOKUP($G$12&amp;$G5040,'PIMS School'!$C$1:$R$1543,7,FALSE)),"",(VLOOKUP($G$12&amp;$G5040,'PIMS School'!$C$1:$R$1543,7,FALSE)))</f>
        <v/>
      </c>
      <c r="I5040" s="61" t="str">
        <f>IF(ISERROR(VLOOKUP($G$12&amp;$G5040,'PIMS School'!$C$1:$R$1543,8,FALSE)),"",(VLOOKUP($G$12&amp;$G5040,'PIMS School'!$C$1:$R$1543,8,FALSE)))</f>
        <v/>
      </c>
    </row>
    <row r="5041" spans="7:9" ht="18" hidden="1" customHeight="1">
      <c r="G5041" s="60">
        <v>45</v>
      </c>
      <c r="H5041" s="47" t="str">
        <f>IF(ISERROR(VLOOKUP($G$12&amp;$G5041,'PIMS School'!$C$1:$R$1543,7,FALSE)),"",(VLOOKUP($G$12&amp;$G5041,'PIMS School'!$C$1:$R$1543,7,FALSE)))</f>
        <v/>
      </c>
      <c r="I5041" s="61" t="str">
        <f>IF(ISERROR(VLOOKUP($G$12&amp;$G5041,'PIMS School'!$C$1:$R$1543,8,FALSE)),"",(VLOOKUP($G$12&amp;$G5041,'PIMS School'!$C$1:$R$1543,8,FALSE)))</f>
        <v/>
      </c>
    </row>
    <row r="5042" spans="7:9" ht="18" hidden="1" customHeight="1">
      <c r="G5042" s="60">
        <v>46</v>
      </c>
      <c r="H5042" s="47" t="str">
        <f>IF(ISERROR(VLOOKUP($G$12&amp;$G5042,'PIMS School'!$C$1:$R$1543,7,FALSE)),"",(VLOOKUP($G$12&amp;$G5042,'PIMS School'!$C$1:$R$1543,7,FALSE)))</f>
        <v/>
      </c>
      <c r="I5042" s="61" t="str">
        <f>IF(ISERROR(VLOOKUP($G$12&amp;$G5042,'PIMS School'!$C$1:$R$1543,8,FALSE)),"",(VLOOKUP($G$12&amp;$G5042,'PIMS School'!$C$1:$R$1543,8,FALSE)))</f>
        <v/>
      </c>
    </row>
    <row r="5043" spans="7:9" ht="18" hidden="1" customHeight="1">
      <c r="G5043" s="60">
        <v>47</v>
      </c>
      <c r="H5043" s="47" t="str">
        <f>IF(ISERROR(VLOOKUP($G$12&amp;$G5043,'PIMS School'!$C$1:$R$1543,7,FALSE)),"",(VLOOKUP($G$12&amp;$G5043,'PIMS School'!$C$1:$R$1543,7,FALSE)))</f>
        <v/>
      </c>
      <c r="I5043" s="61" t="str">
        <f>IF(ISERROR(VLOOKUP($G$12&amp;$G5043,'PIMS School'!$C$1:$R$1543,8,FALSE)),"",(VLOOKUP($G$12&amp;$G5043,'PIMS School'!$C$1:$R$1543,8,FALSE)))</f>
        <v/>
      </c>
    </row>
    <row r="5044" spans="7:9" ht="18" hidden="1" customHeight="1">
      <c r="G5044" s="60">
        <v>48</v>
      </c>
      <c r="H5044" s="47" t="str">
        <f>IF(ISERROR(VLOOKUP($G$12&amp;$G5044,'PIMS School'!$C$1:$R$1543,7,FALSE)),"",(VLOOKUP($G$12&amp;$G5044,'PIMS School'!$C$1:$R$1543,7,FALSE)))</f>
        <v/>
      </c>
      <c r="I5044" s="61" t="str">
        <f>IF(ISERROR(VLOOKUP($G$12&amp;$G5044,'PIMS School'!$C$1:$R$1543,8,FALSE)),"",(VLOOKUP($G$12&amp;$G5044,'PIMS School'!$C$1:$R$1543,8,FALSE)))</f>
        <v/>
      </c>
    </row>
    <row r="5045" spans="7:9" ht="18" hidden="1" customHeight="1">
      <c r="G5045" s="60">
        <v>49</v>
      </c>
      <c r="H5045" s="47" t="str">
        <f>IF(ISERROR(VLOOKUP($G$12&amp;$G5045,'PIMS School'!$C$1:$R$1543,7,FALSE)),"",(VLOOKUP($G$12&amp;$G5045,'PIMS School'!$C$1:$R$1543,7,FALSE)))</f>
        <v/>
      </c>
      <c r="I5045" s="61" t="str">
        <f>IF(ISERROR(VLOOKUP($G$12&amp;$G5045,'PIMS School'!$C$1:$R$1543,8,FALSE)),"",(VLOOKUP($G$12&amp;$G5045,'PIMS School'!$C$1:$R$1543,8,FALSE)))</f>
        <v/>
      </c>
    </row>
    <row r="5046" spans="7:9" ht="18" hidden="1" customHeight="1">
      <c r="G5046" s="60">
        <v>50</v>
      </c>
      <c r="H5046" s="47" t="str">
        <f>IF(ISERROR(VLOOKUP($G$12&amp;$G5046,'PIMS School'!$C$1:$R$1543,7,FALSE)),"",(VLOOKUP($G$12&amp;$G5046,'PIMS School'!$C$1:$R$1543,7,FALSE)))</f>
        <v/>
      </c>
      <c r="I5046" s="61" t="str">
        <f>IF(ISERROR(VLOOKUP($G$12&amp;$G5046,'PIMS School'!$C$1:$R$1543,8,FALSE)),"",(VLOOKUP($G$12&amp;$G5046,'PIMS School'!$C$1:$R$1543,8,FALSE)))</f>
        <v/>
      </c>
    </row>
    <row r="5047" spans="7:9" ht="18" hidden="1" customHeight="1">
      <c r="G5047" s="60">
        <v>51</v>
      </c>
      <c r="H5047" s="47" t="str">
        <f>IF(ISERROR(VLOOKUP($G$12&amp;$G5047,'PIMS School'!$C$1:$R$1543,7,FALSE)),"",(VLOOKUP($G$12&amp;$G5047,'PIMS School'!$C$1:$R$1543,7,FALSE)))</f>
        <v/>
      </c>
      <c r="I5047" s="61" t="str">
        <f>IF(ISERROR(VLOOKUP($G$12&amp;$G5047,'PIMS School'!$C$1:$R$1543,8,FALSE)),"",(VLOOKUP($G$12&amp;$G5047,'PIMS School'!$C$1:$R$1543,8,FALSE)))</f>
        <v/>
      </c>
    </row>
    <row r="5048" spans="7:9" ht="18" hidden="1" customHeight="1">
      <c r="G5048" s="60">
        <v>52</v>
      </c>
      <c r="H5048" s="47" t="str">
        <f>IF(ISERROR(VLOOKUP($G$12&amp;$G5048,'PIMS School'!$C$1:$R$1543,7,FALSE)),"",(VLOOKUP($G$12&amp;$G5048,'PIMS School'!$C$1:$R$1543,7,FALSE)))</f>
        <v/>
      </c>
      <c r="I5048" s="61" t="str">
        <f>IF(ISERROR(VLOOKUP($G$12&amp;$G5048,'PIMS School'!$C$1:$R$1543,8,FALSE)),"",(VLOOKUP($G$12&amp;$G5048,'PIMS School'!$C$1:$R$1543,8,FALSE)))</f>
        <v/>
      </c>
    </row>
    <row r="5049" spans="7:9" ht="18" hidden="1" customHeight="1">
      <c r="G5049" s="60">
        <v>53</v>
      </c>
      <c r="H5049" s="47" t="str">
        <f>IF(ISERROR(VLOOKUP($G$12&amp;$G5049,'PIMS School'!$C$1:$R$1543,7,FALSE)),"",(VLOOKUP($G$12&amp;$G5049,'PIMS School'!$C$1:$R$1543,7,FALSE)))</f>
        <v/>
      </c>
      <c r="I5049" s="61" t="str">
        <f>IF(ISERROR(VLOOKUP($G$12&amp;$G5049,'PIMS School'!$C$1:$R$1543,8,FALSE)),"",(VLOOKUP($G$12&amp;$G5049,'PIMS School'!$C$1:$R$1543,8,FALSE)))</f>
        <v/>
      </c>
    </row>
    <row r="5050" spans="7:9" ht="18" hidden="1" customHeight="1">
      <c r="G5050" s="60">
        <v>54</v>
      </c>
      <c r="H5050" s="47" t="str">
        <f>IF(ISERROR(VLOOKUP($G$12&amp;$G5050,'PIMS School'!$C$1:$R$1543,7,FALSE)),"",(VLOOKUP($G$12&amp;$G5050,'PIMS School'!$C$1:$R$1543,7,FALSE)))</f>
        <v/>
      </c>
      <c r="I5050" s="61" t="str">
        <f>IF(ISERROR(VLOOKUP($G$12&amp;$G5050,'PIMS School'!$C$1:$R$1543,8,FALSE)),"",(VLOOKUP($G$12&amp;$G5050,'PIMS School'!$C$1:$R$1543,8,FALSE)))</f>
        <v/>
      </c>
    </row>
    <row r="5051" spans="7:9" ht="18" hidden="1" customHeight="1">
      <c r="G5051" s="60">
        <v>55</v>
      </c>
      <c r="H5051" s="47" t="str">
        <f>IF(ISERROR(VLOOKUP($G$12&amp;$G5051,'PIMS School'!$C$1:$R$1543,7,FALSE)),"",(VLOOKUP($G$12&amp;$G5051,'PIMS School'!$C$1:$R$1543,7,FALSE)))</f>
        <v/>
      </c>
      <c r="I5051" s="61" t="str">
        <f>IF(ISERROR(VLOOKUP($G$12&amp;$G5051,'PIMS School'!$C$1:$R$1543,8,FALSE)),"",(VLOOKUP($G$12&amp;$G5051,'PIMS School'!$C$1:$R$1543,8,FALSE)))</f>
        <v/>
      </c>
    </row>
    <row r="5052" spans="7:9" ht="18" hidden="1" customHeight="1">
      <c r="G5052" s="60">
        <v>56</v>
      </c>
      <c r="H5052" s="47" t="str">
        <f>IF(ISERROR(VLOOKUP($G$12&amp;$G5052,'PIMS School'!$C$1:$R$1543,7,FALSE)),"",(VLOOKUP($G$12&amp;$G5052,'PIMS School'!$C$1:$R$1543,7,FALSE)))</f>
        <v/>
      </c>
      <c r="I5052" s="61" t="str">
        <f>IF(ISERROR(VLOOKUP($G$12&amp;$G5052,'PIMS School'!$C$1:$R$1543,8,FALSE)),"",(VLOOKUP($G$12&amp;$G5052,'PIMS School'!$C$1:$R$1543,8,FALSE)))</f>
        <v/>
      </c>
    </row>
    <row r="5053" spans="7:9" ht="18" hidden="1" customHeight="1">
      <c r="G5053" s="60">
        <v>57</v>
      </c>
      <c r="H5053" s="47" t="str">
        <f>IF(ISERROR(VLOOKUP($G$12&amp;$G5053,'PIMS School'!$C$1:$R$1543,7,FALSE)),"",(VLOOKUP($G$12&amp;$G5053,'PIMS School'!$C$1:$R$1543,7,FALSE)))</f>
        <v/>
      </c>
      <c r="I5053" s="61" t="str">
        <f>IF(ISERROR(VLOOKUP($G$12&amp;$G5053,'PIMS School'!$C$1:$R$1543,8,FALSE)),"",(VLOOKUP($G$12&amp;$G5053,'PIMS School'!$C$1:$R$1543,8,FALSE)))</f>
        <v/>
      </c>
    </row>
    <row r="5054" spans="7:9" ht="18" hidden="1" customHeight="1">
      <c r="G5054" s="60">
        <v>58</v>
      </c>
      <c r="H5054" s="47" t="str">
        <f>IF(ISERROR(VLOOKUP($G$12&amp;$G5054,'PIMS School'!$C$1:$R$1543,7,FALSE)),"",(VLOOKUP($G$12&amp;$G5054,'PIMS School'!$C$1:$R$1543,7,FALSE)))</f>
        <v/>
      </c>
      <c r="I5054" s="61" t="str">
        <f>IF(ISERROR(VLOOKUP($G$12&amp;$G5054,'PIMS School'!$C$1:$R$1543,8,FALSE)),"",(VLOOKUP($G$12&amp;$G5054,'PIMS School'!$C$1:$R$1543,8,FALSE)))</f>
        <v/>
      </c>
    </row>
    <row r="5055" spans="7:9" ht="18" hidden="1" customHeight="1">
      <c r="G5055" s="60">
        <v>59</v>
      </c>
      <c r="H5055" s="47" t="str">
        <f>IF(ISERROR(VLOOKUP($G$12&amp;$G5055,'PIMS School'!$C$1:$R$1543,7,FALSE)),"",(VLOOKUP($G$12&amp;$G5055,'PIMS School'!$C$1:$R$1543,7,FALSE)))</f>
        <v/>
      </c>
      <c r="I5055" s="61" t="str">
        <f>IF(ISERROR(VLOOKUP($G$12&amp;$G5055,'PIMS School'!$C$1:$R$1543,8,FALSE)),"",(VLOOKUP($G$12&amp;$G5055,'PIMS School'!$C$1:$R$1543,8,FALSE)))</f>
        <v/>
      </c>
    </row>
    <row r="5056" spans="7:9" ht="18" hidden="1" customHeight="1">
      <c r="G5056" s="60">
        <v>60</v>
      </c>
      <c r="H5056" s="47" t="str">
        <f>IF(ISERROR(VLOOKUP($G$12&amp;$G5056,'PIMS School'!$C$1:$R$1543,7,FALSE)),"",(VLOOKUP($G$12&amp;$G5056,'PIMS School'!$C$1:$R$1543,7,FALSE)))</f>
        <v/>
      </c>
      <c r="I5056" s="61" t="str">
        <f>IF(ISERROR(VLOOKUP($G$12&amp;$G5056,'PIMS School'!$C$1:$R$1543,8,FALSE)),"",(VLOOKUP($G$12&amp;$G5056,'PIMS School'!$C$1:$R$1543,8,FALSE)))</f>
        <v/>
      </c>
    </row>
    <row r="5057" spans="7:9" ht="18" hidden="1" customHeight="1">
      <c r="G5057" s="60">
        <v>61</v>
      </c>
      <c r="H5057" s="47" t="str">
        <f>IF(ISERROR(VLOOKUP($G$12&amp;$G5057,'PIMS School'!$C$1:$R$1543,7,FALSE)),"",(VLOOKUP($G$12&amp;$G5057,'PIMS School'!$C$1:$R$1543,7,FALSE)))</f>
        <v/>
      </c>
      <c r="I5057" s="61" t="str">
        <f>IF(ISERROR(VLOOKUP($G$12&amp;$G5057,'PIMS School'!$C$1:$R$1543,8,FALSE)),"",(VLOOKUP($G$12&amp;$G5057,'PIMS School'!$C$1:$R$1543,8,FALSE)))</f>
        <v/>
      </c>
    </row>
    <row r="5058" spans="7:9" ht="18" hidden="1" customHeight="1">
      <c r="G5058" s="60">
        <v>62</v>
      </c>
      <c r="H5058" s="47" t="str">
        <f>IF(ISERROR(VLOOKUP($G$12&amp;$G5058,'PIMS School'!$C$1:$R$1543,7,FALSE)),"",(VLOOKUP($G$12&amp;$G5058,'PIMS School'!$C$1:$R$1543,7,FALSE)))</f>
        <v/>
      </c>
      <c r="I5058" s="61" t="str">
        <f>IF(ISERROR(VLOOKUP($G$12&amp;$G5058,'PIMS School'!$C$1:$R$1543,8,FALSE)),"",(VLOOKUP($G$12&amp;$G5058,'PIMS School'!$C$1:$R$1543,8,FALSE)))</f>
        <v/>
      </c>
    </row>
    <row r="5059" spans="7:9" ht="18" hidden="1" customHeight="1">
      <c r="G5059" s="60">
        <v>63</v>
      </c>
      <c r="H5059" s="47" t="str">
        <f>IF(ISERROR(VLOOKUP($G$12&amp;$G5059,'PIMS School'!$C$1:$R$1543,7,FALSE)),"",(VLOOKUP($G$12&amp;$G5059,'PIMS School'!$C$1:$R$1543,7,FALSE)))</f>
        <v/>
      </c>
      <c r="I5059" s="61" t="str">
        <f>IF(ISERROR(VLOOKUP($G$12&amp;$G5059,'PIMS School'!$C$1:$R$1543,8,FALSE)),"",(VLOOKUP($G$12&amp;$G5059,'PIMS School'!$C$1:$R$1543,8,FALSE)))</f>
        <v/>
      </c>
    </row>
    <row r="5060" spans="7:9" ht="18" hidden="1" customHeight="1">
      <c r="G5060" s="60">
        <v>64</v>
      </c>
      <c r="H5060" s="47" t="str">
        <f>IF(ISERROR(VLOOKUP($G$12&amp;$G5060,'PIMS School'!$C$1:$R$1543,7,FALSE)),"",(VLOOKUP($G$12&amp;$G5060,'PIMS School'!$C$1:$R$1543,7,FALSE)))</f>
        <v/>
      </c>
      <c r="I5060" s="61" t="str">
        <f>IF(ISERROR(VLOOKUP($G$12&amp;$G5060,'PIMS School'!$C$1:$R$1543,8,FALSE)),"",(VLOOKUP($G$12&amp;$G5060,'PIMS School'!$C$1:$R$1543,8,FALSE)))</f>
        <v/>
      </c>
    </row>
    <row r="5061" spans="7:9" ht="18" hidden="1" customHeight="1">
      <c r="G5061" s="60">
        <v>65</v>
      </c>
      <c r="H5061" s="47" t="str">
        <f>IF(ISERROR(VLOOKUP($G$12&amp;$G5061,'PIMS School'!$C$1:$R$1543,7,FALSE)),"",(VLOOKUP($G$12&amp;$G5061,'PIMS School'!$C$1:$R$1543,7,FALSE)))</f>
        <v/>
      </c>
      <c r="I5061" s="61" t="str">
        <f>IF(ISERROR(VLOOKUP($G$12&amp;$G5061,'PIMS School'!$C$1:$R$1543,8,FALSE)),"",(VLOOKUP($G$12&amp;$G5061,'PIMS School'!$C$1:$R$1543,8,FALSE)))</f>
        <v/>
      </c>
    </row>
    <row r="5062" spans="7:9" ht="18" hidden="1" customHeight="1">
      <c r="G5062" s="60">
        <v>66</v>
      </c>
      <c r="H5062" s="47" t="str">
        <f>IF(ISERROR(VLOOKUP($G$12&amp;$G5062,'PIMS School'!$C$1:$R$1543,7,FALSE)),"",(VLOOKUP($G$12&amp;$G5062,'PIMS School'!$C$1:$R$1543,7,FALSE)))</f>
        <v/>
      </c>
      <c r="I5062" s="61" t="str">
        <f>IF(ISERROR(VLOOKUP($G$12&amp;$G5062,'PIMS School'!$C$1:$R$1543,8,FALSE)),"",(VLOOKUP($G$12&amp;$G5062,'PIMS School'!$C$1:$R$1543,8,FALSE)))</f>
        <v/>
      </c>
    </row>
    <row r="5063" spans="7:9" ht="18" hidden="1" customHeight="1">
      <c r="G5063" s="60">
        <v>67</v>
      </c>
      <c r="H5063" s="47" t="str">
        <f>IF(ISERROR(VLOOKUP($G$12&amp;$G5063,'PIMS School'!$C$1:$R$1543,7,FALSE)),"",(VLOOKUP($G$12&amp;$G5063,'PIMS School'!$C$1:$R$1543,7,FALSE)))</f>
        <v/>
      </c>
      <c r="I5063" s="61" t="str">
        <f>IF(ISERROR(VLOOKUP($G$12&amp;$G5063,'PIMS School'!$C$1:$R$1543,8,FALSE)),"",(VLOOKUP($G$12&amp;$G5063,'PIMS School'!$C$1:$R$1543,8,FALSE)))</f>
        <v/>
      </c>
    </row>
    <row r="5064" spans="7:9" ht="18" hidden="1" customHeight="1">
      <c r="G5064" s="60">
        <v>68</v>
      </c>
      <c r="H5064" s="47" t="str">
        <f>IF(ISERROR(VLOOKUP($G$12&amp;$G5064,'PIMS School'!$C$1:$R$1543,7,FALSE)),"",(VLOOKUP($G$12&amp;$G5064,'PIMS School'!$C$1:$R$1543,7,FALSE)))</f>
        <v/>
      </c>
      <c r="I5064" s="61" t="str">
        <f>IF(ISERROR(VLOOKUP($G$12&amp;$G5064,'PIMS School'!$C$1:$R$1543,8,FALSE)),"",(VLOOKUP($G$12&amp;$G5064,'PIMS School'!$C$1:$R$1543,8,FALSE)))</f>
        <v/>
      </c>
    </row>
    <row r="5065" spans="7:9" ht="18" hidden="1" customHeight="1">
      <c r="G5065" s="60">
        <v>69</v>
      </c>
      <c r="H5065" s="47" t="str">
        <f>IF(ISERROR(VLOOKUP($G$12&amp;$G5065,'PIMS School'!$C$1:$R$1543,7,FALSE)),"",(VLOOKUP($G$12&amp;$G5065,'PIMS School'!$C$1:$R$1543,7,FALSE)))</f>
        <v/>
      </c>
      <c r="I5065" s="61" t="str">
        <f>IF(ISERROR(VLOOKUP($G$12&amp;$G5065,'PIMS School'!$C$1:$R$1543,8,FALSE)),"",(VLOOKUP($G$12&amp;$G5065,'PIMS School'!$C$1:$R$1543,8,FALSE)))</f>
        <v/>
      </c>
    </row>
    <row r="5066" spans="7:9" ht="18" hidden="1" customHeight="1">
      <c r="G5066" s="60">
        <v>70</v>
      </c>
      <c r="H5066" s="47" t="str">
        <f>IF(ISERROR(VLOOKUP($G$12&amp;$G5066,'PIMS School'!$C$1:$R$1543,7,FALSE)),"",(VLOOKUP($G$12&amp;$G5066,'PIMS School'!$C$1:$R$1543,7,FALSE)))</f>
        <v/>
      </c>
      <c r="I5066" s="61" t="str">
        <f>IF(ISERROR(VLOOKUP($G$12&amp;$G5066,'PIMS School'!$C$1:$R$1543,8,FALSE)),"",(VLOOKUP($G$12&amp;$G5066,'PIMS School'!$C$1:$R$1543,8,FALSE)))</f>
        <v/>
      </c>
    </row>
    <row r="5067" spans="7:9" ht="18" hidden="1" customHeight="1">
      <c r="G5067" s="60">
        <v>71</v>
      </c>
      <c r="H5067" s="47" t="str">
        <f>IF(ISERROR(VLOOKUP($G$12&amp;$G5067,'PIMS School'!$C$1:$R$1543,7,FALSE)),"",(VLOOKUP($G$12&amp;$G5067,'PIMS School'!$C$1:$R$1543,7,FALSE)))</f>
        <v/>
      </c>
      <c r="I5067" s="61" t="str">
        <f>IF(ISERROR(VLOOKUP($G$12&amp;$G5067,'PIMS School'!$C$1:$R$1543,8,FALSE)),"",(VLOOKUP($G$12&amp;$G5067,'PIMS School'!$C$1:$R$1543,8,FALSE)))</f>
        <v/>
      </c>
    </row>
    <row r="5068" spans="7:9" ht="18" hidden="1" customHeight="1">
      <c r="G5068" s="60">
        <v>72</v>
      </c>
      <c r="H5068" s="47" t="str">
        <f>IF(ISERROR(VLOOKUP($G$12&amp;$G5068,'PIMS School'!$C$1:$R$1543,7,FALSE)),"",(VLOOKUP($G$12&amp;$G5068,'PIMS School'!$C$1:$R$1543,7,FALSE)))</f>
        <v/>
      </c>
      <c r="I5068" s="61" t="str">
        <f>IF(ISERROR(VLOOKUP($G$12&amp;$G5068,'PIMS School'!$C$1:$R$1543,8,FALSE)),"",(VLOOKUP($G$12&amp;$G5068,'PIMS School'!$C$1:$R$1543,8,FALSE)))</f>
        <v/>
      </c>
    </row>
    <row r="5069" spans="7:9" ht="18" hidden="1" customHeight="1">
      <c r="G5069" s="60">
        <v>73</v>
      </c>
      <c r="H5069" s="47" t="str">
        <f>IF(ISERROR(VLOOKUP($G$12&amp;$G5069,'PIMS School'!$C$1:$R$1543,7,FALSE)),"",(VLOOKUP($G$12&amp;$G5069,'PIMS School'!$C$1:$R$1543,7,FALSE)))</f>
        <v/>
      </c>
      <c r="I5069" s="61" t="str">
        <f>IF(ISERROR(VLOOKUP($G$12&amp;$G5069,'PIMS School'!$C$1:$R$1543,8,FALSE)),"",(VLOOKUP($G$12&amp;$G5069,'PIMS School'!$C$1:$R$1543,8,FALSE)))</f>
        <v/>
      </c>
    </row>
    <row r="5070" spans="7:9" ht="18" hidden="1" customHeight="1">
      <c r="G5070" s="60">
        <v>74</v>
      </c>
      <c r="H5070" s="47" t="str">
        <f>IF(ISERROR(VLOOKUP($G$12&amp;$G5070,'PIMS School'!$C$1:$R$1543,7,FALSE)),"",(VLOOKUP($G$12&amp;$G5070,'PIMS School'!$C$1:$R$1543,7,FALSE)))</f>
        <v/>
      </c>
      <c r="I5070" s="61" t="str">
        <f>IF(ISERROR(VLOOKUP($G$12&amp;$G5070,'PIMS School'!$C$1:$R$1543,8,FALSE)),"",(VLOOKUP($G$12&amp;$G5070,'PIMS School'!$C$1:$R$1543,8,FALSE)))</f>
        <v/>
      </c>
    </row>
    <row r="5071" spans="7:9" ht="18" hidden="1" customHeight="1">
      <c r="G5071" s="60">
        <v>75</v>
      </c>
      <c r="H5071" s="47" t="str">
        <f>IF(ISERROR(VLOOKUP($G$12&amp;$G5071,'PIMS School'!$C$1:$R$1543,7,FALSE)),"",(VLOOKUP($G$12&amp;$G5071,'PIMS School'!$C$1:$R$1543,7,FALSE)))</f>
        <v/>
      </c>
      <c r="I5071" s="61" t="str">
        <f>IF(ISERROR(VLOOKUP($G$12&amp;$G5071,'PIMS School'!$C$1:$R$1543,8,FALSE)),"",(VLOOKUP($G$12&amp;$G5071,'PIMS School'!$C$1:$R$1543,8,FALSE)))</f>
        <v/>
      </c>
    </row>
    <row r="5072" spans="7:9" ht="18" hidden="1" customHeight="1">
      <c r="G5072" s="60">
        <v>76</v>
      </c>
      <c r="H5072" s="47" t="str">
        <f>IF(ISERROR(VLOOKUP($G$12&amp;$G5072,'PIMS School'!$C$1:$R$1543,7,FALSE)),"",(VLOOKUP($G$12&amp;$G5072,'PIMS School'!$C$1:$R$1543,7,FALSE)))</f>
        <v/>
      </c>
      <c r="I5072" s="61" t="str">
        <f>IF(ISERROR(VLOOKUP($G$12&amp;$G5072,'PIMS School'!$C$1:$R$1543,8,FALSE)),"",(VLOOKUP($G$12&amp;$G5072,'PIMS School'!$C$1:$R$1543,8,FALSE)))</f>
        <v/>
      </c>
    </row>
    <row r="5073" spans="7:9" ht="18" hidden="1" customHeight="1">
      <c r="G5073" s="60">
        <v>77</v>
      </c>
      <c r="H5073" s="47" t="str">
        <f>IF(ISERROR(VLOOKUP($G$12&amp;$G5073,'PIMS School'!$C$1:$R$1543,7,FALSE)),"",(VLOOKUP($G$12&amp;$G5073,'PIMS School'!$C$1:$R$1543,7,FALSE)))</f>
        <v/>
      </c>
      <c r="I5073" s="61" t="str">
        <f>IF(ISERROR(VLOOKUP($G$12&amp;$G5073,'PIMS School'!$C$1:$R$1543,8,FALSE)),"",(VLOOKUP($G$12&amp;$G5073,'PIMS School'!$C$1:$R$1543,8,FALSE)))</f>
        <v/>
      </c>
    </row>
    <row r="5074" spans="7:9" ht="18" hidden="1" customHeight="1">
      <c r="G5074" s="60">
        <v>78</v>
      </c>
      <c r="H5074" s="47" t="str">
        <f>IF(ISERROR(VLOOKUP($G$12&amp;$G5074,'PIMS School'!$C$1:$R$1543,7,FALSE)),"",(VLOOKUP($G$12&amp;$G5074,'PIMS School'!$C$1:$R$1543,7,FALSE)))</f>
        <v/>
      </c>
      <c r="I5074" s="61" t="str">
        <f>IF(ISERROR(VLOOKUP($G$12&amp;$G5074,'PIMS School'!$C$1:$R$1543,8,FALSE)),"",(VLOOKUP($G$12&amp;$G5074,'PIMS School'!$C$1:$R$1543,8,FALSE)))</f>
        <v/>
      </c>
    </row>
    <row r="5075" spans="7:9" ht="18" hidden="1" customHeight="1">
      <c r="G5075" s="60">
        <v>79</v>
      </c>
      <c r="H5075" s="47" t="str">
        <f>IF(ISERROR(VLOOKUP($G$12&amp;$G5075,'PIMS School'!$C$1:$R$1543,7,FALSE)),"",(VLOOKUP($G$12&amp;$G5075,'PIMS School'!$C$1:$R$1543,7,FALSE)))</f>
        <v/>
      </c>
      <c r="I5075" s="61" t="str">
        <f>IF(ISERROR(VLOOKUP($G$12&amp;$G5075,'PIMS School'!$C$1:$R$1543,8,FALSE)),"",(VLOOKUP($G$12&amp;$G5075,'PIMS School'!$C$1:$R$1543,8,FALSE)))</f>
        <v/>
      </c>
    </row>
    <row r="5076" spans="7:9" ht="18" hidden="1" customHeight="1">
      <c r="G5076" s="60">
        <v>80</v>
      </c>
      <c r="H5076" s="47" t="str">
        <f>IF(ISERROR(VLOOKUP($G$12&amp;$G5076,'PIMS School'!$C$1:$R$1543,7,FALSE)),"",(VLOOKUP($G$12&amp;$G5076,'PIMS School'!$C$1:$R$1543,7,FALSE)))</f>
        <v/>
      </c>
      <c r="I5076" s="61" t="str">
        <f>IF(ISERROR(VLOOKUP($G$12&amp;$G5076,'PIMS School'!$C$1:$R$1543,8,FALSE)),"",(VLOOKUP($G$12&amp;$G5076,'PIMS School'!$C$1:$R$1543,8,FALSE)))</f>
        <v/>
      </c>
    </row>
    <row r="5077" spans="7:9" ht="18" hidden="1" customHeight="1">
      <c r="G5077" s="60">
        <v>81</v>
      </c>
      <c r="H5077" s="47" t="str">
        <f>IF(ISERROR(VLOOKUP($G$12&amp;$G5077,'PIMS School'!$C$1:$R$1543,7,FALSE)),"",(VLOOKUP($G$12&amp;$G5077,'PIMS School'!$C$1:$R$1543,7,FALSE)))</f>
        <v/>
      </c>
      <c r="I5077" s="61" t="str">
        <f>IF(ISERROR(VLOOKUP($G$12&amp;$G5077,'PIMS School'!$C$1:$R$1543,8,FALSE)),"",(VLOOKUP($G$12&amp;$G5077,'PIMS School'!$C$1:$R$1543,8,FALSE)))</f>
        <v/>
      </c>
    </row>
    <row r="5078" spans="7:9" ht="18" hidden="1" customHeight="1">
      <c r="G5078" s="60">
        <v>82</v>
      </c>
      <c r="H5078" s="47" t="str">
        <f>IF(ISERROR(VLOOKUP($G$12&amp;$G5078,'PIMS School'!$C$1:$R$1543,7,FALSE)),"",(VLOOKUP($G$12&amp;$G5078,'PIMS School'!$C$1:$R$1543,7,FALSE)))</f>
        <v/>
      </c>
      <c r="I5078" s="61" t="str">
        <f>IF(ISERROR(VLOOKUP($G$12&amp;$G5078,'PIMS School'!$C$1:$R$1543,8,FALSE)),"",(VLOOKUP($G$12&amp;$G5078,'PIMS School'!$C$1:$R$1543,8,FALSE)))</f>
        <v/>
      </c>
    </row>
    <row r="5079" spans="7:9" ht="18" hidden="1" customHeight="1">
      <c r="G5079" s="60">
        <v>83</v>
      </c>
      <c r="H5079" s="47" t="str">
        <f>IF(ISERROR(VLOOKUP($G$12&amp;$G5079,'PIMS School'!$C$1:$R$1543,7,FALSE)),"",(VLOOKUP($G$12&amp;$G5079,'PIMS School'!$C$1:$R$1543,7,FALSE)))</f>
        <v/>
      </c>
      <c r="I5079" s="61" t="str">
        <f>IF(ISERROR(VLOOKUP($G$12&amp;$G5079,'PIMS School'!$C$1:$R$1543,8,FALSE)),"",(VLOOKUP($G$12&amp;$G5079,'PIMS School'!$C$1:$R$1543,8,FALSE)))</f>
        <v/>
      </c>
    </row>
    <row r="5080" spans="7:9" ht="18" hidden="1" customHeight="1">
      <c r="G5080" s="60">
        <v>84</v>
      </c>
      <c r="H5080" s="47" t="str">
        <f>IF(ISERROR(VLOOKUP($G$12&amp;$G5080,'PIMS School'!$C$1:$R$1543,7,FALSE)),"",(VLOOKUP($G$12&amp;$G5080,'PIMS School'!$C$1:$R$1543,7,FALSE)))</f>
        <v/>
      </c>
      <c r="I5080" s="61" t="str">
        <f>IF(ISERROR(VLOOKUP($G$12&amp;$G5080,'PIMS School'!$C$1:$R$1543,8,FALSE)),"",(VLOOKUP($G$12&amp;$G5080,'PIMS School'!$C$1:$R$1543,8,FALSE)))</f>
        <v/>
      </c>
    </row>
    <row r="5081" spans="7:9" ht="18" hidden="1" customHeight="1">
      <c r="G5081" s="60">
        <v>85</v>
      </c>
      <c r="H5081" s="47" t="str">
        <f>IF(ISERROR(VLOOKUP($G$12&amp;$G5081,'PIMS School'!$C$1:$R$1543,7,FALSE)),"",(VLOOKUP($G$12&amp;$G5081,'PIMS School'!$C$1:$R$1543,7,FALSE)))</f>
        <v/>
      </c>
      <c r="I5081" s="61" t="str">
        <f>IF(ISERROR(VLOOKUP($G$12&amp;$G5081,'PIMS School'!$C$1:$R$1543,8,FALSE)),"",(VLOOKUP($G$12&amp;$G5081,'PIMS School'!$C$1:$R$1543,8,FALSE)))</f>
        <v/>
      </c>
    </row>
    <row r="5082" spans="7:9" ht="18" hidden="1" customHeight="1">
      <c r="G5082" s="60">
        <v>86</v>
      </c>
      <c r="H5082" s="47" t="str">
        <f>IF(ISERROR(VLOOKUP($G$12&amp;$G5082,'PIMS School'!$C$1:$R$1543,7,FALSE)),"",(VLOOKUP($G$12&amp;$G5082,'PIMS School'!$C$1:$R$1543,7,FALSE)))</f>
        <v/>
      </c>
      <c r="I5082" s="61" t="str">
        <f>IF(ISERROR(VLOOKUP($G$12&amp;$G5082,'PIMS School'!$C$1:$R$1543,8,FALSE)),"",(VLOOKUP($G$12&amp;$G5082,'PIMS School'!$C$1:$R$1543,8,FALSE)))</f>
        <v/>
      </c>
    </row>
    <row r="5083" spans="7:9" ht="18" hidden="1" customHeight="1">
      <c r="G5083" s="60">
        <v>87</v>
      </c>
      <c r="H5083" s="47" t="str">
        <f>IF(ISERROR(VLOOKUP($G$12&amp;$G5083,'PIMS School'!$C$1:$R$1543,7,FALSE)),"",(VLOOKUP($G$12&amp;$G5083,'PIMS School'!$C$1:$R$1543,7,FALSE)))</f>
        <v/>
      </c>
      <c r="I5083" s="61" t="str">
        <f>IF(ISERROR(VLOOKUP($G$12&amp;$G5083,'PIMS School'!$C$1:$R$1543,8,FALSE)),"",(VLOOKUP($G$12&amp;$G5083,'PIMS School'!$C$1:$R$1543,8,FALSE)))</f>
        <v/>
      </c>
    </row>
    <row r="5084" spans="7:9" ht="18" hidden="1" customHeight="1">
      <c r="G5084" s="60">
        <v>88</v>
      </c>
      <c r="H5084" s="47" t="str">
        <f>IF(ISERROR(VLOOKUP($G$12&amp;$G5084,'PIMS School'!$C$1:$R$1543,7,FALSE)),"",(VLOOKUP($G$12&amp;$G5084,'PIMS School'!$C$1:$R$1543,7,FALSE)))</f>
        <v/>
      </c>
      <c r="I5084" s="61" t="str">
        <f>IF(ISERROR(VLOOKUP($G$12&amp;$G5084,'PIMS School'!$C$1:$R$1543,8,FALSE)),"",(VLOOKUP($G$12&amp;$G5084,'PIMS School'!$C$1:$R$1543,8,FALSE)))</f>
        <v/>
      </c>
    </row>
    <row r="5085" spans="7:9" ht="18" hidden="1" customHeight="1">
      <c r="G5085" s="60">
        <v>89</v>
      </c>
      <c r="H5085" s="47" t="str">
        <f>IF(ISERROR(VLOOKUP($G$12&amp;$G5085,'PIMS School'!$C$1:$R$1543,7,FALSE)),"",(VLOOKUP($G$12&amp;$G5085,'PIMS School'!$C$1:$R$1543,7,FALSE)))</f>
        <v/>
      </c>
      <c r="I5085" s="61" t="str">
        <f>IF(ISERROR(VLOOKUP($G$12&amp;$G5085,'PIMS School'!$C$1:$R$1543,8,FALSE)),"",(VLOOKUP($G$12&amp;$G5085,'PIMS School'!$C$1:$R$1543,8,FALSE)))</f>
        <v/>
      </c>
    </row>
    <row r="5086" spans="7:9" ht="18" hidden="1" customHeight="1">
      <c r="G5086" s="60">
        <v>90</v>
      </c>
      <c r="H5086" s="47" t="str">
        <f>IF(ISERROR(VLOOKUP($G$12&amp;$G5086,'PIMS School'!$C$1:$R$1543,7,FALSE)),"",(VLOOKUP($G$12&amp;$G5086,'PIMS School'!$C$1:$R$1543,7,FALSE)))</f>
        <v/>
      </c>
      <c r="I5086" s="61" t="str">
        <f>IF(ISERROR(VLOOKUP($G$12&amp;$G5086,'PIMS School'!$C$1:$R$1543,8,FALSE)),"",(VLOOKUP($G$12&amp;$G5086,'PIMS School'!$C$1:$R$1543,8,FALSE)))</f>
        <v/>
      </c>
    </row>
    <row r="5087" spans="7:9" ht="18" hidden="1" customHeight="1">
      <c r="G5087" s="60">
        <v>91</v>
      </c>
      <c r="H5087" s="47" t="str">
        <f>IF(ISERROR(VLOOKUP($G$12&amp;$G5087,'PIMS School'!$C$1:$R$1543,7,FALSE)),"",(VLOOKUP($G$12&amp;$G5087,'PIMS School'!$C$1:$R$1543,7,FALSE)))</f>
        <v/>
      </c>
      <c r="I5087" s="61" t="str">
        <f>IF(ISERROR(VLOOKUP($G$12&amp;$G5087,'PIMS School'!$C$1:$R$1543,8,FALSE)),"",(VLOOKUP($G$12&amp;$G5087,'PIMS School'!$C$1:$R$1543,8,FALSE)))</f>
        <v/>
      </c>
    </row>
    <row r="5088" spans="7:9" ht="18" hidden="1" customHeight="1">
      <c r="G5088" s="60">
        <v>92</v>
      </c>
      <c r="H5088" s="47" t="str">
        <f>IF(ISERROR(VLOOKUP($G$12&amp;$G5088,'PIMS School'!$C$1:$R$1543,7,FALSE)),"",(VLOOKUP($G$12&amp;$G5088,'PIMS School'!$C$1:$R$1543,7,FALSE)))</f>
        <v/>
      </c>
      <c r="I5088" s="61" t="str">
        <f>IF(ISERROR(VLOOKUP($G$12&amp;$G5088,'PIMS School'!$C$1:$R$1543,8,FALSE)),"",(VLOOKUP($G$12&amp;$G5088,'PIMS School'!$C$1:$R$1543,8,FALSE)))</f>
        <v/>
      </c>
    </row>
    <row r="5089" spans="7:9" ht="18" hidden="1" customHeight="1">
      <c r="G5089" s="60">
        <v>93</v>
      </c>
      <c r="H5089" s="47" t="str">
        <f>IF(ISERROR(VLOOKUP($G$12&amp;$G5089,'PIMS School'!$C$1:$R$1543,7,FALSE)),"",(VLOOKUP($G$12&amp;$G5089,'PIMS School'!$C$1:$R$1543,7,FALSE)))</f>
        <v/>
      </c>
      <c r="I5089" s="61" t="str">
        <f>IF(ISERROR(VLOOKUP($G$12&amp;$G5089,'PIMS School'!$C$1:$R$1543,8,FALSE)),"",(VLOOKUP($G$12&amp;$G5089,'PIMS School'!$C$1:$R$1543,8,FALSE)))</f>
        <v/>
      </c>
    </row>
    <row r="5090" spans="7:9" ht="18" hidden="1" customHeight="1">
      <c r="G5090" s="60">
        <v>94</v>
      </c>
      <c r="H5090" s="47" t="str">
        <f>IF(ISERROR(VLOOKUP($G$12&amp;$G5090,'PIMS School'!$C$1:$R$1543,7,FALSE)),"",(VLOOKUP($G$12&amp;$G5090,'PIMS School'!$C$1:$R$1543,7,FALSE)))</f>
        <v/>
      </c>
      <c r="I5090" s="61" t="str">
        <f>IF(ISERROR(VLOOKUP($G$12&amp;$G5090,'PIMS School'!$C$1:$R$1543,8,FALSE)),"",(VLOOKUP($G$12&amp;$G5090,'PIMS School'!$C$1:$R$1543,8,FALSE)))</f>
        <v/>
      </c>
    </row>
    <row r="5091" spans="7:9" ht="18" hidden="1" customHeight="1">
      <c r="G5091" s="60">
        <v>95</v>
      </c>
      <c r="H5091" s="47" t="str">
        <f>IF(ISERROR(VLOOKUP($G$12&amp;$G5091,'PIMS School'!$C$1:$R$1543,7,FALSE)),"",(VLOOKUP($G$12&amp;$G5091,'PIMS School'!$C$1:$R$1543,7,FALSE)))</f>
        <v/>
      </c>
      <c r="I5091" s="61" t="str">
        <f>IF(ISERROR(VLOOKUP($G$12&amp;$G5091,'PIMS School'!$C$1:$R$1543,8,FALSE)),"",(VLOOKUP($G$12&amp;$G5091,'PIMS School'!$C$1:$R$1543,8,FALSE)))</f>
        <v/>
      </c>
    </row>
    <row r="5092" spans="7:9" ht="18" hidden="1" customHeight="1">
      <c r="G5092" s="60">
        <v>96</v>
      </c>
      <c r="H5092" s="47" t="str">
        <f>IF(ISERROR(VLOOKUP($G$12&amp;$G5092,'PIMS School'!$C$1:$R$1543,7,FALSE)),"",(VLOOKUP($G$12&amp;$G5092,'PIMS School'!$C$1:$R$1543,7,FALSE)))</f>
        <v/>
      </c>
      <c r="I5092" s="61" t="str">
        <f>IF(ISERROR(VLOOKUP($G$12&amp;$G5092,'PIMS School'!$C$1:$R$1543,8,FALSE)),"",(VLOOKUP($G$12&amp;$G5092,'PIMS School'!$C$1:$R$1543,8,FALSE)))</f>
        <v/>
      </c>
    </row>
    <row r="5093" spans="7:9" ht="18" hidden="1" customHeight="1">
      <c r="G5093" s="60">
        <v>97</v>
      </c>
      <c r="H5093" s="47" t="str">
        <f>IF(ISERROR(VLOOKUP($G$12&amp;$G5093,'PIMS School'!$C$1:$R$1543,7,FALSE)),"",(VLOOKUP($G$12&amp;$G5093,'PIMS School'!$C$1:$R$1543,7,FALSE)))</f>
        <v/>
      </c>
      <c r="I5093" s="61" t="str">
        <f>IF(ISERROR(VLOOKUP($G$12&amp;$G5093,'PIMS School'!$C$1:$R$1543,8,FALSE)),"",(VLOOKUP($G$12&amp;$G5093,'PIMS School'!$C$1:$R$1543,8,FALSE)))</f>
        <v/>
      </c>
    </row>
    <row r="5094" spans="7:9" ht="18" hidden="1" customHeight="1">
      <c r="G5094" s="60">
        <v>98</v>
      </c>
      <c r="H5094" s="47" t="str">
        <f>IF(ISERROR(VLOOKUP($G$12&amp;$G5094,'PIMS School'!$C$1:$R$1543,7,FALSE)),"",(VLOOKUP($G$12&amp;$G5094,'PIMS School'!$C$1:$R$1543,7,FALSE)))</f>
        <v/>
      </c>
      <c r="I5094" s="61" t="str">
        <f>IF(ISERROR(VLOOKUP($G$12&amp;$G5094,'PIMS School'!$C$1:$R$1543,8,FALSE)),"",(VLOOKUP($G$12&amp;$G5094,'PIMS School'!$C$1:$R$1543,8,FALSE)))</f>
        <v/>
      </c>
    </row>
    <row r="5095" spans="7:9" ht="18" hidden="1" customHeight="1">
      <c r="G5095" s="60">
        <v>99</v>
      </c>
      <c r="H5095" s="47" t="str">
        <f>IF(ISERROR(VLOOKUP($G$12&amp;$G5095,'PIMS School'!$C$1:$R$1543,7,FALSE)),"",(VLOOKUP($G$12&amp;$G5095,'PIMS School'!$C$1:$R$1543,7,FALSE)))</f>
        <v/>
      </c>
      <c r="I5095" s="61" t="str">
        <f>IF(ISERROR(VLOOKUP($G$12&amp;$G5095,'PIMS School'!$C$1:$R$1543,8,FALSE)),"",(VLOOKUP($G$12&amp;$G5095,'PIMS School'!$C$1:$R$1543,8,FALSE)))</f>
        <v/>
      </c>
    </row>
    <row r="5096" spans="7:9" ht="18" hidden="1" customHeight="1">
      <c r="G5096" s="60">
        <v>100</v>
      </c>
      <c r="H5096" s="47" t="str">
        <f>IF(ISERROR(VLOOKUP($G$12&amp;$G5096,'PIMS School'!$C$1:$R$1543,7,FALSE)),"",(VLOOKUP($G$12&amp;$G5096,'PIMS School'!$C$1:$R$1543,7,FALSE)))</f>
        <v/>
      </c>
      <c r="I5096" s="61" t="str">
        <f>IF(ISERROR(VLOOKUP($G$12&amp;$G5096,'PIMS School'!$C$1:$R$1543,8,FALSE)),"",(VLOOKUP($G$12&amp;$G5096,'PIMS School'!$C$1:$R$1543,8,FALSE)))</f>
        <v/>
      </c>
    </row>
    <row r="5097" spans="7:9" ht="18" hidden="1" customHeight="1">
      <c r="G5097" s="60">
        <v>101</v>
      </c>
      <c r="H5097" s="47" t="str">
        <f>IF(ISERROR(VLOOKUP($G$12&amp;$G5097,'PIMS School'!$C$1:$R$1543,7,FALSE)),"",(VLOOKUP($G$12&amp;$G5097,'PIMS School'!$C$1:$R$1543,7,FALSE)))</f>
        <v/>
      </c>
      <c r="I5097" s="61" t="str">
        <f>IF(ISERROR(VLOOKUP($G$12&amp;$G5097,'PIMS School'!$C$1:$R$1543,8,FALSE)),"",(VLOOKUP($G$12&amp;$G5097,'PIMS School'!$C$1:$R$1543,8,FALSE)))</f>
        <v/>
      </c>
    </row>
    <row r="5098" spans="7:9" ht="18" hidden="1" customHeight="1">
      <c r="G5098" s="60">
        <v>102</v>
      </c>
      <c r="H5098" s="47" t="str">
        <f>IF(ISERROR(VLOOKUP($G$12&amp;$G5098,'PIMS School'!$C$1:$R$1543,7,FALSE)),"",(VLOOKUP($G$12&amp;$G5098,'PIMS School'!$C$1:$R$1543,7,FALSE)))</f>
        <v/>
      </c>
      <c r="I5098" s="61" t="str">
        <f>IF(ISERROR(VLOOKUP($G$12&amp;$G5098,'PIMS School'!$C$1:$R$1543,8,FALSE)),"",(VLOOKUP($G$12&amp;$G5098,'PIMS School'!$C$1:$R$1543,8,FALSE)))</f>
        <v/>
      </c>
    </row>
    <row r="5099" spans="7:9" ht="18" hidden="1" customHeight="1">
      <c r="G5099" s="60">
        <v>103</v>
      </c>
      <c r="H5099" s="47" t="str">
        <f>IF(ISERROR(VLOOKUP($G$12&amp;$G5099,'PIMS School'!$C$1:$R$1543,7,FALSE)),"",(VLOOKUP($G$12&amp;$G5099,'PIMS School'!$C$1:$R$1543,7,FALSE)))</f>
        <v/>
      </c>
      <c r="I5099" s="61" t="str">
        <f>IF(ISERROR(VLOOKUP($G$12&amp;$G5099,'PIMS School'!$C$1:$R$1543,8,FALSE)),"",(VLOOKUP($G$12&amp;$G5099,'PIMS School'!$C$1:$R$1543,8,FALSE)))</f>
        <v/>
      </c>
    </row>
    <row r="5100" spans="7:9" ht="18" hidden="1" customHeight="1">
      <c r="G5100" s="60">
        <v>104</v>
      </c>
      <c r="H5100" s="47" t="str">
        <f>IF(ISERROR(VLOOKUP($G$12&amp;$G5100,'PIMS School'!$C$1:$R$1543,7,FALSE)),"",(VLOOKUP($G$12&amp;$G5100,'PIMS School'!$C$1:$R$1543,7,FALSE)))</f>
        <v/>
      </c>
      <c r="I5100" s="61" t="str">
        <f>IF(ISERROR(VLOOKUP($G$12&amp;$G5100,'PIMS School'!$C$1:$R$1543,8,FALSE)),"",(VLOOKUP($G$12&amp;$G5100,'PIMS School'!$C$1:$R$1543,8,FALSE)))</f>
        <v/>
      </c>
    </row>
    <row r="5101" spans="7:9" ht="18" hidden="1" customHeight="1">
      <c r="G5101" s="60">
        <v>105</v>
      </c>
      <c r="H5101" s="47" t="str">
        <f>IF(ISERROR(VLOOKUP($G$12&amp;$G5101,'PIMS School'!$C$1:$R$1543,7,FALSE)),"",(VLOOKUP($G$12&amp;$G5101,'PIMS School'!$C$1:$R$1543,7,FALSE)))</f>
        <v/>
      </c>
      <c r="I5101" s="61" t="str">
        <f>IF(ISERROR(VLOOKUP($G$12&amp;$G5101,'PIMS School'!$C$1:$R$1543,8,FALSE)),"",(VLOOKUP($G$12&amp;$G5101,'PIMS School'!$C$1:$R$1543,8,FALSE)))</f>
        <v/>
      </c>
    </row>
    <row r="5102" spans="7:9" ht="18" hidden="1" customHeight="1">
      <c r="G5102" s="60">
        <v>106</v>
      </c>
      <c r="H5102" s="47" t="str">
        <f>IF(ISERROR(VLOOKUP($G$12&amp;$G5102,'PIMS School'!$C$1:$R$1543,7,FALSE)),"",(VLOOKUP($G$12&amp;$G5102,'PIMS School'!$C$1:$R$1543,7,FALSE)))</f>
        <v/>
      </c>
      <c r="I5102" s="61" t="str">
        <f>IF(ISERROR(VLOOKUP($G$12&amp;$G5102,'PIMS School'!$C$1:$R$1543,8,FALSE)),"",(VLOOKUP($G$12&amp;$G5102,'PIMS School'!$C$1:$R$1543,8,FALSE)))</f>
        <v/>
      </c>
    </row>
    <row r="5103" spans="7:9" ht="18" hidden="1" customHeight="1">
      <c r="G5103" s="60">
        <v>107</v>
      </c>
      <c r="H5103" s="47" t="str">
        <f>IF(ISERROR(VLOOKUP($G$12&amp;$G5103,'PIMS School'!$C$1:$R$1543,7,FALSE)),"",(VLOOKUP($G$12&amp;$G5103,'PIMS School'!$C$1:$R$1543,7,FALSE)))</f>
        <v/>
      </c>
      <c r="I5103" s="61" t="str">
        <f>IF(ISERROR(VLOOKUP($G$12&amp;$G5103,'PIMS School'!$C$1:$R$1543,8,FALSE)),"",(VLOOKUP($G$12&amp;$G5103,'PIMS School'!$C$1:$R$1543,8,FALSE)))</f>
        <v/>
      </c>
    </row>
    <row r="5104" spans="7:9" ht="18" hidden="1" customHeight="1">
      <c r="G5104" s="60">
        <v>108</v>
      </c>
      <c r="H5104" s="47" t="str">
        <f>IF(ISERROR(VLOOKUP($G$12&amp;$G5104,'PIMS School'!$C$1:$R$1543,7,FALSE)),"",(VLOOKUP($G$12&amp;$G5104,'PIMS School'!$C$1:$R$1543,7,FALSE)))</f>
        <v/>
      </c>
      <c r="I5104" s="61" t="str">
        <f>IF(ISERROR(VLOOKUP($G$12&amp;$G5104,'PIMS School'!$C$1:$R$1543,8,FALSE)),"",(VLOOKUP($G$12&amp;$G5104,'PIMS School'!$C$1:$R$1543,8,FALSE)))</f>
        <v/>
      </c>
    </row>
    <row r="5105" spans="7:9" ht="18" hidden="1" customHeight="1">
      <c r="G5105" s="60">
        <v>109</v>
      </c>
      <c r="H5105" s="47" t="str">
        <f>IF(ISERROR(VLOOKUP($G$12&amp;$G5105,'PIMS School'!$C$1:$R$1543,7,FALSE)),"",(VLOOKUP($G$12&amp;$G5105,'PIMS School'!$C$1:$R$1543,7,FALSE)))</f>
        <v/>
      </c>
      <c r="I5105" s="61" t="str">
        <f>IF(ISERROR(VLOOKUP($G$12&amp;$G5105,'PIMS School'!$C$1:$R$1543,8,FALSE)),"",(VLOOKUP($G$12&amp;$G5105,'PIMS School'!$C$1:$R$1543,8,FALSE)))</f>
        <v/>
      </c>
    </row>
    <row r="5106" spans="7:9" ht="18" hidden="1" customHeight="1">
      <c r="G5106" s="60">
        <v>110</v>
      </c>
      <c r="H5106" s="47" t="str">
        <f>IF(ISERROR(VLOOKUP($G$12&amp;$G5106,'PIMS School'!$C$1:$R$1543,7,FALSE)),"",(VLOOKUP($G$12&amp;$G5106,'PIMS School'!$C$1:$R$1543,7,FALSE)))</f>
        <v/>
      </c>
      <c r="I5106" s="61" t="str">
        <f>IF(ISERROR(VLOOKUP($G$12&amp;$G5106,'PIMS School'!$C$1:$R$1543,8,FALSE)),"",(VLOOKUP($G$12&amp;$G5106,'PIMS School'!$C$1:$R$1543,8,FALSE)))</f>
        <v/>
      </c>
    </row>
    <row r="5107" spans="7:9" ht="18" hidden="1" customHeight="1">
      <c r="G5107" s="60">
        <v>111</v>
      </c>
      <c r="H5107" s="47" t="str">
        <f>IF(ISERROR(VLOOKUP($G$12&amp;$G5107,'PIMS School'!$C$1:$R$1543,7,FALSE)),"",(VLOOKUP($G$12&amp;$G5107,'PIMS School'!$C$1:$R$1543,7,FALSE)))</f>
        <v/>
      </c>
      <c r="I5107" s="61" t="str">
        <f>IF(ISERROR(VLOOKUP($G$12&amp;$G5107,'PIMS School'!$C$1:$R$1543,8,FALSE)),"",(VLOOKUP($G$12&amp;$G5107,'PIMS School'!$C$1:$R$1543,8,FALSE)))</f>
        <v/>
      </c>
    </row>
    <row r="5108" spans="7:9" ht="18" hidden="1" customHeight="1">
      <c r="G5108" s="60">
        <v>112</v>
      </c>
      <c r="H5108" s="47" t="str">
        <f>IF(ISERROR(VLOOKUP($G$12&amp;$G5108,'PIMS School'!$C$1:$R$1543,7,FALSE)),"",(VLOOKUP($G$12&amp;$G5108,'PIMS School'!$C$1:$R$1543,7,FALSE)))</f>
        <v/>
      </c>
      <c r="I5108" s="61" t="str">
        <f>IF(ISERROR(VLOOKUP($G$12&amp;$G5108,'PIMS School'!$C$1:$R$1543,8,FALSE)),"",(VLOOKUP($G$12&amp;$G5108,'PIMS School'!$C$1:$R$1543,8,FALSE)))</f>
        <v/>
      </c>
    </row>
    <row r="5109" spans="7:9" ht="18" hidden="1" customHeight="1">
      <c r="G5109" s="60">
        <v>113</v>
      </c>
      <c r="H5109" s="47" t="str">
        <f>IF(ISERROR(VLOOKUP($G$12&amp;$G5109,'PIMS School'!$C$1:$R$1543,7,FALSE)),"",(VLOOKUP($G$12&amp;$G5109,'PIMS School'!$C$1:$R$1543,7,FALSE)))</f>
        <v/>
      </c>
      <c r="I5109" s="61" t="str">
        <f>IF(ISERROR(VLOOKUP($G$12&amp;$G5109,'PIMS School'!$C$1:$R$1543,8,FALSE)),"",(VLOOKUP($G$12&amp;$G5109,'PIMS School'!$C$1:$R$1543,8,FALSE)))</f>
        <v/>
      </c>
    </row>
    <row r="5110" spans="7:9" ht="18" hidden="1" customHeight="1">
      <c r="G5110" s="60">
        <v>114</v>
      </c>
      <c r="H5110" s="47" t="str">
        <f>IF(ISERROR(VLOOKUP($G$12&amp;$G5110,'PIMS School'!$C$1:$R$1543,7,FALSE)),"",(VLOOKUP($G$12&amp;$G5110,'PIMS School'!$C$1:$R$1543,7,FALSE)))</f>
        <v/>
      </c>
      <c r="I5110" s="61" t="str">
        <f>IF(ISERROR(VLOOKUP($G$12&amp;$G5110,'PIMS School'!$C$1:$R$1543,8,FALSE)),"",(VLOOKUP($G$12&amp;$G5110,'PIMS School'!$C$1:$R$1543,8,FALSE)))</f>
        <v/>
      </c>
    </row>
    <row r="5111" spans="7:9" ht="18" hidden="1" customHeight="1">
      <c r="G5111" s="60">
        <v>115</v>
      </c>
      <c r="H5111" s="47" t="str">
        <f>IF(ISERROR(VLOOKUP($G$12&amp;$G5111,'PIMS School'!$C$1:$R$1543,7,FALSE)),"",(VLOOKUP($G$12&amp;$G5111,'PIMS School'!$C$1:$R$1543,7,FALSE)))</f>
        <v/>
      </c>
      <c r="I5111" s="61" t="str">
        <f>IF(ISERROR(VLOOKUP($G$12&amp;$G5111,'PIMS School'!$C$1:$R$1543,8,FALSE)),"",(VLOOKUP($G$12&amp;$G5111,'PIMS School'!$C$1:$R$1543,8,FALSE)))</f>
        <v/>
      </c>
    </row>
    <row r="5112" spans="7:9" ht="18" hidden="1" customHeight="1">
      <c r="G5112" s="60">
        <v>116</v>
      </c>
      <c r="H5112" s="47" t="str">
        <f>IF(ISERROR(VLOOKUP($G$12&amp;$G5112,'PIMS School'!$C$1:$R$1543,7,FALSE)),"",(VLOOKUP($G$12&amp;$G5112,'PIMS School'!$C$1:$R$1543,7,FALSE)))</f>
        <v/>
      </c>
      <c r="I5112" s="61" t="str">
        <f>IF(ISERROR(VLOOKUP($G$12&amp;$G5112,'PIMS School'!$C$1:$R$1543,8,FALSE)),"",(VLOOKUP($G$12&amp;$G5112,'PIMS School'!$C$1:$R$1543,8,FALSE)))</f>
        <v/>
      </c>
    </row>
    <row r="5113" spans="7:9" ht="18" hidden="1" customHeight="1">
      <c r="G5113" s="60">
        <v>117</v>
      </c>
      <c r="H5113" s="47" t="str">
        <f>IF(ISERROR(VLOOKUP($G$12&amp;$G5113,'PIMS School'!$C$1:$R$1543,7,FALSE)),"",(VLOOKUP($G$12&amp;$G5113,'PIMS School'!$C$1:$R$1543,7,FALSE)))</f>
        <v/>
      </c>
      <c r="I5113" s="61" t="str">
        <f>IF(ISERROR(VLOOKUP($G$12&amp;$G5113,'PIMS School'!$C$1:$R$1543,8,FALSE)),"",(VLOOKUP($G$12&amp;$G5113,'PIMS School'!$C$1:$R$1543,8,FALSE)))</f>
        <v/>
      </c>
    </row>
    <row r="5114" spans="7:9" ht="18" hidden="1" customHeight="1">
      <c r="G5114" s="60">
        <v>118</v>
      </c>
      <c r="H5114" s="47" t="str">
        <f>IF(ISERROR(VLOOKUP($G$12&amp;$G5114,'PIMS School'!$C$1:$R$1543,7,FALSE)),"",(VLOOKUP($G$12&amp;$G5114,'PIMS School'!$C$1:$R$1543,7,FALSE)))</f>
        <v/>
      </c>
      <c r="I5114" s="61" t="str">
        <f>IF(ISERROR(VLOOKUP($G$12&amp;$G5114,'PIMS School'!$C$1:$R$1543,8,FALSE)),"",(VLOOKUP($G$12&amp;$G5114,'PIMS School'!$C$1:$R$1543,8,FALSE)))</f>
        <v/>
      </c>
    </row>
    <row r="5115" spans="7:9" ht="18" hidden="1" customHeight="1">
      <c r="G5115" s="60">
        <v>119</v>
      </c>
      <c r="H5115" s="47" t="str">
        <f>IF(ISERROR(VLOOKUP($G$12&amp;$G5115,'PIMS School'!$C$1:$R$1543,7,FALSE)),"",(VLOOKUP($G$12&amp;$G5115,'PIMS School'!$C$1:$R$1543,7,FALSE)))</f>
        <v/>
      </c>
      <c r="I5115" s="61" t="str">
        <f>IF(ISERROR(VLOOKUP($G$12&amp;$G5115,'PIMS School'!$C$1:$R$1543,8,FALSE)),"",(VLOOKUP($G$12&amp;$G5115,'PIMS School'!$C$1:$R$1543,8,FALSE)))</f>
        <v/>
      </c>
    </row>
    <row r="5116" spans="7:9" ht="18" hidden="1" customHeight="1">
      <c r="G5116" s="60">
        <v>120</v>
      </c>
      <c r="H5116" s="47" t="str">
        <f>IF(ISERROR(VLOOKUP($G$12&amp;$G5116,'PIMS School'!$C$1:$R$1543,7,FALSE)),"",(VLOOKUP($G$12&amp;$G5116,'PIMS School'!$C$1:$R$1543,7,FALSE)))</f>
        <v/>
      </c>
      <c r="I5116" s="61" t="str">
        <f>IF(ISERROR(VLOOKUP($G$12&amp;$G5116,'PIMS School'!$C$1:$R$1543,8,FALSE)),"",(VLOOKUP($G$12&amp;$G5116,'PIMS School'!$C$1:$R$1543,8,FALSE)))</f>
        <v/>
      </c>
    </row>
    <row r="5117" spans="7:9" ht="18" hidden="1" customHeight="1">
      <c r="G5117" s="60">
        <v>121</v>
      </c>
      <c r="H5117" s="47" t="str">
        <f>IF(ISERROR(VLOOKUP($G$12&amp;$G5117,'PIMS School'!$C$1:$R$1543,7,FALSE)),"",(VLOOKUP($G$12&amp;$G5117,'PIMS School'!$C$1:$R$1543,7,FALSE)))</f>
        <v/>
      </c>
      <c r="I5117" s="61" t="str">
        <f>IF(ISERROR(VLOOKUP($G$12&amp;$G5117,'PIMS School'!$C$1:$R$1543,8,FALSE)),"",(VLOOKUP($G$12&amp;$G5117,'PIMS School'!$C$1:$R$1543,8,FALSE)))</f>
        <v/>
      </c>
    </row>
    <row r="5118" spans="7:9" ht="18" hidden="1" customHeight="1">
      <c r="G5118" s="60">
        <v>122</v>
      </c>
      <c r="H5118" s="47" t="str">
        <f>IF(ISERROR(VLOOKUP($G$12&amp;$G5118,'PIMS School'!$C$1:$R$1543,7,FALSE)),"",(VLOOKUP($G$12&amp;$G5118,'PIMS School'!$C$1:$R$1543,7,FALSE)))</f>
        <v/>
      </c>
      <c r="I5118" s="61" t="str">
        <f>IF(ISERROR(VLOOKUP($G$12&amp;$G5118,'PIMS School'!$C$1:$R$1543,8,FALSE)),"",(VLOOKUP($G$12&amp;$G5118,'PIMS School'!$C$1:$R$1543,8,FALSE)))</f>
        <v/>
      </c>
    </row>
    <row r="5119" spans="7:9" ht="18" hidden="1" customHeight="1">
      <c r="G5119" s="60">
        <v>123</v>
      </c>
      <c r="H5119" s="47" t="str">
        <f>IF(ISERROR(VLOOKUP($G$12&amp;$G5119,'PIMS School'!$C$1:$R$1543,7,FALSE)),"",(VLOOKUP($G$12&amp;$G5119,'PIMS School'!$C$1:$R$1543,7,FALSE)))</f>
        <v/>
      </c>
      <c r="I5119" s="61" t="str">
        <f>IF(ISERROR(VLOOKUP($G$12&amp;$G5119,'PIMS School'!$C$1:$R$1543,8,FALSE)),"",(VLOOKUP($G$12&amp;$G5119,'PIMS School'!$C$1:$R$1543,8,FALSE)))</f>
        <v/>
      </c>
    </row>
    <row r="5120" spans="7:9" ht="18" hidden="1" customHeight="1">
      <c r="G5120" s="60">
        <v>124</v>
      </c>
      <c r="H5120" s="47" t="str">
        <f>IF(ISERROR(VLOOKUP($G$12&amp;$G5120,'PIMS School'!$C$1:$R$1543,7,FALSE)),"",(VLOOKUP($G$12&amp;$G5120,'PIMS School'!$C$1:$R$1543,7,FALSE)))</f>
        <v/>
      </c>
      <c r="I5120" s="61" t="str">
        <f>IF(ISERROR(VLOOKUP($G$12&amp;$G5120,'PIMS School'!$C$1:$R$1543,8,FALSE)),"",(VLOOKUP($G$12&amp;$G5120,'PIMS School'!$C$1:$R$1543,8,FALSE)))</f>
        <v/>
      </c>
    </row>
    <row r="5121" spans="7:9" ht="18" hidden="1" customHeight="1">
      <c r="G5121" s="60">
        <v>125</v>
      </c>
      <c r="H5121" s="47" t="str">
        <f>IF(ISERROR(VLOOKUP($G$12&amp;$G5121,'PIMS School'!$C$1:$R$1543,7,FALSE)),"",(VLOOKUP($G$12&amp;$G5121,'PIMS School'!$C$1:$R$1543,7,FALSE)))</f>
        <v/>
      </c>
      <c r="I5121" s="61" t="str">
        <f>IF(ISERROR(VLOOKUP($G$12&amp;$G5121,'PIMS School'!$C$1:$R$1543,8,FALSE)),"",(VLOOKUP($G$12&amp;$G5121,'PIMS School'!$C$1:$R$1543,8,FALSE)))</f>
        <v/>
      </c>
    </row>
    <row r="5122" spans="7:9" ht="18" hidden="1" customHeight="1">
      <c r="G5122" s="60">
        <v>126</v>
      </c>
      <c r="H5122" s="47" t="str">
        <f>IF(ISERROR(VLOOKUP($G$12&amp;$G5122,'PIMS School'!$C$1:$R$1543,7,FALSE)),"",(VLOOKUP($G$12&amp;$G5122,'PIMS School'!$C$1:$R$1543,7,FALSE)))</f>
        <v/>
      </c>
      <c r="I5122" s="61" t="str">
        <f>IF(ISERROR(VLOOKUP($G$12&amp;$G5122,'PIMS School'!$C$1:$R$1543,8,FALSE)),"",(VLOOKUP($G$12&amp;$G5122,'PIMS School'!$C$1:$R$1543,8,FALSE)))</f>
        <v/>
      </c>
    </row>
    <row r="5123" spans="7:9" ht="18" hidden="1" customHeight="1">
      <c r="G5123" s="60">
        <v>127</v>
      </c>
      <c r="H5123" s="47" t="str">
        <f>IF(ISERROR(VLOOKUP($G$12&amp;$G5123,'PIMS School'!$C$1:$R$1543,7,FALSE)),"",(VLOOKUP($G$12&amp;$G5123,'PIMS School'!$C$1:$R$1543,7,FALSE)))</f>
        <v/>
      </c>
      <c r="I5123" s="61" t="str">
        <f>IF(ISERROR(VLOOKUP($G$12&amp;$G5123,'PIMS School'!$C$1:$R$1543,8,FALSE)),"",(VLOOKUP($G$12&amp;$G5123,'PIMS School'!$C$1:$R$1543,8,FALSE)))</f>
        <v/>
      </c>
    </row>
    <row r="5124" spans="7:9" ht="18" hidden="1" customHeight="1">
      <c r="G5124" s="60">
        <v>128</v>
      </c>
      <c r="H5124" s="47" t="str">
        <f>IF(ISERROR(VLOOKUP($G$12&amp;$G5124,'PIMS School'!$C$1:$R$1543,7,FALSE)),"",(VLOOKUP($G$12&amp;$G5124,'PIMS School'!$C$1:$R$1543,7,FALSE)))</f>
        <v/>
      </c>
      <c r="I5124" s="61" t="str">
        <f>IF(ISERROR(VLOOKUP($G$12&amp;$G5124,'PIMS School'!$C$1:$R$1543,8,FALSE)),"",(VLOOKUP($G$12&amp;$G5124,'PIMS School'!$C$1:$R$1543,8,FALSE)))</f>
        <v/>
      </c>
    </row>
    <row r="5125" spans="7:9" ht="18" hidden="1" customHeight="1">
      <c r="G5125" s="60">
        <v>129</v>
      </c>
      <c r="H5125" s="47" t="str">
        <f>IF(ISERROR(VLOOKUP($G$12&amp;$G5125,'PIMS School'!$C$1:$R$1543,7,FALSE)),"",(VLOOKUP($G$12&amp;$G5125,'PIMS School'!$C$1:$R$1543,7,FALSE)))</f>
        <v/>
      </c>
      <c r="I5125" s="61" t="str">
        <f>IF(ISERROR(VLOOKUP($G$12&amp;$G5125,'PIMS School'!$C$1:$R$1543,8,FALSE)),"",(VLOOKUP($G$12&amp;$G5125,'PIMS School'!$C$1:$R$1543,8,FALSE)))</f>
        <v/>
      </c>
    </row>
    <row r="5126" spans="7:9" ht="18" hidden="1" customHeight="1">
      <c r="G5126" s="60">
        <v>130</v>
      </c>
      <c r="H5126" s="47" t="str">
        <f>IF(ISERROR(VLOOKUP($G$12&amp;$G5126,'PIMS School'!$C$1:$R$1543,7,FALSE)),"",(VLOOKUP($G$12&amp;$G5126,'PIMS School'!$C$1:$R$1543,7,FALSE)))</f>
        <v/>
      </c>
      <c r="I5126" s="61" t="str">
        <f>IF(ISERROR(VLOOKUP($G$12&amp;$G5126,'PIMS School'!$C$1:$R$1543,8,FALSE)),"",(VLOOKUP($G$12&amp;$G5126,'PIMS School'!$C$1:$R$1543,8,FALSE)))</f>
        <v/>
      </c>
    </row>
    <row r="5127" spans="7:9" ht="18" hidden="1" customHeight="1">
      <c r="G5127" s="60">
        <v>131</v>
      </c>
      <c r="H5127" s="47" t="str">
        <f>IF(ISERROR(VLOOKUP($G$12&amp;$G5127,'PIMS School'!$C$1:$R$1543,7,FALSE)),"",(VLOOKUP($G$12&amp;$G5127,'PIMS School'!$C$1:$R$1543,7,FALSE)))</f>
        <v/>
      </c>
      <c r="I5127" s="61" t="str">
        <f>IF(ISERROR(VLOOKUP($G$12&amp;$G5127,'PIMS School'!$C$1:$R$1543,8,FALSE)),"",(VLOOKUP($G$12&amp;$G5127,'PIMS School'!$C$1:$R$1543,8,FALSE)))</f>
        <v/>
      </c>
    </row>
    <row r="5128" spans="7:9" ht="18" hidden="1" customHeight="1">
      <c r="G5128" s="60">
        <v>132</v>
      </c>
      <c r="H5128" s="47" t="str">
        <f>IF(ISERROR(VLOOKUP($G$12&amp;$G5128,'PIMS School'!$C$1:$R$1543,7,FALSE)),"",(VLOOKUP($G$12&amp;$G5128,'PIMS School'!$C$1:$R$1543,7,FALSE)))</f>
        <v/>
      </c>
      <c r="I5128" s="61" t="str">
        <f>IF(ISERROR(VLOOKUP($G$12&amp;$G5128,'PIMS School'!$C$1:$R$1543,8,FALSE)),"",(VLOOKUP($G$12&amp;$G5128,'PIMS School'!$C$1:$R$1543,8,FALSE)))</f>
        <v/>
      </c>
    </row>
    <row r="5129" spans="7:9" ht="18" hidden="1" customHeight="1">
      <c r="G5129" s="60">
        <v>133</v>
      </c>
      <c r="H5129" s="47" t="str">
        <f>IF(ISERROR(VLOOKUP($G$12&amp;$G5129,'PIMS School'!$C$1:$R$1543,7,FALSE)),"",(VLOOKUP($G$12&amp;$G5129,'PIMS School'!$C$1:$R$1543,7,FALSE)))</f>
        <v/>
      </c>
      <c r="I5129" s="61" t="str">
        <f>IF(ISERROR(VLOOKUP($G$12&amp;$G5129,'PIMS School'!$C$1:$R$1543,8,FALSE)),"",(VLOOKUP($G$12&amp;$G5129,'PIMS School'!$C$1:$R$1543,8,FALSE)))</f>
        <v/>
      </c>
    </row>
    <row r="5130" spans="7:9" ht="18" hidden="1" customHeight="1">
      <c r="G5130" s="60">
        <v>134</v>
      </c>
      <c r="H5130" s="47" t="str">
        <f>IF(ISERROR(VLOOKUP($G$12&amp;$G5130,'PIMS School'!$C$1:$R$1543,7,FALSE)),"",(VLOOKUP($G$12&amp;$G5130,'PIMS School'!$C$1:$R$1543,7,FALSE)))</f>
        <v/>
      </c>
      <c r="I5130" s="61" t="str">
        <f>IF(ISERROR(VLOOKUP($G$12&amp;$G5130,'PIMS School'!$C$1:$R$1543,8,FALSE)),"",(VLOOKUP($G$12&amp;$G5130,'PIMS School'!$C$1:$R$1543,8,FALSE)))</f>
        <v/>
      </c>
    </row>
    <row r="5131" spans="7:9" ht="18" hidden="1" customHeight="1">
      <c r="G5131" s="60">
        <v>135</v>
      </c>
      <c r="H5131" s="47" t="str">
        <f>IF(ISERROR(VLOOKUP($G$12&amp;$G5131,'PIMS School'!$C$1:$R$1543,7,FALSE)),"",(VLOOKUP($G$12&amp;$G5131,'PIMS School'!$C$1:$R$1543,7,FALSE)))</f>
        <v/>
      </c>
      <c r="I5131" s="61" t="str">
        <f>IF(ISERROR(VLOOKUP($G$12&amp;$G5131,'PIMS School'!$C$1:$R$1543,8,FALSE)),"",(VLOOKUP($G$12&amp;$G5131,'PIMS School'!$C$1:$R$1543,8,FALSE)))</f>
        <v/>
      </c>
    </row>
    <row r="5132" spans="7:9" ht="18" hidden="1" customHeight="1">
      <c r="G5132" s="60">
        <v>136</v>
      </c>
      <c r="H5132" s="47" t="str">
        <f>IF(ISERROR(VLOOKUP($G$12&amp;$G5132,'PIMS School'!$C$1:$R$1543,7,FALSE)),"",(VLOOKUP($G$12&amp;$G5132,'PIMS School'!$C$1:$R$1543,7,FALSE)))</f>
        <v/>
      </c>
      <c r="I5132" s="61" t="str">
        <f>IF(ISERROR(VLOOKUP($G$12&amp;$G5132,'PIMS School'!$C$1:$R$1543,8,FALSE)),"",(VLOOKUP($G$12&amp;$G5132,'PIMS School'!$C$1:$R$1543,8,FALSE)))</f>
        <v/>
      </c>
    </row>
    <row r="5133" spans="7:9" ht="18" hidden="1" customHeight="1">
      <c r="G5133" s="60">
        <v>137</v>
      </c>
      <c r="H5133" s="47" t="str">
        <f>IF(ISERROR(VLOOKUP($G$12&amp;$G5133,'PIMS School'!$C$1:$R$1543,7,FALSE)),"",(VLOOKUP($G$12&amp;$G5133,'PIMS School'!$C$1:$R$1543,7,FALSE)))</f>
        <v/>
      </c>
      <c r="I5133" s="61" t="str">
        <f>IF(ISERROR(VLOOKUP($G$12&amp;$G5133,'PIMS School'!$C$1:$R$1543,8,FALSE)),"",(VLOOKUP($G$12&amp;$G5133,'PIMS School'!$C$1:$R$1543,8,FALSE)))</f>
        <v/>
      </c>
    </row>
    <row r="5134" spans="7:9" ht="18" hidden="1" customHeight="1">
      <c r="G5134" s="60">
        <v>138</v>
      </c>
      <c r="H5134" s="47" t="str">
        <f>IF(ISERROR(VLOOKUP($G$12&amp;$G5134,'PIMS School'!$C$1:$R$1543,7,FALSE)),"",(VLOOKUP($G$12&amp;$G5134,'PIMS School'!$C$1:$R$1543,7,FALSE)))</f>
        <v/>
      </c>
      <c r="I5134" s="61" t="str">
        <f>IF(ISERROR(VLOOKUP($G$12&amp;$G5134,'PIMS School'!$C$1:$R$1543,8,FALSE)),"",(VLOOKUP($G$12&amp;$G5134,'PIMS School'!$C$1:$R$1543,8,FALSE)))</f>
        <v/>
      </c>
    </row>
    <row r="5135" spans="7:9" ht="18" hidden="1" customHeight="1">
      <c r="G5135" s="60">
        <v>139</v>
      </c>
      <c r="H5135" s="47" t="str">
        <f>IF(ISERROR(VLOOKUP($G$12&amp;$G5135,'PIMS School'!$C$1:$R$1543,7,FALSE)),"",(VLOOKUP($G$12&amp;$G5135,'PIMS School'!$C$1:$R$1543,7,FALSE)))</f>
        <v/>
      </c>
      <c r="I5135" s="61" t="str">
        <f>IF(ISERROR(VLOOKUP($G$12&amp;$G5135,'PIMS School'!$C$1:$R$1543,8,FALSE)),"",(VLOOKUP($G$12&amp;$G5135,'PIMS School'!$C$1:$R$1543,8,FALSE)))</f>
        <v/>
      </c>
    </row>
    <row r="5136" spans="7:9" ht="18" hidden="1" customHeight="1">
      <c r="G5136" s="60">
        <v>140</v>
      </c>
      <c r="H5136" s="47" t="str">
        <f>IF(ISERROR(VLOOKUP($G$12&amp;$G5136,'PIMS School'!$C$1:$R$1543,7,FALSE)),"",(VLOOKUP($G$12&amp;$G5136,'PIMS School'!$C$1:$R$1543,7,FALSE)))</f>
        <v/>
      </c>
      <c r="I5136" s="61" t="str">
        <f>IF(ISERROR(VLOOKUP($G$12&amp;$G5136,'PIMS School'!$C$1:$R$1543,8,FALSE)),"",(VLOOKUP($G$12&amp;$G5136,'PIMS School'!$C$1:$R$1543,8,FALSE)))</f>
        <v/>
      </c>
    </row>
    <row r="5137" spans="7:9" ht="18" hidden="1" customHeight="1">
      <c r="G5137" s="60">
        <v>141</v>
      </c>
      <c r="H5137" s="47" t="str">
        <f>IF(ISERROR(VLOOKUP($G$12&amp;$G5137,'PIMS School'!$C$1:$R$1543,7,FALSE)),"",(VLOOKUP($G$12&amp;$G5137,'PIMS School'!$C$1:$R$1543,7,FALSE)))</f>
        <v/>
      </c>
      <c r="I5137" s="61" t="str">
        <f>IF(ISERROR(VLOOKUP($G$12&amp;$G5137,'PIMS School'!$C$1:$R$1543,8,FALSE)),"",(VLOOKUP($G$12&amp;$G5137,'PIMS School'!$C$1:$R$1543,8,FALSE)))</f>
        <v/>
      </c>
    </row>
    <row r="5138" spans="7:9" ht="18" hidden="1" customHeight="1">
      <c r="G5138" s="60">
        <v>142</v>
      </c>
      <c r="H5138" s="47" t="str">
        <f>IF(ISERROR(VLOOKUP($G$12&amp;$G5138,'PIMS School'!$C$1:$R$1543,7,FALSE)),"",(VLOOKUP($G$12&amp;$G5138,'PIMS School'!$C$1:$R$1543,7,FALSE)))</f>
        <v/>
      </c>
      <c r="I5138" s="61" t="str">
        <f>IF(ISERROR(VLOOKUP($G$12&amp;$G5138,'PIMS School'!$C$1:$R$1543,8,FALSE)),"",(VLOOKUP($G$12&amp;$G5138,'PIMS School'!$C$1:$R$1543,8,FALSE)))</f>
        <v/>
      </c>
    </row>
    <row r="5139" spans="7:9" ht="18" hidden="1" customHeight="1">
      <c r="G5139" s="60">
        <v>143</v>
      </c>
      <c r="H5139" s="47" t="str">
        <f>IF(ISERROR(VLOOKUP($G$12&amp;$G5139,'PIMS School'!$C$1:$R$1543,7,FALSE)),"",(VLOOKUP($G$12&amp;$G5139,'PIMS School'!$C$1:$R$1543,7,FALSE)))</f>
        <v/>
      </c>
      <c r="I5139" s="61" t="str">
        <f>IF(ISERROR(VLOOKUP($G$12&amp;$G5139,'PIMS School'!$C$1:$R$1543,8,FALSE)),"",(VLOOKUP($G$12&amp;$G5139,'PIMS School'!$C$1:$R$1543,8,FALSE)))</f>
        <v/>
      </c>
    </row>
    <row r="5140" spans="7:9" ht="18" hidden="1" customHeight="1">
      <c r="G5140" s="60">
        <v>144</v>
      </c>
      <c r="H5140" s="47" t="str">
        <f>IF(ISERROR(VLOOKUP($G$12&amp;$G5140,'PIMS School'!$C$1:$R$1543,7,FALSE)),"",(VLOOKUP($G$12&amp;$G5140,'PIMS School'!$C$1:$R$1543,7,FALSE)))</f>
        <v/>
      </c>
      <c r="I5140" s="61" t="str">
        <f>IF(ISERROR(VLOOKUP($G$12&amp;$G5140,'PIMS School'!$C$1:$R$1543,8,FALSE)),"",(VLOOKUP($G$12&amp;$G5140,'PIMS School'!$C$1:$R$1543,8,FALSE)))</f>
        <v/>
      </c>
    </row>
    <row r="5141" spans="7:9" ht="18" hidden="1" customHeight="1">
      <c r="G5141" s="60">
        <v>145</v>
      </c>
      <c r="H5141" s="47" t="str">
        <f>IF(ISERROR(VLOOKUP($G$12&amp;$G5141,'PIMS School'!$C$1:$R$1543,7,FALSE)),"",(VLOOKUP($G$12&amp;$G5141,'PIMS School'!$C$1:$R$1543,7,FALSE)))</f>
        <v/>
      </c>
      <c r="I5141" s="61" t="str">
        <f>IF(ISERROR(VLOOKUP($G$12&amp;$G5141,'PIMS School'!$C$1:$R$1543,8,FALSE)),"",(VLOOKUP($G$12&amp;$G5141,'PIMS School'!$C$1:$R$1543,8,FALSE)))</f>
        <v/>
      </c>
    </row>
    <row r="5142" spans="7:9" ht="18" hidden="1" customHeight="1">
      <c r="G5142" s="60">
        <v>146</v>
      </c>
      <c r="H5142" s="47" t="str">
        <f>IF(ISERROR(VLOOKUP($G$12&amp;$G5142,'PIMS School'!$C$1:$R$1543,7,FALSE)),"",(VLOOKUP($G$12&amp;$G5142,'PIMS School'!$C$1:$R$1543,7,FALSE)))</f>
        <v/>
      </c>
      <c r="I5142" s="61" t="str">
        <f>IF(ISERROR(VLOOKUP($G$12&amp;$G5142,'PIMS School'!$C$1:$R$1543,8,FALSE)),"",(VLOOKUP($G$12&amp;$G5142,'PIMS School'!$C$1:$R$1543,8,FALSE)))</f>
        <v/>
      </c>
    </row>
    <row r="5143" spans="7:9" ht="18" hidden="1" customHeight="1">
      <c r="G5143" s="60">
        <v>147</v>
      </c>
      <c r="H5143" s="47" t="str">
        <f>IF(ISERROR(VLOOKUP($G$12&amp;$G5143,'PIMS School'!$C$1:$R$1543,7,FALSE)),"",(VLOOKUP($G$12&amp;$G5143,'PIMS School'!$C$1:$R$1543,7,FALSE)))</f>
        <v/>
      </c>
      <c r="I5143" s="61" t="str">
        <f>IF(ISERROR(VLOOKUP($G$12&amp;$G5143,'PIMS School'!$C$1:$R$1543,8,FALSE)),"",(VLOOKUP($G$12&amp;$G5143,'PIMS School'!$C$1:$R$1543,8,FALSE)))</f>
        <v/>
      </c>
    </row>
    <row r="5144" spans="7:9" ht="18" hidden="1" customHeight="1">
      <c r="G5144" s="60">
        <v>148</v>
      </c>
      <c r="H5144" s="47" t="str">
        <f>IF(ISERROR(VLOOKUP($G$12&amp;$G5144,'PIMS School'!$C$1:$R$1543,7,FALSE)),"",(VLOOKUP($G$12&amp;$G5144,'PIMS School'!$C$1:$R$1543,7,FALSE)))</f>
        <v/>
      </c>
      <c r="I5144" s="61" t="str">
        <f>IF(ISERROR(VLOOKUP($G$12&amp;$G5144,'PIMS School'!$C$1:$R$1543,8,FALSE)),"",(VLOOKUP($G$12&amp;$G5144,'PIMS School'!$C$1:$R$1543,8,FALSE)))</f>
        <v/>
      </c>
    </row>
    <row r="5145" spans="7:9" ht="18" hidden="1" customHeight="1">
      <c r="G5145" s="60">
        <v>149</v>
      </c>
      <c r="H5145" s="47" t="str">
        <f>IF(ISERROR(VLOOKUP($G$12&amp;$G5145,'PIMS School'!$C$1:$R$1543,7,FALSE)),"",(VLOOKUP($G$12&amp;$G5145,'PIMS School'!$C$1:$R$1543,7,FALSE)))</f>
        <v/>
      </c>
      <c r="I5145" s="61" t="str">
        <f>IF(ISERROR(VLOOKUP($G$12&amp;$G5145,'PIMS School'!$C$1:$R$1543,8,FALSE)),"",(VLOOKUP($G$12&amp;$G5145,'PIMS School'!$C$1:$R$1543,8,FALSE)))</f>
        <v/>
      </c>
    </row>
    <row r="5146" spans="7:9" ht="18" hidden="1" customHeight="1">
      <c r="G5146" s="60">
        <v>150</v>
      </c>
      <c r="H5146" s="47" t="str">
        <f>IF(ISERROR(VLOOKUP($G$12&amp;$G5146,'PIMS School'!$C$1:$R$1543,7,FALSE)),"",(VLOOKUP($G$12&amp;$G5146,'PIMS School'!$C$1:$R$1543,7,FALSE)))</f>
        <v/>
      </c>
      <c r="I5146" s="61" t="str">
        <f>IF(ISERROR(VLOOKUP($G$12&amp;$G5146,'PIMS School'!$C$1:$R$1543,8,FALSE)),"",(VLOOKUP($G$12&amp;$G5146,'PIMS School'!$C$1:$R$1543,8,FALSE)))</f>
        <v/>
      </c>
    </row>
    <row r="5147" spans="7:9" ht="18" hidden="1" customHeight="1">
      <c r="G5147" s="60">
        <v>151</v>
      </c>
      <c r="H5147" s="47" t="str">
        <f>IF(ISERROR(VLOOKUP($G$12&amp;$G5147,'PIMS School'!$C$1:$R$1543,7,FALSE)),"",(VLOOKUP($G$12&amp;$G5147,'PIMS School'!$C$1:$R$1543,7,FALSE)))</f>
        <v/>
      </c>
      <c r="I5147" s="61" t="str">
        <f>IF(ISERROR(VLOOKUP($G$12&amp;$G5147,'PIMS School'!$C$1:$R$1543,8,FALSE)),"",(VLOOKUP($G$12&amp;$G5147,'PIMS School'!$C$1:$R$1543,8,FALSE)))</f>
        <v/>
      </c>
    </row>
    <row r="5148" spans="7:9" ht="18" hidden="1" customHeight="1">
      <c r="G5148" s="60">
        <v>152</v>
      </c>
      <c r="H5148" s="47" t="str">
        <f>IF(ISERROR(VLOOKUP($G$12&amp;$G5148,'PIMS School'!$C$1:$R$1543,7,FALSE)),"",(VLOOKUP($G$12&amp;$G5148,'PIMS School'!$C$1:$R$1543,7,FALSE)))</f>
        <v/>
      </c>
      <c r="I5148" s="61" t="str">
        <f>IF(ISERROR(VLOOKUP($G$12&amp;$G5148,'PIMS School'!$C$1:$R$1543,8,FALSE)),"",(VLOOKUP($G$12&amp;$G5148,'PIMS School'!$C$1:$R$1543,8,FALSE)))</f>
        <v/>
      </c>
    </row>
    <row r="5149" spans="7:9" ht="18" hidden="1" customHeight="1">
      <c r="G5149" s="60">
        <v>153</v>
      </c>
      <c r="H5149" s="47" t="str">
        <f>IF(ISERROR(VLOOKUP($G$12&amp;$G5149,'PIMS School'!$C$1:$R$1543,7,FALSE)),"",(VLOOKUP($G$12&amp;$G5149,'PIMS School'!$C$1:$R$1543,7,FALSE)))</f>
        <v/>
      </c>
      <c r="I5149" s="61" t="str">
        <f>IF(ISERROR(VLOOKUP($G$12&amp;$G5149,'PIMS School'!$C$1:$R$1543,8,FALSE)),"",(VLOOKUP($G$12&amp;$G5149,'PIMS School'!$C$1:$R$1543,8,FALSE)))</f>
        <v/>
      </c>
    </row>
    <row r="5150" spans="7:9" ht="18" hidden="1" customHeight="1">
      <c r="G5150" s="60">
        <v>154</v>
      </c>
      <c r="H5150" s="47" t="str">
        <f>IF(ISERROR(VLOOKUP($G$12&amp;$G5150,'PIMS School'!$C$1:$R$1543,7,FALSE)),"",(VLOOKUP($G$12&amp;$G5150,'PIMS School'!$C$1:$R$1543,7,FALSE)))</f>
        <v/>
      </c>
      <c r="I5150" s="61" t="str">
        <f>IF(ISERROR(VLOOKUP($G$12&amp;$G5150,'PIMS School'!$C$1:$R$1543,8,FALSE)),"",(VLOOKUP($G$12&amp;$G5150,'PIMS School'!$C$1:$R$1543,8,FALSE)))</f>
        <v/>
      </c>
    </row>
    <row r="5151" spans="7:9" ht="18" hidden="1" customHeight="1">
      <c r="G5151" s="60">
        <v>155</v>
      </c>
      <c r="H5151" s="47" t="str">
        <f>IF(ISERROR(VLOOKUP($G$12&amp;$G5151,'PIMS School'!$C$1:$R$1543,7,FALSE)),"",(VLOOKUP($G$12&amp;$G5151,'PIMS School'!$C$1:$R$1543,7,FALSE)))</f>
        <v/>
      </c>
      <c r="I5151" s="61" t="str">
        <f>IF(ISERROR(VLOOKUP($G$12&amp;$G5151,'PIMS School'!$C$1:$R$1543,8,FALSE)),"",(VLOOKUP($G$12&amp;$G5151,'PIMS School'!$C$1:$R$1543,8,FALSE)))</f>
        <v/>
      </c>
    </row>
    <row r="5152" spans="7:9" ht="18" hidden="1" customHeight="1">
      <c r="G5152" s="60">
        <v>156</v>
      </c>
      <c r="H5152" s="47" t="str">
        <f>IF(ISERROR(VLOOKUP($G$12&amp;$G5152,'PIMS School'!$C$1:$R$1543,7,FALSE)),"",(VLOOKUP($G$12&amp;$G5152,'PIMS School'!$C$1:$R$1543,7,FALSE)))</f>
        <v/>
      </c>
      <c r="I5152" s="61" t="str">
        <f>IF(ISERROR(VLOOKUP($G$12&amp;$G5152,'PIMS School'!$C$1:$R$1543,8,FALSE)),"",(VLOOKUP($G$12&amp;$G5152,'PIMS School'!$C$1:$R$1543,8,FALSE)))</f>
        <v/>
      </c>
    </row>
    <row r="5153" spans="7:9" ht="18" hidden="1" customHeight="1">
      <c r="G5153" s="60">
        <v>157</v>
      </c>
      <c r="H5153" s="47" t="str">
        <f>IF(ISERROR(VLOOKUP($G$12&amp;$G5153,'PIMS School'!$C$1:$R$1543,7,FALSE)),"",(VLOOKUP($G$12&amp;$G5153,'PIMS School'!$C$1:$R$1543,7,FALSE)))</f>
        <v/>
      </c>
      <c r="I5153" s="61" t="str">
        <f>IF(ISERROR(VLOOKUP($G$12&amp;$G5153,'PIMS School'!$C$1:$R$1543,8,FALSE)),"",(VLOOKUP($G$12&amp;$G5153,'PIMS School'!$C$1:$R$1543,8,FALSE)))</f>
        <v/>
      </c>
    </row>
    <row r="5154" spans="7:9" ht="18" hidden="1" customHeight="1">
      <c r="G5154" s="60">
        <v>158</v>
      </c>
      <c r="H5154" s="47" t="str">
        <f>IF(ISERROR(VLOOKUP($G$12&amp;$G5154,'PIMS School'!$C$1:$R$1543,7,FALSE)),"",(VLOOKUP($G$12&amp;$G5154,'PIMS School'!$C$1:$R$1543,7,FALSE)))</f>
        <v/>
      </c>
      <c r="I5154" s="61" t="str">
        <f>IF(ISERROR(VLOOKUP($G$12&amp;$G5154,'PIMS School'!$C$1:$R$1543,8,FALSE)),"",(VLOOKUP($G$12&amp;$G5154,'PIMS School'!$C$1:$R$1543,8,FALSE)))</f>
        <v/>
      </c>
    </row>
    <row r="5155" spans="7:9" ht="18" hidden="1" customHeight="1">
      <c r="G5155" s="60">
        <v>159</v>
      </c>
      <c r="H5155" s="47" t="str">
        <f>IF(ISERROR(VLOOKUP($G$12&amp;$G5155,'PIMS School'!$C$1:$R$1543,7,FALSE)),"",(VLOOKUP($G$12&amp;$G5155,'PIMS School'!$C$1:$R$1543,7,FALSE)))</f>
        <v/>
      </c>
      <c r="I5155" s="61" t="str">
        <f>IF(ISERROR(VLOOKUP($G$12&amp;$G5155,'PIMS School'!$C$1:$R$1543,8,FALSE)),"",(VLOOKUP($G$12&amp;$G5155,'PIMS School'!$C$1:$R$1543,8,FALSE)))</f>
        <v/>
      </c>
    </row>
    <row r="5156" spans="7:9" ht="18" hidden="1" customHeight="1">
      <c r="G5156" s="60">
        <v>160</v>
      </c>
      <c r="H5156" s="47" t="str">
        <f>IF(ISERROR(VLOOKUP($G$12&amp;$G5156,'PIMS School'!$C$1:$R$1543,7,FALSE)),"",(VLOOKUP($G$12&amp;$G5156,'PIMS School'!$C$1:$R$1543,7,FALSE)))</f>
        <v/>
      </c>
      <c r="I5156" s="61" t="str">
        <f>IF(ISERROR(VLOOKUP($G$12&amp;$G5156,'PIMS School'!$C$1:$R$1543,8,FALSE)),"",(VLOOKUP($G$12&amp;$G5156,'PIMS School'!$C$1:$R$1543,8,FALSE)))</f>
        <v/>
      </c>
    </row>
    <row r="5157" spans="7:9" ht="18" hidden="1" customHeight="1">
      <c r="G5157" s="60">
        <v>161</v>
      </c>
      <c r="H5157" s="47" t="str">
        <f>IF(ISERROR(VLOOKUP($G$12&amp;$G5157,'PIMS School'!$C$1:$R$1543,7,FALSE)),"",(VLOOKUP($G$12&amp;$G5157,'PIMS School'!$C$1:$R$1543,7,FALSE)))</f>
        <v/>
      </c>
      <c r="I5157" s="61" t="str">
        <f>IF(ISERROR(VLOOKUP($G$12&amp;$G5157,'PIMS School'!$C$1:$R$1543,8,FALSE)),"",(VLOOKUP($G$12&amp;$G5157,'PIMS School'!$C$1:$R$1543,8,FALSE)))</f>
        <v/>
      </c>
    </row>
    <row r="5158" spans="7:9" ht="18" hidden="1" customHeight="1">
      <c r="G5158" s="60">
        <v>162</v>
      </c>
      <c r="H5158" s="47" t="str">
        <f>IF(ISERROR(VLOOKUP($G$12&amp;$G5158,'PIMS School'!$C$1:$R$1543,7,FALSE)),"",(VLOOKUP($G$12&amp;$G5158,'PIMS School'!$C$1:$R$1543,7,FALSE)))</f>
        <v/>
      </c>
      <c r="I5158" s="61" t="str">
        <f>IF(ISERROR(VLOOKUP($G$12&amp;$G5158,'PIMS School'!$C$1:$R$1543,8,FALSE)),"",(VLOOKUP($G$12&amp;$G5158,'PIMS School'!$C$1:$R$1543,8,FALSE)))</f>
        <v/>
      </c>
    </row>
    <row r="5159" spans="7:9" ht="18" hidden="1" customHeight="1">
      <c r="G5159" s="60">
        <v>163</v>
      </c>
      <c r="H5159" s="47" t="str">
        <f>IF(ISERROR(VLOOKUP($G$12&amp;$G5159,'PIMS School'!$C$1:$R$1543,7,FALSE)),"",(VLOOKUP($G$12&amp;$G5159,'PIMS School'!$C$1:$R$1543,7,FALSE)))</f>
        <v/>
      </c>
      <c r="I5159" s="61" t="str">
        <f>IF(ISERROR(VLOOKUP($G$12&amp;$G5159,'PIMS School'!$C$1:$R$1543,8,FALSE)),"",(VLOOKUP($G$12&amp;$G5159,'PIMS School'!$C$1:$R$1543,8,FALSE)))</f>
        <v/>
      </c>
    </row>
    <row r="5160" spans="7:9" ht="18" hidden="1" customHeight="1">
      <c r="G5160" s="60">
        <v>164</v>
      </c>
      <c r="H5160" s="47" t="str">
        <f>IF(ISERROR(VLOOKUP($G$12&amp;$G5160,'PIMS School'!$C$1:$R$1543,7,FALSE)),"",(VLOOKUP($G$12&amp;$G5160,'PIMS School'!$C$1:$R$1543,7,FALSE)))</f>
        <v/>
      </c>
      <c r="I5160" s="61" t="str">
        <f>IF(ISERROR(VLOOKUP($G$12&amp;$G5160,'PIMS School'!$C$1:$R$1543,8,FALSE)),"",(VLOOKUP($G$12&amp;$G5160,'PIMS School'!$C$1:$R$1543,8,FALSE)))</f>
        <v/>
      </c>
    </row>
    <row r="5161" spans="7:9" ht="18" hidden="1" customHeight="1">
      <c r="G5161" s="60">
        <v>165</v>
      </c>
      <c r="H5161" s="47" t="str">
        <f>IF(ISERROR(VLOOKUP($G$12&amp;$G5161,'PIMS School'!$C$1:$R$1543,7,FALSE)),"",(VLOOKUP($G$12&amp;$G5161,'PIMS School'!$C$1:$R$1543,7,FALSE)))</f>
        <v/>
      </c>
      <c r="I5161" s="61" t="str">
        <f>IF(ISERROR(VLOOKUP($G$12&amp;$G5161,'PIMS School'!$C$1:$R$1543,8,FALSE)),"",(VLOOKUP($G$12&amp;$G5161,'PIMS School'!$C$1:$R$1543,8,FALSE)))</f>
        <v/>
      </c>
    </row>
    <row r="5162" spans="7:9" ht="18" hidden="1" customHeight="1">
      <c r="G5162" s="60">
        <v>166</v>
      </c>
      <c r="H5162" s="47" t="str">
        <f>IF(ISERROR(VLOOKUP($G$12&amp;$G5162,'PIMS School'!$C$1:$R$1543,7,FALSE)),"",(VLOOKUP($G$12&amp;$G5162,'PIMS School'!$C$1:$R$1543,7,FALSE)))</f>
        <v/>
      </c>
      <c r="I5162" s="61" t="str">
        <f>IF(ISERROR(VLOOKUP($G$12&amp;$G5162,'PIMS School'!$C$1:$R$1543,8,FALSE)),"",(VLOOKUP($G$12&amp;$G5162,'PIMS School'!$C$1:$R$1543,8,FALSE)))</f>
        <v/>
      </c>
    </row>
    <row r="5163" spans="7:9" ht="18" hidden="1" customHeight="1">
      <c r="G5163" s="60">
        <v>167</v>
      </c>
      <c r="H5163" s="47" t="str">
        <f>IF(ISERROR(VLOOKUP($G$12&amp;$G5163,'PIMS School'!$C$1:$R$1543,7,FALSE)),"",(VLOOKUP($G$12&amp;$G5163,'PIMS School'!$C$1:$R$1543,7,FALSE)))</f>
        <v/>
      </c>
      <c r="I5163" s="61" t="str">
        <f>IF(ISERROR(VLOOKUP($G$12&amp;$G5163,'PIMS School'!$C$1:$R$1543,8,FALSE)),"",(VLOOKUP($G$12&amp;$G5163,'PIMS School'!$C$1:$R$1543,8,FALSE)))</f>
        <v/>
      </c>
    </row>
    <row r="5164" spans="7:9" ht="18" hidden="1" customHeight="1">
      <c r="G5164" s="60">
        <v>168</v>
      </c>
      <c r="H5164" s="47" t="str">
        <f>IF(ISERROR(VLOOKUP($G$12&amp;$G5164,'PIMS School'!$C$1:$R$1543,7,FALSE)),"",(VLOOKUP($G$12&amp;$G5164,'PIMS School'!$C$1:$R$1543,7,FALSE)))</f>
        <v/>
      </c>
      <c r="I5164" s="61" t="str">
        <f>IF(ISERROR(VLOOKUP($G$12&amp;$G5164,'PIMS School'!$C$1:$R$1543,8,FALSE)),"",(VLOOKUP($G$12&amp;$G5164,'PIMS School'!$C$1:$R$1543,8,FALSE)))</f>
        <v/>
      </c>
    </row>
    <row r="5165" spans="7:9" ht="18" hidden="1" customHeight="1">
      <c r="G5165" s="60">
        <v>169</v>
      </c>
      <c r="H5165" s="47" t="str">
        <f>IF(ISERROR(VLOOKUP($G$12&amp;$G5165,'PIMS School'!$C$1:$R$1543,7,FALSE)),"",(VLOOKUP($G$12&amp;$G5165,'PIMS School'!$C$1:$R$1543,7,FALSE)))</f>
        <v/>
      </c>
      <c r="I5165" s="61" t="str">
        <f>IF(ISERROR(VLOOKUP($G$12&amp;$G5165,'PIMS School'!$C$1:$R$1543,8,FALSE)),"",(VLOOKUP($G$12&amp;$G5165,'PIMS School'!$C$1:$R$1543,8,FALSE)))</f>
        <v/>
      </c>
    </row>
    <row r="5166" spans="7:9" ht="18" hidden="1" customHeight="1">
      <c r="G5166" s="60">
        <v>170</v>
      </c>
      <c r="H5166" s="47" t="str">
        <f>IF(ISERROR(VLOOKUP($G$12&amp;$G5166,'PIMS School'!$C$1:$R$1543,7,FALSE)),"",(VLOOKUP($G$12&amp;$G5166,'PIMS School'!$C$1:$R$1543,7,FALSE)))</f>
        <v/>
      </c>
      <c r="I5166" s="61" t="str">
        <f>IF(ISERROR(VLOOKUP($G$12&amp;$G5166,'PIMS School'!$C$1:$R$1543,8,FALSE)),"",(VLOOKUP($G$12&amp;$G5166,'PIMS School'!$C$1:$R$1543,8,FALSE)))</f>
        <v/>
      </c>
    </row>
    <row r="5167" spans="7:9" ht="18" hidden="1" customHeight="1">
      <c r="G5167" s="60">
        <v>171</v>
      </c>
      <c r="H5167" s="47" t="str">
        <f>IF(ISERROR(VLOOKUP($G$12&amp;$G5167,'PIMS School'!$C$1:$R$1543,7,FALSE)),"",(VLOOKUP($G$12&amp;$G5167,'PIMS School'!$C$1:$R$1543,7,FALSE)))</f>
        <v/>
      </c>
      <c r="I5167" s="61" t="str">
        <f>IF(ISERROR(VLOOKUP($G$12&amp;$G5167,'PIMS School'!$C$1:$R$1543,8,FALSE)),"",(VLOOKUP($G$12&amp;$G5167,'PIMS School'!$C$1:$R$1543,8,FALSE)))</f>
        <v/>
      </c>
    </row>
    <row r="5168" spans="7:9" ht="18" hidden="1" customHeight="1">
      <c r="G5168" s="60">
        <v>172</v>
      </c>
      <c r="H5168" s="47" t="str">
        <f>IF(ISERROR(VLOOKUP($G$12&amp;$G5168,'PIMS School'!$C$1:$R$1543,7,FALSE)),"",(VLOOKUP($G$12&amp;$G5168,'PIMS School'!$C$1:$R$1543,7,FALSE)))</f>
        <v/>
      </c>
      <c r="I5168" s="61" t="str">
        <f>IF(ISERROR(VLOOKUP($G$12&amp;$G5168,'PIMS School'!$C$1:$R$1543,8,FALSE)),"",(VLOOKUP($G$12&amp;$G5168,'PIMS School'!$C$1:$R$1543,8,FALSE)))</f>
        <v/>
      </c>
    </row>
    <row r="5169" spans="7:9" ht="18" hidden="1" customHeight="1">
      <c r="G5169" s="60">
        <v>173</v>
      </c>
      <c r="H5169" s="47" t="str">
        <f>IF(ISERROR(VLOOKUP($G$12&amp;$G5169,'PIMS School'!$C$1:$R$1543,7,FALSE)),"",(VLOOKUP($G$12&amp;$G5169,'PIMS School'!$C$1:$R$1543,7,FALSE)))</f>
        <v/>
      </c>
      <c r="I5169" s="61" t="str">
        <f>IF(ISERROR(VLOOKUP($G$12&amp;$G5169,'PIMS School'!$C$1:$R$1543,8,FALSE)),"",(VLOOKUP($G$12&amp;$G5169,'PIMS School'!$C$1:$R$1543,8,FALSE)))</f>
        <v/>
      </c>
    </row>
    <row r="5170" spans="7:9" ht="18" hidden="1" customHeight="1">
      <c r="G5170" s="60">
        <v>174</v>
      </c>
      <c r="H5170" s="47" t="str">
        <f>IF(ISERROR(VLOOKUP($G$12&amp;$G5170,'PIMS School'!$C$1:$R$1543,7,FALSE)),"",(VLOOKUP($G$12&amp;$G5170,'PIMS School'!$C$1:$R$1543,7,FALSE)))</f>
        <v/>
      </c>
      <c r="I5170" s="61" t="str">
        <f>IF(ISERROR(VLOOKUP($G$12&amp;$G5170,'PIMS School'!$C$1:$R$1543,8,FALSE)),"",(VLOOKUP($G$12&amp;$G5170,'PIMS School'!$C$1:$R$1543,8,FALSE)))</f>
        <v/>
      </c>
    </row>
    <row r="5171" spans="7:9" ht="18" hidden="1" customHeight="1">
      <c r="G5171" s="60">
        <v>175</v>
      </c>
      <c r="H5171" s="47" t="str">
        <f>IF(ISERROR(VLOOKUP($G$12&amp;$G5171,'PIMS School'!$C$1:$R$1543,7,FALSE)),"",(VLOOKUP($G$12&amp;$G5171,'PIMS School'!$C$1:$R$1543,7,FALSE)))</f>
        <v/>
      </c>
      <c r="I5171" s="61" t="str">
        <f>IF(ISERROR(VLOOKUP($G$12&amp;$G5171,'PIMS School'!$C$1:$R$1543,8,FALSE)),"",(VLOOKUP($G$12&amp;$G5171,'PIMS School'!$C$1:$R$1543,8,FALSE)))</f>
        <v/>
      </c>
    </row>
    <row r="5172" spans="7:9" ht="18" hidden="1" customHeight="1">
      <c r="G5172" s="60">
        <v>176</v>
      </c>
      <c r="H5172" s="47" t="str">
        <f>IF(ISERROR(VLOOKUP($G$12&amp;$G5172,'PIMS School'!$C$1:$R$1543,7,FALSE)),"",(VLOOKUP($G$12&amp;$G5172,'PIMS School'!$C$1:$R$1543,7,FALSE)))</f>
        <v/>
      </c>
      <c r="I5172" s="61" t="str">
        <f>IF(ISERROR(VLOOKUP($G$12&amp;$G5172,'PIMS School'!$C$1:$R$1543,8,FALSE)),"",(VLOOKUP($G$12&amp;$G5172,'PIMS School'!$C$1:$R$1543,8,FALSE)))</f>
        <v/>
      </c>
    </row>
    <row r="5173" spans="7:9" ht="18" hidden="1" customHeight="1">
      <c r="G5173" s="60">
        <v>177</v>
      </c>
      <c r="H5173" s="47" t="str">
        <f>IF(ISERROR(VLOOKUP($G$12&amp;$G5173,'PIMS School'!$C$1:$R$1543,7,FALSE)),"",(VLOOKUP($G$12&amp;$G5173,'PIMS School'!$C$1:$R$1543,7,FALSE)))</f>
        <v/>
      </c>
      <c r="I5173" s="61" t="str">
        <f>IF(ISERROR(VLOOKUP($G$12&amp;$G5173,'PIMS School'!$C$1:$R$1543,8,FALSE)),"",(VLOOKUP($G$12&amp;$G5173,'PIMS School'!$C$1:$R$1543,8,FALSE)))</f>
        <v/>
      </c>
    </row>
    <row r="5174" spans="7:9" ht="18" hidden="1" customHeight="1">
      <c r="G5174" s="60">
        <v>178</v>
      </c>
      <c r="H5174" s="47" t="str">
        <f>IF(ISERROR(VLOOKUP($G$12&amp;$G5174,'PIMS School'!$C$1:$R$1543,7,FALSE)),"",(VLOOKUP($G$12&amp;$G5174,'PIMS School'!$C$1:$R$1543,7,FALSE)))</f>
        <v/>
      </c>
      <c r="I5174" s="61" t="str">
        <f>IF(ISERROR(VLOOKUP($G$12&amp;$G5174,'PIMS School'!$C$1:$R$1543,8,FALSE)),"",(VLOOKUP($G$12&amp;$G5174,'PIMS School'!$C$1:$R$1543,8,FALSE)))</f>
        <v/>
      </c>
    </row>
    <row r="5175" spans="7:9" ht="18" hidden="1" customHeight="1">
      <c r="G5175" s="60">
        <v>179</v>
      </c>
      <c r="H5175" s="47" t="str">
        <f>IF(ISERROR(VLOOKUP($G$12&amp;$G5175,'PIMS School'!$C$1:$R$1543,7,FALSE)),"",(VLOOKUP($G$12&amp;$G5175,'PIMS School'!$C$1:$R$1543,7,FALSE)))</f>
        <v/>
      </c>
      <c r="I5175" s="61" t="str">
        <f>IF(ISERROR(VLOOKUP($G$12&amp;$G5175,'PIMS School'!$C$1:$R$1543,8,FALSE)),"",(VLOOKUP($G$12&amp;$G5175,'PIMS School'!$C$1:$R$1543,8,FALSE)))</f>
        <v/>
      </c>
    </row>
    <row r="5176" spans="7:9" ht="18" hidden="1" customHeight="1">
      <c r="G5176" s="60">
        <v>180</v>
      </c>
      <c r="H5176" s="47" t="str">
        <f>IF(ISERROR(VLOOKUP($G$12&amp;$G5176,'PIMS School'!$C$1:$R$1543,7,FALSE)),"",(VLOOKUP($G$12&amp;$G5176,'PIMS School'!$C$1:$R$1543,7,FALSE)))</f>
        <v/>
      </c>
      <c r="I5176" s="61" t="str">
        <f>IF(ISERROR(VLOOKUP($G$12&amp;$G5176,'PIMS School'!$C$1:$R$1543,8,FALSE)),"",(VLOOKUP($G$12&amp;$G5176,'PIMS School'!$C$1:$R$1543,8,FALSE)))</f>
        <v/>
      </c>
    </row>
    <row r="5177" spans="7:9" ht="18" hidden="1" customHeight="1">
      <c r="G5177" s="60">
        <v>181</v>
      </c>
      <c r="H5177" s="47" t="str">
        <f>IF(ISERROR(VLOOKUP($G$12&amp;$G5177,'PIMS School'!$C$1:$R$1543,7,FALSE)),"",(VLOOKUP($G$12&amp;$G5177,'PIMS School'!$C$1:$R$1543,7,FALSE)))</f>
        <v/>
      </c>
      <c r="I5177" s="61" t="str">
        <f>IF(ISERROR(VLOOKUP($G$12&amp;$G5177,'PIMS School'!$C$1:$R$1543,8,FALSE)),"",(VLOOKUP($G$12&amp;$G5177,'PIMS School'!$C$1:$R$1543,8,FALSE)))</f>
        <v/>
      </c>
    </row>
    <row r="5178" spans="7:9" ht="18" hidden="1" customHeight="1">
      <c r="G5178" s="60">
        <v>182</v>
      </c>
      <c r="H5178" s="47" t="str">
        <f>IF(ISERROR(VLOOKUP($G$12&amp;$G5178,'PIMS School'!$C$1:$R$1543,7,FALSE)),"",(VLOOKUP($G$12&amp;$G5178,'PIMS School'!$C$1:$R$1543,7,FALSE)))</f>
        <v/>
      </c>
      <c r="I5178" s="61" t="str">
        <f>IF(ISERROR(VLOOKUP($G$12&amp;$G5178,'PIMS School'!$C$1:$R$1543,8,FALSE)),"",(VLOOKUP($G$12&amp;$G5178,'PIMS School'!$C$1:$R$1543,8,FALSE)))</f>
        <v/>
      </c>
    </row>
    <row r="5179" spans="7:9" ht="18" hidden="1" customHeight="1">
      <c r="G5179" s="60">
        <v>183</v>
      </c>
      <c r="H5179" s="47" t="str">
        <f>IF(ISERROR(VLOOKUP($G$12&amp;$G5179,'PIMS School'!$C$1:$R$1543,7,FALSE)),"",(VLOOKUP($G$12&amp;$G5179,'PIMS School'!$C$1:$R$1543,7,FALSE)))</f>
        <v/>
      </c>
      <c r="I5179" s="61" t="str">
        <f>IF(ISERROR(VLOOKUP($G$12&amp;$G5179,'PIMS School'!$C$1:$R$1543,8,FALSE)),"",(VLOOKUP($G$12&amp;$G5179,'PIMS School'!$C$1:$R$1543,8,FALSE)))</f>
        <v/>
      </c>
    </row>
    <row r="5180" spans="7:9" ht="18" hidden="1" customHeight="1">
      <c r="G5180" s="60">
        <v>184</v>
      </c>
      <c r="H5180" s="47" t="str">
        <f>IF(ISERROR(VLOOKUP($G$12&amp;$G5180,'PIMS School'!$C$1:$R$1543,7,FALSE)),"",(VLOOKUP($G$12&amp;$G5180,'PIMS School'!$C$1:$R$1543,7,FALSE)))</f>
        <v/>
      </c>
      <c r="I5180" s="61" t="str">
        <f>IF(ISERROR(VLOOKUP($G$12&amp;$G5180,'PIMS School'!$C$1:$R$1543,8,FALSE)),"",(VLOOKUP($G$12&amp;$G5180,'PIMS School'!$C$1:$R$1543,8,FALSE)))</f>
        <v/>
      </c>
    </row>
    <row r="5181" spans="7:9" ht="18" hidden="1" customHeight="1">
      <c r="G5181" s="60">
        <v>185</v>
      </c>
      <c r="H5181" s="47" t="str">
        <f>IF(ISERROR(VLOOKUP($G$12&amp;$G5181,'PIMS School'!$C$1:$R$1543,7,FALSE)),"",(VLOOKUP($G$12&amp;$G5181,'PIMS School'!$C$1:$R$1543,7,FALSE)))</f>
        <v/>
      </c>
      <c r="I5181" s="61" t="str">
        <f>IF(ISERROR(VLOOKUP($G$12&amp;$G5181,'PIMS School'!$C$1:$R$1543,8,FALSE)),"",(VLOOKUP($G$12&amp;$G5181,'PIMS School'!$C$1:$R$1543,8,FALSE)))</f>
        <v/>
      </c>
    </row>
    <row r="5182" spans="7:9" ht="18" hidden="1" customHeight="1">
      <c r="G5182" s="60">
        <v>186</v>
      </c>
      <c r="H5182" s="47" t="str">
        <f>IF(ISERROR(VLOOKUP($G$12&amp;$G5182,'PIMS School'!$C$1:$R$1543,7,FALSE)),"",(VLOOKUP($G$12&amp;$G5182,'PIMS School'!$C$1:$R$1543,7,FALSE)))</f>
        <v/>
      </c>
      <c r="I5182" s="61" t="str">
        <f>IF(ISERROR(VLOOKUP($G$12&amp;$G5182,'PIMS School'!$C$1:$R$1543,8,FALSE)),"",(VLOOKUP($G$12&amp;$G5182,'PIMS School'!$C$1:$R$1543,8,FALSE)))</f>
        <v/>
      </c>
    </row>
    <row r="5183" spans="7:9" ht="18" hidden="1" customHeight="1">
      <c r="G5183" s="60">
        <v>187</v>
      </c>
      <c r="H5183" s="47" t="str">
        <f>IF(ISERROR(VLOOKUP($G$12&amp;$G5183,'PIMS School'!$C$1:$R$1543,7,FALSE)),"",(VLOOKUP($G$12&amp;$G5183,'PIMS School'!$C$1:$R$1543,7,FALSE)))</f>
        <v/>
      </c>
      <c r="I5183" s="61" t="str">
        <f>IF(ISERROR(VLOOKUP($G$12&amp;$G5183,'PIMS School'!$C$1:$R$1543,8,FALSE)),"",(VLOOKUP($G$12&amp;$G5183,'PIMS School'!$C$1:$R$1543,8,FALSE)))</f>
        <v/>
      </c>
    </row>
    <row r="5184" spans="7:9" ht="18" hidden="1" customHeight="1">
      <c r="G5184" s="60">
        <v>188</v>
      </c>
      <c r="H5184" s="47" t="str">
        <f>IF(ISERROR(VLOOKUP($G$12&amp;$G5184,'PIMS School'!$C$1:$R$1543,7,FALSE)),"",(VLOOKUP($G$12&amp;$G5184,'PIMS School'!$C$1:$R$1543,7,FALSE)))</f>
        <v/>
      </c>
      <c r="I5184" s="61" t="str">
        <f>IF(ISERROR(VLOOKUP($G$12&amp;$G5184,'PIMS School'!$C$1:$R$1543,8,FALSE)),"",(VLOOKUP($G$12&amp;$G5184,'PIMS School'!$C$1:$R$1543,8,FALSE)))</f>
        <v/>
      </c>
    </row>
    <row r="5185" spans="7:9" ht="18" hidden="1" customHeight="1">
      <c r="G5185" s="60">
        <v>189</v>
      </c>
      <c r="H5185" s="47" t="str">
        <f>IF(ISERROR(VLOOKUP($G$12&amp;$G5185,'PIMS School'!$C$1:$R$1543,7,FALSE)),"",(VLOOKUP($G$12&amp;$G5185,'PIMS School'!$C$1:$R$1543,7,FALSE)))</f>
        <v/>
      </c>
      <c r="I5185" s="61" t="str">
        <f>IF(ISERROR(VLOOKUP($G$12&amp;$G5185,'PIMS School'!$C$1:$R$1543,8,FALSE)),"",(VLOOKUP($G$12&amp;$G5185,'PIMS School'!$C$1:$R$1543,8,FALSE)))</f>
        <v/>
      </c>
    </row>
    <row r="5186" spans="7:9" ht="18" hidden="1" customHeight="1">
      <c r="G5186" s="60">
        <v>190</v>
      </c>
      <c r="H5186" s="47" t="str">
        <f>IF(ISERROR(VLOOKUP($G$12&amp;$G5186,'PIMS School'!$C$1:$R$1543,7,FALSE)),"",(VLOOKUP($G$12&amp;$G5186,'PIMS School'!$C$1:$R$1543,7,FALSE)))</f>
        <v/>
      </c>
      <c r="I5186" s="61" t="str">
        <f>IF(ISERROR(VLOOKUP($G$12&amp;$G5186,'PIMS School'!$C$1:$R$1543,8,FALSE)),"",(VLOOKUP($G$12&amp;$G5186,'PIMS School'!$C$1:$R$1543,8,FALSE)))</f>
        <v/>
      </c>
    </row>
    <row r="5187" spans="7:9" ht="18" hidden="1" customHeight="1">
      <c r="G5187" s="60">
        <v>191</v>
      </c>
      <c r="H5187" s="47" t="str">
        <f>IF(ISERROR(VLOOKUP($G$12&amp;$G5187,'PIMS School'!$C$1:$R$1543,7,FALSE)),"",(VLOOKUP($G$12&amp;$G5187,'PIMS School'!$C$1:$R$1543,7,FALSE)))</f>
        <v/>
      </c>
      <c r="I5187" s="61" t="str">
        <f>IF(ISERROR(VLOOKUP($G$12&amp;$G5187,'PIMS School'!$C$1:$R$1543,8,FALSE)),"",(VLOOKUP($G$12&amp;$G5187,'PIMS School'!$C$1:$R$1543,8,FALSE)))</f>
        <v/>
      </c>
    </row>
    <row r="5188" spans="7:9" ht="18" hidden="1" customHeight="1">
      <c r="G5188" s="60">
        <v>192</v>
      </c>
      <c r="H5188" s="47" t="str">
        <f>IF(ISERROR(VLOOKUP($G$12&amp;$G5188,'PIMS School'!$C$1:$R$1543,7,FALSE)),"",(VLOOKUP($G$12&amp;$G5188,'PIMS School'!$C$1:$R$1543,7,FALSE)))</f>
        <v/>
      </c>
      <c r="I5188" s="61" t="str">
        <f>IF(ISERROR(VLOOKUP($G$12&amp;$G5188,'PIMS School'!$C$1:$R$1543,8,FALSE)),"",(VLOOKUP($G$12&amp;$G5188,'PIMS School'!$C$1:$R$1543,8,FALSE)))</f>
        <v/>
      </c>
    </row>
    <row r="5189" spans="7:9" ht="18" hidden="1" customHeight="1">
      <c r="G5189" s="60">
        <v>193</v>
      </c>
      <c r="H5189" s="47" t="str">
        <f>IF(ISERROR(VLOOKUP($G$12&amp;$G5189,'PIMS School'!$C$1:$R$1543,7,FALSE)),"",(VLOOKUP($G$12&amp;$G5189,'PIMS School'!$C$1:$R$1543,7,FALSE)))</f>
        <v/>
      </c>
      <c r="I5189" s="61" t="str">
        <f>IF(ISERROR(VLOOKUP($G$12&amp;$G5189,'PIMS School'!$C$1:$R$1543,8,FALSE)),"",(VLOOKUP($G$12&amp;$G5189,'PIMS School'!$C$1:$R$1543,8,FALSE)))</f>
        <v/>
      </c>
    </row>
    <row r="5190" spans="7:9" ht="18" hidden="1" customHeight="1">
      <c r="G5190" s="60">
        <v>194</v>
      </c>
      <c r="H5190" s="47" t="str">
        <f>IF(ISERROR(VLOOKUP($G$12&amp;$G5190,'PIMS School'!$C$1:$R$1543,7,FALSE)),"",(VLOOKUP($G$12&amp;$G5190,'PIMS School'!$C$1:$R$1543,7,FALSE)))</f>
        <v/>
      </c>
      <c r="I5190" s="61" t="str">
        <f>IF(ISERROR(VLOOKUP($G$12&amp;$G5190,'PIMS School'!$C$1:$R$1543,8,FALSE)),"",(VLOOKUP($G$12&amp;$G5190,'PIMS School'!$C$1:$R$1543,8,FALSE)))</f>
        <v/>
      </c>
    </row>
    <row r="5191" spans="7:9" ht="18" hidden="1" customHeight="1">
      <c r="G5191" s="60">
        <v>195</v>
      </c>
      <c r="H5191" s="47" t="str">
        <f>IF(ISERROR(VLOOKUP($G$12&amp;$G5191,'PIMS School'!$C$1:$R$1543,7,FALSE)),"",(VLOOKUP($G$12&amp;$G5191,'PIMS School'!$C$1:$R$1543,7,FALSE)))</f>
        <v/>
      </c>
      <c r="I5191" s="61" t="str">
        <f>IF(ISERROR(VLOOKUP($G$12&amp;$G5191,'PIMS School'!$C$1:$R$1543,8,FALSE)),"",(VLOOKUP($G$12&amp;$G5191,'PIMS School'!$C$1:$R$1543,8,FALSE)))</f>
        <v/>
      </c>
    </row>
    <row r="5192" spans="7:9" ht="18" hidden="1" customHeight="1">
      <c r="G5192" s="60">
        <v>196</v>
      </c>
      <c r="H5192" s="47" t="str">
        <f>IF(ISERROR(VLOOKUP($G$12&amp;$G5192,'PIMS School'!$C$1:$R$1543,7,FALSE)),"",(VLOOKUP($G$12&amp;$G5192,'PIMS School'!$C$1:$R$1543,7,FALSE)))</f>
        <v/>
      </c>
      <c r="I5192" s="61" t="str">
        <f>IF(ISERROR(VLOOKUP($G$12&amp;$G5192,'PIMS School'!$C$1:$R$1543,8,FALSE)),"",(VLOOKUP($G$12&amp;$G5192,'PIMS School'!$C$1:$R$1543,8,FALSE)))</f>
        <v/>
      </c>
    </row>
    <row r="5193" spans="7:9" ht="18" hidden="1" customHeight="1">
      <c r="G5193" s="60">
        <v>197</v>
      </c>
      <c r="H5193" s="47" t="str">
        <f>IF(ISERROR(VLOOKUP($G$12&amp;$G5193,'PIMS School'!$C$1:$R$1543,7,FALSE)),"",(VLOOKUP($G$12&amp;$G5193,'PIMS School'!$C$1:$R$1543,7,FALSE)))</f>
        <v/>
      </c>
      <c r="I5193" s="61" t="str">
        <f>IF(ISERROR(VLOOKUP($G$12&amp;$G5193,'PIMS School'!$C$1:$R$1543,8,FALSE)),"",(VLOOKUP($G$12&amp;$G5193,'PIMS School'!$C$1:$R$1543,8,FALSE)))</f>
        <v/>
      </c>
    </row>
    <row r="5194" spans="7:9" ht="18" hidden="1" customHeight="1">
      <c r="G5194" s="60">
        <v>198</v>
      </c>
      <c r="H5194" s="47" t="str">
        <f>IF(ISERROR(VLOOKUP($G$12&amp;$G5194,'PIMS School'!$C$1:$R$1543,7,FALSE)),"",(VLOOKUP($G$12&amp;$G5194,'PIMS School'!$C$1:$R$1543,7,FALSE)))</f>
        <v/>
      </c>
      <c r="I5194" s="61" t="str">
        <f>IF(ISERROR(VLOOKUP($G$12&amp;$G5194,'PIMS School'!$C$1:$R$1543,8,FALSE)),"",(VLOOKUP($G$12&amp;$G5194,'PIMS School'!$C$1:$R$1543,8,FALSE)))</f>
        <v/>
      </c>
    </row>
    <row r="5195" spans="7:9" ht="18" hidden="1" customHeight="1">
      <c r="G5195" s="60">
        <v>199</v>
      </c>
      <c r="H5195" s="47" t="str">
        <f>IF(ISERROR(VLOOKUP($G$12&amp;$G5195,'PIMS School'!$C$1:$R$1543,7,FALSE)),"",(VLOOKUP($G$12&amp;$G5195,'PIMS School'!$C$1:$R$1543,7,FALSE)))</f>
        <v/>
      </c>
      <c r="I5195" s="61" t="str">
        <f>IF(ISERROR(VLOOKUP($G$12&amp;$G5195,'PIMS School'!$C$1:$R$1543,8,FALSE)),"",(VLOOKUP($G$12&amp;$G5195,'PIMS School'!$C$1:$R$1543,8,FALSE)))</f>
        <v/>
      </c>
    </row>
    <row r="5196" spans="7:9" ht="18" hidden="1" customHeight="1">
      <c r="G5196" s="60">
        <v>200</v>
      </c>
      <c r="H5196" s="47" t="str">
        <f>IF(ISERROR(VLOOKUP($G$12&amp;$G5196,'PIMS School'!$C$1:$R$1543,7,FALSE)),"",(VLOOKUP($G$12&amp;$G5196,'PIMS School'!$C$1:$R$1543,7,FALSE)))</f>
        <v/>
      </c>
      <c r="I5196" s="61" t="str">
        <f>IF(ISERROR(VLOOKUP($G$12&amp;$G5196,'PIMS School'!$C$1:$R$1543,8,FALSE)),"",(VLOOKUP($G$12&amp;$G5196,'PIMS School'!$C$1:$R$1543,8,FALSE)))</f>
        <v/>
      </c>
    </row>
    <row r="5197" spans="7:9" ht="18" hidden="1" customHeight="1">
      <c r="G5197" s="60">
        <v>201</v>
      </c>
      <c r="H5197" s="47" t="str">
        <f>IF(ISERROR(VLOOKUP($G$12&amp;$G5197,'PIMS School'!$C$1:$R$1543,7,FALSE)),"",(VLOOKUP($G$12&amp;$G5197,'PIMS School'!$C$1:$R$1543,7,FALSE)))</f>
        <v/>
      </c>
      <c r="I5197" s="61" t="str">
        <f>IF(ISERROR(VLOOKUP($G$12&amp;$G5197,'PIMS School'!$C$1:$R$1543,8,FALSE)),"",(VLOOKUP($G$12&amp;$G5197,'PIMS School'!$C$1:$R$1543,8,FALSE)))</f>
        <v/>
      </c>
    </row>
    <row r="5198" spans="7:9" ht="18" hidden="1" customHeight="1">
      <c r="G5198" s="60">
        <v>202</v>
      </c>
      <c r="H5198" s="47" t="str">
        <f>IF(ISERROR(VLOOKUP($G$12&amp;$G5198,'PIMS School'!$C$1:$R$1543,7,FALSE)),"",(VLOOKUP($G$12&amp;$G5198,'PIMS School'!$C$1:$R$1543,7,FALSE)))</f>
        <v/>
      </c>
      <c r="I5198" s="61" t="str">
        <f>IF(ISERROR(VLOOKUP($G$12&amp;$G5198,'PIMS School'!$C$1:$R$1543,8,FALSE)),"",(VLOOKUP($G$12&amp;$G5198,'PIMS School'!$C$1:$R$1543,8,FALSE)))</f>
        <v/>
      </c>
    </row>
    <row r="5199" spans="7:9" ht="18" hidden="1" customHeight="1">
      <c r="G5199" s="60">
        <v>203</v>
      </c>
      <c r="H5199" s="47" t="str">
        <f>IF(ISERROR(VLOOKUP($G$12&amp;$G5199,'PIMS School'!$C$1:$R$1543,7,FALSE)),"",(VLOOKUP($G$12&amp;$G5199,'PIMS School'!$C$1:$R$1543,7,FALSE)))</f>
        <v/>
      </c>
      <c r="I5199" s="61" t="str">
        <f>IF(ISERROR(VLOOKUP($G$12&amp;$G5199,'PIMS School'!$C$1:$R$1543,8,FALSE)),"",(VLOOKUP($G$12&amp;$G5199,'PIMS School'!$C$1:$R$1543,8,FALSE)))</f>
        <v/>
      </c>
    </row>
    <row r="5200" spans="7:9" ht="18" hidden="1" customHeight="1">
      <c r="G5200" s="60">
        <v>204</v>
      </c>
      <c r="H5200" s="47" t="str">
        <f>IF(ISERROR(VLOOKUP($G$12&amp;$G5200,'PIMS School'!$C$1:$R$1543,7,FALSE)),"",(VLOOKUP($G$12&amp;$G5200,'PIMS School'!$C$1:$R$1543,7,FALSE)))</f>
        <v/>
      </c>
      <c r="I5200" s="61" t="str">
        <f>IF(ISERROR(VLOOKUP($G$12&amp;$G5200,'PIMS School'!$C$1:$R$1543,8,FALSE)),"",(VLOOKUP($G$12&amp;$G5200,'PIMS School'!$C$1:$R$1543,8,FALSE)))</f>
        <v/>
      </c>
    </row>
    <row r="5201" spans="7:9" ht="18" hidden="1" customHeight="1">
      <c r="G5201" s="60">
        <v>205</v>
      </c>
      <c r="H5201" s="47" t="str">
        <f>IF(ISERROR(VLOOKUP($G$12&amp;$G5201,'PIMS School'!$C$1:$R$1543,7,FALSE)),"",(VLOOKUP($G$12&amp;$G5201,'PIMS School'!$C$1:$R$1543,7,FALSE)))</f>
        <v/>
      </c>
      <c r="I5201" s="61" t="str">
        <f>IF(ISERROR(VLOOKUP($G$12&amp;$G5201,'PIMS School'!$C$1:$R$1543,8,FALSE)),"",(VLOOKUP($G$12&amp;$G5201,'PIMS School'!$C$1:$R$1543,8,FALSE)))</f>
        <v/>
      </c>
    </row>
    <row r="5202" spans="7:9" ht="18" hidden="1" customHeight="1">
      <c r="G5202" s="60">
        <v>206</v>
      </c>
      <c r="H5202" s="47" t="str">
        <f>IF(ISERROR(VLOOKUP($G$12&amp;$G5202,'PIMS School'!$C$1:$R$1543,7,FALSE)),"",(VLOOKUP($G$12&amp;$G5202,'PIMS School'!$C$1:$R$1543,7,FALSE)))</f>
        <v/>
      </c>
      <c r="I5202" s="61" t="str">
        <f>IF(ISERROR(VLOOKUP($G$12&amp;$G5202,'PIMS School'!$C$1:$R$1543,8,FALSE)),"",(VLOOKUP($G$12&amp;$G5202,'PIMS School'!$C$1:$R$1543,8,FALSE)))</f>
        <v/>
      </c>
    </row>
    <row r="5203" spans="7:9" ht="18" hidden="1" customHeight="1">
      <c r="G5203" s="60">
        <v>207</v>
      </c>
      <c r="H5203" s="47" t="str">
        <f>IF(ISERROR(VLOOKUP($G$12&amp;$G5203,'PIMS School'!$C$1:$R$1543,7,FALSE)),"",(VLOOKUP($G$12&amp;$G5203,'PIMS School'!$C$1:$R$1543,7,FALSE)))</f>
        <v/>
      </c>
      <c r="I5203" s="61" t="str">
        <f>IF(ISERROR(VLOOKUP($G$12&amp;$G5203,'PIMS School'!$C$1:$R$1543,8,FALSE)),"",(VLOOKUP($G$12&amp;$G5203,'PIMS School'!$C$1:$R$1543,8,FALSE)))</f>
        <v/>
      </c>
    </row>
    <row r="5204" spans="7:9" ht="18" hidden="1" customHeight="1">
      <c r="G5204" s="60">
        <v>208</v>
      </c>
      <c r="H5204" s="47" t="str">
        <f>IF(ISERROR(VLOOKUP($G$12&amp;$G5204,'PIMS School'!$C$1:$R$1543,7,FALSE)),"",(VLOOKUP($G$12&amp;$G5204,'PIMS School'!$C$1:$R$1543,7,FALSE)))</f>
        <v/>
      </c>
      <c r="I5204" s="61" t="str">
        <f>IF(ISERROR(VLOOKUP($G$12&amp;$G5204,'PIMS School'!$C$1:$R$1543,8,FALSE)),"",(VLOOKUP($G$12&amp;$G5204,'PIMS School'!$C$1:$R$1543,8,FALSE)))</f>
        <v/>
      </c>
    </row>
    <row r="5205" spans="7:9" ht="18" hidden="1" customHeight="1">
      <c r="G5205" s="60">
        <v>209</v>
      </c>
      <c r="H5205" s="47" t="str">
        <f>IF(ISERROR(VLOOKUP($G$12&amp;$G5205,'PIMS School'!$C$1:$R$1543,7,FALSE)),"",(VLOOKUP($G$12&amp;$G5205,'PIMS School'!$C$1:$R$1543,7,FALSE)))</f>
        <v/>
      </c>
      <c r="I5205" s="61" t="str">
        <f>IF(ISERROR(VLOOKUP($G$12&amp;$G5205,'PIMS School'!$C$1:$R$1543,8,FALSE)),"",(VLOOKUP($G$12&amp;$G5205,'PIMS School'!$C$1:$R$1543,8,FALSE)))</f>
        <v/>
      </c>
    </row>
    <row r="5206" spans="7:9" ht="18" hidden="1" customHeight="1">
      <c r="G5206" s="60">
        <v>210</v>
      </c>
      <c r="H5206" s="47" t="str">
        <f>IF(ISERROR(VLOOKUP($G$12&amp;$G5206,'PIMS School'!$C$1:$R$1543,7,FALSE)),"",(VLOOKUP($G$12&amp;$G5206,'PIMS School'!$C$1:$R$1543,7,FALSE)))</f>
        <v/>
      </c>
      <c r="I5206" s="61" t="str">
        <f>IF(ISERROR(VLOOKUP($G$12&amp;$G5206,'PIMS School'!$C$1:$R$1543,8,FALSE)),"",(VLOOKUP($G$12&amp;$G5206,'PIMS School'!$C$1:$R$1543,8,FALSE)))</f>
        <v/>
      </c>
    </row>
    <row r="5207" spans="7:9" ht="18" hidden="1" customHeight="1">
      <c r="G5207" s="60">
        <v>211</v>
      </c>
      <c r="H5207" s="47" t="str">
        <f>IF(ISERROR(VLOOKUP($G$12&amp;$G5207,'PIMS School'!$C$1:$R$1543,7,FALSE)),"",(VLOOKUP($G$12&amp;$G5207,'PIMS School'!$C$1:$R$1543,7,FALSE)))</f>
        <v/>
      </c>
      <c r="I5207" s="61" t="str">
        <f>IF(ISERROR(VLOOKUP($G$12&amp;$G5207,'PIMS School'!$C$1:$R$1543,8,FALSE)),"",(VLOOKUP($G$12&amp;$G5207,'PIMS School'!$C$1:$R$1543,8,FALSE)))</f>
        <v/>
      </c>
    </row>
    <row r="5208" spans="7:9" ht="18" hidden="1" customHeight="1">
      <c r="G5208" s="60">
        <v>212</v>
      </c>
      <c r="H5208" s="47" t="str">
        <f>IF(ISERROR(VLOOKUP($G$12&amp;$G5208,'PIMS School'!$C$1:$R$1543,7,FALSE)),"",(VLOOKUP($G$12&amp;$G5208,'PIMS School'!$C$1:$R$1543,7,FALSE)))</f>
        <v/>
      </c>
      <c r="I5208" s="61" t="str">
        <f>IF(ISERROR(VLOOKUP($G$12&amp;$G5208,'PIMS School'!$C$1:$R$1543,8,FALSE)),"",(VLOOKUP($G$12&amp;$G5208,'PIMS School'!$C$1:$R$1543,8,FALSE)))</f>
        <v/>
      </c>
    </row>
    <row r="5209" spans="7:9" ht="18" hidden="1" customHeight="1">
      <c r="G5209" s="60">
        <v>213</v>
      </c>
      <c r="H5209" s="47" t="str">
        <f>IF(ISERROR(VLOOKUP($G$12&amp;$G5209,'PIMS School'!$C$1:$R$1543,7,FALSE)),"",(VLOOKUP($G$12&amp;$G5209,'PIMS School'!$C$1:$R$1543,7,FALSE)))</f>
        <v/>
      </c>
      <c r="I5209" s="61" t="str">
        <f>IF(ISERROR(VLOOKUP($G$12&amp;$G5209,'PIMS School'!$C$1:$R$1543,8,FALSE)),"",(VLOOKUP($G$12&amp;$G5209,'PIMS School'!$C$1:$R$1543,8,FALSE)))</f>
        <v/>
      </c>
    </row>
    <row r="5210" spans="7:9" ht="18" hidden="1" customHeight="1">
      <c r="G5210" s="60">
        <v>214</v>
      </c>
      <c r="H5210" s="47" t="str">
        <f>IF(ISERROR(VLOOKUP($G$12&amp;$G5210,'PIMS School'!$C$1:$R$1543,7,FALSE)),"",(VLOOKUP($G$12&amp;$G5210,'PIMS School'!$C$1:$R$1543,7,FALSE)))</f>
        <v/>
      </c>
      <c r="I5210" s="61" t="str">
        <f>IF(ISERROR(VLOOKUP($G$12&amp;$G5210,'PIMS School'!$C$1:$R$1543,8,FALSE)),"",(VLOOKUP($G$12&amp;$G5210,'PIMS School'!$C$1:$R$1543,8,FALSE)))</f>
        <v/>
      </c>
    </row>
    <row r="5211" spans="7:9" ht="18" hidden="1" customHeight="1">
      <c r="G5211" s="60">
        <v>215</v>
      </c>
      <c r="H5211" s="47" t="str">
        <f>IF(ISERROR(VLOOKUP($G$12&amp;$G5211,'PIMS School'!$C$1:$R$1543,7,FALSE)),"",(VLOOKUP($G$12&amp;$G5211,'PIMS School'!$C$1:$R$1543,7,FALSE)))</f>
        <v/>
      </c>
      <c r="I5211" s="61" t="str">
        <f>IF(ISERROR(VLOOKUP($G$12&amp;$G5211,'PIMS School'!$C$1:$R$1543,8,FALSE)),"",(VLOOKUP($G$12&amp;$G5211,'PIMS School'!$C$1:$R$1543,8,FALSE)))</f>
        <v/>
      </c>
    </row>
    <row r="5212" spans="7:9" ht="18" hidden="1" customHeight="1">
      <c r="G5212" s="60">
        <v>216</v>
      </c>
      <c r="H5212" s="47" t="str">
        <f>IF(ISERROR(VLOOKUP($G$12&amp;$G5212,'PIMS School'!$C$1:$R$1543,7,FALSE)),"",(VLOOKUP($G$12&amp;$G5212,'PIMS School'!$C$1:$R$1543,7,FALSE)))</f>
        <v/>
      </c>
      <c r="I5212" s="61" t="str">
        <f>IF(ISERROR(VLOOKUP($G$12&amp;$G5212,'PIMS School'!$C$1:$R$1543,8,FALSE)),"",(VLOOKUP($G$12&amp;$G5212,'PIMS School'!$C$1:$R$1543,8,FALSE)))</f>
        <v/>
      </c>
    </row>
    <row r="5213" spans="7:9" ht="18" hidden="1" customHeight="1">
      <c r="G5213" s="60">
        <v>217</v>
      </c>
      <c r="H5213" s="47" t="str">
        <f>IF(ISERROR(VLOOKUP($G$12&amp;$G5213,'PIMS School'!$C$1:$R$1543,7,FALSE)),"",(VLOOKUP($G$12&amp;$G5213,'PIMS School'!$C$1:$R$1543,7,FALSE)))</f>
        <v/>
      </c>
      <c r="I5213" s="61" t="str">
        <f>IF(ISERROR(VLOOKUP($G$12&amp;$G5213,'PIMS School'!$C$1:$R$1543,8,FALSE)),"",(VLOOKUP($G$12&amp;$G5213,'PIMS School'!$C$1:$R$1543,8,FALSE)))</f>
        <v/>
      </c>
    </row>
    <row r="5214" spans="7:9" ht="18" hidden="1" customHeight="1">
      <c r="G5214" s="60">
        <v>218</v>
      </c>
      <c r="H5214" s="47" t="str">
        <f>IF(ISERROR(VLOOKUP($G$12&amp;$G5214,'PIMS School'!$C$1:$R$1543,7,FALSE)),"",(VLOOKUP($G$12&amp;$G5214,'PIMS School'!$C$1:$R$1543,7,FALSE)))</f>
        <v/>
      </c>
      <c r="I5214" s="61" t="str">
        <f>IF(ISERROR(VLOOKUP($G$12&amp;$G5214,'PIMS School'!$C$1:$R$1543,8,FALSE)),"",(VLOOKUP($G$12&amp;$G5214,'PIMS School'!$C$1:$R$1543,8,FALSE)))</f>
        <v/>
      </c>
    </row>
    <row r="5215" spans="7:9" ht="18" hidden="1" customHeight="1">
      <c r="G5215" s="60">
        <v>219</v>
      </c>
      <c r="H5215" s="47" t="str">
        <f>IF(ISERROR(VLOOKUP($G$12&amp;$G5215,'PIMS School'!$C$1:$R$1543,7,FALSE)),"",(VLOOKUP($G$12&amp;$G5215,'PIMS School'!$C$1:$R$1543,7,FALSE)))</f>
        <v/>
      </c>
      <c r="I5215" s="61" t="str">
        <f>IF(ISERROR(VLOOKUP($G$12&amp;$G5215,'PIMS School'!$C$1:$R$1543,8,FALSE)),"",(VLOOKUP($G$12&amp;$G5215,'PIMS School'!$C$1:$R$1543,8,FALSE)))</f>
        <v/>
      </c>
    </row>
    <row r="5216" spans="7:9" ht="18" hidden="1" customHeight="1">
      <c r="G5216" s="60">
        <v>220</v>
      </c>
      <c r="H5216" s="47" t="str">
        <f>IF(ISERROR(VLOOKUP($G$12&amp;$G5216,'PIMS School'!$C$1:$R$1543,7,FALSE)),"",(VLOOKUP($G$12&amp;$G5216,'PIMS School'!$C$1:$R$1543,7,FALSE)))</f>
        <v/>
      </c>
      <c r="I5216" s="61" t="str">
        <f>IF(ISERROR(VLOOKUP($G$12&amp;$G5216,'PIMS School'!$C$1:$R$1543,8,FALSE)),"",(VLOOKUP($G$12&amp;$G5216,'PIMS School'!$C$1:$R$1543,8,FALSE)))</f>
        <v/>
      </c>
    </row>
    <row r="5217" spans="7:9" ht="18" hidden="1" customHeight="1">
      <c r="G5217" s="60">
        <v>221</v>
      </c>
      <c r="H5217" s="47" t="str">
        <f>IF(ISERROR(VLOOKUP($G$12&amp;$G5217,'PIMS School'!$C$1:$R$1543,7,FALSE)),"",(VLOOKUP($G$12&amp;$G5217,'PIMS School'!$C$1:$R$1543,7,FALSE)))</f>
        <v/>
      </c>
      <c r="I5217" s="61" t="str">
        <f>IF(ISERROR(VLOOKUP($G$12&amp;$G5217,'PIMS School'!$C$1:$R$1543,8,FALSE)),"",(VLOOKUP($G$12&amp;$G5217,'PIMS School'!$C$1:$R$1543,8,FALSE)))</f>
        <v/>
      </c>
    </row>
    <row r="5218" spans="7:9" ht="18" hidden="1" customHeight="1">
      <c r="G5218" s="60">
        <v>222</v>
      </c>
      <c r="H5218" s="47" t="str">
        <f>IF(ISERROR(VLOOKUP($G$12&amp;$G5218,'PIMS School'!$C$1:$R$1543,7,FALSE)),"",(VLOOKUP($G$12&amp;$G5218,'PIMS School'!$C$1:$R$1543,7,FALSE)))</f>
        <v/>
      </c>
      <c r="I5218" s="61" t="str">
        <f>IF(ISERROR(VLOOKUP($G$12&amp;$G5218,'PIMS School'!$C$1:$R$1543,8,FALSE)),"",(VLOOKUP($G$12&amp;$G5218,'PIMS School'!$C$1:$R$1543,8,FALSE)))</f>
        <v/>
      </c>
    </row>
    <row r="5219" spans="7:9" ht="18" hidden="1" customHeight="1">
      <c r="G5219" s="60">
        <v>223</v>
      </c>
      <c r="H5219" s="47" t="str">
        <f>IF(ISERROR(VLOOKUP($G$12&amp;$G5219,'PIMS School'!$C$1:$R$1543,7,FALSE)),"",(VLOOKUP($G$12&amp;$G5219,'PIMS School'!$C$1:$R$1543,7,FALSE)))</f>
        <v/>
      </c>
      <c r="I5219" s="61" t="str">
        <f>IF(ISERROR(VLOOKUP($G$12&amp;$G5219,'PIMS School'!$C$1:$R$1543,8,FALSE)),"",(VLOOKUP($G$12&amp;$G5219,'PIMS School'!$C$1:$R$1543,8,FALSE)))</f>
        <v/>
      </c>
    </row>
    <row r="5220" spans="7:9" ht="18" hidden="1" customHeight="1">
      <c r="G5220" s="60">
        <v>224</v>
      </c>
      <c r="H5220" s="47" t="str">
        <f>IF(ISERROR(VLOOKUP($G$12&amp;$G5220,'PIMS School'!$C$1:$R$1543,7,FALSE)),"",(VLOOKUP($G$12&amp;$G5220,'PIMS School'!$C$1:$R$1543,7,FALSE)))</f>
        <v/>
      </c>
      <c r="I5220" s="61" t="str">
        <f>IF(ISERROR(VLOOKUP($G$12&amp;$G5220,'PIMS School'!$C$1:$R$1543,8,FALSE)),"",(VLOOKUP($G$12&amp;$G5220,'PIMS School'!$C$1:$R$1543,8,FALSE)))</f>
        <v/>
      </c>
    </row>
    <row r="5221" spans="7:9" ht="18" hidden="1" customHeight="1">
      <c r="G5221" s="60">
        <v>225</v>
      </c>
      <c r="H5221" s="47" t="str">
        <f>IF(ISERROR(VLOOKUP($G$12&amp;$G5221,'PIMS School'!$C$1:$R$1543,7,FALSE)),"",(VLOOKUP($G$12&amp;$G5221,'PIMS School'!$C$1:$R$1543,7,FALSE)))</f>
        <v/>
      </c>
      <c r="I5221" s="61" t="str">
        <f>IF(ISERROR(VLOOKUP($G$12&amp;$G5221,'PIMS School'!$C$1:$R$1543,8,FALSE)),"",(VLOOKUP($G$12&amp;$G5221,'PIMS School'!$C$1:$R$1543,8,FALSE)))</f>
        <v/>
      </c>
    </row>
    <row r="5222" spans="7:9" ht="18" hidden="1" customHeight="1">
      <c r="G5222" s="60">
        <v>226</v>
      </c>
      <c r="H5222" s="47" t="str">
        <f>IF(ISERROR(VLOOKUP($G$12&amp;$G5222,'PIMS School'!$C$1:$R$1543,7,FALSE)),"",(VLOOKUP($G$12&amp;$G5222,'PIMS School'!$C$1:$R$1543,7,FALSE)))</f>
        <v/>
      </c>
      <c r="I5222" s="61" t="str">
        <f>IF(ISERROR(VLOOKUP($G$12&amp;$G5222,'PIMS School'!$C$1:$R$1543,8,FALSE)),"",(VLOOKUP($G$12&amp;$G5222,'PIMS School'!$C$1:$R$1543,8,FALSE)))</f>
        <v/>
      </c>
    </row>
    <row r="5223" spans="7:9" ht="18" hidden="1" customHeight="1">
      <c r="G5223" s="60">
        <v>227</v>
      </c>
      <c r="H5223" s="47" t="str">
        <f>IF(ISERROR(VLOOKUP($G$12&amp;$G5223,'PIMS School'!$C$1:$R$1543,7,FALSE)),"",(VLOOKUP($G$12&amp;$G5223,'PIMS School'!$C$1:$R$1543,7,FALSE)))</f>
        <v/>
      </c>
      <c r="I5223" s="61" t="str">
        <f>IF(ISERROR(VLOOKUP($G$12&amp;$G5223,'PIMS School'!$C$1:$R$1543,8,FALSE)),"",(VLOOKUP($G$12&amp;$G5223,'PIMS School'!$C$1:$R$1543,8,FALSE)))</f>
        <v/>
      </c>
    </row>
    <row r="5224" spans="7:9" ht="18" hidden="1" customHeight="1">
      <c r="G5224" s="60">
        <v>228</v>
      </c>
      <c r="H5224" s="47" t="str">
        <f>IF(ISERROR(VLOOKUP($G$12&amp;$G5224,'PIMS School'!$C$1:$R$1543,7,FALSE)),"",(VLOOKUP($G$12&amp;$G5224,'PIMS School'!$C$1:$R$1543,7,FALSE)))</f>
        <v/>
      </c>
      <c r="I5224" s="61" t="str">
        <f>IF(ISERROR(VLOOKUP($G$12&amp;$G5224,'PIMS School'!$C$1:$R$1543,8,FALSE)),"",(VLOOKUP($G$12&amp;$G5224,'PIMS School'!$C$1:$R$1543,8,FALSE)))</f>
        <v/>
      </c>
    </row>
    <row r="5225" spans="7:9" ht="18" hidden="1" customHeight="1">
      <c r="G5225" s="60">
        <v>229</v>
      </c>
      <c r="H5225" s="47" t="str">
        <f>IF(ISERROR(VLOOKUP($G$12&amp;$G5225,'PIMS School'!$C$1:$R$1543,7,FALSE)),"",(VLOOKUP($G$12&amp;$G5225,'PIMS School'!$C$1:$R$1543,7,FALSE)))</f>
        <v/>
      </c>
      <c r="I5225" s="61" t="str">
        <f>IF(ISERROR(VLOOKUP($G$12&amp;$G5225,'PIMS School'!$C$1:$R$1543,8,FALSE)),"",(VLOOKUP($G$12&amp;$G5225,'PIMS School'!$C$1:$R$1543,8,FALSE)))</f>
        <v/>
      </c>
    </row>
    <row r="5226" spans="7:9" ht="18" hidden="1" customHeight="1">
      <c r="G5226" s="60">
        <v>230</v>
      </c>
      <c r="H5226" s="47" t="str">
        <f>IF(ISERROR(VLOOKUP($G$12&amp;$G5226,'PIMS School'!$C$1:$R$1543,7,FALSE)),"",(VLOOKUP($G$12&amp;$G5226,'PIMS School'!$C$1:$R$1543,7,FALSE)))</f>
        <v/>
      </c>
      <c r="I5226" s="61" t="str">
        <f>IF(ISERROR(VLOOKUP($G$12&amp;$G5226,'PIMS School'!$C$1:$R$1543,8,FALSE)),"",(VLOOKUP($G$12&amp;$G5226,'PIMS School'!$C$1:$R$1543,8,FALSE)))</f>
        <v/>
      </c>
    </row>
    <row r="5227" spans="7:9" ht="18" hidden="1" customHeight="1">
      <c r="G5227" s="60">
        <v>231</v>
      </c>
      <c r="H5227" s="47" t="str">
        <f>IF(ISERROR(VLOOKUP($G$12&amp;$G5227,'PIMS School'!$C$1:$R$1543,7,FALSE)),"",(VLOOKUP($G$12&amp;$G5227,'PIMS School'!$C$1:$R$1543,7,FALSE)))</f>
        <v/>
      </c>
      <c r="I5227" s="61" t="str">
        <f>IF(ISERROR(VLOOKUP($G$12&amp;$G5227,'PIMS School'!$C$1:$R$1543,8,FALSE)),"",(VLOOKUP($G$12&amp;$G5227,'PIMS School'!$C$1:$R$1543,8,FALSE)))</f>
        <v/>
      </c>
    </row>
    <row r="5228" spans="7:9" ht="18" hidden="1" customHeight="1">
      <c r="G5228" s="60">
        <v>232</v>
      </c>
      <c r="H5228" s="47" t="str">
        <f>IF(ISERROR(VLOOKUP($G$12&amp;$G5228,'PIMS School'!$C$1:$R$1543,7,FALSE)),"",(VLOOKUP($G$12&amp;$G5228,'PIMS School'!$C$1:$R$1543,7,FALSE)))</f>
        <v/>
      </c>
      <c r="I5228" s="61" t="str">
        <f>IF(ISERROR(VLOOKUP($G$12&amp;$G5228,'PIMS School'!$C$1:$R$1543,8,FALSE)),"",(VLOOKUP($G$12&amp;$G5228,'PIMS School'!$C$1:$R$1543,8,FALSE)))</f>
        <v/>
      </c>
    </row>
    <row r="5229" spans="7:9" ht="18" hidden="1" customHeight="1">
      <c r="G5229" s="60">
        <v>233</v>
      </c>
      <c r="H5229" s="47" t="str">
        <f>IF(ISERROR(VLOOKUP($G$12&amp;$G5229,'PIMS School'!$C$1:$R$1543,7,FALSE)),"",(VLOOKUP($G$12&amp;$G5229,'PIMS School'!$C$1:$R$1543,7,FALSE)))</f>
        <v/>
      </c>
      <c r="I5229" s="61" t="str">
        <f>IF(ISERROR(VLOOKUP($G$12&amp;$G5229,'PIMS School'!$C$1:$R$1543,8,FALSE)),"",(VLOOKUP($G$12&amp;$G5229,'PIMS School'!$C$1:$R$1543,8,FALSE)))</f>
        <v/>
      </c>
    </row>
    <row r="5230" spans="7:9" ht="18" hidden="1" customHeight="1">
      <c r="G5230" s="60">
        <v>234</v>
      </c>
      <c r="H5230" s="47" t="str">
        <f>IF(ISERROR(VLOOKUP($G$12&amp;$G5230,'PIMS School'!$C$1:$R$1543,7,FALSE)),"",(VLOOKUP($G$12&amp;$G5230,'PIMS School'!$C$1:$R$1543,7,FALSE)))</f>
        <v/>
      </c>
      <c r="I5230" s="61" t="str">
        <f>IF(ISERROR(VLOOKUP($G$12&amp;$G5230,'PIMS School'!$C$1:$R$1543,8,FALSE)),"",(VLOOKUP($G$12&amp;$G5230,'PIMS School'!$C$1:$R$1543,8,FALSE)))</f>
        <v/>
      </c>
    </row>
    <row r="5231" spans="7:9" ht="18" hidden="1" customHeight="1">
      <c r="G5231" s="60">
        <v>235</v>
      </c>
      <c r="H5231" s="47" t="str">
        <f>IF(ISERROR(VLOOKUP($G$12&amp;$G5231,'PIMS School'!$C$1:$R$1543,7,FALSE)),"",(VLOOKUP($G$12&amp;$G5231,'PIMS School'!$C$1:$R$1543,7,FALSE)))</f>
        <v/>
      </c>
      <c r="I5231" s="61" t="str">
        <f>IF(ISERROR(VLOOKUP($G$12&amp;$G5231,'PIMS School'!$C$1:$R$1543,8,FALSE)),"",(VLOOKUP($G$12&amp;$G5231,'PIMS School'!$C$1:$R$1543,8,FALSE)))</f>
        <v/>
      </c>
    </row>
    <row r="5232" spans="7:9" ht="18" hidden="1" customHeight="1">
      <c r="G5232" s="60">
        <v>236</v>
      </c>
      <c r="H5232" s="47" t="str">
        <f>IF(ISERROR(VLOOKUP($G$12&amp;$G5232,'PIMS School'!$C$1:$R$1543,7,FALSE)),"",(VLOOKUP($G$12&amp;$G5232,'PIMS School'!$C$1:$R$1543,7,FALSE)))</f>
        <v/>
      </c>
      <c r="I5232" s="61" t="str">
        <f>IF(ISERROR(VLOOKUP($G$12&amp;$G5232,'PIMS School'!$C$1:$R$1543,8,FALSE)),"",(VLOOKUP($G$12&amp;$G5232,'PIMS School'!$C$1:$R$1543,8,FALSE)))</f>
        <v/>
      </c>
    </row>
    <row r="5233" spans="7:9" ht="18" hidden="1" customHeight="1">
      <c r="G5233" s="60">
        <v>237</v>
      </c>
      <c r="H5233" s="47" t="str">
        <f>IF(ISERROR(VLOOKUP($G$12&amp;$G5233,'PIMS School'!$C$1:$R$1543,7,FALSE)),"",(VLOOKUP($G$12&amp;$G5233,'PIMS School'!$C$1:$R$1543,7,FALSE)))</f>
        <v/>
      </c>
      <c r="I5233" s="61" t="str">
        <f>IF(ISERROR(VLOOKUP($G$12&amp;$G5233,'PIMS School'!$C$1:$R$1543,8,FALSE)),"",(VLOOKUP($G$12&amp;$G5233,'PIMS School'!$C$1:$R$1543,8,FALSE)))</f>
        <v/>
      </c>
    </row>
    <row r="5234" spans="7:9" ht="18" hidden="1" customHeight="1">
      <c r="G5234" s="60">
        <v>238</v>
      </c>
      <c r="H5234" s="47" t="str">
        <f>IF(ISERROR(VLOOKUP($G$12&amp;$G5234,'PIMS School'!$C$1:$R$1543,7,FALSE)),"",(VLOOKUP($G$12&amp;$G5234,'PIMS School'!$C$1:$R$1543,7,FALSE)))</f>
        <v/>
      </c>
      <c r="I5234" s="61" t="str">
        <f>IF(ISERROR(VLOOKUP($G$12&amp;$G5234,'PIMS School'!$C$1:$R$1543,8,FALSE)),"",(VLOOKUP($G$12&amp;$G5234,'PIMS School'!$C$1:$R$1543,8,FALSE)))</f>
        <v/>
      </c>
    </row>
    <row r="5235" spans="7:9" ht="18" hidden="1" customHeight="1">
      <c r="G5235" s="60">
        <v>239</v>
      </c>
      <c r="H5235" s="47" t="str">
        <f>IF(ISERROR(VLOOKUP($G$12&amp;$G5235,'PIMS School'!$C$1:$R$1543,7,FALSE)),"",(VLOOKUP($G$12&amp;$G5235,'PIMS School'!$C$1:$R$1543,7,FALSE)))</f>
        <v/>
      </c>
      <c r="I5235" s="61" t="str">
        <f>IF(ISERROR(VLOOKUP($G$12&amp;$G5235,'PIMS School'!$C$1:$R$1543,8,FALSE)),"",(VLOOKUP($G$12&amp;$G5235,'PIMS School'!$C$1:$R$1543,8,FALSE)))</f>
        <v/>
      </c>
    </row>
    <row r="5236" spans="7:9" ht="18" hidden="1" customHeight="1">
      <c r="G5236" s="60">
        <v>240</v>
      </c>
      <c r="H5236" s="47" t="str">
        <f>IF(ISERROR(VLOOKUP($G$12&amp;$G5236,'PIMS School'!$C$1:$R$1543,7,FALSE)),"",(VLOOKUP($G$12&amp;$G5236,'PIMS School'!$C$1:$R$1543,7,FALSE)))</f>
        <v/>
      </c>
      <c r="I5236" s="61" t="str">
        <f>IF(ISERROR(VLOOKUP($G$12&amp;$G5236,'PIMS School'!$C$1:$R$1543,8,FALSE)),"",(VLOOKUP($G$12&amp;$G5236,'PIMS School'!$C$1:$R$1543,8,FALSE)))</f>
        <v/>
      </c>
    </row>
    <row r="5237" spans="7:9" ht="18" hidden="1" customHeight="1">
      <c r="G5237" s="60">
        <v>241</v>
      </c>
      <c r="H5237" s="47" t="str">
        <f>IF(ISERROR(VLOOKUP($G$12&amp;$G5237,'PIMS School'!$C$1:$R$1543,7,FALSE)),"",(VLOOKUP($G$12&amp;$G5237,'PIMS School'!$C$1:$R$1543,7,FALSE)))</f>
        <v/>
      </c>
      <c r="I5237" s="61" t="str">
        <f>IF(ISERROR(VLOOKUP($G$12&amp;$G5237,'PIMS School'!$C$1:$R$1543,8,FALSE)),"",(VLOOKUP($G$12&amp;$G5237,'PIMS School'!$C$1:$R$1543,8,FALSE)))</f>
        <v/>
      </c>
    </row>
    <row r="5238" spans="7:9" ht="18" hidden="1" customHeight="1">
      <c r="G5238" s="60">
        <v>242</v>
      </c>
      <c r="H5238" s="47" t="str">
        <f>IF(ISERROR(VLOOKUP($G$12&amp;$G5238,'PIMS School'!$C$1:$R$1543,7,FALSE)),"",(VLOOKUP($G$12&amp;$G5238,'PIMS School'!$C$1:$R$1543,7,FALSE)))</f>
        <v/>
      </c>
      <c r="I5238" s="61" t="str">
        <f>IF(ISERROR(VLOOKUP($G$12&amp;$G5238,'PIMS School'!$C$1:$R$1543,8,FALSE)),"",(VLOOKUP($G$12&amp;$G5238,'PIMS School'!$C$1:$R$1543,8,FALSE)))</f>
        <v/>
      </c>
    </row>
    <row r="5239" spans="7:9" ht="18" hidden="1" customHeight="1">
      <c r="G5239" s="60">
        <v>243</v>
      </c>
      <c r="H5239" s="47" t="str">
        <f>IF(ISERROR(VLOOKUP($G$12&amp;$G5239,'PIMS School'!$C$1:$R$1543,7,FALSE)),"",(VLOOKUP($G$12&amp;$G5239,'PIMS School'!$C$1:$R$1543,7,FALSE)))</f>
        <v/>
      </c>
      <c r="I5239" s="61" t="str">
        <f>IF(ISERROR(VLOOKUP($G$12&amp;$G5239,'PIMS School'!$C$1:$R$1543,8,FALSE)),"",(VLOOKUP($G$12&amp;$G5239,'PIMS School'!$C$1:$R$1543,8,FALSE)))</f>
        <v/>
      </c>
    </row>
    <row r="5240" spans="7:9" ht="18" hidden="1" customHeight="1">
      <c r="G5240" s="60">
        <v>244</v>
      </c>
      <c r="H5240" s="47" t="str">
        <f>IF(ISERROR(VLOOKUP($G$12&amp;$G5240,'PIMS School'!$C$1:$R$1543,7,FALSE)),"",(VLOOKUP($G$12&amp;$G5240,'PIMS School'!$C$1:$R$1543,7,FALSE)))</f>
        <v/>
      </c>
      <c r="I5240" s="61" t="str">
        <f>IF(ISERROR(VLOOKUP($G$12&amp;$G5240,'PIMS School'!$C$1:$R$1543,8,FALSE)),"",(VLOOKUP($G$12&amp;$G5240,'PIMS School'!$C$1:$R$1543,8,FALSE)))</f>
        <v/>
      </c>
    </row>
    <row r="5241" spans="7:9" ht="18" hidden="1" customHeight="1">
      <c r="G5241" s="60">
        <v>245</v>
      </c>
      <c r="H5241" s="47" t="str">
        <f>IF(ISERROR(VLOOKUP($G$12&amp;$G5241,'PIMS School'!$C$1:$R$1543,7,FALSE)),"",(VLOOKUP($G$12&amp;$G5241,'PIMS School'!$C$1:$R$1543,7,FALSE)))</f>
        <v/>
      </c>
      <c r="I5241" s="61" t="str">
        <f>IF(ISERROR(VLOOKUP($G$12&amp;$G5241,'PIMS School'!$C$1:$R$1543,8,FALSE)),"",(VLOOKUP($G$12&amp;$G5241,'PIMS School'!$C$1:$R$1543,8,FALSE)))</f>
        <v/>
      </c>
    </row>
    <row r="5242" spans="7:9" ht="18" hidden="1" customHeight="1">
      <c r="G5242" s="60">
        <v>246</v>
      </c>
      <c r="H5242" s="47" t="str">
        <f>IF(ISERROR(VLOOKUP($G$12&amp;$G5242,'PIMS School'!$C$1:$R$1543,7,FALSE)),"",(VLOOKUP($G$12&amp;$G5242,'PIMS School'!$C$1:$R$1543,7,FALSE)))</f>
        <v/>
      </c>
      <c r="I5242" s="61" t="str">
        <f>IF(ISERROR(VLOOKUP($G$12&amp;$G5242,'PIMS School'!$C$1:$R$1543,8,FALSE)),"",(VLOOKUP($G$12&amp;$G5242,'PIMS School'!$C$1:$R$1543,8,FALSE)))</f>
        <v/>
      </c>
    </row>
    <row r="5243" spans="7:9" ht="18" hidden="1" customHeight="1">
      <c r="G5243" s="60">
        <v>247</v>
      </c>
      <c r="H5243" s="47" t="str">
        <f>IF(ISERROR(VLOOKUP($G$12&amp;$G5243,'PIMS School'!$C$1:$R$1543,7,FALSE)),"",(VLOOKUP($G$12&amp;$G5243,'PIMS School'!$C$1:$R$1543,7,FALSE)))</f>
        <v/>
      </c>
      <c r="I5243" s="61" t="str">
        <f>IF(ISERROR(VLOOKUP($G$12&amp;$G5243,'PIMS School'!$C$1:$R$1543,8,FALSE)),"",(VLOOKUP($G$12&amp;$G5243,'PIMS School'!$C$1:$R$1543,8,FALSE)))</f>
        <v/>
      </c>
    </row>
    <row r="5244" spans="7:9" ht="18" hidden="1" customHeight="1">
      <c r="G5244" s="60">
        <v>248</v>
      </c>
      <c r="H5244" s="47" t="str">
        <f>IF(ISERROR(VLOOKUP($G$12&amp;$G5244,'PIMS School'!$C$1:$R$1543,7,FALSE)),"",(VLOOKUP($G$12&amp;$G5244,'PIMS School'!$C$1:$R$1543,7,FALSE)))</f>
        <v/>
      </c>
      <c r="I5244" s="61" t="str">
        <f>IF(ISERROR(VLOOKUP($G$12&amp;$G5244,'PIMS School'!$C$1:$R$1543,8,FALSE)),"",(VLOOKUP($G$12&amp;$G5244,'PIMS School'!$C$1:$R$1543,8,FALSE)))</f>
        <v/>
      </c>
    </row>
    <row r="5245" spans="7:9" ht="18" hidden="1" customHeight="1">
      <c r="G5245" s="60">
        <v>249</v>
      </c>
      <c r="H5245" s="47" t="str">
        <f>IF(ISERROR(VLOOKUP($G$12&amp;$G5245,'PIMS School'!$C$1:$R$1543,7,FALSE)),"",(VLOOKUP($G$12&amp;$G5245,'PIMS School'!$C$1:$R$1543,7,FALSE)))</f>
        <v/>
      </c>
      <c r="I5245" s="61" t="str">
        <f>IF(ISERROR(VLOOKUP($G$12&amp;$G5245,'PIMS School'!$C$1:$R$1543,8,FALSE)),"",(VLOOKUP($G$12&amp;$G5245,'PIMS School'!$C$1:$R$1543,8,FALSE)))</f>
        <v/>
      </c>
    </row>
    <row r="5246" spans="7:9" ht="18" hidden="1" customHeight="1">
      <c r="G5246" s="60">
        <v>250</v>
      </c>
      <c r="H5246" s="47" t="str">
        <f>IF(ISERROR(VLOOKUP($G$12&amp;$G5246,'PIMS School'!$C$1:$R$1543,7,FALSE)),"",(VLOOKUP($G$12&amp;$G5246,'PIMS School'!$C$1:$R$1543,7,FALSE)))</f>
        <v/>
      </c>
      <c r="I5246" s="61" t="str">
        <f>IF(ISERROR(VLOOKUP($G$12&amp;$G5246,'PIMS School'!$C$1:$R$1543,8,FALSE)),"",(VLOOKUP($G$12&amp;$G5246,'PIMS School'!$C$1:$R$1543,8,FALSE)))</f>
        <v/>
      </c>
    </row>
    <row r="5247" spans="7:9" ht="18" hidden="1" customHeight="1">
      <c r="G5247" s="60">
        <v>251</v>
      </c>
      <c r="H5247" s="47" t="str">
        <f>IF(ISERROR(VLOOKUP($G$12&amp;$G5247,'PIMS School'!$C$1:$R$1543,7,FALSE)),"",(VLOOKUP($G$12&amp;$G5247,'PIMS School'!$C$1:$R$1543,7,FALSE)))</f>
        <v/>
      </c>
      <c r="I5247" s="61" t="str">
        <f>IF(ISERROR(VLOOKUP($G$12&amp;$G5247,'PIMS School'!$C$1:$R$1543,8,FALSE)),"",(VLOOKUP($G$12&amp;$G5247,'PIMS School'!$C$1:$R$1543,8,FALSE)))</f>
        <v/>
      </c>
    </row>
    <row r="5248" spans="7:9" ht="18" hidden="1" customHeight="1">
      <c r="G5248" s="60">
        <v>252</v>
      </c>
      <c r="H5248" s="47" t="str">
        <f>IF(ISERROR(VLOOKUP($G$12&amp;$G5248,'PIMS School'!$C$1:$R$1543,7,FALSE)),"",(VLOOKUP($G$12&amp;$G5248,'PIMS School'!$C$1:$R$1543,7,FALSE)))</f>
        <v/>
      </c>
      <c r="I5248" s="61" t="str">
        <f>IF(ISERROR(VLOOKUP($G$12&amp;$G5248,'PIMS School'!$C$1:$R$1543,8,FALSE)),"",(VLOOKUP($G$12&amp;$G5248,'PIMS School'!$C$1:$R$1543,8,FALSE)))</f>
        <v/>
      </c>
    </row>
    <row r="5249" spans="7:9" ht="18" hidden="1" customHeight="1">
      <c r="G5249" s="60">
        <v>253</v>
      </c>
      <c r="H5249" s="47" t="str">
        <f>IF(ISERROR(VLOOKUP($G$12&amp;$G5249,'PIMS School'!$C$1:$R$1543,7,FALSE)),"",(VLOOKUP($G$12&amp;$G5249,'PIMS School'!$C$1:$R$1543,7,FALSE)))</f>
        <v/>
      </c>
      <c r="I5249" s="61" t="str">
        <f>IF(ISERROR(VLOOKUP($G$12&amp;$G5249,'PIMS School'!$C$1:$R$1543,8,FALSE)),"",(VLOOKUP($G$12&amp;$G5249,'PIMS School'!$C$1:$R$1543,8,FALSE)))</f>
        <v/>
      </c>
    </row>
    <row r="5250" spans="7:9" ht="18" hidden="1" customHeight="1">
      <c r="G5250" s="60">
        <v>254</v>
      </c>
      <c r="H5250" s="47" t="str">
        <f>IF(ISERROR(VLOOKUP($G$12&amp;$G5250,'PIMS School'!$C$1:$R$1543,7,FALSE)),"",(VLOOKUP($G$12&amp;$G5250,'PIMS School'!$C$1:$R$1543,7,FALSE)))</f>
        <v/>
      </c>
      <c r="I5250" s="61" t="str">
        <f>IF(ISERROR(VLOOKUP($G$12&amp;$G5250,'PIMS School'!$C$1:$R$1543,8,FALSE)),"",(VLOOKUP($G$12&amp;$G5250,'PIMS School'!$C$1:$R$1543,8,FALSE)))</f>
        <v/>
      </c>
    </row>
    <row r="5251" spans="7:9" ht="18" hidden="1" customHeight="1">
      <c r="G5251" s="60">
        <v>255</v>
      </c>
      <c r="H5251" s="47" t="str">
        <f>IF(ISERROR(VLOOKUP($G$12&amp;$G5251,'PIMS School'!$C$1:$R$1543,7,FALSE)),"",(VLOOKUP($G$12&amp;$G5251,'PIMS School'!$C$1:$R$1543,7,FALSE)))</f>
        <v/>
      </c>
      <c r="I5251" s="61" t="str">
        <f>IF(ISERROR(VLOOKUP($G$12&amp;$G5251,'PIMS School'!$C$1:$R$1543,8,FALSE)),"",(VLOOKUP($G$12&amp;$G5251,'PIMS School'!$C$1:$R$1543,8,FALSE)))</f>
        <v/>
      </c>
    </row>
    <row r="5252" spans="7:9" ht="18" hidden="1" customHeight="1">
      <c r="G5252" s="60">
        <v>256</v>
      </c>
      <c r="H5252" s="47" t="str">
        <f>IF(ISERROR(VLOOKUP($G$12&amp;$G5252,'PIMS School'!$C$1:$R$1543,7,FALSE)),"",(VLOOKUP($G$12&amp;$G5252,'PIMS School'!$C$1:$R$1543,7,FALSE)))</f>
        <v/>
      </c>
      <c r="I5252" s="61" t="str">
        <f>IF(ISERROR(VLOOKUP($G$12&amp;$G5252,'PIMS School'!$C$1:$R$1543,8,FALSE)),"",(VLOOKUP($G$12&amp;$G5252,'PIMS School'!$C$1:$R$1543,8,FALSE)))</f>
        <v/>
      </c>
    </row>
    <row r="5253" spans="7:9" ht="18" hidden="1" customHeight="1">
      <c r="G5253" s="60">
        <v>257</v>
      </c>
      <c r="H5253" s="47" t="str">
        <f>IF(ISERROR(VLOOKUP($G$12&amp;$G5253,'PIMS School'!$C$1:$R$1543,7,FALSE)),"",(VLOOKUP($G$12&amp;$G5253,'PIMS School'!$C$1:$R$1543,7,FALSE)))</f>
        <v/>
      </c>
      <c r="I5253" s="61" t="str">
        <f>IF(ISERROR(VLOOKUP($G$12&amp;$G5253,'PIMS School'!$C$1:$R$1543,8,FALSE)),"",(VLOOKUP($G$12&amp;$G5253,'PIMS School'!$C$1:$R$1543,8,FALSE)))</f>
        <v/>
      </c>
    </row>
    <row r="5254" spans="7:9" ht="18" hidden="1" customHeight="1">
      <c r="G5254" s="60">
        <v>258</v>
      </c>
      <c r="H5254" s="47" t="str">
        <f>IF(ISERROR(VLOOKUP($G$12&amp;$G5254,'PIMS School'!$C$1:$R$1543,7,FALSE)),"",(VLOOKUP($G$12&amp;$G5254,'PIMS School'!$C$1:$R$1543,7,FALSE)))</f>
        <v/>
      </c>
      <c r="I5254" s="61" t="str">
        <f>IF(ISERROR(VLOOKUP($G$12&amp;$G5254,'PIMS School'!$C$1:$R$1543,8,FALSE)),"",(VLOOKUP($G$12&amp;$G5254,'PIMS School'!$C$1:$R$1543,8,FALSE)))</f>
        <v/>
      </c>
    </row>
    <row r="5255" spans="7:9" ht="18" hidden="1" customHeight="1">
      <c r="G5255" s="60">
        <v>259</v>
      </c>
      <c r="H5255" s="47" t="str">
        <f>IF(ISERROR(VLOOKUP($G$12&amp;$G5255,'PIMS School'!$C$1:$R$1543,7,FALSE)),"",(VLOOKUP($G$12&amp;$G5255,'PIMS School'!$C$1:$R$1543,7,FALSE)))</f>
        <v/>
      </c>
      <c r="I5255" s="61" t="str">
        <f>IF(ISERROR(VLOOKUP($G$12&amp;$G5255,'PIMS School'!$C$1:$R$1543,8,FALSE)),"",(VLOOKUP($G$12&amp;$G5255,'PIMS School'!$C$1:$R$1543,8,FALSE)))</f>
        <v/>
      </c>
    </row>
    <row r="5256" spans="7:9" ht="18" hidden="1" customHeight="1">
      <c r="G5256" s="60">
        <v>260</v>
      </c>
      <c r="H5256" s="47" t="str">
        <f>IF(ISERROR(VLOOKUP($G$12&amp;$G5256,'PIMS School'!$C$1:$R$1543,7,FALSE)),"",(VLOOKUP($G$12&amp;$G5256,'PIMS School'!$C$1:$R$1543,7,FALSE)))</f>
        <v/>
      </c>
      <c r="I5256" s="61" t="str">
        <f>IF(ISERROR(VLOOKUP($G$12&amp;$G5256,'PIMS School'!$C$1:$R$1543,8,FALSE)),"",(VLOOKUP($G$12&amp;$G5256,'PIMS School'!$C$1:$R$1543,8,FALSE)))</f>
        <v/>
      </c>
    </row>
    <row r="5257" spans="7:9" ht="18" hidden="1" customHeight="1">
      <c r="G5257" s="60">
        <v>261</v>
      </c>
      <c r="H5257" s="47" t="str">
        <f>IF(ISERROR(VLOOKUP($G$12&amp;$G5257,'PIMS School'!$C$1:$R$1543,7,FALSE)),"",(VLOOKUP($G$12&amp;$G5257,'PIMS School'!$C$1:$R$1543,7,FALSE)))</f>
        <v/>
      </c>
      <c r="I5257" s="61" t="str">
        <f>IF(ISERROR(VLOOKUP($G$12&amp;$G5257,'PIMS School'!$C$1:$R$1543,8,FALSE)),"",(VLOOKUP($G$12&amp;$G5257,'PIMS School'!$C$1:$R$1543,8,FALSE)))</f>
        <v/>
      </c>
    </row>
    <row r="5258" spans="7:9" ht="18" hidden="1" customHeight="1">
      <c r="G5258" s="290">
        <v>262</v>
      </c>
      <c r="H5258" s="47" t="str">
        <f>IF(ISERROR(VLOOKUP($G$12&amp;$G5258,'PIMS School'!$C$1:$R$1543,7,FALSE)),"",(VLOOKUP($G$12&amp;$G5258,'PIMS School'!$C$1:$R$1543,7,FALSE)))</f>
        <v/>
      </c>
      <c r="I5258" s="61" t="str">
        <f>IF(ISERROR(VLOOKUP($G$12&amp;$G5258,'PIMS School'!$C$1:$R$1543,8,FALSE)),"",(VLOOKUP($G$12&amp;$G5258,'PIMS School'!$C$1:$R$1543,8,FALSE)))</f>
        <v/>
      </c>
    </row>
    <row r="5259" spans="7:9" ht="18" hidden="1" customHeight="1">
      <c r="G5259" s="290">
        <v>263</v>
      </c>
      <c r="H5259" s="47" t="str">
        <f>IF(ISERROR(VLOOKUP($G$12&amp;$G5259,'PIMS School'!$C$1:$R$1543,7,FALSE)),"",(VLOOKUP($G$12&amp;$G5259,'PIMS School'!$C$1:$R$1543,7,FALSE)))</f>
        <v/>
      </c>
      <c r="I5259" s="61" t="str">
        <f>IF(ISERROR(VLOOKUP($G$12&amp;$G5259,'PIMS School'!$C$1:$R$1543,8,FALSE)),"",(VLOOKUP($G$12&amp;$G5259,'PIMS School'!$C$1:$R$1543,8,FALSE)))</f>
        <v/>
      </c>
    </row>
    <row r="5260" spans="7:9" ht="18" hidden="1" customHeight="1">
      <c r="G5260" s="290">
        <v>264</v>
      </c>
      <c r="H5260" s="47" t="str">
        <f>IF(ISERROR(VLOOKUP($G$12&amp;$G5260,'PIMS School'!$C$1:$R$1543,7,FALSE)),"",(VLOOKUP($G$12&amp;$G5260,'PIMS School'!$C$1:$R$1543,7,FALSE)))</f>
        <v/>
      </c>
      <c r="I5260" s="61" t="str">
        <f>IF(ISERROR(VLOOKUP($G$12&amp;$G5260,'PIMS School'!$C$1:$R$1543,8,FALSE)),"",(VLOOKUP($G$12&amp;$G5260,'PIMS School'!$C$1:$R$1543,8,FALSE)))</f>
        <v/>
      </c>
    </row>
    <row r="5261" spans="7:9" ht="18" hidden="1" customHeight="1">
      <c r="G5261" s="290">
        <v>265</v>
      </c>
      <c r="H5261" s="47" t="str">
        <f>IF(ISERROR(VLOOKUP($G$12&amp;$G5261,'PIMS School'!$C$1:$R$1543,7,FALSE)),"",(VLOOKUP($G$12&amp;$G5261,'PIMS School'!$C$1:$R$1543,7,FALSE)))</f>
        <v/>
      </c>
      <c r="I5261" s="61" t="str">
        <f>IF(ISERROR(VLOOKUP($G$12&amp;$G5261,'PIMS School'!$C$1:$R$1543,8,FALSE)),"",(VLOOKUP($G$12&amp;$G5261,'PIMS School'!$C$1:$R$1543,8,FALSE)))</f>
        <v/>
      </c>
    </row>
    <row r="5262" spans="7:9" hidden="1">
      <c r="G5262" s="290">
        <v>266</v>
      </c>
      <c r="H5262" s="47" t="str">
        <f>IF(ISERROR(VLOOKUP($G$12&amp;$G5262,'PIMS School'!$C$1:$R$1543,7,FALSE)),"",(VLOOKUP($G$12&amp;$G5262,'PIMS School'!$C$1:$R$1543,7,FALSE)))</f>
        <v/>
      </c>
      <c r="I5262" s="61" t="str">
        <f>IF(ISERROR(VLOOKUP($G$12&amp;$G5262,'PIMS School'!$C$1:$R$1543,8,FALSE)),"",(VLOOKUP($G$12&amp;$G5262,'PIMS School'!$C$1:$R$1543,8,FALSE)))</f>
        <v/>
      </c>
    </row>
    <row r="5263" spans="7:9" hidden="1">
      <c r="G5263" s="290">
        <v>267</v>
      </c>
      <c r="H5263" s="47" t="str">
        <f>IF(ISERROR(VLOOKUP($G$12&amp;$G5263,'PIMS School'!$C$1:$R$1543,7,FALSE)),"",(VLOOKUP($G$12&amp;$G5263,'PIMS School'!$C$1:$R$1543,7,FALSE)))</f>
        <v/>
      </c>
      <c r="I5263" s="61" t="str">
        <f>IF(ISERROR(VLOOKUP($G$12&amp;$G5263,'PIMS School'!$C$1:$R$1543,8,FALSE)),"",(VLOOKUP($G$12&amp;$G5263,'PIMS School'!$C$1:$R$1543,8,FALSE)))</f>
        <v/>
      </c>
    </row>
    <row r="5264" spans="7:9" hidden="1">
      <c r="G5264" s="290">
        <v>268</v>
      </c>
      <c r="H5264" s="47" t="str">
        <f>IF(ISERROR(VLOOKUP($G$12&amp;$G5264,'PIMS School'!$C$1:$R$1543,7,FALSE)),"",(VLOOKUP($G$12&amp;$G5264,'PIMS School'!$C$1:$R$1543,7,FALSE)))</f>
        <v/>
      </c>
      <c r="I5264" s="61" t="str">
        <f>IF(ISERROR(VLOOKUP($G$12&amp;$G5264,'PIMS School'!$C$1:$R$1543,8,FALSE)),"",(VLOOKUP($G$12&amp;$G5264,'PIMS School'!$C$1:$R$1543,8,FALSE)))</f>
        <v/>
      </c>
    </row>
    <row r="5265" spans="7:9" hidden="1">
      <c r="G5265" s="290">
        <v>269</v>
      </c>
      <c r="H5265" s="47" t="str">
        <f>IF(ISERROR(VLOOKUP($G$12&amp;$G5265,'PIMS School'!$C$1:$R$1543,7,FALSE)),"",(VLOOKUP($G$12&amp;$G5265,'PIMS School'!$C$1:$R$1543,7,FALSE)))</f>
        <v/>
      </c>
      <c r="I5265" s="61" t="str">
        <f>IF(ISERROR(VLOOKUP($G$12&amp;$G5265,'PIMS School'!$C$1:$R$1543,8,FALSE)),"",(VLOOKUP($G$12&amp;$G5265,'PIMS School'!$C$1:$R$1543,8,FALSE)))</f>
        <v/>
      </c>
    </row>
    <row r="5266" spans="7:9" hidden="1">
      <c r="G5266" s="290">
        <v>270</v>
      </c>
      <c r="H5266" s="47" t="str">
        <f>IF(ISERROR(VLOOKUP($G$12&amp;$G5266,'PIMS School'!$C$1:$R$1543,7,FALSE)),"",(VLOOKUP($G$12&amp;$G5266,'PIMS School'!$C$1:$R$1543,7,FALSE)))</f>
        <v/>
      </c>
      <c r="I5266" s="61" t="str">
        <f>IF(ISERROR(VLOOKUP($G$12&amp;$G5266,'PIMS School'!$C$1:$R$1543,8,FALSE)),"",(VLOOKUP($G$12&amp;$G5266,'PIMS School'!$C$1:$R$1543,8,FALSE)))</f>
        <v/>
      </c>
    </row>
    <row r="5267" spans="7:9" hidden="1">
      <c r="G5267" s="290">
        <v>271</v>
      </c>
      <c r="H5267" s="47" t="str">
        <f>IF(ISERROR(VLOOKUP($G$12&amp;$G5267,'PIMS School'!$C$1:$R$1543,7,FALSE)),"",(VLOOKUP($G$12&amp;$G5267,'PIMS School'!$C$1:$R$1543,7,FALSE)))</f>
        <v/>
      </c>
      <c r="I5267" s="61" t="str">
        <f>IF(ISERROR(VLOOKUP($G$12&amp;$G5267,'PIMS School'!$C$1:$R$1543,8,FALSE)),"",(VLOOKUP($G$12&amp;$G5267,'PIMS School'!$C$1:$R$1543,8,FALSE)))</f>
        <v/>
      </c>
    </row>
    <row r="5268" spans="7:9" hidden="1">
      <c r="G5268" s="290">
        <v>272</v>
      </c>
      <c r="H5268" s="47" t="str">
        <f>IF(ISERROR(VLOOKUP($G$12&amp;$G5268,'PIMS School'!$C$1:$R$1543,7,FALSE)),"",(VLOOKUP($G$12&amp;$G5268,'PIMS School'!$C$1:$R$1543,7,FALSE)))</f>
        <v/>
      </c>
      <c r="I5268" s="61" t="str">
        <f>IF(ISERROR(VLOOKUP($G$12&amp;$G5268,'PIMS School'!$C$1:$R$1543,8,FALSE)),"",(VLOOKUP($G$12&amp;$G5268,'PIMS School'!$C$1:$R$1543,8,FALSE)))</f>
        <v/>
      </c>
    </row>
    <row r="5269" spans="7:9" hidden="1">
      <c r="G5269" s="290">
        <v>273</v>
      </c>
      <c r="H5269" s="47" t="str">
        <f>IF(ISERROR(VLOOKUP($G$12&amp;$G5269,'PIMS School'!$C$1:$R$1543,7,FALSE)),"",(VLOOKUP($G$12&amp;$G5269,'PIMS School'!$C$1:$R$1543,7,FALSE)))</f>
        <v/>
      </c>
      <c r="I5269" s="61" t="str">
        <f>IF(ISERROR(VLOOKUP($G$12&amp;$G5269,'PIMS School'!$C$1:$R$1543,8,FALSE)),"",(VLOOKUP($G$12&amp;$G5269,'PIMS School'!$C$1:$R$1543,8,FALSE)))</f>
        <v/>
      </c>
    </row>
    <row r="5270" spans="7:9" hidden="1">
      <c r="G5270" s="290">
        <v>274</v>
      </c>
      <c r="H5270" s="47" t="str">
        <f>IF(ISERROR(VLOOKUP($G$12&amp;$G5270,'PIMS School'!$C$1:$R$1543,7,FALSE)),"",(VLOOKUP($G$12&amp;$G5270,'PIMS School'!$C$1:$R$1543,7,FALSE)))</f>
        <v/>
      </c>
      <c r="I5270" s="61" t="str">
        <f>IF(ISERROR(VLOOKUP($G$12&amp;$G5270,'PIMS School'!$C$1:$R$1543,8,FALSE)),"",(VLOOKUP($G$12&amp;$G5270,'PIMS School'!$C$1:$R$1543,8,FALSE)))</f>
        <v/>
      </c>
    </row>
    <row r="5271" spans="7:9" hidden="1">
      <c r="G5271" s="290">
        <v>275</v>
      </c>
      <c r="H5271" s="47" t="str">
        <f>IF(ISERROR(VLOOKUP($G$12&amp;$G5271,'PIMS School'!$C$1:$R$1543,7,FALSE)),"",(VLOOKUP($G$12&amp;$G5271,'PIMS School'!$C$1:$R$1543,7,FALSE)))</f>
        <v/>
      </c>
      <c r="I5271" s="61" t="str">
        <f>IF(ISERROR(VLOOKUP($G$12&amp;$G5271,'PIMS School'!$C$1:$R$1543,8,FALSE)),"",(VLOOKUP($G$12&amp;$G5271,'PIMS School'!$C$1:$R$1543,8,FALSE)))</f>
        <v/>
      </c>
    </row>
    <row r="5272" spans="7:9" hidden="1">
      <c r="G5272" s="290">
        <v>276</v>
      </c>
      <c r="H5272" s="47" t="str">
        <f>IF(ISERROR(VLOOKUP($G$12&amp;$G5272,'PIMS School'!$C$1:$R$1543,7,FALSE)),"",(VLOOKUP($G$12&amp;$G5272,'PIMS School'!$C$1:$R$1543,7,FALSE)))</f>
        <v/>
      </c>
      <c r="I5272" s="61" t="str">
        <f>IF(ISERROR(VLOOKUP($G$12&amp;$G5272,'PIMS School'!$C$1:$R$1543,8,FALSE)),"",(VLOOKUP($G$12&amp;$G5272,'PIMS School'!$C$1:$R$1543,8,FALSE)))</f>
        <v/>
      </c>
    </row>
    <row r="5273" spans="7:9" hidden="1">
      <c r="G5273" s="290">
        <v>277</v>
      </c>
      <c r="H5273" s="47" t="str">
        <f>IF(ISERROR(VLOOKUP($G$12&amp;$G5273,'PIMS School'!$C$1:$R$1543,7,FALSE)),"",(VLOOKUP($G$12&amp;$G5273,'PIMS School'!$C$1:$R$1543,7,FALSE)))</f>
        <v/>
      </c>
      <c r="I5273" s="61" t="str">
        <f>IF(ISERROR(VLOOKUP($G$12&amp;$G5273,'PIMS School'!$C$1:$R$1543,8,FALSE)),"",(VLOOKUP($G$12&amp;$G5273,'PIMS School'!$C$1:$R$1543,8,FALSE)))</f>
        <v/>
      </c>
    </row>
    <row r="5274" spans="7:9" hidden="1">
      <c r="G5274" s="290">
        <v>278</v>
      </c>
      <c r="H5274" s="47" t="str">
        <f>IF(ISERROR(VLOOKUP($G$12&amp;$G5274,'PIMS School'!$C$1:$R$1543,7,FALSE)),"",(VLOOKUP($G$12&amp;$G5274,'PIMS School'!$C$1:$R$1543,7,FALSE)))</f>
        <v/>
      </c>
      <c r="I5274" s="61" t="str">
        <f>IF(ISERROR(VLOOKUP($G$12&amp;$G5274,'PIMS School'!$C$1:$R$1543,8,FALSE)),"",(VLOOKUP($G$12&amp;$G5274,'PIMS School'!$C$1:$R$1543,8,FALSE)))</f>
        <v/>
      </c>
    </row>
    <row r="5275" spans="7:9" hidden="1">
      <c r="G5275" s="290">
        <v>279</v>
      </c>
      <c r="H5275" s="47" t="str">
        <f>IF(ISERROR(VLOOKUP($G$12&amp;$G5275,'PIMS School'!$C$1:$R$1543,7,FALSE)),"",(VLOOKUP($G$12&amp;$G5275,'PIMS School'!$C$1:$R$1543,7,FALSE)))</f>
        <v/>
      </c>
      <c r="I5275" s="61" t="str">
        <f>IF(ISERROR(VLOOKUP($G$12&amp;$G5275,'PIMS School'!$C$1:$R$1543,8,FALSE)),"",(VLOOKUP($G$12&amp;$G5275,'PIMS School'!$C$1:$R$1543,8,FALSE)))</f>
        <v/>
      </c>
    </row>
    <row r="5276" spans="7:9" hidden="1">
      <c r="G5276" s="290">
        <v>280</v>
      </c>
      <c r="H5276" s="47" t="str">
        <f>IF(ISERROR(VLOOKUP($G$12&amp;$G5276,'PIMS School'!$C$1:$R$1543,7,FALSE)),"",(VLOOKUP($G$12&amp;$G5276,'PIMS School'!$C$1:$R$1543,7,FALSE)))</f>
        <v/>
      </c>
      <c r="I5276" s="61" t="str">
        <f>IF(ISERROR(VLOOKUP($G$12&amp;$G5276,'PIMS School'!$C$1:$R$1543,8,FALSE)),"",(VLOOKUP($G$12&amp;$G5276,'PIMS School'!$C$1:$R$1543,8,FALSE)))</f>
        <v/>
      </c>
    </row>
    <row r="5277" spans="7:9" hidden="1">
      <c r="G5277" s="290">
        <v>281</v>
      </c>
      <c r="H5277" s="47" t="str">
        <f>IF(ISERROR(VLOOKUP($G$12&amp;$G5277,'PIMS School'!$C$1:$R$1543,7,FALSE)),"",(VLOOKUP($G$12&amp;$G5277,'PIMS School'!$C$1:$R$1543,7,FALSE)))</f>
        <v/>
      </c>
      <c r="I5277" s="61" t="str">
        <f>IF(ISERROR(VLOOKUP($G$12&amp;$G5277,'PIMS School'!$C$1:$R$1543,8,FALSE)),"",(VLOOKUP($G$12&amp;$G5277,'PIMS School'!$C$1:$R$1543,8,FALSE)))</f>
        <v/>
      </c>
    </row>
    <row r="5278" spans="7:9" hidden="1">
      <c r="G5278" s="290">
        <v>282</v>
      </c>
      <c r="H5278" s="47" t="str">
        <f>IF(ISERROR(VLOOKUP($G$12&amp;$G5278,'PIMS School'!$C$1:$R$1543,7,FALSE)),"",(VLOOKUP($G$12&amp;$G5278,'PIMS School'!$C$1:$R$1543,7,FALSE)))</f>
        <v/>
      </c>
      <c r="I5278" s="61" t="str">
        <f>IF(ISERROR(VLOOKUP($G$12&amp;$G5278,'PIMS School'!$C$1:$R$1543,8,FALSE)),"",(VLOOKUP($G$12&amp;$G5278,'PIMS School'!$C$1:$R$1543,8,FALSE)))</f>
        <v/>
      </c>
    </row>
    <row r="5279" spans="7:9" hidden="1">
      <c r="G5279" s="289">
        <v>283</v>
      </c>
      <c r="H5279" s="62" t="str">
        <f>IF(ISERROR(VLOOKUP($G$12&amp;$G5279,'PIMS School'!$C$1:$R$1543,7,FALSE)),"",(VLOOKUP($G$12&amp;$G5279,'PIMS School'!$C$1:$R$1543,7,FALSE)))</f>
        <v/>
      </c>
      <c r="I5279" s="63" t="str">
        <f>IF(ISERROR(VLOOKUP($G$12&amp;$G5279,'PIMS School'!$C$1:$R$1543,8,FALSE)),"",(VLOOKUP($G$12&amp;$G5279,'PIMS School'!$C$1:$R$1543,8,FALSE)))</f>
        <v/>
      </c>
    </row>
    <row r="5280" spans="7:9" hidden="1"/>
  </sheetData>
  <sheetProtection password="CE45" sheet="1" objects="1" scenarios="1" selectLockedCells="1"/>
  <mergeCells count="34">
    <mergeCell ref="G34:M34"/>
    <mergeCell ref="G30:M30"/>
    <mergeCell ref="G31:J31"/>
    <mergeCell ref="G14:M14"/>
    <mergeCell ref="G15:M15"/>
    <mergeCell ref="G32:M32"/>
    <mergeCell ref="E29:M29"/>
    <mergeCell ref="G16:M16"/>
    <mergeCell ref="E18:M19"/>
    <mergeCell ref="G35:J35"/>
    <mergeCell ref="G36:M36"/>
    <mergeCell ref="E38:M38"/>
    <mergeCell ref="G39:M39"/>
    <mergeCell ref="G4994:I4994"/>
    <mergeCell ref="E42:M42"/>
    <mergeCell ref="E40:M40"/>
    <mergeCell ref="H20:I20"/>
    <mergeCell ref="G10:M10"/>
    <mergeCell ref="E9:M9"/>
    <mergeCell ref="G11:M11"/>
    <mergeCell ref="E20:E27"/>
    <mergeCell ref="H24:I24"/>
    <mergeCell ref="H25:I25"/>
    <mergeCell ref="H27:I27"/>
    <mergeCell ref="H21:I21"/>
    <mergeCell ref="H22:I22"/>
    <mergeCell ref="H23:I23"/>
    <mergeCell ref="H26:I26"/>
    <mergeCell ref="G12:M12"/>
    <mergeCell ref="E4:M4"/>
    <mergeCell ref="E5:M5"/>
    <mergeCell ref="E6:M6"/>
    <mergeCell ref="E2:M2"/>
    <mergeCell ref="E7:K7"/>
  </mergeCells>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DJ5077"/>
  <sheetViews>
    <sheetView showGridLines="0" showRowColHeaders="0" workbookViewId="0">
      <pane xSplit="10" ySplit="13" topLeftCell="Q26" activePane="bottomRight" state="frozen"/>
      <selection pane="topRight" activeCell="K1" sqref="K1"/>
      <selection pane="bottomLeft" activeCell="A14" sqref="A14"/>
      <selection pane="bottomRight" activeCell="AM41" sqref="AM41"/>
    </sheetView>
  </sheetViews>
  <sheetFormatPr baseColWidth="10" defaultColWidth="8.83203125" defaultRowHeight="14" x14ac:dyDescent="0"/>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548"/>
      <c r="F2" s="548"/>
      <c r="G2" s="548"/>
      <c r="H2" s="548"/>
      <c r="I2" s="548"/>
      <c r="J2" s="548"/>
      <c r="K2" s="548"/>
      <c r="L2" s="548"/>
      <c r="M2" s="548"/>
      <c r="N2" s="548"/>
      <c r="O2" s="548"/>
      <c r="P2" s="548"/>
      <c r="Q2" s="22"/>
      <c r="R2" s="22"/>
      <c r="S2" s="22"/>
      <c r="T2" s="22"/>
      <c r="U2" s="22"/>
      <c r="V2" s="22"/>
      <c r="W2" s="22"/>
      <c r="X2" s="22"/>
      <c r="Y2" s="22"/>
      <c r="Z2" s="22"/>
      <c r="AA2" s="22"/>
      <c r="AB2" s="22"/>
      <c r="AC2" s="22"/>
      <c r="AD2" s="22"/>
      <c r="AE2" s="22"/>
      <c r="AF2" s="548"/>
      <c r="AG2" s="548"/>
      <c r="AH2" s="548"/>
      <c r="AI2" s="548"/>
      <c r="AJ2" s="548"/>
      <c r="AK2" s="548"/>
      <c r="AL2" s="548"/>
      <c r="AM2" s="548"/>
      <c r="AN2" s="548"/>
      <c r="AO2" s="548"/>
      <c r="AP2" s="548"/>
      <c r="AQ2" s="548"/>
      <c r="AR2" s="613"/>
    </row>
    <row r="3" spans="1:114" customFormat="1" ht="4.75" customHeight="1">
      <c r="B3" s="19"/>
      <c r="C3" s="20"/>
      <c r="D3" s="188"/>
      <c r="E3" s="16"/>
      <c r="F3" s="16"/>
      <c r="G3" s="16"/>
      <c r="H3" s="182"/>
      <c r="I3" s="182"/>
      <c r="J3" s="182"/>
      <c r="K3" s="182"/>
      <c r="L3" s="16"/>
      <c r="M3" s="16"/>
      <c r="N3" s="16"/>
      <c r="O3" s="16"/>
      <c r="P3" s="16"/>
      <c r="AG3" s="47"/>
      <c r="AR3" s="26"/>
    </row>
    <row r="4" spans="1:114" ht="21" customHeight="1">
      <c r="A4"/>
      <c r="B4" s="19"/>
      <c r="C4" s="18"/>
      <c r="D4" s="245"/>
      <c r="E4" s="614" t="str">
        <f>'Page 1 - General Information'!E4</f>
        <v xml:space="preserve"> INTERSCHOLASTIC ATHLETIC OPPORTUNITIES DISCLOSURE FORM 15.6</v>
      </c>
      <c r="F4" s="614"/>
      <c r="G4" s="614"/>
      <c r="H4" s="614"/>
      <c r="I4" s="614"/>
      <c r="J4" s="614"/>
      <c r="K4" s="614"/>
      <c r="L4" s="614"/>
      <c r="M4" s="614"/>
      <c r="N4" s="614"/>
      <c r="O4" s="614"/>
      <c r="P4" s="614"/>
      <c r="Q4" s="614"/>
      <c r="R4" s="614"/>
      <c r="S4" s="614"/>
      <c r="T4" s="614"/>
      <c r="U4" s="614"/>
      <c r="V4" s="614"/>
      <c r="W4" s="614"/>
      <c r="X4" s="614"/>
      <c r="Y4" s="614"/>
      <c r="Z4" s="614"/>
      <c r="AA4" s="614"/>
      <c r="AB4" s="614"/>
      <c r="AC4" s="614"/>
      <c r="AD4" s="614"/>
      <c r="AE4" s="614"/>
      <c r="AF4" s="614"/>
      <c r="AG4" s="614"/>
      <c r="AH4" s="614"/>
      <c r="AI4" s="614"/>
      <c r="AJ4" s="614"/>
      <c r="AK4" s="614"/>
      <c r="AL4" s="614"/>
      <c r="AM4" s="614"/>
      <c r="AN4" s="614"/>
      <c r="AO4" s="614"/>
      <c r="AP4" s="614"/>
      <c r="AR4" s="26"/>
      <c r="BW4"/>
      <c r="BX4"/>
      <c r="BY4"/>
      <c r="BZ4"/>
      <c r="CA4"/>
      <c r="CB4"/>
      <c r="CC4"/>
      <c r="CD4"/>
      <c r="CE4"/>
      <c r="CF4"/>
      <c r="CG4"/>
      <c r="CH4"/>
      <c r="CI4"/>
      <c r="CJ4"/>
      <c r="CK4"/>
      <c r="CL4"/>
      <c r="CM4"/>
      <c r="CN4"/>
      <c r="CO4"/>
      <c r="CP4"/>
    </row>
    <row r="5" spans="1:114" ht="20.25" customHeight="1">
      <c r="A5"/>
      <c r="B5" s="19"/>
      <c r="C5" s="18"/>
      <c r="D5" s="246"/>
      <c r="E5" s="546" t="str">
        <f>'Page 1 - General Information'!E5</f>
        <v>2014 - 2015 School Year</v>
      </c>
      <c r="F5" s="546"/>
      <c r="G5" s="546"/>
      <c r="H5" s="546"/>
      <c r="I5" s="546"/>
      <c r="J5" s="546"/>
      <c r="K5" s="546"/>
      <c r="L5" s="546"/>
      <c r="M5" s="546"/>
      <c r="N5" s="546"/>
      <c r="O5" s="546"/>
      <c r="P5" s="546"/>
      <c r="Q5" s="546"/>
      <c r="R5" s="546"/>
      <c r="S5" s="546"/>
      <c r="T5" s="546"/>
      <c r="U5" s="546"/>
      <c r="V5" s="546"/>
      <c r="W5" s="546"/>
      <c r="X5" s="546"/>
      <c r="Y5" s="546"/>
      <c r="Z5" s="546"/>
      <c r="AA5" s="546"/>
      <c r="AB5" s="546"/>
      <c r="AC5" s="546"/>
      <c r="AD5" s="546"/>
      <c r="AE5" s="546"/>
      <c r="AF5" s="546"/>
      <c r="AG5" s="546"/>
      <c r="AH5" s="546"/>
      <c r="AI5" s="546"/>
      <c r="AJ5" s="546"/>
      <c r="AK5" s="546"/>
      <c r="AL5" s="546"/>
      <c r="AM5" s="546"/>
      <c r="AN5" s="546"/>
      <c r="AO5" s="546"/>
      <c r="AP5" s="546"/>
      <c r="AR5" s="26"/>
      <c r="BW5"/>
      <c r="BX5"/>
      <c r="BY5"/>
      <c r="BZ5"/>
      <c r="CA5"/>
      <c r="CB5"/>
      <c r="CC5"/>
      <c r="CD5"/>
      <c r="CE5"/>
      <c r="CF5"/>
      <c r="CG5"/>
      <c r="CH5"/>
      <c r="CI5"/>
      <c r="CJ5"/>
      <c r="CK5"/>
      <c r="CL5"/>
      <c r="CM5"/>
      <c r="CN5"/>
      <c r="CO5"/>
      <c r="CP5"/>
    </row>
    <row r="6" spans="1:114" s="24" customFormat="1" ht="4.7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c r="B7" s="19"/>
      <c r="C7" s="18"/>
      <c r="D7" s="246"/>
      <c r="E7" s="238"/>
      <c r="F7" s="111"/>
      <c r="G7" s="258" t="str">
        <f>IF('Page 1 - General Information'!G14="[Make Selection From Drop-Down List ]","",("School:  "&amp;'Page 1 - General Information'!G14&amp;" - "&amp;'Page 1 - General Information'!G16))</f>
        <v>School:  Upper Merion HS - 3395</v>
      </c>
      <c r="H7" s="111"/>
      <c r="I7" s="111"/>
      <c r="J7" s="111"/>
      <c r="K7" s="111"/>
      <c r="L7" s="258"/>
      <c r="M7" s="111"/>
      <c r="N7" s="111"/>
      <c r="O7" s="111"/>
      <c r="P7" s="111"/>
      <c r="Q7" s="111"/>
      <c r="R7" s="111"/>
      <c r="S7" s="111"/>
      <c r="T7" s="111" t="s">
        <v>3893</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4.75" customHeight="1">
      <c r="B8" s="19"/>
      <c r="C8" s="18"/>
      <c r="D8" s="294"/>
      <c r="E8" s="612"/>
      <c r="F8" s="612"/>
      <c r="G8" s="612"/>
      <c r="H8" s="612"/>
      <c r="I8" s="612"/>
      <c r="J8" s="612"/>
      <c r="K8" s="612"/>
      <c r="L8" s="612"/>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c r="A9"/>
      <c r="B9" s="19"/>
      <c r="C9" s="18"/>
      <c r="D9" s="246"/>
      <c r="E9" s="622" t="s">
        <v>9</v>
      </c>
      <c r="F9" s="622"/>
      <c r="G9" s="622"/>
      <c r="H9" s="622"/>
      <c r="I9" s="622"/>
      <c r="J9" s="624"/>
      <c r="K9" s="622"/>
      <c r="L9" s="622"/>
      <c r="M9" s="622"/>
      <c r="N9" s="622"/>
      <c r="O9" s="622"/>
      <c r="P9" s="622"/>
      <c r="Q9" s="622"/>
      <c r="R9" s="622"/>
      <c r="S9" s="622"/>
      <c r="T9" s="622"/>
      <c r="U9" s="622"/>
      <c r="V9" s="622"/>
      <c r="W9" s="622"/>
      <c r="X9" s="622"/>
      <c r="Y9" s="622"/>
      <c r="Z9" s="622"/>
      <c r="AA9" s="622"/>
      <c r="AB9" s="622"/>
      <c r="AC9" s="622"/>
      <c r="AD9" s="622"/>
      <c r="AE9" s="622"/>
      <c r="AF9" s="623"/>
      <c r="AG9" s="116"/>
      <c r="AH9" s="621" t="s">
        <v>11</v>
      </c>
      <c r="AI9" s="622"/>
      <c r="AJ9" s="622"/>
      <c r="AK9" s="622"/>
      <c r="AL9" s="622"/>
      <c r="AM9" s="622"/>
      <c r="AN9" s="622"/>
      <c r="AO9" s="622"/>
      <c r="AP9" s="623"/>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c r="A10" s="127"/>
      <c r="B10" s="128"/>
      <c r="C10" s="129"/>
      <c r="D10" s="247"/>
      <c r="E10" s="615" t="s">
        <v>3864</v>
      </c>
      <c r="F10" s="9"/>
      <c r="G10" s="618" t="s">
        <v>3860</v>
      </c>
      <c r="H10" s="199"/>
      <c r="I10" s="618" t="s">
        <v>3865</v>
      </c>
      <c r="J10" s="199"/>
      <c r="K10" s="601" t="s">
        <v>3892</v>
      </c>
      <c r="L10" s="602"/>
      <c r="M10" s="603"/>
      <c r="N10" s="132"/>
      <c r="O10" s="601" t="s">
        <v>3837</v>
      </c>
      <c r="P10" s="602"/>
      <c r="Q10" s="603"/>
      <c r="R10" s="110"/>
      <c r="S10" s="595" t="s">
        <v>5434</v>
      </c>
      <c r="T10" s="596"/>
      <c r="U10" s="596"/>
      <c r="V10" s="597"/>
      <c r="W10" s="110"/>
      <c r="X10" s="601" t="s">
        <v>3833</v>
      </c>
      <c r="Y10" s="602"/>
      <c r="Z10" s="602"/>
      <c r="AA10" s="603"/>
      <c r="AB10" s="110"/>
      <c r="AC10" s="601" t="s">
        <v>3834</v>
      </c>
      <c r="AD10" s="602"/>
      <c r="AE10" s="602"/>
      <c r="AF10" s="603"/>
      <c r="AG10" s="4"/>
      <c r="AH10" s="605" t="s">
        <v>5485</v>
      </c>
      <c r="AI10" s="605"/>
      <c r="AJ10" s="605"/>
      <c r="AK10" s="609"/>
      <c r="AL10" s="12"/>
      <c r="AM10" s="607" t="s">
        <v>13</v>
      </c>
      <c r="AN10" s="608"/>
      <c r="AO10" s="608"/>
      <c r="AP10" s="608"/>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 customHeight="1">
      <c r="A11"/>
      <c r="B11" s="19"/>
      <c r="C11" s="18"/>
      <c r="D11" s="246"/>
      <c r="E11" s="616"/>
      <c r="F11" s="109"/>
      <c r="G11" s="619"/>
      <c r="H11" s="200"/>
      <c r="I11" s="619"/>
      <c r="J11" s="200"/>
      <c r="K11" s="604"/>
      <c r="L11" s="605"/>
      <c r="M11" s="606"/>
      <c r="N11" s="109"/>
      <c r="O11" s="604"/>
      <c r="P11" s="605"/>
      <c r="Q11" s="606"/>
      <c r="R11" s="110"/>
      <c r="S11" s="598"/>
      <c r="T11" s="599"/>
      <c r="U11" s="599"/>
      <c r="V11" s="600"/>
      <c r="W11" s="110"/>
      <c r="X11" s="604"/>
      <c r="Y11" s="605"/>
      <c r="Z11" s="605"/>
      <c r="AA11" s="606"/>
      <c r="AB11" s="187"/>
      <c r="AC11" s="604"/>
      <c r="AD11" s="605"/>
      <c r="AE11" s="605"/>
      <c r="AF11" s="606"/>
      <c r="AG11" s="4"/>
      <c r="AH11" s="610" t="s">
        <v>3835</v>
      </c>
      <c r="AI11" s="611"/>
      <c r="AJ11" s="610" t="s">
        <v>3836</v>
      </c>
      <c r="AK11" s="611"/>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75" customHeight="1">
      <c r="A12"/>
      <c r="B12" s="19"/>
      <c r="C12" s="18"/>
      <c r="D12" s="246"/>
      <c r="E12" s="617"/>
      <c r="F12" s="10"/>
      <c r="G12" s="620"/>
      <c r="H12" s="11"/>
      <c r="I12" s="620"/>
      <c r="J12" s="11"/>
      <c r="K12" s="189" t="s">
        <v>3856</v>
      </c>
      <c r="L12" s="6" t="s">
        <v>3890</v>
      </c>
      <c r="M12" s="75" t="s">
        <v>3891</v>
      </c>
      <c r="N12" s="13"/>
      <c r="O12" s="7" t="s">
        <v>7</v>
      </c>
      <c r="P12" s="7" t="s">
        <v>0</v>
      </c>
      <c r="Q12" s="7" t="s">
        <v>8</v>
      </c>
      <c r="R12" s="11"/>
      <c r="S12" s="7" t="s">
        <v>5435</v>
      </c>
      <c r="T12" s="7" t="s">
        <v>2</v>
      </c>
      <c r="U12" s="7" t="s">
        <v>1</v>
      </c>
      <c r="V12" s="7" t="s">
        <v>3852</v>
      </c>
      <c r="W12" s="11"/>
      <c r="X12" s="7" t="s">
        <v>7</v>
      </c>
      <c r="Y12" s="8" t="s">
        <v>0</v>
      </c>
      <c r="Z12" s="146" t="s">
        <v>8</v>
      </c>
      <c r="AA12" s="150" t="s">
        <v>3453</v>
      </c>
      <c r="AB12" s="11"/>
      <c r="AC12" s="8" t="s">
        <v>7</v>
      </c>
      <c r="AD12" s="8" t="s">
        <v>0</v>
      </c>
      <c r="AE12" s="146" t="s">
        <v>8</v>
      </c>
      <c r="AF12" s="152" t="s">
        <v>3453</v>
      </c>
      <c r="AG12" s="4"/>
      <c r="AH12" s="173" t="s">
        <v>3850</v>
      </c>
      <c r="AI12" s="171" t="s">
        <v>3851</v>
      </c>
      <c r="AJ12" s="171" t="s">
        <v>3850</v>
      </c>
      <c r="AK12" s="7" t="s">
        <v>3851</v>
      </c>
      <c r="AL12" s="11"/>
      <c r="AM12" s="296">
        <f>SUM(AM14:AM184)</f>
        <v>0.68000000000000049</v>
      </c>
      <c r="AN12" s="296">
        <f>SUM(AN14:AN184)</f>
        <v>0.68000000000000049</v>
      </c>
      <c r="AO12" s="296">
        <f>SUM(AO14:AO184)</f>
        <v>0</v>
      </c>
      <c r="AP12" s="297">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2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8">
        <v>29</v>
      </c>
      <c r="AN13" s="298">
        <v>30</v>
      </c>
      <c r="AO13" s="298">
        <v>31</v>
      </c>
      <c r="AP13" s="298">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3868</v>
      </c>
      <c r="F14" s="259"/>
      <c r="G14" s="204" t="s">
        <v>3856</v>
      </c>
      <c r="H14" s="194"/>
      <c r="I14" s="211" t="s">
        <v>3861</v>
      </c>
      <c r="J14" s="282"/>
      <c r="K14" s="286">
        <v>15</v>
      </c>
      <c r="L14" s="286"/>
      <c r="M14" s="14">
        <f>SUM(K14:L14)</f>
        <v>15</v>
      </c>
      <c r="N14" s="3"/>
      <c r="O14" s="70"/>
      <c r="P14" s="70"/>
      <c r="Q14" s="70" t="s">
        <v>3849</v>
      </c>
      <c r="R14" s="3"/>
      <c r="S14" s="533">
        <v>1966</v>
      </c>
      <c r="T14" s="534"/>
      <c r="U14" s="534"/>
      <c r="V14" s="534"/>
      <c r="W14" s="3"/>
      <c r="X14" s="286"/>
      <c r="Y14" s="147"/>
      <c r="Z14" s="147">
        <v>20</v>
      </c>
      <c r="AA14" s="151">
        <f>SUM(X14:Z14)</f>
        <v>20</v>
      </c>
      <c r="AB14" s="3"/>
      <c r="AC14" s="147"/>
      <c r="AD14" s="147"/>
      <c r="AE14" s="147">
        <v>20</v>
      </c>
      <c r="AF14" s="151">
        <f>SUM(AC14:AE14)</f>
        <v>20</v>
      </c>
      <c r="AG14" s="4"/>
      <c r="AH14" s="326"/>
      <c r="AI14" s="147">
        <v>1</v>
      </c>
      <c r="AJ14" s="327"/>
      <c r="AK14" s="286">
        <v>1</v>
      </c>
      <c r="AL14" s="4"/>
      <c r="AM14" s="299">
        <v>1.2E-2</v>
      </c>
      <c r="AN14" s="299">
        <v>1.2E-2</v>
      </c>
      <c r="AO14" s="299">
        <v>0</v>
      </c>
      <c r="AP14" s="300">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3869</v>
      </c>
      <c r="F15" s="259"/>
      <c r="G15" s="205" t="s">
        <v>3856</v>
      </c>
      <c r="H15" s="194"/>
      <c r="I15" s="212" t="s">
        <v>3861</v>
      </c>
      <c r="J15" s="193"/>
      <c r="K15" s="197">
        <v>12</v>
      </c>
      <c r="L15" s="197"/>
      <c r="M15" s="14">
        <f t="shared" ref="M15:M78" si="0">SUM(K15:L15)</f>
        <v>12</v>
      </c>
      <c r="N15" s="3"/>
      <c r="O15" s="71"/>
      <c r="P15" s="71" t="s">
        <v>3849</v>
      </c>
      <c r="Q15" s="71"/>
      <c r="R15" s="3"/>
      <c r="S15" s="535">
        <v>1966</v>
      </c>
      <c r="T15" s="536"/>
      <c r="U15" s="536"/>
      <c r="V15" s="536"/>
      <c r="W15" s="3"/>
      <c r="X15" s="71"/>
      <c r="Y15" s="71">
        <v>22</v>
      </c>
      <c r="Z15" s="71"/>
      <c r="AA15" s="151">
        <f t="shared" ref="AA15:AA78" si="1">SUM(X15:Z15)</f>
        <v>22</v>
      </c>
      <c r="AB15" s="3"/>
      <c r="AC15" s="295"/>
      <c r="AD15" s="295">
        <v>22</v>
      </c>
      <c r="AE15" s="295"/>
      <c r="AF15" s="151">
        <f t="shared" ref="AF15:AF78" si="2">SUM(AC15:AE15)</f>
        <v>22</v>
      </c>
      <c r="AG15" s="4"/>
      <c r="AH15" s="328"/>
      <c r="AI15" s="341">
        <v>1</v>
      </c>
      <c r="AJ15" s="329"/>
      <c r="AK15" s="342"/>
      <c r="AL15" s="4"/>
      <c r="AM15" s="301">
        <v>1.2E-2</v>
      </c>
      <c r="AN15" s="302">
        <v>1.2E-2</v>
      </c>
      <c r="AO15" s="301">
        <v>0</v>
      </c>
      <c r="AP15" s="302">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3870</v>
      </c>
      <c r="F16" s="259"/>
      <c r="G16" s="204" t="s">
        <v>3856</v>
      </c>
      <c r="H16" s="194"/>
      <c r="I16" s="211" t="s">
        <v>3861</v>
      </c>
      <c r="J16" s="193"/>
      <c r="K16" s="196"/>
      <c r="L16" s="196"/>
      <c r="M16" s="14">
        <f t="shared" si="0"/>
        <v>0</v>
      </c>
      <c r="N16" s="3"/>
      <c r="O16" s="70"/>
      <c r="P16" s="70"/>
      <c r="Q16" s="70"/>
      <c r="R16" s="3"/>
      <c r="S16" s="537"/>
      <c r="T16" s="538"/>
      <c r="U16" s="538"/>
      <c r="V16" s="538"/>
      <c r="W16" s="3"/>
      <c r="X16" s="286"/>
      <c r="Y16" s="147"/>
      <c r="Z16" s="147"/>
      <c r="AA16" s="151">
        <f t="shared" si="1"/>
        <v>0</v>
      </c>
      <c r="AB16" s="3"/>
      <c r="AC16" s="147"/>
      <c r="AD16" s="147"/>
      <c r="AE16" s="147"/>
      <c r="AF16" s="151">
        <f t="shared" si="2"/>
        <v>0</v>
      </c>
      <c r="AG16" s="4"/>
      <c r="AH16" s="326"/>
      <c r="AI16" s="147"/>
      <c r="AJ16" s="327"/>
      <c r="AK16" s="286"/>
      <c r="AL16" s="4"/>
      <c r="AM16" s="299">
        <v>0</v>
      </c>
      <c r="AN16" s="300">
        <v>0</v>
      </c>
      <c r="AO16" s="299">
        <v>0</v>
      </c>
      <c r="AP16" s="300">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3871</v>
      </c>
      <c r="F17" s="259"/>
      <c r="G17" s="205" t="s">
        <v>3856</v>
      </c>
      <c r="H17" s="194"/>
      <c r="I17" s="212" t="s">
        <v>3861</v>
      </c>
      <c r="J17" s="193"/>
      <c r="K17" s="197">
        <v>13</v>
      </c>
      <c r="L17" s="197"/>
      <c r="M17" s="14">
        <f t="shared" si="0"/>
        <v>13</v>
      </c>
      <c r="N17" s="3"/>
      <c r="O17" s="71" t="s">
        <v>3849</v>
      </c>
      <c r="P17" s="71"/>
      <c r="Q17" s="71"/>
      <c r="R17" s="3"/>
      <c r="S17" s="535">
        <v>1966</v>
      </c>
      <c r="T17" s="536"/>
      <c r="U17" s="536"/>
      <c r="V17" s="536"/>
      <c r="W17" s="3"/>
      <c r="X17" s="71">
        <v>16</v>
      </c>
      <c r="Y17" s="71"/>
      <c r="Z17" s="71"/>
      <c r="AA17" s="151">
        <f t="shared" si="1"/>
        <v>16</v>
      </c>
      <c r="AB17" s="3"/>
      <c r="AC17" s="295">
        <v>16</v>
      </c>
      <c r="AD17" s="295"/>
      <c r="AE17" s="295"/>
      <c r="AF17" s="151">
        <f t="shared" si="2"/>
        <v>16</v>
      </c>
      <c r="AG17" s="4"/>
      <c r="AH17" s="328"/>
      <c r="AI17" s="341">
        <v>0.5</v>
      </c>
      <c r="AJ17" s="329"/>
      <c r="AK17" s="342"/>
      <c r="AL17" s="4"/>
      <c r="AM17" s="301">
        <v>1.2E-2</v>
      </c>
      <c r="AN17" s="302">
        <v>1.2E-2</v>
      </c>
      <c r="AO17" s="301">
        <v>0</v>
      </c>
      <c r="AP17" s="302">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3859</v>
      </c>
      <c r="F18" s="259"/>
      <c r="G18" s="204" t="s">
        <v>3856</v>
      </c>
      <c r="H18" s="194"/>
      <c r="I18" s="211" t="s">
        <v>3861</v>
      </c>
      <c r="J18" s="193"/>
      <c r="K18" s="196">
        <v>33</v>
      </c>
      <c r="L18" s="196"/>
      <c r="M18" s="14">
        <f t="shared" si="0"/>
        <v>33</v>
      </c>
      <c r="N18" s="3"/>
      <c r="O18" s="70" t="s">
        <v>3849</v>
      </c>
      <c r="P18" s="70"/>
      <c r="Q18" s="70"/>
      <c r="R18" s="3"/>
      <c r="S18" s="537">
        <v>1966</v>
      </c>
      <c r="T18" s="538"/>
      <c r="U18" s="538"/>
      <c r="V18" s="538"/>
      <c r="W18" s="3"/>
      <c r="X18" s="286">
        <v>11</v>
      </c>
      <c r="Y18" s="147"/>
      <c r="Z18" s="147"/>
      <c r="AA18" s="151">
        <f t="shared" si="1"/>
        <v>11</v>
      </c>
      <c r="AB18" s="3"/>
      <c r="AC18" s="147">
        <v>11</v>
      </c>
      <c r="AD18" s="147"/>
      <c r="AE18" s="147"/>
      <c r="AF18" s="151">
        <f>SUM(AC18:AE18)</f>
        <v>11</v>
      </c>
      <c r="AG18" s="4"/>
      <c r="AH18" s="326"/>
      <c r="AI18" s="147">
        <v>1</v>
      </c>
      <c r="AJ18" s="327"/>
      <c r="AK18" s="286">
        <v>1</v>
      </c>
      <c r="AL18" s="4"/>
      <c r="AM18" s="299">
        <v>1.2E-2</v>
      </c>
      <c r="AN18" s="299">
        <v>1.2E-2</v>
      </c>
      <c r="AO18" s="299">
        <v>0</v>
      </c>
      <c r="AP18" s="300">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3872</v>
      </c>
      <c r="F19" s="259"/>
      <c r="G19" s="205" t="s">
        <v>3856</v>
      </c>
      <c r="H19" s="194"/>
      <c r="I19" s="212" t="s">
        <v>3861</v>
      </c>
      <c r="J19" s="193"/>
      <c r="K19" s="197">
        <v>11</v>
      </c>
      <c r="L19" s="197"/>
      <c r="M19" s="14">
        <f t="shared" si="0"/>
        <v>11</v>
      </c>
      <c r="N19" s="3"/>
      <c r="O19" s="71" t="s">
        <v>3849</v>
      </c>
      <c r="P19" s="71"/>
      <c r="Q19" s="71"/>
      <c r="R19" s="3"/>
      <c r="S19" s="535">
        <v>1966</v>
      </c>
      <c r="T19" s="536"/>
      <c r="U19" s="536"/>
      <c r="V19" s="536"/>
      <c r="W19" s="3"/>
      <c r="X19" s="71">
        <v>18</v>
      </c>
      <c r="Y19" s="71"/>
      <c r="Z19" s="71"/>
      <c r="AA19" s="151">
        <f t="shared" si="1"/>
        <v>18</v>
      </c>
      <c r="AB19" s="3"/>
      <c r="AC19" s="295">
        <v>18</v>
      </c>
      <c r="AD19" s="295"/>
      <c r="AE19" s="295"/>
      <c r="AF19" s="151">
        <f t="shared" si="2"/>
        <v>18</v>
      </c>
      <c r="AG19" s="4"/>
      <c r="AH19" s="328"/>
      <c r="AI19" s="341">
        <v>0.5</v>
      </c>
      <c r="AJ19" s="329"/>
      <c r="AK19" s="342"/>
      <c r="AL19" s="4"/>
      <c r="AM19" s="301">
        <v>0.01</v>
      </c>
      <c r="AN19" s="302">
        <v>0.01</v>
      </c>
      <c r="AO19" s="301">
        <v>0</v>
      </c>
      <c r="AP19" s="302">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3873</v>
      </c>
      <c r="F20" s="259"/>
      <c r="G20" s="204" t="s">
        <v>3856</v>
      </c>
      <c r="H20" s="194"/>
      <c r="I20" s="211" t="s">
        <v>3861</v>
      </c>
      <c r="J20" s="193"/>
      <c r="K20" s="196">
        <v>19</v>
      </c>
      <c r="L20" s="196"/>
      <c r="M20" s="14">
        <f t="shared" si="0"/>
        <v>19</v>
      </c>
      <c r="N20" s="3"/>
      <c r="O20" s="70"/>
      <c r="P20" s="70"/>
      <c r="Q20" s="70" t="s">
        <v>3849</v>
      </c>
      <c r="R20" s="3"/>
      <c r="S20" s="537">
        <v>2008</v>
      </c>
      <c r="T20" s="538"/>
      <c r="U20" s="538"/>
      <c r="V20" s="538"/>
      <c r="W20" s="3"/>
      <c r="X20" s="286"/>
      <c r="Y20" s="147"/>
      <c r="Z20" s="147">
        <v>18</v>
      </c>
      <c r="AA20" s="151">
        <f t="shared" si="1"/>
        <v>18</v>
      </c>
      <c r="AB20" s="3"/>
      <c r="AC20" s="147"/>
      <c r="AD20" s="147"/>
      <c r="AE20" s="147">
        <v>18</v>
      </c>
      <c r="AF20" s="151">
        <f t="shared" si="2"/>
        <v>18</v>
      </c>
      <c r="AG20" s="4"/>
      <c r="AH20" s="326"/>
      <c r="AI20" s="147">
        <v>1</v>
      </c>
      <c r="AJ20" s="327"/>
      <c r="AK20" s="286"/>
      <c r="AL20" s="4"/>
      <c r="AM20" s="299">
        <v>1.2E-2</v>
      </c>
      <c r="AN20" s="299">
        <v>1.2E-2</v>
      </c>
      <c r="AO20" s="299">
        <v>0</v>
      </c>
      <c r="AP20" s="300">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3874</v>
      </c>
      <c r="F21" s="259"/>
      <c r="G21" s="205" t="s">
        <v>3856</v>
      </c>
      <c r="H21" s="194"/>
      <c r="I21" s="212" t="s">
        <v>3861</v>
      </c>
      <c r="J21" s="193"/>
      <c r="K21" s="197">
        <v>9</v>
      </c>
      <c r="L21" s="197"/>
      <c r="M21" s="14">
        <f t="shared" si="0"/>
        <v>9</v>
      </c>
      <c r="N21" s="3"/>
      <c r="O21" s="71"/>
      <c r="P21" s="71"/>
      <c r="Q21" s="71" t="s">
        <v>3849</v>
      </c>
      <c r="R21" s="3"/>
      <c r="S21" s="535">
        <v>1966</v>
      </c>
      <c r="T21" s="536"/>
      <c r="U21" s="536"/>
      <c r="V21" s="536"/>
      <c r="W21" s="3"/>
      <c r="X21" s="71"/>
      <c r="Y21" s="71"/>
      <c r="Z21" s="71">
        <v>12</v>
      </c>
      <c r="AA21" s="151">
        <f t="shared" si="1"/>
        <v>12</v>
      </c>
      <c r="AB21" s="3"/>
      <c r="AC21" s="295"/>
      <c r="AD21" s="295"/>
      <c r="AE21" s="295">
        <v>12</v>
      </c>
      <c r="AF21" s="151">
        <f t="shared" si="2"/>
        <v>12</v>
      </c>
      <c r="AG21" s="4"/>
      <c r="AH21" s="328"/>
      <c r="AI21" s="341">
        <v>0.25</v>
      </c>
      <c r="AJ21" s="329"/>
      <c r="AK21" s="342">
        <v>1</v>
      </c>
      <c r="AL21" s="4"/>
      <c r="AM21" s="301">
        <v>0.01</v>
      </c>
      <c r="AN21" s="302">
        <v>0.01</v>
      </c>
      <c r="AO21" s="301">
        <v>0</v>
      </c>
      <c r="AP21" s="302">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3875</v>
      </c>
      <c r="F22" s="259"/>
      <c r="G22" s="204" t="s">
        <v>3856</v>
      </c>
      <c r="H22" s="194"/>
      <c r="I22" s="211" t="s">
        <v>3861</v>
      </c>
      <c r="J22" s="193"/>
      <c r="K22" s="196">
        <v>29</v>
      </c>
      <c r="L22" s="196"/>
      <c r="M22" s="14">
        <f t="shared" si="0"/>
        <v>29</v>
      </c>
      <c r="N22" s="3"/>
      <c r="O22" s="70" t="s">
        <v>3849</v>
      </c>
      <c r="P22" s="70"/>
      <c r="Q22" s="70"/>
      <c r="R22" s="3"/>
      <c r="S22" s="537">
        <v>1966</v>
      </c>
      <c r="T22" s="538"/>
      <c r="U22" s="538"/>
      <c r="V22" s="538"/>
      <c r="W22" s="3"/>
      <c r="X22" s="286">
        <v>18</v>
      </c>
      <c r="Y22" s="147"/>
      <c r="Z22" s="147"/>
      <c r="AA22" s="151">
        <f t="shared" si="1"/>
        <v>18</v>
      </c>
      <c r="AB22" s="3"/>
      <c r="AC22" s="147">
        <v>18</v>
      </c>
      <c r="AD22" s="147"/>
      <c r="AE22" s="147"/>
      <c r="AF22" s="151">
        <f t="shared" si="2"/>
        <v>18</v>
      </c>
      <c r="AG22" s="4"/>
      <c r="AH22" s="326"/>
      <c r="AI22" s="147">
        <v>1</v>
      </c>
      <c r="AJ22" s="327"/>
      <c r="AK22" s="286">
        <v>1</v>
      </c>
      <c r="AL22" s="4"/>
      <c r="AM22" s="299">
        <v>1.2E-2</v>
      </c>
      <c r="AN22" s="299">
        <v>1.2E-2</v>
      </c>
      <c r="AO22" s="299">
        <v>0</v>
      </c>
      <c r="AP22" s="300">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3876</v>
      </c>
      <c r="F23" s="259"/>
      <c r="G23" s="205" t="s">
        <v>3856</v>
      </c>
      <c r="H23" s="194"/>
      <c r="I23" s="212" t="s">
        <v>3861</v>
      </c>
      <c r="J23" s="193"/>
      <c r="K23" s="197">
        <v>10</v>
      </c>
      <c r="L23" s="197"/>
      <c r="M23" s="14">
        <f t="shared" si="0"/>
        <v>10</v>
      </c>
      <c r="N23" s="3"/>
      <c r="O23" s="71"/>
      <c r="P23" s="71" t="s">
        <v>3849</v>
      </c>
      <c r="Q23" s="71"/>
      <c r="R23" s="3"/>
      <c r="S23" s="535">
        <v>1966</v>
      </c>
      <c r="T23" s="536"/>
      <c r="U23" s="536"/>
      <c r="V23" s="536"/>
      <c r="W23" s="3"/>
      <c r="X23" s="71"/>
      <c r="Y23" s="71">
        <v>18</v>
      </c>
      <c r="Z23" s="71"/>
      <c r="AA23" s="151">
        <f t="shared" si="1"/>
        <v>18</v>
      </c>
      <c r="AB23" s="3"/>
      <c r="AC23" s="295"/>
      <c r="AD23" s="295">
        <v>18</v>
      </c>
      <c r="AE23" s="295"/>
      <c r="AF23" s="151">
        <f t="shared" si="2"/>
        <v>18</v>
      </c>
      <c r="AG23" s="4"/>
      <c r="AH23" s="328"/>
      <c r="AI23" s="341">
        <v>1</v>
      </c>
      <c r="AJ23" s="329"/>
      <c r="AK23" s="342"/>
      <c r="AL23" s="4"/>
      <c r="AM23" s="301">
        <v>1.2E-2</v>
      </c>
      <c r="AN23" s="302">
        <v>1.2E-2</v>
      </c>
      <c r="AO23" s="301">
        <v>0</v>
      </c>
      <c r="AP23" s="302">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3877</v>
      </c>
      <c r="F24" s="259"/>
      <c r="G24" s="204" t="s">
        <v>3856</v>
      </c>
      <c r="H24" s="194"/>
      <c r="I24" s="211" t="s">
        <v>3861</v>
      </c>
      <c r="J24" s="193"/>
      <c r="K24" s="196">
        <v>9</v>
      </c>
      <c r="L24" s="196"/>
      <c r="M24" s="14">
        <f t="shared" si="0"/>
        <v>9</v>
      </c>
      <c r="N24" s="3"/>
      <c r="O24" s="70"/>
      <c r="P24" s="70"/>
      <c r="Q24" s="70" t="s">
        <v>3849</v>
      </c>
      <c r="R24" s="3"/>
      <c r="S24" s="537">
        <v>1966</v>
      </c>
      <c r="T24" s="538"/>
      <c r="U24" s="538"/>
      <c r="V24" s="538"/>
      <c r="W24" s="3"/>
      <c r="X24" s="286"/>
      <c r="Y24" s="147"/>
      <c r="Z24" s="147">
        <v>18</v>
      </c>
      <c r="AA24" s="151">
        <f t="shared" si="1"/>
        <v>18</v>
      </c>
      <c r="AB24" s="3"/>
      <c r="AC24" s="147"/>
      <c r="AD24" s="147"/>
      <c r="AE24" s="147">
        <v>18</v>
      </c>
      <c r="AF24" s="151">
        <f t="shared" si="2"/>
        <v>18</v>
      </c>
      <c r="AG24" s="4"/>
      <c r="AH24" s="326"/>
      <c r="AI24" s="147">
        <v>1</v>
      </c>
      <c r="AJ24" s="327"/>
      <c r="AK24" s="286"/>
      <c r="AL24" s="4"/>
      <c r="AM24" s="299">
        <v>1.2E-2</v>
      </c>
      <c r="AN24" s="299">
        <v>1.2E-2</v>
      </c>
      <c r="AO24" s="299">
        <v>0</v>
      </c>
      <c r="AP24" s="300">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3878</v>
      </c>
      <c r="F25" s="259"/>
      <c r="G25" s="205" t="s">
        <v>3856</v>
      </c>
      <c r="H25" s="194"/>
      <c r="I25" s="212" t="s">
        <v>3861</v>
      </c>
      <c r="J25" s="193"/>
      <c r="K25" s="197">
        <v>14</v>
      </c>
      <c r="L25" s="197"/>
      <c r="M25" s="14">
        <f t="shared" si="0"/>
        <v>14</v>
      </c>
      <c r="N25" s="3"/>
      <c r="O25" s="71"/>
      <c r="P25" s="71" t="s">
        <v>3849</v>
      </c>
      <c r="Q25" s="71"/>
      <c r="R25" s="3"/>
      <c r="S25" s="535">
        <v>1966</v>
      </c>
      <c r="T25" s="536"/>
      <c r="U25" s="536"/>
      <c r="V25" s="536"/>
      <c r="W25" s="3"/>
      <c r="X25" s="71"/>
      <c r="Y25" s="71">
        <v>16</v>
      </c>
      <c r="Z25" s="71"/>
      <c r="AA25" s="151">
        <f t="shared" si="1"/>
        <v>16</v>
      </c>
      <c r="AB25" s="3"/>
      <c r="AC25" s="295"/>
      <c r="AD25" s="295">
        <v>16</v>
      </c>
      <c r="AE25" s="295"/>
      <c r="AF25" s="151">
        <f t="shared" si="2"/>
        <v>16</v>
      </c>
      <c r="AG25" s="4"/>
      <c r="AH25" s="328"/>
      <c r="AI25" s="341">
        <v>0.25</v>
      </c>
      <c r="AJ25" s="329"/>
      <c r="AK25" s="342">
        <v>0.5</v>
      </c>
      <c r="AL25" s="4"/>
      <c r="AM25" s="301">
        <v>1.2E-2</v>
      </c>
      <c r="AN25" s="302">
        <v>1.2E-2</v>
      </c>
      <c r="AO25" s="301">
        <v>0</v>
      </c>
      <c r="AP25" s="302">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3879</v>
      </c>
      <c r="F26" s="259"/>
      <c r="G26" s="204" t="s">
        <v>3856</v>
      </c>
      <c r="H26" s="194"/>
      <c r="I26" s="211" t="s">
        <v>3861</v>
      </c>
      <c r="J26" s="193"/>
      <c r="K26" s="196">
        <v>26</v>
      </c>
      <c r="L26" s="196"/>
      <c r="M26" s="14">
        <f t="shared" si="0"/>
        <v>26</v>
      </c>
      <c r="N26" s="3"/>
      <c r="O26" s="70"/>
      <c r="P26" s="70"/>
      <c r="Q26" s="70" t="s">
        <v>3849</v>
      </c>
      <c r="R26" s="3"/>
      <c r="S26" s="537">
        <v>1966</v>
      </c>
      <c r="T26" s="538"/>
      <c r="U26" s="538"/>
      <c r="V26" s="538"/>
      <c r="W26" s="3"/>
      <c r="X26" s="286"/>
      <c r="Y26" s="147"/>
      <c r="Z26" s="147">
        <v>16</v>
      </c>
      <c r="AA26" s="151">
        <f t="shared" si="1"/>
        <v>16</v>
      </c>
      <c r="AB26" s="3"/>
      <c r="AC26" s="147"/>
      <c r="AD26" s="147"/>
      <c r="AE26" s="147">
        <v>16</v>
      </c>
      <c r="AF26" s="151">
        <f t="shared" si="2"/>
        <v>16</v>
      </c>
      <c r="AG26" s="4"/>
      <c r="AH26" s="326"/>
      <c r="AI26" s="147">
        <v>0.5</v>
      </c>
      <c r="AJ26" s="327"/>
      <c r="AK26" s="286">
        <v>1</v>
      </c>
      <c r="AL26" s="4"/>
      <c r="AM26" s="299">
        <v>1.2E-2</v>
      </c>
      <c r="AN26" s="299">
        <v>1.2E-2</v>
      </c>
      <c r="AO26" s="299">
        <v>0</v>
      </c>
      <c r="AP26" s="300">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3880</v>
      </c>
      <c r="F27" s="259"/>
      <c r="G27" s="205" t="s">
        <v>3856</v>
      </c>
      <c r="H27" s="194"/>
      <c r="I27" s="212" t="s">
        <v>3861</v>
      </c>
      <c r="J27" s="193"/>
      <c r="K27" s="197"/>
      <c r="L27" s="197"/>
      <c r="M27" s="14">
        <f t="shared" si="0"/>
        <v>0</v>
      </c>
      <c r="N27" s="3"/>
      <c r="O27" s="71"/>
      <c r="P27" s="71"/>
      <c r="Q27" s="71"/>
      <c r="R27" s="3"/>
      <c r="S27" s="535"/>
      <c r="T27" s="536"/>
      <c r="U27" s="536"/>
      <c r="V27" s="536"/>
      <c r="W27" s="3"/>
      <c r="X27" s="71"/>
      <c r="Y27" s="71"/>
      <c r="Z27" s="71"/>
      <c r="AA27" s="151">
        <f t="shared" si="1"/>
        <v>0</v>
      </c>
      <c r="AB27" s="3"/>
      <c r="AC27" s="295"/>
      <c r="AD27" s="295"/>
      <c r="AE27" s="295"/>
      <c r="AF27" s="151">
        <f t="shared" si="2"/>
        <v>0</v>
      </c>
      <c r="AG27" s="4"/>
      <c r="AH27" s="328"/>
      <c r="AI27" s="341"/>
      <c r="AJ27" s="329"/>
      <c r="AK27" s="342"/>
      <c r="AL27" s="4"/>
      <c r="AM27" s="301">
        <v>0</v>
      </c>
      <c r="AN27" s="301">
        <v>0</v>
      </c>
      <c r="AO27" s="301">
        <v>0</v>
      </c>
      <c r="AP27" s="302">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3881</v>
      </c>
      <c r="F28" s="259"/>
      <c r="G28" s="204" t="s">
        <v>3856</v>
      </c>
      <c r="H28" s="194"/>
      <c r="I28" s="211" t="s">
        <v>3861</v>
      </c>
      <c r="J28" s="193"/>
      <c r="K28" s="196">
        <v>14</v>
      </c>
      <c r="L28" s="196"/>
      <c r="M28" s="14">
        <f t="shared" si="0"/>
        <v>14</v>
      </c>
      <c r="N28" s="3"/>
      <c r="O28" s="70" t="s">
        <v>3849</v>
      </c>
      <c r="P28" s="70"/>
      <c r="Q28" s="70"/>
      <c r="R28" s="3"/>
      <c r="S28" s="537">
        <v>1966</v>
      </c>
      <c r="T28" s="538"/>
      <c r="U28" s="538"/>
      <c r="V28" s="538"/>
      <c r="W28" s="3"/>
      <c r="X28" s="286">
        <v>22</v>
      </c>
      <c r="Y28" s="147"/>
      <c r="Z28" s="147"/>
      <c r="AA28" s="151">
        <f t="shared" si="1"/>
        <v>22</v>
      </c>
      <c r="AB28" s="3"/>
      <c r="AC28" s="147">
        <v>22</v>
      </c>
      <c r="AD28" s="147"/>
      <c r="AE28" s="147"/>
      <c r="AF28" s="151">
        <f t="shared" si="2"/>
        <v>22</v>
      </c>
      <c r="AG28" s="4"/>
      <c r="AH28" s="326"/>
      <c r="AI28" s="147">
        <v>0.5</v>
      </c>
      <c r="AJ28" s="327"/>
      <c r="AK28" s="286">
        <v>0.5</v>
      </c>
      <c r="AL28" s="4"/>
      <c r="AM28" s="299">
        <v>1.2E-2</v>
      </c>
      <c r="AN28" s="299">
        <v>1.2E-2</v>
      </c>
      <c r="AO28" s="299">
        <v>0</v>
      </c>
      <c r="AP28" s="300">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3882</v>
      </c>
      <c r="F29" s="259"/>
      <c r="G29" s="205" t="s">
        <v>3856</v>
      </c>
      <c r="H29" s="194"/>
      <c r="I29" s="212" t="s">
        <v>3861</v>
      </c>
      <c r="J29" s="193"/>
      <c r="K29" s="197">
        <v>11</v>
      </c>
      <c r="L29" s="197"/>
      <c r="M29" s="14">
        <f t="shared" si="0"/>
        <v>11</v>
      </c>
      <c r="N29" s="3"/>
      <c r="O29" s="71"/>
      <c r="P29" s="71" t="s">
        <v>3849</v>
      </c>
      <c r="Q29" s="71"/>
      <c r="R29" s="3"/>
      <c r="S29" s="535">
        <v>1966</v>
      </c>
      <c r="T29" s="536"/>
      <c r="U29" s="536"/>
      <c r="V29" s="536"/>
      <c r="W29" s="3"/>
      <c r="X29" s="71"/>
      <c r="Y29" s="71">
        <v>22</v>
      </c>
      <c r="Z29" s="71"/>
      <c r="AA29" s="151">
        <f t="shared" si="1"/>
        <v>22</v>
      </c>
      <c r="AB29" s="3"/>
      <c r="AC29" s="295"/>
      <c r="AD29" s="295">
        <v>22</v>
      </c>
      <c r="AE29" s="295"/>
      <c r="AF29" s="151">
        <f t="shared" si="2"/>
        <v>22</v>
      </c>
      <c r="AG29" s="4"/>
      <c r="AH29" s="328"/>
      <c r="AI29" s="341">
        <v>1</v>
      </c>
      <c r="AJ29" s="329"/>
      <c r="AK29" s="342"/>
      <c r="AL29" s="4"/>
      <c r="AM29" s="301">
        <v>1.2E-2</v>
      </c>
      <c r="AN29" s="302">
        <v>1.2E-2</v>
      </c>
      <c r="AO29" s="301">
        <v>0</v>
      </c>
      <c r="AP29" s="302">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3868</v>
      </c>
      <c r="F30" s="259"/>
      <c r="G30" s="204" t="s">
        <v>3856</v>
      </c>
      <c r="H30" s="194"/>
      <c r="I30" s="211" t="s">
        <v>3862</v>
      </c>
      <c r="J30" s="193"/>
      <c r="K30" s="196">
        <v>14</v>
      </c>
      <c r="L30" s="196"/>
      <c r="M30" s="14">
        <f t="shared" si="0"/>
        <v>14</v>
      </c>
      <c r="N30" s="3"/>
      <c r="O30" s="70"/>
      <c r="P30" s="70"/>
      <c r="Q30" s="70" t="s">
        <v>3849</v>
      </c>
      <c r="R30" s="3"/>
      <c r="S30" s="537">
        <v>1966</v>
      </c>
      <c r="T30" s="538"/>
      <c r="U30" s="538"/>
      <c r="V30" s="538"/>
      <c r="W30" s="3"/>
      <c r="X30" s="286"/>
      <c r="Y30" s="147"/>
      <c r="Z30" s="147">
        <v>20</v>
      </c>
      <c r="AA30" s="151">
        <f t="shared" si="1"/>
        <v>20</v>
      </c>
      <c r="AB30" s="3"/>
      <c r="AC30" s="147"/>
      <c r="AD30" s="147"/>
      <c r="AE30" s="147">
        <v>20</v>
      </c>
      <c r="AF30" s="151">
        <f t="shared" si="2"/>
        <v>20</v>
      </c>
      <c r="AG30" s="4"/>
      <c r="AH30" s="326"/>
      <c r="AI30" s="147">
        <v>1</v>
      </c>
      <c r="AJ30" s="327"/>
      <c r="AK30" s="286"/>
      <c r="AL30" s="4"/>
      <c r="AM30" s="299">
        <v>1.2E-2</v>
      </c>
      <c r="AN30" s="299">
        <v>1.2E-2</v>
      </c>
      <c r="AO30" s="299">
        <v>0</v>
      </c>
      <c r="AP30" s="300">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3869</v>
      </c>
      <c r="F31" s="259"/>
      <c r="G31" s="205" t="s">
        <v>3856</v>
      </c>
      <c r="H31" s="194"/>
      <c r="I31" s="212" t="s">
        <v>3862</v>
      </c>
      <c r="J31" s="193"/>
      <c r="K31" s="197">
        <v>11</v>
      </c>
      <c r="L31" s="197"/>
      <c r="M31" s="14">
        <f t="shared" si="0"/>
        <v>11</v>
      </c>
      <c r="N31" s="3"/>
      <c r="O31" s="71"/>
      <c r="P31" s="71" t="s">
        <v>3849</v>
      </c>
      <c r="Q31" s="71"/>
      <c r="R31" s="3"/>
      <c r="S31" s="535">
        <v>1966</v>
      </c>
      <c r="T31" s="536"/>
      <c r="U31" s="536"/>
      <c r="V31" s="536"/>
      <c r="W31" s="3"/>
      <c r="X31" s="71"/>
      <c r="Y31" s="71">
        <v>22</v>
      </c>
      <c r="Z31" s="71"/>
      <c r="AA31" s="151">
        <f t="shared" si="1"/>
        <v>22</v>
      </c>
      <c r="AB31" s="3"/>
      <c r="AC31" s="295"/>
      <c r="AD31" s="295">
        <v>22</v>
      </c>
      <c r="AE31" s="295"/>
      <c r="AF31" s="151">
        <f t="shared" si="2"/>
        <v>22</v>
      </c>
      <c r="AG31" s="4"/>
      <c r="AH31" s="328"/>
      <c r="AI31" s="341">
        <v>1</v>
      </c>
      <c r="AJ31" s="329"/>
      <c r="AK31" s="342"/>
      <c r="AL31" s="4"/>
      <c r="AM31" s="301">
        <v>1.2E-2</v>
      </c>
      <c r="AN31" s="302">
        <v>1.2E-2</v>
      </c>
      <c r="AO31" s="301">
        <v>0</v>
      </c>
      <c r="AP31" s="302">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3870</v>
      </c>
      <c r="F32" s="259"/>
      <c r="G32" s="204" t="s">
        <v>3856</v>
      </c>
      <c r="H32" s="194"/>
      <c r="I32" s="211" t="s">
        <v>3862</v>
      </c>
      <c r="J32" s="193"/>
      <c r="K32" s="196"/>
      <c r="L32" s="196"/>
      <c r="M32" s="14">
        <f t="shared" si="0"/>
        <v>0</v>
      </c>
      <c r="N32" s="3"/>
      <c r="O32" s="70"/>
      <c r="P32" s="70"/>
      <c r="Q32" s="70"/>
      <c r="R32" s="3"/>
      <c r="S32" s="537"/>
      <c r="T32" s="538"/>
      <c r="U32" s="538"/>
      <c r="V32" s="538"/>
      <c r="W32" s="3"/>
      <c r="X32" s="286"/>
      <c r="Y32" s="147"/>
      <c r="Z32" s="147"/>
      <c r="AA32" s="151">
        <f t="shared" si="1"/>
        <v>0</v>
      </c>
      <c r="AB32" s="3"/>
      <c r="AC32" s="147"/>
      <c r="AD32" s="147"/>
      <c r="AE32" s="147"/>
      <c r="AF32" s="151">
        <f t="shared" si="2"/>
        <v>0</v>
      </c>
      <c r="AG32" s="4"/>
      <c r="AH32" s="326"/>
      <c r="AI32" s="147"/>
      <c r="AJ32" s="327"/>
      <c r="AK32" s="286"/>
      <c r="AL32" s="4"/>
      <c r="AM32" s="300">
        <v>0</v>
      </c>
      <c r="AN32" s="300">
        <v>0</v>
      </c>
      <c r="AO32" s="300">
        <v>0</v>
      </c>
      <c r="AP32" s="300">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3871</v>
      </c>
      <c r="F33" s="259"/>
      <c r="G33" s="205" t="s">
        <v>3856</v>
      </c>
      <c r="H33" s="194"/>
      <c r="I33" s="212" t="s">
        <v>3862</v>
      </c>
      <c r="J33" s="193"/>
      <c r="K33" s="197">
        <v>13</v>
      </c>
      <c r="L33" s="197"/>
      <c r="M33" s="14">
        <f t="shared" si="0"/>
        <v>13</v>
      </c>
      <c r="N33" s="3"/>
      <c r="O33" s="71" t="s">
        <v>3849</v>
      </c>
      <c r="P33" s="71"/>
      <c r="Q33" s="71"/>
      <c r="R33" s="3"/>
      <c r="S33" s="535">
        <v>1966</v>
      </c>
      <c r="T33" s="536"/>
      <c r="U33" s="536"/>
      <c r="V33" s="536"/>
      <c r="W33" s="3"/>
      <c r="X33" s="71">
        <v>16</v>
      </c>
      <c r="Y33" s="71"/>
      <c r="Z33" s="71"/>
      <c r="AA33" s="151">
        <f t="shared" si="1"/>
        <v>16</v>
      </c>
      <c r="AB33" s="3"/>
      <c r="AC33" s="295">
        <v>16</v>
      </c>
      <c r="AD33" s="295"/>
      <c r="AE33" s="295"/>
      <c r="AF33" s="151">
        <f t="shared" si="2"/>
        <v>16</v>
      </c>
      <c r="AG33" s="4"/>
      <c r="AH33" s="328"/>
      <c r="AI33" s="341">
        <v>0.5</v>
      </c>
      <c r="AJ33" s="329"/>
      <c r="AK33" s="342"/>
      <c r="AL33" s="4"/>
      <c r="AM33" s="539">
        <v>1.2E-2</v>
      </c>
      <c r="AN33" s="540">
        <v>1.2E-2</v>
      </c>
      <c r="AO33" s="301">
        <v>0</v>
      </c>
      <c r="AP33" s="302">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3859</v>
      </c>
      <c r="F34" s="259"/>
      <c r="G34" s="204" t="s">
        <v>3856</v>
      </c>
      <c r="H34" s="194"/>
      <c r="I34" s="211" t="s">
        <v>3862</v>
      </c>
      <c r="J34" s="193"/>
      <c r="K34" s="196">
        <v>21</v>
      </c>
      <c r="L34" s="196"/>
      <c r="M34" s="14">
        <f t="shared" si="0"/>
        <v>21</v>
      </c>
      <c r="N34" s="3"/>
      <c r="O34" s="70" t="s">
        <v>3849</v>
      </c>
      <c r="P34" s="70"/>
      <c r="Q34" s="70"/>
      <c r="R34" s="3"/>
      <c r="S34" s="537">
        <v>1966</v>
      </c>
      <c r="T34" s="538"/>
      <c r="U34" s="538"/>
      <c r="V34" s="538"/>
      <c r="W34" s="3"/>
      <c r="X34" s="286">
        <v>10</v>
      </c>
      <c r="Y34" s="147"/>
      <c r="Z34" s="147"/>
      <c r="AA34" s="151">
        <f t="shared" si="1"/>
        <v>10</v>
      </c>
      <c r="AB34" s="3"/>
      <c r="AC34" s="147">
        <v>10</v>
      </c>
      <c r="AD34" s="147"/>
      <c r="AE34" s="147"/>
      <c r="AF34" s="151">
        <f t="shared" si="2"/>
        <v>10</v>
      </c>
      <c r="AG34" s="4"/>
      <c r="AH34" s="326"/>
      <c r="AI34" s="147">
        <v>1</v>
      </c>
      <c r="AJ34" s="327"/>
      <c r="AK34" s="286">
        <v>1</v>
      </c>
      <c r="AL34" s="4"/>
      <c r="AM34" s="299">
        <v>0.01</v>
      </c>
      <c r="AN34" s="299">
        <v>0.01</v>
      </c>
      <c r="AO34" s="299">
        <v>0</v>
      </c>
      <c r="AP34" s="300">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3872</v>
      </c>
      <c r="F35" s="259"/>
      <c r="G35" s="205" t="s">
        <v>3856</v>
      </c>
      <c r="H35" s="194"/>
      <c r="I35" s="212" t="s">
        <v>3862</v>
      </c>
      <c r="J35" s="193"/>
      <c r="K35" s="197"/>
      <c r="L35" s="197"/>
      <c r="M35" s="14">
        <f t="shared" si="0"/>
        <v>0</v>
      </c>
      <c r="N35" s="3"/>
      <c r="O35" s="71"/>
      <c r="P35" s="71"/>
      <c r="Q35" s="71"/>
      <c r="R35" s="3"/>
      <c r="S35" s="535"/>
      <c r="T35" s="536"/>
      <c r="U35" s="536"/>
      <c r="V35" s="536"/>
      <c r="W35" s="3"/>
      <c r="X35" s="71"/>
      <c r="Y35" s="71"/>
      <c r="Z35" s="71"/>
      <c r="AA35" s="151">
        <f t="shared" si="1"/>
        <v>0</v>
      </c>
      <c r="AB35" s="3"/>
      <c r="AC35" s="295"/>
      <c r="AD35" s="295"/>
      <c r="AE35" s="295"/>
      <c r="AF35" s="151">
        <f t="shared" si="2"/>
        <v>0</v>
      </c>
      <c r="AG35" s="4"/>
      <c r="AH35" s="328"/>
      <c r="AI35" s="341"/>
      <c r="AJ35" s="329"/>
      <c r="AK35" s="342"/>
      <c r="AL35" s="4"/>
      <c r="AM35" s="301">
        <v>0</v>
      </c>
      <c r="AN35" s="301">
        <v>0</v>
      </c>
      <c r="AO35" s="301">
        <v>0</v>
      </c>
      <c r="AP35" s="302">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3873</v>
      </c>
      <c r="F36" s="259"/>
      <c r="G36" s="204" t="s">
        <v>3856</v>
      </c>
      <c r="H36" s="194"/>
      <c r="I36" s="211" t="s">
        <v>3862</v>
      </c>
      <c r="J36" s="193"/>
      <c r="K36" s="196">
        <v>14</v>
      </c>
      <c r="L36" s="196"/>
      <c r="M36" s="14">
        <f t="shared" si="0"/>
        <v>14</v>
      </c>
      <c r="N36" s="3"/>
      <c r="O36" s="70"/>
      <c r="P36" s="70"/>
      <c r="Q36" s="70" t="s">
        <v>3849</v>
      </c>
      <c r="R36" s="3"/>
      <c r="S36" s="537">
        <v>2008</v>
      </c>
      <c r="T36" s="538"/>
      <c r="U36" s="538"/>
      <c r="V36" s="538"/>
      <c r="W36" s="3"/>
      <c r="X36" s="286"/>
      <c r="Y36" s="147"/>
      <c r="Z36" s="147">
        <v>18</v>
      </c>
      <c r="AA36" s="151">
        <f t="shared" si="1"/>
        <v>18</v>
      </c>
      <c r="AB36" s="3"/>
      <c r="AC36" s="147"/>
      <c r="AD36" s="147"/>
      <c r="AE36" s="147">
        <v>18</v>
      </c>
      <c r="AF36" s="151">
        <f t="shared" si="2"/>
        <v>18</v>
      </c>
      <c r="AG36" s="4"/>
      <c r="AH36" s="326"/>
      <c r="AI36" s="147">
        <v>1</v>
      </c>
      <c r="AJ36" s="327"/>
      <c r="AK36" s="286"/>
      <c r="AL36" s="4"/>
      <c r="AM36" s="299">
        <v>1.2E-2</v>
      </c>
      <c r="AN36" s="299">
        <v>1.2E-2</v>
      </c>
      <c r="AO36" s="299">
        <v>0</v>
      </c>
      <c r="AP36" s="300">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3874</v>
      </c>
      <c r="F37" s="259"/>
      <c r="G37" s="205" t="s">
        <v>3856</v>
      </c>
      <c r="H37" s="194"/>
      <c r="I37" s="212" t="s">
        <v>3862</v>
      </c>
      <c r="J37" s="193"/>
      <c r="K37" s="197">
        <v>8</v>
      </c>
      <c r="L37" s="197"/>
      <c r="M37" s="14">
        <f t="shared" si="0"/>
        <v>8</v>
      </c>
      <c r="N37" s="3"/>
      <c r="O37" s="71"/>
      <c r="P37" s="71"/>
      <c r="Q37" s="71" t="s">
        <v>3849</v>
      </c>
      <c r="R37" s="3"/>
      <c r="S37" s="535">
        <v>1966</v>
      </c>
      <c r="T37" s="536"/>
      <c r="U37" s="536"/>
      <c r="V37" s="536"/>
      <c r="W37" s="3"/>
      <c r="X37" s="71"/>
      <c r="Y37" s="71"/>
      <c r="Z37" s="71">
        <v>12</v>
      </c>
      <c r="AA37" s="151">
        <f t="shared" si="1"/>
        <v>12</v>
      </c>
      <c r="AB37" s="3"/>
      <c r="AC37" s="295"/>
      <c r="AD37" s="295"/>
      <c r="AE37" s="295">
        <v>12</v>
      </c>
      <c r="AF37" s="151">
        <f t="shared" si="2"/>
        <v>12</v>
      </c>
      <c r="AG37" s="4"/>
      <c r="AH37" s="328"/>
      <c r="AI37" s="341">
        <v>0.25</v>
      </c>
      <c r="AJ37" s="329"/>
      <c r="AK37" s="342">
        <v>0.5</v>
      </c>
      <c r="AL37" s="4"/>
      <c r="AM37" s="301">
        <v>0.01</v>
      </c>
      <c r="AN37" s="301">
        <v>0.01</v>
      </c>
      <c r="AO37" s="301">
        <v>0</v>
      </c>
      <c r="AP37" s="302">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3875</v>
      </c>
      <c r="F38" s="259"/>
      <c r="G38" s="204" t="s">
        <v>3856</v>
      </c>
      <c r="H38" s="194"/>
      <c r="I38" s="211" t="s">
        <v>3862</v>
      </c>
      <c r="J38" s="193"/>
      <c r="K38" s="196">
        <v>22</v>
      </c>
      <c r="L38" s="196"/>
      <c r="M38" s="14">
        <f t="shared" si="0"/>
        <v>22</v>
      </c>
      <c r="N38" s="3"/>
      <c r="O38" s="70" t="s">
        <v>3849</v>
      </c>
      <c r="P38" s="70"/>
      <c r="Q38" s="70"/>
      <c r="R38" s="3"/>
      <c r="S38" s="537">
        <v>1966</v>
      </c>
      <c r="T38" s="538"/>
      <c r="U38" s="538"/>
      <c r="V38" s="538"/>
      <c r="W38" s="3"/>
      <c r="X38" s="286">
        <v>18</v>
      </c>
      <c r="Y38" s="147"/>
      <c r="Z38" s="147"/>
      <c r="AA38" s="151">
        <f t="shared" si="1"/>
        <v>18</v>
      </c>
      <c r="AB38" s="3"/>
      <c r="AC38" s="147">
        <v>18</v>
      </c>
      <c r="AD38" s="147"/>
      <c r="AE38" s="147"/>
      <c r="AF38" s="151">
        <f t="shared" si="2"/>
        <v>18</v>
      </c>
      <c r="AG38" s="4"/>
      <c r="AH38" s="326"/>
      <c r="AI38" s="147">
        <v>1</v>
      </c>
      <c r="AJ38" s="327"/>
      <c r="AK38" s="286"/>
      <c r="AL38" s="4"/>
      <c r="AM38" s="299">
        <v>1.2E-2</v>
      </c>
      <c r="AN38" s="299">
        <v>1.2E-2</v>
      </c>
      <c r="AO38" s="299">
        <v>0</v>
      </c>
      <c r="AP38" s="300">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3876</v>
      </c>
      <c r="F39" s="259"/>
      <c r="G39" s="205" t="s">
        <v>3856</v>
      </c>
      <c r="H39" s="194"/>
      <c r="I39" s="212" t="s">
        <v>3862</v>
      </c>
      <c r="J39" s="193"/>
      <c r="K39" s="197">
        <v>10</v>
      </c>
      <c r="L39" s="197"/>
      <c r="M39" s="14">
        <f t="shared" si="0"/>
        <v>10</v>
      </c>
      <c r="N39" s="3"/>
      <c r="O39" s="71"/>
      <c r="P39" s="71" t="s">
        <v>3849</v>
      </c>
      <c r="Q39" s="71"/>
      <c r="R39" s="3"/>
      <c r="S39" s="535">
        <v>1966</v>
      </c>
      <c r="T39" s="536"/>
      <c r="U39" s="536"/>
      <c r="V39" s="536"/>
      <c r="W39" s="3"/>
      <c r="X39" s="71"/>
      <c r="Y39" s="71">
        <v>18</v>
      </c>
      <c r="Z39" s="71"/>
      <c r="AA39" s="151">
        <f t="shared" si="1"/>
        <v>18</v>
      </c>
      <c r="AB39" s="3"/>
      <c r="AC39" s="295"/>
      <c r="AD39" s="295">
        <v>18</v>
      </c>
      <c r="AE39" s="295"/>
      <c r="AF39" s="151">
        <f t="shared" si="2"/>
        <v>18</v>
      </c>
      <c r="AG39" s="4"/>
      <c r="AH39" s="328"/>
      <c r="AI39" s="341">
        <v>1</v>
      </c>
      <c r="AJ39" s="329"/>
      <c r="AK39" s="342"/>
      <c r="AL39" s="4"/>
      <c r="AM39" s="539">
        <v>1.2E-2</v>
      </c>
      <c r="AN39" s="540">
        <v>1.2E-2</v>
      </c>
      <c r="AO39" s="301">
        <v>0</v>
      </c>
      <c r="AP39" s="302">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3877</v>
      </c>
      <c r="F40" s="259"/>
      <c r="G40" s="204" t="s">
        <v>3856</v>
      </c>
      <c r="H40" s="194"/>
      <c r="I40" s="211" t="s">
        <v>3862</v>
      </c>
      <c r="J40" s="193"/>
      <c r="K40" s="196">
        <v>9</v>
      </c>
      <c r="L40" s="196"/>
      <c r="M40" s="14">
        <f t="shared" si="0"/>
        <v>9</v>
      </c>
      <c r="N40" s="3"/>
      <c r="O40" s="70"/>
      <c r="P40" s="70"/>
      <c r="Q40" s="70" t="s">
        <v>3849</v>
      </c>
      <c r="R40" s="3"/>
      <c r="S40" s="537">
        <v>1966</v>
      </c>
      <c r="T40" s="538"/>
      <c r="U40" s="538"/>
      <c r="V40" s="538"/>
      <c r="W40" s="3"/>
      <c r="X40" s="286"/>
      <c r="Y40" s="147"/>
      <c r="Z40" s="147">
        <v>18</v>
      </c>
      <c r="AA40" s="151">
        <f t="shared" si="1"/>
        <v>18</v>
      </c>
      <c r="AB40" s="3"/>
      <c r="AC40" s="147"/>
      <c r="AD40" s="147"/>
      <c r="AE40" s="147">
        <v>18</v>
      </c>
      <c r="AF40" s="151">
        <f t="shared" si="2"/>
        <v>18</v>
      </c>
      <c r="AG40" s="4"/>
      <c r="AH40" s="326"/>
      <c r="AI40" s="147">
        <v>1</v>
      </c>
      <c r="AJ40" s="327"/>
      <c r="AK40" s="286"/>
      <c r="AL40" s="4"/>
      <c r="AM40" s="299">
        <v>1.2E-2</v>
      </c>
      <c r="AN40" s="299">
        <v>1.2E-2</v>
      </c>
      <c r="AO40" s="299">
        <v>0</v>
      </c>
      <c r="AP40" s="300">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3878</v>
      </c>
      <c r="F41" s="259"/>
      <c r="G41" s="205" t="s">
        <v>3856</v>
      </c>
      <c r="H41" s="194"/>
      <c r="I41" s="212" t="s">
        <v>3862</v>
      </c>
      <c r="J41" s="193"/>
      <c r="K41" s="197">
        <v>13</v>
      </c>
      <c r="L41" s="197"/>
      <c r="M41" s="14">
        <f t="shared" si="0"/>
        <v>13</v>
      </c>
      <c r="N41" s="3"/>
      <c r="O41" s="71"/>
      <c r="P41" s="71" t="s">
        <v>3849</v>
      </c>
      <c r="Q41" s="71"/>
      <c r="R41" s="3"/>
      <c r="S41" s="535">
        <v>1966</v>
      </c>
      <c r="T41" s="536"/>
      <c r="U41" s="536"/>
      <c r="V41" s="536"/>
      <c r="W41" s="3"/>
      <c r="X41" s="71"/>
      <c r="Y41" s="71"/>
      <c r="Z41" s="71">
        <v>16</v>
      </c>
      <c r="AA41" s="151">
        <f t="shared" si="1"/>
        <v>16</v>
      </c>
      <c r="AB41" s="3"/>
      <c r="AC41" s="295"/>
      <c r="AD41" s="295"/>
      <c r="AE41" s="295">
        <v>16</v>
      </c>
      <c r="AF41" s="151">
        <f t="shared" si="2"/>
        <v>16</v>
      </c>
      <c r="AG41" s="4"/>
      <c r="AH41" s="328"/>
      <c r="AI41" s="341">
        <v>0.25</v>
      </c>
      <c r="AJ41" s="329"/>
      <c r="AK41" s="342">
        <v>0.5</v>
      </c>
      <c r="AL41" s="4"/>
      <c r="AM41" s="539">
        <v>0.01</v>
      </c>
      <c r="AN41" s="540">
        <v>1.2E-2</v>
      </c>
      <c r="AO41" s="301">
        <v>0</v>
      </c>
      <c r="AP41" s="302">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3879</v>
      </c>
      <c r="F42" s="259"/>
      <c r="G42" s="204" t="s">
        <v>3856</v>
      </c>
      <c r="H42" s="194"/>
      <c r="I42" s="211" t="s">
        <v>3862</v>
      </c>
      <c r="J42" s="193"/>
      <c r="K42" s="196">
        <v>26</v>
      </c>
      <c r="L42" s="196"/>
      <c r="M42" s="14">
        <f t="shared" si="0"/>
        <v>26</v>
      </c>
      <c r="N42" s="3"/>
      <c r="O42" s="70"/>
      <c r="P42" s="70"/>
      <c r="Q42" s="70" t="s">
        <v>3849</v>
      </c>
      <c r="R42" s="3"/>
      <c r="S42" s="537">
        <v>1966</v>
      </c>
      <c r="T42" s="538"/>
      <c r="U42" s="538"/>
      <c r="V42" s="538"/>
      <c r="W42" s="3"/>
      <c r="X42" s="286"/>
      <c r="Y42" s="147"/>
      <c r="Z42" s="147">
        <v>16</v>
      </c>
      <c r="AA42" s="151">
        <f t="shared" si="1"/>
        <v>16</v>
      </c>
      <c r="AB42" s="3"/>
      <c r="AC42" s="147"/>
      <c r="AD42" s="147"/>
      <c r="AE42" s="147">
        <v>16</v>
      </c>
      <c r="AF42" s="151">
        <f t="shared" si="2"/>
        <v>16</v>
      </c>
      <c r="AG42" s="4"/>
      <c r="AH42" s="326"/>
      <c r="AI42" s="147">
        <v>0.5</v>
      </c>
      <c r="AJ42" s="327"/>
      <c r="AK42" s="286">
        <v>1</v>
      </c>
      <c r="AL42" s="4"/>
      <c r="AM42" s="299">
        <v>1.2E-2</v>
      </c>
      <c r="AN42" s="299">
        <v>1.2E-2</v>
      </c>
      <c r="AO42" s="299">
        <v>0</v>
      </c>
      <c r="AP42" s="300">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3880</v>
      </c>
      <c r="F43" s="259"/>
      <c r="G43" s="205" t="s">
        <v>3856</v>
      </c>
      <c r="H43" s="194"/>
      <c r="I43" s="212" t="s">
        <v>3862</v>
      </c>
      <c r="J43" s="193"/>
      <c r="K43" s="197"/>
      <c r="L43" s="197"/>
      <c r="M43" s="14">
        <f t="shared" si="0"/>
        <v>0</v>
      </c>
      <c r="N43" s="3"/>
      <c r="O43" s="71"/>
      <c r="P43" s="71"/>
      <c r="Q43" s="71"/>
      <c r="R43" s="3"/>
      <c r="S43" s="535"/>
      <c r="T43" s="536"/>
      <c r="U43" s="536"/>
      <c r="V43" s="536"/>
      <c r="W43" s="3"/>
      <c r="X43" s="71"/>
      <c r="Y43" s="71"/>
      <c r="Z43" s="71"/>
      <c r="AA43" s="151">
        <f t="shared" si="1"/>
        <v>0</v>
      </c>
      <c r="AB43" s="3"/>
      <c r="AC43" s="295"/>
      <c r="AD43" s="295"/>
      <c r="AE43" s="295"/>
      <c r="AF43" s="151">
        <f t="shared" si="2"/>
        <v>0</v>
      </c>
      <c r="AG43" s="4"/>
      <c r="AH43" s="328"/>
      <c r="AI43" s="341"/>
      <c r="AJ43" s="329"/>
      <c r="AK43" s="342"/>
      <c r="AL43" s="4"/>
      <c r="AM43" s="301">
        <v>0</v>
      </c>
      <c r="AN43" s="302">
        <v>0</v>
      </c>
      <c r="AO43" s="301">
        <v>0</v>
      </c>
      <c r="AP43" s="302">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3883</v>
      </c>
      <c r="F44" s="259"/>
      <c r="G44" s="204" t="s">
        <v>3856</v>
      </c>
      <c r="H44" s="194"/>
      <c r="I44" s="211" t="s">
        <v>3862</v>
      </c>
      <c r="J44" s="193"/>
      <c r="K44" s="196"/>
      <c r="L44" s="196"/>
      <c r="M44" s="14">
        <f t="shared" si="0"/>
        <v>0</v>
      </c>
      <c r="N44" s="3"/>
      <c r="O44" s="70"/>
      <c r="P44" s="70"/>
      <c r="Q44" s="70"/>
      <c r="R44" s="3"/>
      <c r="S44" s="537"/>
      <c r="T44" s="538"/>
      <c r="U44" s="538"/>
      <c r="V44" s="538"/>
      <c r="W44" s="3"/>
      <c r="X44" s="286"/>
      <c r="Y44" s="147"/>
      <c r="Z44" s="147"/>
      <c r="AA44" s="151">
        <f t="shared" si="1"/>
        <v>0</v>
      </c>
      <c r="AB44" s="3"/>
      <c r="AC44" s="147"/>
      <c r="AD44" s="147"/>
      <c r="AE44" s="147"/>
      <c r="AF44" s="151">
        <f t="shared" si="2"/>
        <v>0</v>
      </c>
      <c r="AG44" s="4"/>
      <c r="AH44" s="326"/>
      <c r="AI44" s="147"/>
      <c r="AJ44" s="327"/>
      <c r="AK44" s="286"/>
      <c r="AL44" s="4"/>
      <c r="AM44" s="299">
        <v>0</v>
      </c>
      <c r="AN44" s="300">
        <v>0</v>
      </c>
      <c r="AO44" s="299">
        <v>0</v>
      </c>
      <c r="AP44" s="300">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3882</v>
      </c>
      <c r="F45" s="259"/>
      <c r="G45" s="205" t="s">
        <v>3856</v>
      </c>
      <c r="H45" s="194"/>
      <c r="I45" s="212" t="s">
        <v>3862</v>
      </c>
      <c r="J45" s="193"/>
      <c r="K45" s="197">
        <v>10</v>
      </c>
      <c r="L45" s="197">
        <v>1</v>
      </c>
      <c r="M45" s="14">
        <f t="shared" si="0"/>
        <v>11</v>
      </c>
      <c r="N45" s="3"/>
      <c r="O45" s="71"/>
      <c r="P45" s="71" t="s">
        <v>3849</v>
      </c>
      <c r="Q45" s="71"/>
      <c r="R45" s="3"/>
      <c r="S45" s="535">
        <v>1966</v>
      </c>
      <c r="T45" s="536"/>
      <c r="U45" s="536"/>
      <c r="V45" s="536"/>
      <c r="W45" s="3"/>
      <c r="X45" s="71"/>
      <c r="Y45" s="71">
        <v>22</v>
      </c>
      <c r="Z45" s="71"/>
      <c r="AA45" s="151">
        <f t="shared" si="1"/>
        <v>22</v>
      </c>
      <c r="AB45" s="3"/>
      <c r="AC45" s="295"/>
      <c r="AD45" s="295">
        <v>22</v>
      </c>
      <c r="AE45" s="295"/>
      <c r="AF45" s="151">
        <f t="shared" si="2"/>
        <v>22</v>
      </c>
      <c r="AG45" s="4"/>
      <c r="AH45" s="328"/>
      <c r="AI45" s="341">
        <v>1</v>
      </c>
      <c r="AJ45" s="329"/>
      <c r="AK45" s="342"/>
      <c r="AL45" s="4"/>
      <c r="AM45" s="539">
        <v>1.2E-2</v>
      </c>
      <c r="AN45" s="540">
        <v>1.2E-2</v>
      </c>
      <c r="AO45" s="301">
        <v>0</v>
      </c>
      <c r="AP45" s="302">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3868</v>
      </c>
      <c r="F46" s="259"/>
      <c r="G46" s="204" t="s">
        <v>3856</v>
      </c>
      <c r="H46" s="194"/>
      <c r="I46" s="211" t="s">
        <v>3863</v>
      </c>
      <c r="J46" s="193"/>
      <c r="K46" s="196">
        <v>15</v>
      </c>
      <c r="L46" s="196"/>
      <c r="M46" s="14">
        <f t="shared" si="0"/>
        <v>15</v>
      </c>
      <c r="N46" s="3"/>
      <c r="O46" s="70"/>
      <c r="P46" s="70"/>
      <c r="Q46" s="70" t="s">
        <v>3849</v>
      </c>
      <c r="R46" s="3"/>
      <c r="S46" s="537">
        <v>1966</v>
      </c>
      <c r="T46" s="538"/>
      <c r="U46" s="538"/>
      <c r="V46" s="538"/>
      <c r="W46" s="3"/>
      <c r="X46" s="286"/>
      <c r="Y46" s="147"/>
      <c r="Z46" s="147">
        <v>20</v>
      </c>
      <c r="AA46" s="151">
        <f t="shared" si="1"/>
        <v>20</v>
      </c>
      <c r="AB46" s="3"/>
      <c r="AC46" s="147"/>
      <c r="AD46" s="147"/>
      <c r="AE46" s="147">
        <v>20</v>
      </c>
      <c r="AF46" s="151">
        <f t="shared" si="2"/>
        <v>20</v>
      </c>
      <c r="AG46" s="4"/>
      <c r="AH46" s="326"/>
      <c r="AI46" s="147">
        <v>1</v>
      </c>
      <c r="AJ46" s="327"/>
      <c r="AK46" s="286"/>
      <c r="AL46" s="4"/>
      <c r="AM46" s="299">
        <v>1.2E-2</v>
      </c>
      <c r="AN46" s="299">
        <v>1.2E-2</v>
      </c>
      <c r="AO46" s="299">
        <v>0</v>
      </c>
      <c r="AP46" s="300">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3884</v>
      </c>
      <c r="F47" s="259"/>
      <c r="G47" s="205" t="s">
        <v>3856</v>
      </c>
      <c r="H47" s="194"/>
      <c r="I47" s="212" t="s">
        <v>3863</v>
      </c>
      <c r="J47" s="193"/>
      <c r="K47" s="197">
        <v>12</v>
      </c>
      <c r="L47" s="197"/>
      <c r="M47" s="14">
        <f t="shared" si="0"/>
        <v>12</v>
      </c>
      <c r="N47" s="3"/>
      <c r="O47" s="71"/>
      <c r="P47" s="71" t="s">
        <v>3849</v>
      </c>
      <c r="Q47" s="71"/>
      <c r="R47" s="3"/>
      <c r="S47" s="535">
        <v>1966</v>
      </c>
      <c r="T47" s="536"/>
      <c r="U47" s="536"/>
      <c r="V47" s="536"/>
      <c r="W47" s="3"/>
      <c r="X47" s="71"/>
      <c r="Y47" s="71">
        <v>22</v>
      </c>
      <c r="Z47" s="71"/>
      <c r="AA47" s="151">
        <f t="shared" si="1"/>
        <v>22</v>
      </c>
      <c r="AB47" s="3"/>
      <c r="AC47" s="295"/>
      <c r="AD47" s="295">
        <v>22</v>
      </c>
      <c r="AE47" s="295"/>
      <c r="AF47" s="151">
        <f t="shared" si="2"/>
        <v>22</v>
      </c>
      <c r="AG47" s="4"/>
      <c r="AH47" s="328"/>
      <c r="AI47" s="341">
        <v>1</v>
      </c>
      <c r="AJ47" s="329"/>
      <c r="AK47" s="342"/>
      <c r="AL47" s="4"/>
      <c r="AM47" s="539">
        <v>1.2E-2</v>
      </c>
      <c r="AN47" s="540">
        <v>1.2E-2</v>
      </c>
      <c r="AO47" s="301">
        <v>0</v>
      </c>
      <c r="AP47" s="302">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3870</v>
      </c>
      <c r="F48" s="259"/>
      <c r="G48" s="204" t="s">
        <v>3856</v>
      </c>
      <c r="H48" s="194"/>
      <c r="I48" s="211" t="s">
        <v>3863</v>
      </c>
      <c r="J48" s="193"/>
      <c r="K48" s="196"/>
      <c r="L48" s="196"/>
      <c r="M48" s="14">
        <f t="shared" si="0"/>
        <v>0</v>
      </c>
      <c r="N48" s="3"/>
      <c r="O48" s="70"/>
      <c r="P48" s="70"/>
      <c r="Q48" s="70"/>
      <c r="R48" s="3"/>
      <c r="S48" s="537"/>
      <c r="T48" s="538"/>
      <c r="U48" s="538"/>
      <c r="V48" s="538"/>
      <c r="W48" s="3"/>
      <c r="X48" s="286"/>
      <c r="Y48" s="147"/>
      <c r="Z48" s="147"/>
      <c r="AA48" s="151">
        <f t="shared" si="1"/>
        <v>0</v>
      </c>
      <c r="AB48" s="3"/>
      <c r="AC48" s="147"/>
      <c r="AD48" s="147"/>
      <c r="AE48" s="147"/>
      <c r="AF48" s="151">
        <f t="shared" si="2"/>
        <v>0</v>
      </c>
      <c r="AG48" s="4"/>
      <c r="AH48" s="326"/>
      <c r="AI48" s="147"/>
      <c r="AJ48" s="327"/>
      <c r="AK48" s="286"/>
      <c r="AL48" s="4"/>
      <c r="AM48" s="299">
        <v>0</v>
      </c>
      <c r="AN48" s="300">
        <v>0</v>
      </c>
      <c r="AO48" s="299">
        <v>0</v>
      </c>
      <c r="AP48" s="300">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3871</v>
      </c>
      <c r="F49" s="259"/>
      <c r="G49" s="205" t="s">
        <v>3856</v>
      </c>
      <c r="H49" s="194"/>
      <c r="I49" s="212" t="s">
        <v>3863</v>
      </c>
      <c r="J49" s="193"/>
      <c r="K49" s="197"/>
      <c r="L49" s="197"/>
      <c r="M49" s="14">
        <f t="shared" si="0"/>
        <v>0</v>
      </c>
      <c r="N49" s="3"/>
      <c r="O49" s="71"/>
      <c r="P49" s="71"/>
      <c r="Q49" s="71"/>
      <c r="R49" s="3"/>
      <c r="S49" s="535"/>
      <c r="T49" s="536"/>
      <c r="U49" s="536"/>
      <c r="V49" s="536"/>
      <c r="W49" s="3"/>
      <c r="X49" s="71"/>
      <c r="Y49" s="71"/>
      <c r="Z49" s="71"/>
      <c r="AA49" s="151">
        <f t="shared" si="1"/>
        <v>0</v>
      </c>
      <c r="AB49" s="3"/>
      <c r="AC49" s="295"/>
      <c r="AD49" s="295"/>
      <c r="AE49" s="295"/>
      <c r="AF49" s="151">
        <f t="shared" si="2"/>
        <v>0</v>
      </c>
      <c r="AG49" s="4"/>
      <c r="AH49" s="328"/>
      <c r="AI49" s="341"/>
      <c r="AJ49" s="329"/>
      <c r="AK49" s="342"/>
      <c r="AL49" s="4"/>
      <c r="AM49" s="301">
        <v>0</v>
      </c>
      <c r="AN49" s="302">
        <v>0</v>
      </c>
      <c r="AO49" s="301">
        <v>0</v>
      </c>
      <c r="AP49" s="302">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3859</v>
      </c>
      <c r="F50" s="259"/>
      <c r="G50" s="204" t="s">
        <v>3856</v>
      </c>
      <c r="H50" s="194"/>
      <c r="I50" s="211" t="s">
        <v>3863</v>
      </c>
      <c r="J50" s="193"/>
      <c r="K50" s="196">
        <v>21</v>
      </c>
      <c r="L50" s="196"/>
      <c r="M50" s="14">
        <f t="shared" si="0"/>
        <v>21</v>
      </c>
      <c r="N50" s="3"/>
      <c r="O50" s="70"/>
      <c r="P50" s="70"/>
      <c r="Q50" s="70"/>
      <c r="R50" s="3"/>
      <c r="S50" s="537">
        <v>1966</v>
      </c>
      <c r="T50" s="538"/>
      <c r="U50" s="538"/>
      <c r="V50" s="538"/>
      <c r="W50" s="3"/>
      <c r="X50" s="286">
        <v>10</v>
      </c>
      <c r="Y50" s="147"/>
      <c r="Z50" s="147"/>
      <c r="AA50" s="151">
        <f t="shared" si="1"/>
        <v>10</v>
      </c>
      <c r="AB50" s="3"/>
      <c r="AC50" s="147">
        <v>10</v>
      </c>
      <c r="AD50" s="147"/>
      <c r="AE50" s="147"/>
      <c r="AF50" s="151">
        <f t="shared" si="2"/>
        <v>10</v>
      </c>
      <c r="AG50" s="4"/>
      <c r="AH50" s="326"/>
      <c r="AI50" s="147">
        <v>1</v>
      </c>
      <c r="AJ50" s="327"/>
      <c r="AK50" s="286">
        <v>1</v>
      </c>
      <c r="AL50" s="4"/>
      <c r="AM50" s="299">
        <v>1.2E-2</v>
      </c>
      <c r="AN50" s="299">
        <v>1.2E-2</v>
      </c>
      <c r="AO50" s="299">
        <v>0</v>
      </c>
      <c r="AP50" s="300">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3872</v>
      </c>
      <c r="F51" s="259"/>
      <c r="G51" s="205" t="s">
        <v>3856</v>
      </c>
      <c r="H51" s="194"/>
      <c r="I51" s="212" t="s">
        <v>3863</v>
      </c>
      <c r="J51" s="193"/>
      <c r="K51" s="197"/>
      <c r="L51" s="197"/>
      <c r="M51" s="14">
        <f t="shared" si="0"/>
        <v>0</v>
      </c>
      <c r="N51" s="3"/>
      <c r="O51" s="71"/>
      <c r="P51" s="71"/>
      <c r="Q51" s="71"/>
      <c r="R51" s="3"/>
      <c r="S51" s="535"/>
      <c r="T51" s="536"/>
      <c r="U51" s="536"/>
      <c r="V51" s="536"/>
      <c r="W51" s="3"/>
      <c r="X51" s="71"/>
      <c r="Y51" s="71"/>
      <c r="Z51" s="71"/>
      <c r="AA51" s="151">
        <f t="shared" si="1"/>
        <v>0</v>
      </c>
      <c r="AB51" s="3"/>
      <c r="AC51" s="295"/>
      <c r="AD51" s="295"/>
      <c r="AE51" s="295"/>
      <c r="AF51" s="151">
        <f t="shared" si="2"/>
        <v>0</v>
      </c>
      <c r="AG51" s="4"/>
      <c r="AH51" s="328"/>
      <c r="AI51" s="341"/>
      <c r="AJ51" s="329"/>
      <c r="AK51" s="342"/>
      <c r="AL51" s="4"/>
      <c r="AM51" s="301">
        <v>0</v>
      </c>
      <c r="AN51" s="302">
        <v>0</v>
      </c>
      <c r="AO51" s="301">
        <v>0</v>
      </c>
      <c r="AP51" s="302">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3873</v>
      </c>
      <c r="F52" s="259"/>
      <c r="G52" s="204" t="s">
        <v>3856</v>
      </c>
      <c r="H52" s="194"/>
      <c r="I52" s="211" t="s">
        <v>3863</v>
      </c>
      <c r="J52" s="193"/>
      <c r="K52" s="196"/>
      <c r="L52" s="196"/>
      <c r="M52" s="14">
        <f t="shared" si="0"/>
        <v>0</v>
      </c>
      <c r="N52" s="3"/>
      <c r="O52" s="70"/>
      <c r="P52" s="70"/>
      <c r="Q52" s="70"/>
      <c r="R52" s="3"/>
      <c r="S52" s="537"/>
      <c r="T52" s="538"/>
      <c r="U52" s="538"/>
      <c r="V52" s="538"/>
      <c r="W52" s="3"/>
      <c r="X52" s="286"/>
      <c r="Y52" s="147"/>
      <c r="Z52" s="147"/>
      <c r="AA52" s="151">
        <f t="shared" si="1"/>
        <v>0</v>
      </c>
      <c r="AB52" s="3"/>
      <c r="AC52" s="147"/>
      <c r="AD52" s="147"/>
      <c r="AE52" s="147"/>
      <c r="AF52" s="151">
        <f t="shared" si="2"/>
        <v>0</v>
      </c>
      <c r="AG52" s="4"/>
      <c r="AH52" s="326"/>
      <c r="AI52" s="147"/>
      <c r="AJ52" s="327"/>
      <c r="AK52" s="286"/>
      <c r="AL52" s="4"/>
      <c r="AM52" s="299">
        <v>0</v>
      </c>
      <c r="AN52" s="300">
        <v>0</v>
      </c>
      <c r="AO52" s="299">
        <v>0</v>
      </c>
      <c r="AP52" s="300">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3874</v>
      </c>
      <c r="F53" s="259"/>
      <c r="G53" s="205" t="s">
        <v>3856</v>
      </c>
      <c r="H53" s="194"/>
      <c r="I53" s="212" t="s">
        <v>3863</v>
      </c>
      <c r="J53" s="193"/>
      <c r="K53" s="197"/>
      <c r="L53" s="197"/>
      <c r="M53" s="14">
        <f t="shared" si="0"/>
        <v>0</v>
      </c>
      <c r="N53" s="3"/>
      <c r="O53" s="71"/>
      <c r="P53" s="71"/>
      <c r="Q53" s="71"/>
      <c r="R53" s="3"/>
      <c r="S53" s="535"/>
      <c r="T53" s="536"/>
      <c r="U53" s="536"/>
      <c r="V53" s="536"/>
      <c r="W53" s="3"/>
      <c r="X53" s="71"/>
      <c r="Y53" s="71"/>
      <c r="Z53" s="71"/>
      <c r="AA53" s="151">
        <f t="shared" si="1"/>
        <v>0</v>
      </c>
      <c r="AB53" s="3"/>
      <c r="AC53" s="295"/>
      <c r="AD53" s="295"/>
      <c r="AE53" s="295"/>
      <c r="AF53" s="151">
        <f t="shared" si="2"/>
        <v>0</v>
      </c>
      <c r="AG53" s="4"/>
      <c r="AH53" s="328"/>
      <c r="AI53" s="341"/>
      <c r="AJ53" s="329"/>
      <c r="AK53" s="342"/>
      <c r="AL53" s="4"/>
      <c r="AM53" s="301">
        <v>0</v>
      </c>
      <c r="AN53" s="302">
        <v>0</v>
      </c>
      <c r="AO53" s="301">
        <v>0</v>
      </c>
      <c r="AP53" s="302">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3875</v>
      </c>
      <c r="F54" s="259"/>
      <c r="G54" s="204" t="s">
        <v>3856</v>
      </c>
      <c r="H54" s="194"/>
      <c r="I54" s="211" t="s">
        <v>3863</v>
      </c>
      <c r="J54" s="193"/>
      <c r="K54" s="196">
        <v>16</v>
      </c>
      <c r="L54" s="196"/>
      <c r="M54" s="14">
        <f t="shared" si="0"/>
        <v>16</v>
      </c>
      <c r="N54" s="3"/>
      <c r="O54" s="70" t="s">
        <v>3849</v>
      </c>
      <c r="P54" s="70"/>
      <c r="Q54" s="70"/>
      <c r="R54" s="3"/>
      <c r="S54" s="537">
        <v>1966</v>
      </c>
      <c r="T54" s="538"/>
      <c r="U54" s="538"/>
      <c r="V54" s="538"/>
      <c r="W54" s="3"/>
      <c r="X54" s="286">
        <v>18</v>
      </c>
      <c r="Y54" s="147"/>
      <c r="Z54" s="147"/>
      <c r="AA54" s="151">
        <f t="shared" si="1"/>
        <v>18</v>
      </c>
      <c r="AB54" s="3"/>
      <c r="AC54" s="147">
        <v>18</v>
      </c>
      <c r="AD54" s="147"/>
      <c r="AE54" s="147"/>
      <c r="AF54" s="151">
        <f t="shared" si="2"/>
        <v>18</v>
      </c>
      <c r="AG54" s="4"/>
      <c r="AH54" s="326"/>
      <c r="AI54" s="147">
        <v>1</v>
      </c>
      <c r="AJ54" s="327"/>
      <c r="AK54" s="286"/>
      <c r="AL54" s="4"/>
      <c r="AM54" s="299">
        <v>1.2E-2</v>
      </c>
      <c r="AN54" s="299">
        <v>1.2E-2</v>
      </c>
      <c r="AO54" s="299">
        <v>0</v>
      </c>
      <c r="AP54" s="300">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3876</v>
      </c>
      <c r="F55" s="259"/>
      <c r="G55" s="205" t="s">
        <v>3856</v>
      </c>
      <c r="H55" s="194"/>
      <c r="I55" s="212" t="s">
        <v>3863</v>
      </c>
      <c r="J55" s="193"/>
      <c r="K55" s="197"/>
      <c r="L55" s="197"/>
      <c r="M55" s="14">
        <f t="shared" si="0"/>
        <v>0</v>
      </c>
      <c r="N55" s="3"/>
      <c r="O55" s="71"/>
      <c r="P55" s="71"/>
      <c r="Q55" s="71"/>
      <c r="R55" s="3"/>
      <c r="S55" s="535"/>
      <c r="T55" s="536"/>
      <c r="U55" s="536"/>
      <c r="V55" s="536"/>
      <c r="W55" s="3"/>
      <c r="X55" s="71"/>
      <c r="Y55" s="71"/>
      <c r="Z55" s="71"/>
      <c r="AA55" s="151">
        <f t="shared" si="1"/>
        <v>0</v>
      </c>
      <c r="AB55" s="3"/>
      <c r="AC55" s="295"/>
      <c r="AD55" s="295"/>
      <c r="AE55" s="295"/>
      <c r="AF55" s="151">
        <f t="shared" si="2"/>
        <v>0</v>
      </c>
      <c r="AG55" s="4"/>
      <c r="AH55" s="328"/>
      <c r="AI55" s="341"/>
      <c r="AJ55" s="329"/>
      <c r="AK55" s="342"/>
      <c r="AL55" s="4"/>
      <c r="AM55" s="301">
        <v>0</v>
      </c>
      <c r="AN55" s="302">
        <v>0</v>
      </c>
      <c r="AO55" s="301">
        <v>0</v>
      </c>
      <c r="AP55" s="302">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3877</v>
      </c>
      <c r="F56" s="259"/>
      <c r="G56" s="204" t="s">
        <v>3856</v>
      </c>
      <c r="H56" s="194"/>
      <c r="I56" s="211" t="s">
        <v>3863</v>
      </c>
      <c r="J56" s="193"/>
      <c r="K56" s="196"/>
      <c r="L56" s="196"/>
      <c r="M56" s="14">
        <f t="shared" si="0"/>
        <v>0</v>
      </c>
      <c r="N56" s="3"/>
      <c r="O56" s="70"/>
      <c r="P56" s="70"/>
      <c r="Q56" s="70"/>
      <c r="R56" s="3"/>
      <c r="S56" s="537"/>
      <c r="T56" s="538"/>
      <c r="U56" s="538"/>
      <c r="V56" s="538"/>
      <c r="W56" s="3"/>
      <c r="X56" s="286"/>
      <c r="Y56" s="147"/>
      <c r="Z56" s="147"/>
      <c r="AA56" s="151">
        <f t="shared" si="1"/>
        <v>0</v>
      </c>
      <c r="AB56" s="3"/>
      <c r="AC56" s="147"/>
      <c r="AD56" s="147"/>
      <c r="AE56" s="147"/>
      <c r="AF56" s="151">
        <f t="shared" si="2"/>
        <v>0</v>
      </c>
      <c r="AG56" s="4"/>
      <c r="AH56" s="326"/>
      <c r="AI56" s="147"/>
      <c r="AJ56" s="327"/>
      <c r="AK56" s="286"/>
      <c r="AL56" s="4"/>
      <c r="AM56" s="299">
        <v>0</v>
      </c>
      <c r="AN56" s="300">
        <v>0</v>
      </c>
      <c r="AO56" s="299">
        <v>0</v>
      </c>
      <c r="AP56" s="300">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3878</v>
      </c>
      <c r="F57" s="259"/>
      <c r="G57" s="205" t="s">
        <v>3856</v>
      </c>
      <c r="H57" s="194"/>
      <c r="I57" s="212" t="s">
        <v>3863</v>
      </c>
      <c r="J57" s="193"/>
      <c r="K57" s="197"/>
      <c r="L57" s="197"/>
      <c r="M57" s="14">
        <f t="shared" si="0"/>
        <v>0</v>
      </c>
      <c r="N57" s="3"/>
      <c r="O57" s="71"/>
      <c r="P57" s="71"/>
      <c r="Q57" s="71"/>
      <c r="R57" s="3"/>
      <c r="S57" s="535"/>
      <c r="T57" s="536"/>
      <c r="U57" s="536"/>
      <c r="V57" s="536"/>
      <c r="W57" s="3"/>
      <c r="X57" s="71"/>
      <c r="Y57" s="71"/>
      <c r="Z57" s="71"/>
      <c r="AA57" s="151">
        <f t="shared" si="1"/>
        <v>0</v>
      </c>
      <c r="AB57" s="3"/>
      <c r="AC57" s="295"/>
      <c r="AD57" s="295"/>
      <c r="AE57" s="295"/>
      <c r="AF57" s="151">
        <f t="shared" si="2"/>
        <v>0</v>
      </c>
      <c r="AG57" s="4"/>
      <c r="AH57" s="328"/>
      <c r="AI57" s="341"/>
      <c r="AJ57" s="329"/>
      <c r="AK57" s="342"/>
      <c r="AL57" s="4"/>
      <c r="AM57" s="301">
        <v>0</v>
      </c>
      <c r="AN57" s="302">
        <v>0</v>
      </c>
      <c r="AO57" s="301">
        <v>0</v>
      </c>
      <c r="AP57" s="302">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3879</v>
      </c>
      <c r="F58" s="259"/>
      <c r="G58" s="204" t="s">
        <v>3856</v>
      </c>
      <c r="H58" s="194"/>
      <c r="I58" s="211" t="s">
        <v>3863</v>
      </c>
      <c r="J58" s="193"/>
      <c r="K58" s="196"/>
      <c r="L58" s="196"/>
      <c r="M58" s="14">
        <f t="shared" si="0"/>
        <v>0</v>
      </c>
      <c r="N58" s="3"/>
      <c r="O58" s="70"/>
      <c r="P58" s="70"/>
      <c r="Q58" s="70"/>
      <c r="R58" s="3"/>
      <c r="S58" s="537"/>
      <c r="T58" s="538"/>
      <c r="U58" s="538"/>
      <c r="V58" s="538"/>
      <c r="W58" s="3"/>
      <c r="X58" s="286"/>
      <c r="Y58" s="147"/>
      <c r="Z58" s="147"/>
      <c r="AA58" s="151">
        <f t="shared" si="1"/>
        <v>0</v>
      </c>
      <c r="AB58" s="3"/>
      <c r="AC58" s="147"/>
      <c r="AD58" s="147"/>
      <c r="AE58" s="147"/>
      <c r="AF58" s="151">
        <f t="shared" si="2"/>
        <v>0</v>
      </c>
      <c r="AG58" s="4"/>
      <c r="AH58" s="326"/>
      <c r="AI58" s="147"/>
      <c r="AJ58" s="327"/>
      <c r="AK58" s="286"/>
      <c r="AL58" s="4"/>
      <c r="AM58" s="299">
        <v>0</v>
      </c>
      <c r="AN58" s="300">
        <v>0</v>
      </c>
      <c r="AO58" s="299">
        <v>0</v>
      </c>
      <c r="AP58" s="300">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3880</v>
      </c>
      <c r="F59" s="259"/>
      <c r="G59" s="205" t="s">
        <v>3856</v>
      </c>
      <c r="H59" s="194"/>
      <c r="I59" s="212" t="s">
        <v>3863</v>
      </c>
      <c r="J59" s="193"/>
      <c r="K59" s="197"/>
      <c r="L59" s="197"/>
      <c r="M59" s="14">
        <f t="shared" si="0"/>
        <v>0</v>
      </c>
      <c r="N59" s="3"/>
      <c r="O59" s="71"/>
      <c r="P59" s="71"/>
      <c r="Q59" s="71"/>
      <c r="R59" s="3"/>
      <c r="S59" s="535"/>
      <c r="T59" s="536"/>
      <c r="U59" s="536"/>
      <c r="V59" s="536"/>
      <c r="W59" s="3"/>
      <c r="X59" s="71"/>
      <c r="Y59" s="71"/>
      <c r="Z59" s="71"/>
      <c r="AA59" s="151">
        <f t="shared" si="1"/>
        <v>0</v>
      </c>
      <c r="AB59" s="3"/>
      <c r="AC59" s="295"/>
      <c r="AD59" s="295"/>
      <c r="AE59" s="295"/>
      <c r="AF59" s="151">
        <f t="shared" si="2"/>
        <v>0</v>
      </c>
      <c r="AG59" s="4"/>
      <c r="AH59" s="328"/>
      <c r="AI59" s="341"/>
      <c r="AJ59" s="329"/>
      <c r="AK59" s="342"/>
      <c r="AL59" s="4"/>
      <c r="AM59" s="301">
        <v>0</v>
      </c>
      <c r="AN59" s="302">
        <v>0</v>
      </c>
      <c r="AO59" s="301">
        <v>0</v>
      </c>
      <c r="AP59" s="302">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3883</v>
      </c>
      <c r="F60" s="259"/>
      <c r="G60" s="204" t="s">
        <v>3856</v>
      </c>
      <c r="H60" s="194"/>
      <c r="I60" s="211" t="s">
        <v>3863</v>
      </c>
      <c r="J60" s="193"/>
      <c r="K60" s="196"/>
      <c r="L60" s="196"/>
      <c r="M60" s="14">
        <f t="shared" si="0"/>
        <v>0</v>
      </c>
      <c r="N60" s="3"/>
      <c r="O60" s="70"/>
      <c r="P60" s="70"/>
      <c r="Q60" s="70"/>
      <c r="R60" s="3"/>
      <c r="S60" s="537"/>
      <c r="T60" s="538"/>
      <c r="U60" s="538"/>
      <c r="V60" s="538"/>
      <c r="W60" s="3"/>
      <c r="X60" s="286"/>
      <c r="Y60" s="147"/>
      <c r="Z60" s="147"/>
      <c r="AA60" s="151">
        <f t="shared" si="1"/>
        <v>0</v>
      </c>
      <c r="AB60" s="3"/>
      <c r="AC60" s="147"/>
      <c r="AD60" s="147"/>
      <c r="AE60" s="147"/>
      <c r="AF60" s="151">
        <f t="shared" si="2"/>
        <v>0</v>
      </c>
      <c r="AG60" s="4"/>
      <c r="AH60" s="326"/>
      <c r="AI60" s="147"/>
      <c r="AJ60" s="327"/>
      <c r="AK60" s="286"/>
      <c r="AL60" s="4"/>
      <c r="AM60" s="299">
        <v>0</v>
      </c>
      <c r="AN60" s="300">
        <v>0</v>
      </c>
      <c r="AO60" s="299">
        <v>0</v>
      </c>
      <c r="AP60" s="300">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3882</v>
      </c>
      <c r="F61" s="259"/>
      <c r="G61" s="205" t="s">
        <v>3856</v>
      </c>
      <c r="H61" s="194"/>
      <c r="I61" s="212" t="s">
        <v>3863</v>
      </c>
      <c r="J61" s="193"/>
      <c r="K61" s="197"/>
      <c r="L61" s="197"/>
      <c r="M61" s="14">
        <f t="shared" si="0"/>
        <v>0</v>
      </c>
      <c r="N61" s="3"/>
      <c r="O61" s="71"/>
      <c r="P61" s="71"/>
      <c r="Q61" s="71"/>
      <c r="R61" s="3"/>
      <c r="S61" s="535"/>
      <c r="T61" s="536"/>
      <c r="U61" s="536"/>
      <c r="V61" s="536"/>
      <c r="W61" s="3"/>
      <c r="X61" s="71"/>
      <c r="Y61" s="71"/>
      <c r="Z61" s="71"/>
      <c r="AA61" s="151">
        <f t="shared" si="1"/>
        <v>0</v>
      </c>
      <c r="AB61" s="3"/>
      <c r="AC61" s="295"/>
      <c r="AD61" s="295"/>
      <c r="AE61" s="295"/>
      <c r="AF61" s="151">
        <f t="shared" si="2"/>
        <v>0</v>
      </c>
      <c r="AG61" s="4"/>
      <c r="AH61" s="328"/>
      <c r="AI61" s="341"/>
      <c r="AJ61" s="329"/>
      <c r="AK61" s="342"/>
      <c r="AL61" s="4"/>
      <c r="AM61" s="301">
        <v>0</v>
      </c>
      <c r="AN61" s="302">
        <v>0</v>
      </c>
      <c r="AO61" s="301">
        <v>0</v>
      </c>
      <c r="AP61" s="302">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3868</v>
      </c>
      <c r="F62" s="259"/>
      <c r="G62" s="204" t="s">
        <v>3856</v>
      </c>
      <c r="H62" s="194"/>
      <c r="I62" s="206" t="s">
        <v>3452</v>
      </c>
      <c r="J62" s="193"/>
      <c r="K62" s="196"/>
      <c r="L62" s="196"/>
      <c r="M62" s="14">
        <f t="shared" si="0"/>
        <v>0</v>
      </c>
      <c r="N62" s="3"/>
      <c r="O62" s="70"/>
      <c r="P62" s="70"/>
      <c r="Q62" s="70"/>
      <c r="R62" s="3"/>
      <c r="S62" s="538"/>
      <c r="T62" s="538"/>
      <c r="U62" s="538"/>
      <c r="V62" s="538"/>
      <c r="W62" s="3"/>
      <c r="X62" s="286"/>
      <c r="Y62" s="147"/>
      <c r="Z62" s="147"/>
      <c r="AA62" s="151">
        <f t="shared" si="1"/>
        <v>0</v>
      </c>
      <c r="AB62" s="3"/>
      <c r="AC62" s="147"/>
      <c r="AD62" s="147"/>
      <c r="AE62" s="147"/>
      <c r="AF62" s="151">
        <f t="shared" si="2"/>
        <v>0</v>
      </c>
      <c r="AG62" s="4"/>
      <c r="AH62" s="326"/>
      <c r="AI62" s="147"/>
      <c r="AJ62" s="327"/>
      <c r="AK62" s="286"/>
      <c r="AL62" s="4"/>
      <c r="AM62" s="299">
        <v>0</v>
      </c>
      <c r="AN62" s="300">
        <v>0</v>
      </c>
      <c r="AO62" s="299">
        <v>0</v>
      </c>
      <c r="AP62" s="300">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3884</v>
      </c>
      <c r="F63" s="259"/>
      <c r="G63" s="205" t="s">
        <v>3856</v>
      </c>
      <c r="H63" s="194"/>
      <c r="I63" s="207" t="s">
        <v>3452</v>
      </c>
      <c r="J63" s="193"/>
      <c r="K63" s="197"/>
      <c r="L63" s="197"/>
      <c r="M63" s="14">
        <f t="shared" si="0"/>
        <v>0</v>
      </c>
      <c r="N63" s="3"/>
      <c r="O63" s="71"/>
      <c r="P63" s="71"/>
      <c r="Q63" s="71"/>
      <c r="R63" s="3"/>
      <c r="S63" s="536"/>
      <c r="T63" s="536"/>
      <c r="U63" s="536"/>
      <c r="V63" s="536"/>
      <c r="W63" s="3"/>
      <c r="X63" s="71"/>
      <c r="Y63" s="71"/>
      <c r="Z63" s="71"/>
      <c r="AA63" s="151">
        <f t="shared" si="1"/>
        <v>0</v>
      </c>
      <c r="AB63" s="3"/>
      <c r="AC63" s="295"/>
      <c r="AD63" s="295"/>
      <c r="AE63" s="295"/>
      <c r="AF63" s="151">
        <f t="shared" si="2"/>
        <v>0</v>
      </c>
      <c r="AG63" s="4"/>
      <c r="AH63" s="328"/>
      <c r="AI63" s="341"/>
      <c r="AJ63" s="329"/>
      <c r="AK63" s="342"/>
      <c r="AL63" s="4"/>
      <c r="AM63" s="301">
        <v>0</v>
      </c>
      <c r="AN63" s="302">
        <v>0</v>
      </c>
      <c r="AO63" s="301">
        <v>0</v>
      </c>
      <c r="AP63" s="302">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3870</v>
      </c>
      <c r="F64" s="259"/>
      <c r="G64" s="204" t="s">
        <v>3856</v>
      </c>
      <c r="H64" s="194"/>
      <c r="I64" s="206" t="s">
        <v>3452</v>
      </c>
      <c r="J64" s="193"/>
      <c r="K64" s="196"/>
      <c r="L64" s="196"/>
      <c r="M64" s="14">
        <f t="shared" si="0"/>
        <v>0</v>
      </c>
      <c r="N64" s="3"/>
      <c r="O64" s="70"/>
      <c r="P64" s="70"/>
      <c r="Q64" s="70"/>
      <c r="R64" s="3"/>
      <c r="S64" s="538"/>
      <c r="T64" s="538"/>
      <c r="U64" s="538"/>
      <c r="V64" s="538"/>
      <c r="W64" s="3"/>
      <c r="X64" s="286"/>
      <c r="Y64" s="147"/>
      <c r="Z64" s="147"/>
      <c r="AA64" s="151">
        <f t="shared" si="1"/>
        <v>0</v>
      </c>
      <c r="AB64" s="3"/>
      <c r="AC64" s="147"/>
      <c r="AD64" s="147"/>
      <c r="AE64" s="147"/>
      <c r="AF64" s="151">
        <f t="shared" si="2"/>
        <v>0</v>
      </c>
      <c r="AG64" s="4"/>
      <c r="AH64" s="326"/>
      <c r="AI64" s="147"/>
      <c r="AJ64" s="327"/>
      <c r="AK64" s="286"/>
      <c r="AL64" s="4"/>
      <c r="AM64" s="299">
        <v>0</v>
      </c>
      <c r="AN64" s="300">
        <v>0</v>
      </c>
      <c r="AO64" s="299">
        <v>0</v>
      </c>
      <c r="AP64" s="300">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3871</v>
      </c>
      <c r="F65" s="259"/>
      <c r="G65" s="205" t="s">
        <v>3856</v>
      </c>
      <c r="H65" s="194"/>
      <c r="I65" s="207" t="s">
        <v>3452</v>
      </c>
      <c r="J65" s="193"/>
      <c r="K65" s="197"/>
      <c r="L65" s="197"/>
      <c r="M65" s="14">
        <f t="shared" si="0"/>
        <v>0</v>
      </c>
      <c r="N65" s="3"/>
      <c r="O65" s="71"/>
      <c r="P65" s="71"/>
      <c r="Q65" s="71"/>
      <c r="R65" s="3"/>
      <c r="S65" s="536"/>
      <c r="T65" s="536"/>
      <c r="U65" s="536"/>
      <c r="V65" s="536"/>
      <c r="W65" s="3"/>
      <c r="X65" s="71"/>
      <c r="Y65" s="71"/>
      <c r="Z65" s="71"/>
      <c r="AA65" s="151">
        <f t="shared" si="1"/>
        <v>0</v>
      </c>
      <c r="AB65" s="3"/>
      <c r="AC65" s="295"/>
      <c r="AD65" s="295"/>
      <c r="AE65" s="295"/>
      <c r="AF65" s="151">
        <f t="shared" si="2"/>
        <v>0</v>
      </c>
      <c r="AG65" s="4"/>
      <c r="AH65" s="328"/>
      <c r="AI65" s="341"/>
      <c r="AJ65" s="329"/>
      <c r="AK65" s="342"/>
      <c r="AL65" s="4"/>
      <c r="AM65" s="301">
        <v>0</v>
      </c>
      <c r="AN65" s="302">
        <v>0</v>
      </c>
      <c r="AO65" s="301">
        <v>0</v>
      </c>
      <c r="AP65" s="302">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3859</v>
      </c>
      <c r="F66" s="259"/>
      <c r="G66" s="204" t="s">
        <v>3856</v>
      </c>
      <c r="H66" s="194"/>
      <c r="I66" s="206" t="s">
        <v>3452</v>
      </c>
      <c r="J66" s="193"/>
      <c r="K66" s="196"/>
      <c r="L66" s="196"/>
      <c r="M66" s="14">
        <f t="shared" si="0"/>
        <v>0</v>
      </c>
      <c r="N66" s="3"/>
      <c r="O66" s="70"/>
      <c r="P66" s="70"/>
      <c r="Q66" s="70"/>
      <c r="R66" s="3"/>
      <c r="S66" s="538"/>
      <c r="T66" s="538"/>
      <c r="U66" s="538"/>
      <c r="V66" s="538"/>
      <c r="W66" s="3"/>
      <c r="X66" s="286"/>
      <c r="Y66" s="147"/>
      <c r="Z66" s="147"/>
      <c r="AA66" s="151">
        <f t="shared" si="1"/>
        <v>0</v>
      </c>
      <c r="AB66" s="3"/>
      <c r="AC66" s="147"/>
      <c r="AD66" s="147"/>
      <c r="AE66" s="147"/>
      <c r="AF66" s="151">
        <f t="shared" si="2"/>
        <v>0</v>
      </c>
      <c r="AG66" s="4"/>
      <c r="AH66" s="326"/>
      <c r="AI66" s="147"/>
      <c r="AJ66" s="327"/>
      <c r="AK66" s="286"/>
      <c r="AL66" s="4"/>
      <c r="AM66" s="299">
        <v>0</v>
      </c>
      <c r="AN66" s="300">
        <v>0</v>
      </c>
      <c r="AO66" s="299">
        <v>0</v>
      </c>
      <c r="AP66" s="300">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c r="A67"/>
      <c r="B67" s="19"/>
      <c r="D67" s="249">
        <v>54</v>
      </c>
      <c r="E67" s="263" t="s">
        <v>3872</v>
      </c>
      <c r="F67" s="259"/>
      <c r="G67" s="205" t="s">
        <v>3856</v>
      </c>
      <c r="H67" s="194"/>
      <c r="I67" s="207" t="s">
        <v>3452</v>
      </c>
      <c r="J67" s="193"/>
      <c r="K67" s="197"/>
      <c r="L67" s="197"/>
      <c r="M67" s="14">
        <f t="shared" si="0"/>
        <v>0</v>
      </c>
      <c r="N67" s="3"/>
      <c r="O67" s="71"/>
      <c r="P67" s="71"/>
      <c r="Q67" s="71"/>
      <c r="R67" s="3"/>
      <c r="S67" s="536"/>
      <c r="T67" s="536"/>
      <c r="U67" s="536"/>
      <c r="V67" s="536"/>
      <c r="W67" s="3"/>
      <c r="X67" s="71"/>
      <c r="Y67" s="71"/>
      <c r="Z67" s="71"/>
      <c r="AA67" s="151">
        <f t="shared" si="1"/>
        <v>0</v>
      </c>
      <c r="AB67" s="3"/>
      <c r="AC67" s="295"/>
      <c r="AD67" s="295"/>
      <c r="AE67" s="295"/>
      <c r="AF67" s="151">
        <f t="shared" si="2"/>
        <v>0</v>
      </c>
      <c r="AG67" s="4"/>
      <c r="AH67" s="328"/>
      <c r="AI67" s="341"/>
      <c r="AJ67" s="329"/>
      <c r="AK67" s="342"/>
      <c r="AL67" s="4"/>
      <c r="AM67" s="301">
        <v>0</v>
      </c>
      <c r="AN67" s="302">
        <v>0</v>
      </c>
      <c r="AO67" s="301">
        <v>0</v>
      </c>
      <c r="AP67" s="302">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c r="A68"/>
      <c r="B68" s="19"/>
      <c r="D68" s="249">
        <v>55</v>
      </c>
      <c r="E68" s="261" t="s">
        <v>3873</v>
      </c>
      <c r="F68" s="259"/>
      <c r="G68" s="204" t="s">
        <v>3856</v>
      </c>
      <c r="H68" s="194"/>
      <c r="I68" s="206" t="s">
        <v>3452</v>
      </c>
      <c r="J68" s="193"/>
      <c r="K68" s="196"/>
      <c r="L68" s="196"/>
      <c r="M68" s="14">
        <f t="shared" si="0"/>
        <v>0</v>
      </c>
      <c r="N68" s="3"/>
      <c r="O68" s="70"/>
      <c r="P68" s="70"/>
      <c r="Q68" s="70"/>
      <c r="R68" s="3"/>
      <c r="S68" s="538"/>
      <c r="T68" s="538"/>
      <c r="U68" s="538"/>
      <c r="V68" s="538"/>
      <c r="W68" s="3"/>
      <c r="X68" s="286"/>
      <c r="Y68" s="147"/>
      <c r="Z68" s="147"/>
      <c r="AA68" s="151">
        <f t="shared" si="1"/>
        <v>0</v>
      </c>
      <c r="AB68" s="3"/>
      <c r="AC68" s="147"/>
      <c r="AD68" s="147"/>
      <c r="AE68" s="147"/>
      <c r="AF68" s="151">
        <f t="shared" si="2"/>
        <v>0</v>
      </c>
      <c r="AG68" s="4"/>
      <c r="AH68" s="326"/>
      <c r="AI68" s="147"/>
      <c r="AJ68" s="327"/>
      <c r="AK68" s="286"/>
      <c r="AL68" s="4"/>
      <c r="AM68" s="299">
        <v>0</v>
      </c>
      <c r="AN68" s="300">
        <v>0</v>
      </c>
      <c r="AO68" s="299">
        <v>0</v>
      </c>
      <c r="AP68" s="300">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3874</v>
      </c>
      <c r="F69" s="259"/>
      <c r="G69" s="205" t="s">
        <v>3856</v>
      </c>
      <c r="H69" s="194"/>
      <c r="I69" s="207" t="s">
        <v>3452</v>
      </c>
      <c r="J69" s="193"/>
      <c r="K69" s="197"/>
      <c r="L69" s="197"/>
      <c r="M69" s="14">
        <f t="shared" si="0"/>
        <v>0</v>
      </c>
      <c r="N69" s="3"/>
      <c r="O69" s="71"/>
      <c r="P69" s="71"/>
      <c r="Q69" s="71"/>
      <c r="R69" s="3"/>
      <c r="S69" s="536"/>
      <c r="T69" s="536"/>
      <c r="U69" s="536"/>
      <c r="V69" s="536"/>
      <c r="W69" s="3"/>
      <c r="X69" s="71"/>
      <c r="Y69" s="71"/>
      <c r="Z69" s="71"/>
      <c r="AA69" s="151">
        <f t="shared" si="1"/>
        <v>0</v>
      </c>
      <c r="AB69" s="3"/>
      <c r="AC69" s="295"/>
      <c r="AD69" s="295"/>
      <c r="AE69" s="295"/>
      <c r="AF69" s="151">
        <f t="shared" si="2"/>
        <v>0</v>
      </c>
      <c r="AG69" s="4"/>
      <c r="AH69" s="328"/>
      <c r="AI69" s="341"/>
      <c r="AJ69" s="329"/>
      <c r="AK69" s="342"/>
      <c r="AL69" s="4"/>
      <c r="AM69" s="301">
        <v>0</v>
      </c>
      <c r="AN69" s="302">
        <v>0</v>
      </c>
      <c r="AO69" s="301">
        <v>0</v>
      </c>
      <c r="AP69" s="302">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3875</v>
      </c>
      <c r="F70" s="259"/>
      <c r="G70" s="204" t="s">
        <v>3856</v>
      </c>
      <c r="H70" s="194"/>
      <c r="I70" s="206" t="s">
        <v>3452</v>
      </c>
      <c r="J70" s="193"/>
      <c r="K70" s="196"/>
      <c r="L70" s="196"/>
      <c r="M70" s="14">
        <f t="shared" si="0"/>
        <v>0</v>
      </c>
      <c r="N70" s="3"/>
      <c r="O70" s="70"/>
      <c r="P70" s="70"/>
      <c r="Q70" s="70"/>
      <c r="R70" s="3"/>
      <c r="S70" s="538"/>
      <c r="T70" s="538"/>
      <c r="U70" s="538"/>
      <c r="V70" s="538"/>
      <c r="W70" s="3"/>
      <c r="X70" s="286"/>
      <c r="Y70" s="147"/>
      <c r="Z70" s="147"/>
      <c r="AA70" s="151">
        <f t="shared" si="1"/>
        <v>0</v>
      </c>
      <c r="AB70" s="3"/>
      <c r="AC70" s="147"/>
      <c r="AD70" s="147"/>
      <c r="AE70" s="147"/>
      <c r="AF70" s="151">
        <f t="shared" si="2"/>
        <v>0</v>
      </c>
      <c r="AG70" s="4"/>
      <c r="AH70" s="326"/>
      <c r="AI70" s="147"/>
      <c r="AJ70" s="327"/>
      <c r="AK70" s="286"/>
      <c r="AL70" s="4"/>
      <c r="AM70" s="299">
        <v>0</v>
      </c>
      <c r="AN70" s="300">
        <v>0</v>
      </c>
      <c r="AO70" s="299">
        <v>0</v>
      </c>
      <c r="AP70" s="300">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3876</v>
      </c>
      <c r="F71" s="259"/>
      <c r="G71" s="205" t="s">
        <v>3856</v>
      </c>
      <c r="H71" s="194"/>
      <c r="I71" s="207" t="s">
        <v>3452</v>
      </c>
      <c r="J71" s="193"/>
      <c r="K71" s="197"/>
      <c r="L71" s="197"/>
      <c r="M71" s="14">
        <f t="shared" si="0"/>
        <v>0</v>
      </c>
      <c r="N71" s="3"/>
      <c r="O71" s="71"/>
      <c r="P71" s="71"/>
      <c r="Q71" s="71"/>
      <c r="R71" s="3"/>
      <c r="S71" s="536"/>
      <c r="T71" s="536"/>
      <c r="U71" s="536"/>
      <c r="V71" s="536"/>
      <c r="W71" s="3"/>
      <c r="X71" s="71"/>
      <c r="Y71" s="71"/>
      <c r="Z71" s="71"/>
      <c r="AA71" s="151">
        <f t="shared" si="1"/>
        <v>0</v>
      </c>
      <c r="AB71" s="3"/>
      <c r="AC71" s="295"/>
      <c r="AD71" s="295"/>
      <c r="AE71" s="295"/>
      <c r="AF71" s="151">
        <f t="shared" si="2"/>
        <v>0</v>
      </c>
      <c r="AG71" s="4"/>
      <c r="AH71" s="328"/>
      <c r="AI71" s="341"/>
      <c r="AJ71" s="329"/>
      <c r="AK71" s="342"/>
      <c r="AL71" s="4"/>
      <c r="AM71" s="301">
        <v>0</v>
      </c>
      <c r="AN71" s="302">
        <v>0</v>
      </c>
      <c r="AO71" s="301">
        <v>0</v>
      </c>
      <c r="AP71" s="302">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3877</v>
      </c>
      <c r="F72" s="259"/>
      <c r="G72" s="204" t="s">
        <v>3856</v>
      </c>
      <c r="H72" s="194"/>
      <c r="I72" s="206" t="s">
        <v>3452</v>
      </c>
      <c r="J72" s="193"/>
      <c r="K72" s="196"/>
      <c r="L72" s="196"/>
      <c r="M72" s="14">
        <f t="shared" si="0"/>
        <v>0</v>
      </c>
      <c r="N72" s="3"/>
      <c r="O72" s="70"/>
      <c r="P72" s="70"/>
      <c r="Q72" s="70"/>
      <c r="R72" s="3"/>
      <c r="S72" s="538"/>
      <c r="T72" s="538"/>
      <c r="U72" s="538"/>
      <c r="V72" s="538"/>
      <c r="W72" s="3"/>
      <c r="X72" s="286"/>
      <c r="Y72" s="147"/>
      <c r="Z72" s="147"/>
      <c r="AA72" s="151">
        <f t="shared" si="1"/>
        <v>0</v>
      </c>
      <c r="AB72" s="3"/>
      <c r="AC72" s="147"/>
      <c r="AD72" s="147"/>
      <c r="AE72" s="147"/>
      <c r="AF72" s="151">
        <f t="shared" si="2"/>
        <v>0</v>
      </c>
      <c r="AG72" s="4"/>
      <c r="AH72" s="326"/>
      <c r="AI72" s="147"/>
      <c r="AJ72" s="327"/>
      <c r="AK72" s="286"/>
      <c r="AL72" s="4"/>
      <c r="AM72" s="299">
        <v>0</v>
      </c>
      <c r="AN72" s="300">
        <v>0</v>
      </c>
      <c r="AO72" s="299">
        <v>0</v>
      </c>
      <c r="AP72" s="300">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3878</v>
      </c>
      <c r="F73" s="259"/>
      <c r="G73" s="205" t="s">
        <v>3856</v>
      </c>
      <c r="H73" s="194"/>
      <c r="I73" s="207" t="s">
        <v>3452</v>
      </c>
      <c r="J73" s="193"/>
      <c r="K73" s="197"/>
      <c r="L73" s="197"/>
      <c r="M73" s="14">
        <f t="shared" si="0"/>
        <v>0</v>
      </c>
      <c r="N73" s="3"/>
      <c r="O73" s="71"/>
      <c r="P73" s="71"/>
      <c r="Q73" s="71"/>
      <c r="R73" s="3"/>
      <c r="S73" s="536"/>
      <c r="T73" s="536"/>
      <c r="U73" s="536"/>
      <c r="V73" s="536"/>
      <c r="W73" s="3"/>
      <c r="X73" s="71"/>
      <c r="Y73" s="71"/>
      <c r="Z73" s="71"/>
      <c r="AA73" s="151">
        <f t="shared" si="1"/>
        <v>0</v>
      </c>
      <c r="AB73" s="3"/>
      <c r="AC73" s="295"/>
      <c r="AD73" s="295"/>
      <c r="AE73" s="295"/>
      <c r="AF73" s="151">
        <f t="shared" si="2"/>
        <v>0</v>
      </c>
      <c r="AG73" s="4"/>
      <c r="AH73" s="328"/>
      <c r="AI73" s="341"/>
      <c r="AJ73" s="329"/>
      <c r="AK73" s="342"/>
      <c r="AL73" s="4"/>
      <c r="AM73" s="301">
        <v>0</v>
      </c>
      <c r="AN73" s="302">
        <v>0</v>
      </c>
      <c r="AO73" s="301">
        <v>0</v>
      </c>
      <c r="AP73" s="302">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3879</v>
      </c>
      <c r="F74" s="259"/>
      <c r="G74" s="204" t="s">
        <v>3856</v>
      </c>
      <c r="H74" s="194"/>
      <c r="I74" s="206" t="s">
        <v>3452</v>
      </c>
      <c r="J74" s="193"/>
      <c r="K74" s="196"/>
      <c r="L74" s="196"/>
      <c r="M74" s="14">
        <f t="shared" si="0"/>
        <v>0</v>
      </c>
      <c r="N74" s="3"/>
      <c r="O74" s="70"/>
      <c r="P74" s="70"/>
      <c r="Q74" s="70"/>
      <c r="R74" s="3"/>
      <c r="S74" s="538"/>
      <c r="T74" s="538"/>
      <c r="U74" s="538"/>
      <c r="V74" s="538"/>
      <c r="W74" s="3"/>
      <c r="X74" s="286"/>
      <c r="Y74" s="147"/>
      <c r="Z74" s="147"/>
      <c r="AA74" s="151">
        <f t="shared" si="1"/>
        <v>0</v>
      </c>
      <c r="AB74" s="3"/>
      <c r="AC74" s="147"/>
      <c r="AD74" s="147"/>
      <c r="AE74" s="147"/>
      <c r="AF74" s="151">
        <f t="shared" si="2"/>
        <v>0</v>
      </c>
      <c r="AG74" s="4"/>
      <c r="AH74" s="326"/>
      <c r="AI74" s="147"/>
      <c r="AJ74" s="327"/>
      <c r="AK74" s="286"/>
      <c r="AL74" s="4"/>
      <c r="AM74" s="299">
        <v>0</v>
      </c>
      <c r="AN74" s="300">
        <v>0</v>
      </c>
      <c r="AO74" s="299">
        <v>0</v>
      </c>
      <c r="AP74" s="300">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3880</v>
      </c>
      <c r="F75" s="259"/>
      <c r="G75" s="205" t="s">
        <v>3856</v>
      </c>
      <c r="H75" s="194"/>
      <c r="I75" s="207" t="s">
        <v>3452</v>
      </c>
      <c r="J75" s="193"/>
      <c r="K75" s="197"/>
      <c r="L75" s="197"/>
      <c r="M75" s="14">
        <f t="shared" si="0"/>
        <v>0</v>
      </c>
      <c r="N75" s="3"/>
      <c r="O75" s="71"/>
      <c r="P75" s="71"/>
      <c r="Q75" s="71"/>
      <c r="R75" s="3"/>
      <c r="S75" s="536"/>
      <c r="T75" s="536"/>
      <c r="U75" s="536"/>
      <c r="V75" s="536"/>
      <c r="W75" s="3"/>
      <c r="X75" s="71"/>
      <c r="Y75" s="71"/>
      <c r="Z75" s="71"/>
      <c r="AA75" s="151">
        <f t="shared" si="1"/>
        <v>0</v>
      </c>
      <c r="AB75" s="3"/>
      <c r="AC75" s="295"/>
      <c r="AD75" s="295"/>
      <c r="AE75" s="295"/>
      <c r="AF75" s="151">
        <f t="shared" si="2"/>
        <v>0</v>
      </c>
      <c r="AG75" s="4"/>
      <c r="AH75" s="328"/>
      <c r="AI75" s="341"/>
      <c r="AJ75" s="329"/>
      <c r="AK75" s="342"/>
      <c r="AL75" s="4"/>
      <c r="AM75" s="301">
        <v>0</v>
      </c>
      <c r="AN75" s="302">
        <v>0</v>
      </c>
      <c r="AO75" s="301">
        <v>0</v>
      </c>
      <c r="AP75" s="302">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3883</v>
      </c>
      <c r="F76" s="259"/>
      <c r="G76" s="204" t="s">
        <v>3856</v>
      </c>
      <c r="H76" s="194"/>
      <c r="I76" s="206" t="s">
        <v>3452</v>
      </c>
      <c r="J76" s="193"/>
      <c r="K76" s="196"/>
      <c r="L76" s="196"/>
      <c r="M76" s="14">
        <f t="shared" si="0"/>
        <v>0</v>
      </c>
      <c r="N76" s="3"/>
      <c r="O76" s="70"/>
      <c r="P76" s="70"/>
      <c r="Q76" s="70"/>
      <c r="R76" s="3"/>
      <c r="S76" s="538"/>
      <c r="T76" s="538"/>
      <c r="U76" s="538"/>
      <c r="V76" s="538"/>
      <c r="W76" s="3"/>
      <c r="X76" s="286"/>
      <c r="Y76" s="147"/>
      <c r="Z76" s="147"/>
      <c r="AA76" s="151">
        <f t="shared" si="1"/>
        <v>0</v>
      </c>
      <c r="AB76" s="3"/>
      <c r="AC76" s="147"/>
      <c r="AD76" s="147"/>
      <c r="AE76" s="147"/>
      <c r="AF76" s="151">
        <f t="shared" si="2"/>
        <v>0</v>
      </c>
      <c r="AG76" s="4"/>
      <c r="AH76" s="326"/>
      <c r="AI76" s="147"/>
      <c r="AJ76" s="327"/>
      <c r="AK76" s="286"/>
      <c r="AL76" s="4"/>
      <c r="AM76" s="299">
        <v>0</v>
      </c>
      <c r="AN76" s="300">
        <v>0</v>
      </c>
      <c r="AO76" s="299">
        <v>0</v>
      </c>
      <c r="AP76" s="300">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3882</v>
      </c>
      <c r="F77" s="259"/>
      <c r="G77" s="205" t="s">
        <v>3856</v>
      </c>
      <c r="H77" s="194"/>
      <c r="I77" s="207" t="s">
        <v>3452</v>
      </c>
      <c r="J77" s="193"/>
      <c r="K77" s="197"/>
      <c r="L77" s="197"/>
      <c r="M77" s="14">
        <f t="shared" si="0"/>
        <v>0</v>
      </c>
      <c r="N77" s="3"/>
      <c r="O77" s="71"/>
      <c r="P77" s="71"/>
      <c r="Q77" s="71"/>
      <c r="R77" s="3"/>
      <c r="S77" s="536"/>
      <c r="T77" s="536"/>
      <c r="U77" s="536"/>
      <c r="V77" s="536"/>
      <c r="W77" s="3"/>
      <c r="X77" s="71"/>
      <c r="Y77" s="71"/>
      <c r="Z77" s="71"/>
      <c r="AA77" s="151">
        <f t="shared" si="1"/>
        <v>0</v>
      </c>
      <c r="AB77" s="3"/>
      <c r="AC77" s="295"/>
      <c r="AD77" s="295"/>
      <c r="AE77" s="295"/>
      <c r="AF77" s="151">
        <f t="shared" si="2"/>
        <v>0</v>
      </c>
      <c r="AG77" s="4"/>
      <c r="AH77" s="328"/>
      <c r="AI77" s="341"/>
      <c r="AJ77" s="329"/>
      <c r="AK77" s="342"/>
      <c r="AL77" s="4"/>
      <c r="AM77" s="301">
        <v>0</v>
      </c>
      <c r="AN77" s="302">
        <v>0</v>
      </c>
      <c r="AO77" s="301">
        <v>0</v>
      </c>
      <c r="AP77" s="302">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3868</v>
      </c>
      <c r="F78" s="259"/>
      <c r="G78" s="204" t="s">
        <v>3856</v>
      </c>
      <c r="H78" s="194"/>
      <c r="I78" s="206" t="s">
        <v>3451</v>
      </c>
      <c r="J78" s="193"/>
      <c r="K78" s="196"/>
      <c r="L78" s="196"/>
      <c r="M78" s="14">
        <f t="shared" si="0"/>
        <v>0</v>
      </c>
      <c r="N78" s="3"/>
      <c r="O78" s="70"/>
      <c r="P78" s="70"/>
      <c r="Q78" s="70"/>
      <c r="R78" s="3"/>
      <c r="S78" s="538"/>
      <c r="T78" s="538"/>
      <c r="U78" s="538"/>
      <c r="V78" s="538"/>
      <c r="W78" s="3"/>
      <c r="X78" s="286"/>
      <c r="Y78" s="147"/>
      <c r="Z78" s="147"/>
      <c r="AA78" s="151">
        <f t="shared" si="1"/>
        <v>0</v>
      </c>
      <c r="AB78" s="3"/>
      <c r="AC78" s="147"/>
      <c r="AD78" s="147"/>
      <c r="AE78" s="147"/>
      <c r="AF78" s="151">
        <f t="shared" si="2"/>
        <v>0</v>
      </c>
      <c r="AG78" s="4"/>
      <c r="AH78" s="326"/>
      <c r="AI78" s="147"/>
      <c r="AJ78" s="327"/>
      <c r="AK78" s="286"/>
      <c r="AL78" s="4"/>
      <c r="AM78" s="299">
        <v>0</v>
      </c>
      <c r="AN78" s="300">
        <v>0</v>
      </c>
      <c r="AO78" s="299">
        <v>0</v>
      </c>
      <c r="AP78" s="300">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3884</v>
      </c>
      <c r="F79" s="259"/>
      <c r="G79" s="205" t="s">
        <v>3856</v>
      </c>
      <c r="H79" s="194"/>
      <c r="I79" s="207" t="s">
        <v>3451</v>
      </c>
      <c r="J79" s="193"/>
      <c r="K79" s="197"/>
      <c r="L79" s="197"/>
      <c r="M79" s="14">
        <f t="shared" ref="M79:M142" si="3">SUM(K79:L79)</f>
        <v>0</v>
      </c>
      <c r="N79" s="3"/>
      <c r="O79" s="71"/>
      <c r="P79" s="71"/>
      <c r="Q79" s="71"/>
      <c r="R79" s="3"/>
      <c r="S79" s="536"/>
      <c r="T79" s="536"/>
      <c r="U79" s="536"/>
      <c r="V79" s="536"/>
      <c r="W79" s="3"/>
      <c r="X79" s="71"/>
      <c r="Y79" s="71"/>
      <c r="Z79" s="71"/>
      <c r="AA79" s="151">
        <f t="shared" ref="AA79:AA98" si="4">SUM(X79:Z79)</f>
        <v>0</v>
      </c>
      <c r="AB79" s="3"/>
      <c r="AC79" s="295"/>
      <c r="AD79" s="295"/>
      <c r="AE79" s="295"/>
      <c r="AF79" s="151">
        <f t="shared" ref="AF79:AF98" si="5">SUM(AC79:AE79)</f>
        <v>0</v>
      </c>
      <c r="AG79" s="4"/>
      <c r="AH79" s="328"/>
      <c r="AI79" s="341"/>
      <c r="AJ79" s="329"/>
      <c r="AK79" s="342"/>
      <c r="AL79" s="4"/>
      <c r="AM79" s="301">
        <v>0</v>
      </c>
      <c r="AN79" s="302">
        <v>0</v>
      </c>
      <c r="AO79" s="301">
        <v>0</v>
      </c>
      <c r="AP79" s="302">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3870</v>
      </c>
      <c r="F80" s="259"/>
      <c r="G80" s="204" t="s">
        <v>3856</v>
      </c>
      <c r="H80" s="194"/>
      <c r="I80" s="206" t="s">
        <v>3451</v>
      </c>
      <c r="J80" s="193"/>
      <c r="K80" s="196"/>
      <c r="L80" s="196"/>
      <c r="M80" s="14">
        <f t="shared" si="3"/>
        <v>0</v>
      </c>
      <c r="N80" s="3"/>
      <c r="O80" s="70"/>
      <c r="P80" s="70"/>
      <c r="Q80" s="70"/>
      <c r="R80" s="3"/>
      <c r="S80" s="538"/>
      <c r="T80" s="538"/>
      <c r="U80" s="538"/>
      <c r="V80" s="538"/>
      <c r="W80" s="3"/>
      <c r="X80" s="286"/>
      <c r="Y80" s="147"/>
      <c r="Z80" s="147"/>
      <c r="AA80" s="151">
        <f t="shared" si="4"/>
        <v>0</v>
      </c>
      <c r="AB80" s="3"/>
      <c r="AC80" s="147"/>
      <c r="AD80" s="147"/>
      <c r="AE80" s="147"/>
      <c r="AF80" s="151">
        <f t="shared" si="5"/>
        <v>0</v>
      </c>
      <c r="AG80" s="4"/>
      <c r="AH80" s="326"/>
      <c r="AI80" s="147"/>
      <c r="AJ80" s="327"/>
      <c r="AK80" s="286"/>
      <c r="AL80" s="4"/>
      <c r="AM80" s="299">
        <v>0</v>
      </c>
      <c r="AN80" s="300">
        <v>0</v>
      </c>
      <c r="AO80" s="299">
        <v>0</v>
      </c>
      <c r="AP80" s="300">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3871</v>
      </c>
      <c r="F81" s="259"/>
      <c r="G81" s="205" t="s">
        <v>3856</v>
      </c>
      <c r="H81" s="194"/>
      <c r="I81" s="207" t="s">
        <v>3451</v>
      </c>
      <c r="J81" s="193"/>
      <c r="K81" s="197"/>
      <c r="L81" s="197"/>
      <c r="M81" s="14">
        <f t="shared" si="3"/>
        <v>0</v>
      </c>
      <c r="N81" s="3"/>
      <c r="O81" s="71"/>
      <c r="P81" s="71"/>
      <c r="Q81" s="71"/>
      <c r="R81" s="3"/>
      <c r="S81" s="536"/>
      <c r="T81" s="536"/>
      <c r="U81" s="536"/>
      <c r="V81" s="536"/>
      <c r="W81" s="3"/>
      <c r="X81" s="71"/>
      <c r="Y81" s="71"/>
      <c r="Z81" s="71"/>
      <c r="AA81" s="151">
        <f t="shared" si="4"/>
        <v>0</v>
      </c>
      <c r="AB81" s="3"/>
      <c r="AC81" s="295"/>
      <c r="AD81" s="295"/>
      <c r="AE81" s="295"/>
      <c r="AF81" s="151">
        <f t="shared" si="5"/>
        <v>0</v>
      </c>
      <c r="AG81" s="4"/>
      <c r="AH81" s="328"/>
      <c r="AI81" s="341"/>
      <c r="AJ81" s="329"/>
      <c r="AK81" s="342"/>
      <c r="AL81" s="4"/>
      <c r="AM81" s="301">
        <v>0</v>
      </c>
      <c r="AN81" s="302">
        <v>0</v>
      </c>
      <c r="AO81" s="301">
        <v>0</v>
      </c>
      <c r="AP81" s="302">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3859</v>
      </c>
      <c r="F82" s="259"/>
      <c r="G82" s="204" t="s">
        <v>3856</v>
      </c>
      <c r="H82" s="194"/>
      <c r="I82" s="206" t="s">
        <v>3451</v>
      </c>
      <c r="J82" s="193"/>
      <c r="K82" s="196"/>
      <c r="L82" s="196"/>
      <c r="M82" s="14">
        <f t="shared" si="3"/>
        <v>0</v>
      </c>
      <c r="N82" s="3"/>
      <c r="O82" s="70"/>
      <c r="P82" s="70"/>
      <c r="Q82" s="70"/>
      <c r="R82" s="3"/>
      <c r="S82" s="538"/>
      <c r="T82" s="538"/>
      <c r="U82" s="538"/>
      <c r="V82" s="538"/>
      <c r="W82" s="3"/>
      <c r="X82" s="286"/>
      <c r="Y82" s="147"/>
      <c r="Z82" s="147"/>
      <c r="AA82" s="151">
        <f t="shared" si="4"/>
        <v>0</v>
      </c>
      <c r="AB82" s="3"/>
      <c r="AC82" s="147"/>
      <c r="AD82" s="147"/>
      <c r="AE82" s="147"/>
      <c r="AF82" s="151">
        <f t="shared" si="5"/>
        <v>0</v>
      </c>
      <c r="AG82" s="4"/>
      <c r="AH82" s="326"/>
      <c r="AI82" s="147"/>
      <c r="AJ82" s="327"/>
      <c r="AK82" s="286"/>
      <c r="AL82" s="4"/>
      <c r="AM82" s="299">
        <v>0</v>
      </c>
      <c r="AN82" s="300">
        <v>0</v>
      </c>
      <c r="AO82" s="299">
        <v>0</v>
      </c>
      <c r="AP82" s="300">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3872</v>
      </c>
      <c r="F83" s="259"/>
      <c r="G83" s="205" t="s">
        <v>3856</v>
      </c>
      <c r="H83" s="194"/>
      <c r="I83" s="207" t="s">
        <v>3451</v>
      </c>
      <c r="J83" s="193"/>
      <c r="K83" s="197"/>
      <c r="L83" s="197"/>
      <c r="M83" s="14">
        <f t="shared" si="3"/>
        <v>0</v>
      </c>
      <c r="N83" s="3"/>
      <c r="O83" s="71"/>
      <c r="P83" s="71"/>
      <c r="Q83" s="71"/>
      <c r="R83" s="3"/>
      <c r="S83" s="536"/>
      <c r="T83" s="536"/>
      <c r="U83" s="536"/>
      <c r="V83" s="536"/>
      <c r="W83" s="3"/>
      <c r="X83" s="71"/>
      <c r="Y83" s="71"/>
      <c r="Z83" s="71"/>
      <c r="AA83" s="151">
        <f t="shared" si="4"/>
        <v>0</v>
      </c>
      <c r="AB83" s="3"/>
      <c r="AC83" s="295"/>
      <c r="AD83" s="295"/>
      <c r="AE83" s="295"/>
      <c r="AF83" s="151">
        <f t="shared" si="5"/>
        <v>0</v>
      </c>
      <c r="AG83" s="4"/>
      <c r="AH83" s="328"/>
      <c r="AI83" s="341"/>
      <c r="AJ83" s="329"/>
      <c r="AK83" s="342"/>
      <c r="AL83" s="4"/>
      <c r="AM83" s="301">
        <v>0</v>
      </c>
      <c r="AN83" s="302">
        <v>0</v>
      </c>
      <c r="AO83" s="301">
        <v>0</v>
      </c>
      <c r="AP83" s="302">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3873</v>
      </c>
      <c r="F84" s="259"/>
      <c r="G84" s="204" t="s">
        <v>3856</v>
      </c>
      <c r="H84" s="194"/>
      <c r="I84" s="206" t="s">
        <v>3451</v>
      </c>
      <c r="J84" s="193"/>
      <c r="K84" s="196"/>
      <c r="L84" s="196"/>
      <c r="M84" s="14">
        <f t="shared" si="3"/>
        <v>0</v>
      </c>
      <c r="N84" s="3"/>
      <c r="O84" s="70"/>
      <c r="P84" s="70"/>
      <c r="Q84" s="70"/>
      <c r="R84" s="3"/>
      <c r="S84" s="538"/>
      <c r="T84" s="538"/>
      <c r="U84" s="538"/>
      <c r="V84" s="538"/>
      <c r="W84" s="3"/>
      <c r="X84" s="286"/>
      <c r="Y84" s="147"/>
      <c r="Z84" s="147"/>
      <c r="AA84" s="151">
        <f t="shared" si="4"/>
        <v>0</v>
      </c>
      <c r="AB84" s="3"/>
      <c r="AC84" s="147"/>
      <c r="AD84" s="147"/>
      <c r="AE84" s="147"/>
      <c r="AF84" s="151">
        <f t="shared" si="5"/>
        <v>0</v>
      </c>
      <c r="AG84" s="4"/>
      <c r="AH84" s="326"/>
      <c r="AI84" s="147"/>
      <c r="AJ84" s="327"/>
      <c r="AK84" s="286"/>
      <c r="AL84" s="4"/>
      <c r="AM84" s="299">
        <v>0</v>
      </c>
      <c r="AN84" s="300">
        <v>0</v>
      </c>
      <c r="AO84" s="299">
        <v>0</v>
      </c>
      <c r="AP84" s="300">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3874</v>
      </c>
      <c r="F85" s="259"/>
      <c r="G85" s="205" t="s">
        <v>3856</v>
      </c>
      <c r="H85" s="194"/>
      <c r="I85" s="207" t="s">
        <v>3451</v>
      </c>
      <c r="J85" s="193"/>
      <c r="K85" s="197"/>
      <c r="L85" s="197"/>
      <c r="M85" s="14">
        <f t="shared" si="3"/>
        <v>0</v>
      </c>
      <c r="N85" s="3"/>
      <c r="O85" s="71"/>
      <c r="P85" s="71"/>
      <c r="Q85" s="71"/>
      <c r="R85" s="3"/>
      <c r="S85" s="536"/>
      <c r="T85" s="536"/>
      <c r="U85" s="536"/>
      <c r="V85" s="536"/>
      <c r="W85" s="3"/>
      <c r="X85" s="71"/>
      <c r="Y85" s="71"/>
      <c r="Z85" s="71"/>
      <c r="AA85" s="151">
        <f t="shared" si="4"/>
        <v>0</v>
      </c>
      <c r="AB85" s="3"/>
      <c r="AC85" s="295"/>
      <c r="AD85" s="295"/>
      <c r="AE85" s="295"/>
      <c r="AF85" s="151">
        <f t="shared" si="5"/>
        <v>0</v>
      </c>
      <c r="AG85" s="4"/>
      <c r="AH85" s="328"/>
      <c r="AI85" s="341"/>
      <c r="AJ85" s="329"/>
      <c r="AK85" s="342"/>
      <c r="AL85" s="4"/>
      <c r="AM85" s="301">
        <v>0</v>
      </c>
      <c r="AN85" s="302">
        <v>0</v>
      </c>
      <c r="AO85" s="301">
        <v>0</v>
      </c>
      <c r="AP85" s="302">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3875</v>
      </c>
      <c r="F86" s="259"/>
      <c r="G86" s="204" t="s">
        <v>3856</v>
      </c>
      <c r="H86" s="194"/>
      <c r="I86" s="206" t="s">
        <v>3451</v>
      </c>
      <c r="J86" s="193"/>
      <c r="K86" s="196"/>
      <c r="L86" s="196"/>
      <c r="M86" s="14">
        <f t="shared" si="3"/>
        <v>0</v>
      </c>
      <c r="N86" s="3"/>
      <c r="O86" s="70"/>
      <c r="P86" s="70"/>
      <c r="Q86" s="70"/>
      <c r="R86" s="3"/>
      <c r="S86" s="538"/>
      <c r="T86" s="538"/>
      <c r="U86" s="538"/>
      <c r="V86" s="538"/>
      <c r="W86" s="3"/>
      <c r="X86" s="286"/>
      <c r="Y86" s="147"/>
      <c r="Z86" s="147"/>
      <c r="AA86" s="151">
        <f t="shared" si="4"/>
        <v>0</v>
      </c>
      <c r="AB86" s="3"/>
      <c r="AC86" s="147"/>
      <c r="AD86" s="147"/>
      <c r="AE86" s="147"/>
      <c r="AF86" s="151">
        <f t="shared" si="5"/>
        <v>0</v>
      </c>
      <c r="AG86" s="4"/>
      <c r="AH86" s="326"/>
      <c r="AI86" s="147"/>
      <c r="AJ86" s="327"/>
      <c r="AK86" s="286"/>
      <c r="AL86" s="4"/>
      <c r="AM86" s="299">
        <v>0</v>
      </c>
      <c r="AN86" s="300">
        <v>0</v>
      </c>
      <c r="AO86" s="299">
        <v>0</v>
      </c>
      <c r="AP86" s="300">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3876</v>
      </c>
      <c r="F87" s="259"/>
      <c r="G87" s="205" t="s">
        <v>3856</v>
      </c>
      <c r="H87" s="194"/>
      <c r="I87" s="207" t="s">
        <v>3451</v>
      </c>
      <c r="J87" s="193"/>
      <c r="K87" s="197"/>
      <c r="L87" s="197"/>
      <c r="M87" s="14">
        <f t="shared" si="3"/>
        <v>0</v>
      </c>
      <c r="N87" s="3"/>
      <c r="O87" s="71"/>
      <c r="P87" s="71"/>
      <c r="Q87" s="71"/>
      <c r="R87" s="3"/>
      <c r="S87" s="536"/>
      <c r="T87" s="536"/>
      <c r="U87" s="536"/>
      <c r="V87" s="536"/>
      <c r="W87" s="3"/>
      <c r="X87" s="71"/>
      <c r="Y87" s="71"/>
      <c r="Z87" s="71"/>
      <c r="AA87" s="151">
        <f t="shared" si="4"/>
        <v>0</v>
      </c>
      <c r="AB87" s="3"/>
      <c r="AC87" s="295"/>
      <c r="AD87" s="295"/>
      <c r="AE87" s="295"/>
      <c r="AF87" s="151">
        <f t="shared" si="5"/>
        <v>0</v>
      </c>
      <c r="AG87" s="4"/>
      <c r="AH87" s="328"/>
      <c r="AI87" s="341"/>
      <c r="AJ87" s="329"/>
      <c r="AK87" s="342"/>
      <c r="AL87" s="4"/>
      <c r="AM87" s="301">
        <v>0</v>
      </c>
      <c r="AN87" s="302">
        <v>0</v>
      </c>
      <c r="AO87" s="301">
        <v>0</v>
      </c>
      <c r="AP87" s="302">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3877</v>
      </c>
      <c r="F88" s="259"/>
      <c r="G88" s="204" t="s">
        <v>3856</v>
      </c>
      <c r="H88" s="194"/>
      <c r="I88" s="206" t="s">
        <v>3451</v>
      </c>
      <c r="J88" s="193"/>
      <c r="K88" s="196"/>
      <c r="L88" s="196"/>
      <c r="M88" s="14">
        <f t="shared" si="3"/>
        <v>0</v>
      </c>
      <c r="N88" s="3"/>
      <c r="O88" s="70"/>
      <c r="P88" s="70"/>
      <c r="Q88" s="70"/>
      <c r="R88" s="3"/>
      <c r="S88" s="538"/>
      <c r="T88" s="538"/>
      <c r="U88" s="538"/>
      <c r="V88" s="538"/>
      <c r="W88" s="3"/>
      <c r="X88" s="286"/>
      <c r="Y88" s="147"/>
      <c r="Z88" s="147"/>
      <c r="AA88" s="151">
        <f t="shared" si="4"/>
        <v>0</v>
      </c>
      <c r="AB88" s="3"/>
      <c r="AC88" s="147"/>
      <c r="AD88" s="147"/>
      <c r="AE88" s="147"/>
      <c r="AF88" s="151">
        <f t="shared" si="5"/>
        <v>0</v>
      </c>
      <c r="AG88" s="4"/>
      <c r="AH88" s="326"/>
      <c r="AI88" s="147"/>
      <c r="AJ88" s="327"/>
      <c r="AK88" s="286"/>
      <c r="AL88" s="4"/>
      <c r="AM88" s="299">
        <v>0</v>
      </c>
      <c r="AN88" s="300">
        <v>0</v>
      </c>
      <c r="AO88" s="299">
        <v>0</v>
      </c>
      <c r="AP88" s="300">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3878</v>
      </c>
      <c r="F89" s="259"/>
      <c r="G89" s="205" t="s">
        <v>3856</v>
      </c>
      <c r="H89" s="194"/>
      <c r="I89" s="207" t="s">
        <v>3451</v>
      </c>
      <c r="J89" s="193"/>
      <c r="K89" s="197"/>
      <c r="L89" s="197"/>
      <c r="M89" s="14">
        <f t="shared" si="3"/>
        <v>0</v>
      </c>
      <c r="N89" s="3"/>
      <c r="O89" s="71"/>
      <c r="P89" s="71"/>
      <c r="Q89" s="71"/>
      <c r="R89" s="3"/>
      <c r="S89" s="536"/>
      <c r="T89" s="536"/>
      <c r="U89" s="536"/>
      <c r="V89" s="536"/>
      <c r="W89" s="3"/>
      <c r="X89" s="71"/>
      <c r="Y89" s="71"/>
      <c r="Z89" s="71"/>
      <c r="AA89" s="151">
        <f t="shared" si="4"/>
        <v>0</v>
      </c>
      <c r="AB89" s="3"/>
      <c r="AC89" s="295"/>
      <c r="AD89" s="295"/>
      <c r="AE89" s="295"/>
      <c r="AF89" s="151">
        <f t="shared" si="5"/>
        <v>0</v>
      </c>
      <c r="AG89" s="4"/>
      <c r="AH89" s="328"/>
      <c r="AI89" s="341"/>
      <c r="AJ89" s="329"/>
      <c r="AK89" s="342"/>
      <c r="AL89" s="4"/>
      <c r="AM89" s="301">
        <v>0</v>
      </c>
      <c r="AN89" s="302">
        <v>0</v>
      </c>
      <c r="AO89" s="301">
        <v>0</v>
      </c>
      <c r="AP89" s="302">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3879</v>
      </c>
      <c r="F90" s="259"/>
      <c r="G90" s="204" t="s">
        <v>3856</v>
      </c>
      <c r="H90" s="194"/>
      <c r="I90" s="206" t="s">
        <v>3451</v>
      </c>
      <c r="J90" s="193"/>
      <c r="K90" s="196"/>
      <c r="L90" s="196"/>
      <c r="M90" s="14">
        <f t="shared" si="3"/>
        <v>0</v>
      </c>
      <c r="N90" s="3"/>
      <c r="O90" s="70"/>
      <c r="P90" s="70"/>
      <c r="Q90" s="70"/>
      <c r="R90" s="3"/>
      <c r="S90" s="538"/>
      <c r="T90" s="538"/>
      <c r="U90" s="538"/>
      <c r="V90" s="538"/>
      <c r="W90" s="3"/>
      <c r="X90" s="286"/>
      <c r="Y90" s="147"/>
      <c r="Z90" s="147"/>
      <c r="AA90" s="151">
        <f t="shared" si="4"/>
        <v>0</v>
      </c>
      <c r="AB90" s="3"/>
      <c r="AC90" s="147"/>
      <c r="AD90" s="147"/>
      <c r="AE90" s="147"/>
      <c r="AF90" s="151">
        <f t="shared" si="5"/>
        <v>0</v>
      </c>
      <c r="AG90" s="4"/>
      <c r="AH90" s="326"/>
      <c r="AI90" s="147"/>
      <c r="AJ90" s="327"/>
      <c r="AK90" s="286"/>
      <c r="AL90" s="4"/>
      <c r="AM90" s="299">
        <v>0</v>
      </c>
      <c r="AN90" s="300">
        <v>0</v>
      </c>
      <c r="AO90" s="299">
        <v>0</v>
      </c>
      <c r="AP90" s="300">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3880</v>
      </c>
      <c r="F91" s="259"/>
      <c r="G91" s="205" t="s">
        <v>3856</v>
      </c>
      <c r="H91" s="194"/>
      <c r="I91" s="207" t="s">
        <v>3451</v>
      </c>
      <c r="J91" s="193"/>
      <c r="K91" s="197"/>
      <c r="L91" s="197"/>
      <c r="M91" s="14">
        <f t="shared" si="3"/>
        <v>0</v>
      </c>
      <c r="N91" s="3"/>
      <c r="O91" s="71"/>
      <c r="P91" s="71"/>
      <c r="Q91" s="71"/>
      <c r="R91" s="3"/>
      <c r="S91" s="536"/>
      <c r="T91" s="536"/>
      <c r="U91" s="536"/>
      <c r="V91" s="536"/>
      <c r="W91" s="3"/>
      <c r="X91" s="71"/>
      <c r="Y91" s="71"/>
      <c r="Z91" s="71"/>
      <c r="AA91" s="151">
        <f t="shared" si="4"/>
        <v>0</v>
      </c>
      <c r="AB91" s="3"/>
      <c r="AC91" s="295"/>
      <c r="AD91" s="295"/>
      <c r="AE91" s="295"/>
      <c r="AF91" s="151">
        <f t="shared" si="5"/>
        <v>0</v>
      </c>
      <c r="AG91" s="4"/>
      <c r="AH91" s="328"/>
      <c r="AI91" s="341"/>
      <c r="AJ91" s="329"/>
      <c r="AK91" s="342"/>
      <c r="AL91" s="4"/>
      <c r="AM91" s="301">
        <v>0</v>
      </c>
      <c r="AN91" s="302">
        <v>0</v>
      </c>
      <c r="AO91" s="301">
        <v>0</v>
      </c>
      <c r="AP91" s="302">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3881</v>
      </c>
      <c r="F92" s="259"/>
      <c r="G92" s="204" t="s">
        <v>3856</v>
      </c>
      <c r="H92" s="194"/>
      <c r="I92" s="206" t="s">
        <v>3451</v>
      </c>
      <c r="J92" s="193"/>
      <c r="K92" s="196"/>
      <c r="L92" s="196"/>
      <c r="M92" s="14">
        <f t="shared" si="3"/>
        <v>0</v>
      </c>
      <c r="N92" s="3"/>
      <c r="O92" s="70"/>
      <c r="P92" s="70"/>
      <c r="Q92" s="70"/>
      <c r="R92" s="3"/>
      <c r="S92" s="538"/>
      <c r="T92" s="538"/>
      <c r="U92" s="538"/>
      <c r="V92" s="538"/>
      <c r="W92" s="3"/>
      <c r="X92" s="286"/>
      <c r="Y92" s="147"/>
      <c r="Z92" s="147"/>
      <c r="AA92" s="151">
        <f t="shared" si="4"/>
        <v>0</v>
      </c>
      <c r="AB92" s="3"/>
      <c r="AC92" s="147"/>
      <c r="AD92" s="147"/>
      <c r="AE92" s="147"/>
      <c r="AF92" s="151">
        <f t="shared" si="5"/>
        <v>0</v>
      </c>
      <c r="AG92" s="4"/>
      <c r="AH92" s="326"/>
      <c r="AI92" s="147"/>
      <c r="AJ92" s="327"/>
      <c r="AK92" s="286"/>
      <c r="AL92" s="4"/>
      <c r="AM92" s="299">
        <v>0</v>
      </c>
      <c r="AN92" s="300">
        <v>0</v>
      </c>
      <c r="AO92" s="299">
        <v>0</v>
      </c>
      <c r="AP92" s="300">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3882</v>
      </c>
      <c r="F93" s="259"/>
      <c r="G93" s="205" t="s">
        <v>3856</v>
      </c>
      <c r="H93" s="194"/>
      <c r="I93" s="207" t="s">
        <v>3451</v>
      </c>
      <c r="J93" s="193"/>
      <c r="K93" s="197"/>
      <c r="L93" s="197"/>
      <c r="M93" s="14">
        <f t="shared" si="3"/>
        <v>0</v>
      </c>
      <c r="N93" s="3"/>
      <c r="O93" s="71"/>
      <c r="P93" s="71"/>
      <c r="Q93" s="71"/>
      <c r="R93" s="3"/>
      <c r="S93" s="536"/>
      <c r="T93" s="536"/>
      <c r="U93" s="536"/>
      <c r="V93" s="536"/>
      <c r="W93" s="3"/>
      <c r="X93" s="71"/>
      <c r="Y93" s="71"/>
      <c r="Z93" s="71"/>
      <c r="AA93" s="151">
        <f t="shared" si="4"/>
        <v>0</v>
      </c>
      <c r="AB93" s="3"/>
      <c r="AC93" s="295"/>
      <c r="AD93" s="295"/>
      <c r="AE93" s="295"/>
      <c r="AF93" s="151">
        <f t="shared" si="5"/>
        <v>0</v>
      </c>
      <c r="AG93" s="4"/>
      <c r="AH93" s="328"/>
      <c r="AI93" s="341"/>
      <c r="AJ93" s="329"/>
      <c r="AK93" s="342"/>
      <c r="AL93" s="4"/>
      <c r="AM93" s="301">
        <v>0</v>
      </c>
      <c r="AN93" s="302">
        <v>0</v>
      </c>
      <c r="AO93" s="301">
        <v>0</v>
      </c>
      <c r="AP93" s="302">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3884</v>
      </c>
      <c r="F94" s="259"/>
      <c r="G94" s="204" t="s">
        <v>3857</v>
      </c>
      <c r="H94" s="194"/>
      <c r="I94" s="206" t="s">
        <v>3861</v>
      </c>
      <c r="J94" s="193"/>
      <c r="K94" s="196"/>
      <c r="L94" s="196">
        <v>10</v>
      </c>
      <c r="M94" s="14">
        <f t="shared" si="3"/>
        <v>10</v>
      </c>
      <c r="N94" s="3"/>
      <c r="O94" s="70"/>
      <c r="P94" s="70" t="s">
        <v>3849</v>
      </c>
      <c r="Q94" s="70"/>
      <c r="R94" s="3"/>
      <c r="S94" s="537">
        <v>1966</v>
      </c>
      <c r="T94" s="538"/>
      <c r="U94" s="538"/>
      <c r="V94" s="538"/>
      <c r="W94" s="3"/>
      <c r="X94" s="286"/>
      <c r="Y94" s="147">
        <v>22</v>
      </c>
      <c r="Z94" s="147"/>
      <c r="AA94" s="151">
        <f t="shared" si="4"/>
        <v>22</v>
      </c>
      <c r="AB94" s="3"/>
      <c r="AC94" s="147"/>
      <c r="AD94" s="147">
        <v>22</v>
      </c>
      <c r="AE94" s="147"/>
      <c r="AF94" s="151">
        <f t="shared" si="5"/>
        <v>22</v>
      </c>
      <c r="AG94" s="4"/>
      <c r="AH94" s="326"/>
      <c r="AI94" s="147">
        <v>1</v>
      </c>
      <c r="AJ94" s="327"/>
      <c r="AK94" s="286"/>
      <c r="AL94" s="4"/>
      <c r="AM94" s="299">
        <v>1.2E-2</v>
      </c>
      <c r="AN94" s="299">
        <v>1.2E-2</v>
      </c>
      <c r="AO94" s="299">
        <v>0</v>
      </c>
      <c r="AP94" s="300">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3870</v>
      </c>
      <c r="F95" s="259"/>
      <c r="G95" s="205" t="s">
        <v>3857</v>
      </c>
      <c r="H95" s="194"/>
      <c r="I95" s="207" t="s">
        <v>3861</v>
      </c>
      <c r="J95" s="193"/>
      <c r="K95" s="197"/>
      <c r="L95" s="197"/>
      <c r="M95" s="14">
        <f t="shared" si="3"/>
        <v>0</v>
      </c>
      <c r="N95" s="3"/>
      <c r="O95" s="71"/>
      <c r="P95" s="71"/>
      <c r="Q95" s="71"/>
      <c r="R95" s="3"/>
      <c r="S95" s="535"/>
      <c r="T95" s="536"/>
      <c r="U95" s="536"/>
      <c r="V95" s="536"/>
      <c r="W95" s="3"/>
      <c r="X95" s="71"/>
      <c r="Y95" s="71"/>
      <c r="Z95" s="71"/>
      <c r="AA95" s="151">
        <f t="shared" si="4"/>
        <v>0</v>
      </c>
      <c r="AB95" s="3"/>
      <c r="AC95" s="295"/>
      <c r="AD95" s="295"/>
      <c r="AE95" s="295"/>
      <c r="AF95" s="151">
        <f t="shared" si="5"/>
        <v>0</v>
      </c>
      <c r="AG95" s="4"/>
      <c r="AH95" s="328"/>
      <c r="AI95" s="341"/>
      <c r="AJ95" s="329"/>
      <c r="AK95" s="342"/>
      <c r="AL95" s="4"/>
      <c r="AM95" s="301">
        <v>0</v>
      </c>
      <c r="AN95" s="301">
        <v>0</v>
      </c>
      <c r="AO95" s="301">
        <v>0</v>
      </c>
      <c r="AP95" s="302">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3885</v>
      </c>
      <c r="F96" s="259"/>
      <c r="G96" s="204" t="s">
        <v>3857</v>
      </c>
      <c r="H96" s="194"/>
      <c r="I96" s="206" t="s">
        <v>3861</v>
      </c>
      <c r="J96" s="193"/>
      <c r="K96" s="196"/>
      <c r="L96" s="196">
        <v>24</v>
      </c>
      <c r="M96" s="14">
        <f t="shared" si="3"/>
        <v>24</v>
      </c>
      <c r="N96" s="3"/>
      <c r="O96" s="70"/>
      <c r="P96" s="70" t="s">
        <v>3849</v>
      </c>
      <c r="Q96" s="70"/>
      <c r="R96" s="3"/>
      <c r="S96" s="537">
        <v>1966</v>
      </c>
      <c r="T96" s="538"/>
      <c r="U96" s="538"/>
      <c r="V96" s="538"/>
      <c r="W96" s="3"/>
      <c r="X96" s="286"/>
      <c r="Y96" s="147">
        <v>6</v>
      </c>
      <c r="Z96" s="147"/>
      <c r="AA96" s="151">
        <f t="shared" si="4"/>
        <v>6</v>
      </c>
      <c r="AB96" s="3"/>
      <c r="AC96" s="147"/>
      <c r="AD96" s="147">
        <v>6</v>
      </c>
      <c r="AE96" s="147"/>
      <c r="AF96" s="151">
        <f t="shared" si="5"/>
        <v>6</v>
      </c>
      <c r="AG96" s="4"/>
      <c r="AH96" s="326"/>
      <c r="AI96" s="147">
        <v>1</v>
      </c>
      <c r="AJ96" s="327"/>
      <c r="AK96" s="286"/>
      <c r="AL96" s="4"/>
      <c r="AM96" s="299">
        <v>1.2E-2</v>
      </c>
      <c r="AN96" s="299">
        <v>1.2E-2</v>
      </c>
      <c r="AO96" s="299">
        <v>0</v>
      </c>
      <c r="AP96" s="300">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3871</v>
      </c>
      <c r="F97" s="259"/>
      <c r="G97" s="205" t="s">
        <v>3857</v>
      </c>
      <c r="H97" s="194"/>
      <c r="I97" s="207" t="s">
        <v>3861</v>
      </c>
      <c r="J97" s="193"/>
      <c r="K97" s="197"/>
      <c r="L97" s="197">
        <v>6</v>
      </c>
      <c r="M97" s="14">
        <f t="shared" si="3"/>
        <v>6</v>
      </c>
      <c r="N97" s="3"/>
      <c r="O97" s="71" t="s">
        <v>3849</v>
      </c>
      <c r="P97" s="71"/>
      <c r="Q97" s="71"/>
      <c r="R97" s="3"/>
      <c r="S97" s="535">
        <v>1966</v>
      </c>
      <c r="T97" s="536"/>
      <c r="U97" s="536"/>
      <c r="V97" s="536"/>
      <c r="W97" s="3"/>
      <c r="X97" s="71">
        <v>16</v>
      </c>
      <c r="Y97" s="71"/>
      <c r="Z97" s="71"/>
      <c r="AA97" s="151">
        <f t="shared" si="4"/>
        <v>16</v>
      </c>
      <c r="AB97" s="3"/>
      <c r="AC97" s="295">
        <v>16</v>
      </c>
      <c r="AD97" s="295"/>
      <c r="AE97" s="295"/>
      <c r="AF97" s="151">
        <f t="shared" si="5"/>
        <v>16</v>
      </c>
      <c r="AG97" s="4"/>
      <c r="AH97" s="328"/>
      <c r="AI97" s="341">
        <v>0.5</v>
      </c>
      <c r="AJ97" s="329"/>
      <c r="AK97" s="342"/>
      <c r="AL97" s="4"/>
      <c r="AM97" s="539">
        <v>1.2E-2</v>
      </c>
      <c r="AN97" s="540">
        <v>1.2E-2</v>
      </c>
      <c r="AO97" s="301">
        <v>0</v>
      </c>
      <c r="AP97" s="302">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3886</v>
      </c>
      <c r="F98" s="259"/>
      <c r="G98" s="204" t="s">
        <v>3857</v>
      </c>
      <c r="H98" s="194"/>
      <c r="I98" s="206" t="s">
        <v>3861</v>
      </c>
      <c r="J98" s="193"/>
      <c r="K98" s="196"/>
      <c r="L98" s="196">
        <v>12</v>
      </c>
      <c r="M98" s="14">
        <f t="shared" si="3"/>
        <v>12</v>
      </c>
      <c r="N98" s="3"/>
      <c r="O98" s="70" t="s">
        <v>3849</v>
      </c>
      <c r="P98" s="70"/>
      <c r="Q98" s="70"/>
      <c r="R98" s="3"/>
      <c r="S98" s="537">
        <v>1966</v>
      </c>
      <c r="T98" s="538"/>
      <c r="U98" s="538"/>
      <c r="V98" s="538"/>
      <c r="W98" s="3"/>
      <c r="X98" s="286">
        <v>18</v>
      </c>
      <c r="Y98" s="147"/>
      <c r="Z98" s="147"/>
      <c r="AA98" s="151">
        <f t="shared" si="4"/>
        <v>18</v>
      </c>
      <c r="AB98" s="3"/>
      <c r="AC98" s="147">
        <v>18</v>
      </c>
      <c r="AD98" s="147"/>
      <c r="AE98" s="147"/>
      <c r="AF98" s="151">
        <f t="shared" si="5"/>
        <v>18</v>
      </c>
      <c r="AG98" s="4"/>
      <c r="AH98" s="326"/>
      <c r="AI98" s="147">
        <v>1</v>
      </c>
      <c r="AJ98" s="327"/>
      <c r="AK98" s="286"/>
      <c r="AL98" s="4"/>
      <c r="AM98" s="299">
        <v>1.2E-2</v>
      </c>
      <c r="AN98" s="299">
        <v>1.2E-2</v>
      </c>
      <c r="AO98" s="299">
        <v>0</v>
      </c>
      <c r="AP98" s="300">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3872</v>
      </c>
      <c r="F99" s="259"/>
      <c r="G99" s="205" t="s">
        <v>3857</v>
      </c>
      <c r="H99" s="194"/>
      <c r="I99" s="207" t="s">
        <v>3861</v>
      </c>
      <c r="J99" s="193"/>
      <c r="K99" s="197"/>
      <c r="L99" s="197">
        <v>1</v>
      </c>
      <c r="M99" s="14">
        <f t="shared" si="3"/>
        <v>1</v>
      </c>
      <c r="N99" s="3"/>
      <c r="O99" s="71" t="s">
        <v>3849</v>
      </c>
      <c r="P99" s="71"/>
      <c r="Q99" s="71"/>
      <c r="R99" s="3"/>
      <c r="S99" s="535">
        <v>1966</v>
      </c>
      <c r="T99" s="536"/>
      <c r="U99" s="536"/>
      <c r="V99" s="536"/>
      <c r="W99" s="3"/>
      <c r="X99" s="71">
        <v>18</v>
      </c>
      <c r="Y99" s="71"/>
      <c r="Z99" s="71"/>
      <c r="AA99" s="151">
        <f t="shared" ref="AA99:AA162" si="6">SUM(X99:Z99)</f>
        <v>18</v>
      </c>
      <c r="AB99" s="3"/>
      <c r="AC99" s="295">
        <v>18</v>
      </c>
      <c r="AD99" s="295"/>
      <c r="AE99" s="295"/>
      <c r="AF99" s="151">
        <f t="shared" ref="AF99:AF162" si="7">SUM(AC99:AE99)</f>
        <v>18</v>
      </c>
      <c r="AG99" s="4"/>
      <c r="AH99" s="328"/>
      <c r="AI99" s="341">
        <v>0.5</v>
      </c>
      <c r="AJ99" s="329"/>
      <c r="AK99" s="342"/>
      <c r="AL99" s="4"/>
      <c r="AM99" s="539">
        <v>0.01</v>
      </c>
      <c r="AN99" s="540">
        <v>0.01</v>
      </c>
      <c r="AO99" s="301">
        <v>0</v>
      </c>
      <c r="AP99" s="302">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3887</v>
      </c>
      <c r="F100" s="259"/>
      <c r="G100" s="204" t="s">
        <v>3857</v>
      </c>
      <c r="H100" s="194"/>
      <c r="I100" s="206" t="s">
        <v>3861</v>
      </c>
      <c r="J100" s="193"/>
      <c r="K100" s="196"/>
      <c r="L100" s="196"/>
      <c r="M100" s="14">
        <f t="shared" si="3"/>
        <v>0</v>
      </c>
      <c r="N100" s="3"/>
      <c r="O100" s="70"/>
      <c r="P100" s="70"/>
      <c r="Q100" s="70"/>
      <c r="R100" s="3"/>
      <c r="S100" s="537"/>
      <c r="T100" s="538"/>
      <c r="U100" s="538"/>
      <c r="V100" s="538"/>
      <c r="W100" s="3"/>
      <c r="X100" s="286"/>
      <c r="Y100" s="147"/>
      <c r="Z100" s="147"/>
      <c r="AA100" s="151">
        <f t="shared" si="6"/>
        <v>0</v>
      </c>
      <c r="AB100" s="3"/>
      <c r="AC100" s="147"/>
      <c r="AD100" s="147"/>
      <c r="AE100" s="147"/>
      <c r="AF100" s="151">
        <f t="shared" si="7"/>
        <v>0</v>
      </c>
      <c r="AG100" s="4"/>
      <c r="AH100" s="326"/>
      <c r="AI100" s="147"/>
      <c r="AJ100" s="327"/>
      <c r="AK100" s="286"/>
      <c r="AL100" s="4"/>
      <c r="AM100" s="299">
        <v>0</v>
      </c>
      <c r="AN100" s="299">
        <v>0</v>
      </c>
      <c r="AO100" s="299">
        <v>0</v>
      </c>
      <c r="AP100" s="300">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3873</v>
      </c>
      <c r="F101" s="259"/>
      <c r="G101" s="205" t="s">
        <v>3857</v>
      </c>
      <c r="H101" s="194"/>
      <c r="I101" s="207" t="s">
        <v>3861</v>
      </c>
      <c r="J101" s="193"/>
      <c r="K101" s="197"/>
      <c r="L101" s="197">
        <v>17</v>
      </c>
      <c r="M101" s="14">
        <f t="shared" si="3"/>
        <v>17</v>
      </c>
      <c r="N101" s="3"/>
      <c r="O101" s="71"/>
      <c r="P101" s="71"/>
      <c r="Q101" s="71" t="s">
        <v>3849</v>
      </c>
      <c r="R101" s="3"/>
      <c r="S101" s="535">
        <v>1966</v>
      </c>
      <c r="T101" s="536"/>
      <c r="U101" s="536"/>
      <c r="V101" s="536"/>
      <c r="W101" s="3"/>
      <c r="X101" s="71"/>
      <c r="Y101" s="71"/>
      <c r="Z101" s="71">
        <v>18</v>
      </c>
      <c r="AA101" s="151">
        <f t="shared" si="6"/>
        <v>18</v>
      </c>
      <c r="AB101" s="3"/>
      <c r="AC101" s="295"/>
      <c r="AD101" s="295"/>
      <c r="AE101" s="295">
        <v>18</v>
      </c>
      <c r="AF101" s="151">
        <f t="shared" si="7"/>
        <v>18</v>
      </c>
      <c r="AG101" s="4"/>
      <c r="AH101" s="328"/>
      <c r="AI101" s="341">
        <v>1</v>
      </c>
      <c r="AJ101" s="329"/>
      <c r="AK101" s="342">
        <v>1</v>
      </c>
      <c r="AL101" s="4"/>
      <c r="AM101" s="539">
        <v>1.2E-2</v>
      </c>
      <c r="AN101" s="540">
        <v>1.2E-2</v>
      </c>
      <c r="AO101" s="301">
        <v>0</v>
      </c>
      <c r="AP101" s="302">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3874</v>
      </c>
      <c r="F102" s="259"/>
      <c r="G102" s="204" t="s">
        <v>3857</v>
      </c>
      <c r="H102" s="194"/>
      <c r="I102" s="206" t="s">
        <v>3861</v>
      </c>
      <c r="J102" s="193"/>
      <c r="K102" s="196"/>
      <c r="L102" s="196">
        <v>14</v>
      </c>
      <c r="M102" s="14">
        <f t="shared" si="3"/>
        <v>14</v>
      </c>
      <c r="N102" s="3"/>
      <c r="O102" s="70"/>
      <c r="P102" s="70"/>
      <c r="Q102" s="70" t="s">
        <v>3849</v>
      </c>
      <c r="R102" s="3"/>
      <c r="S102" s="537">
        <v>1966</v>
      </c>
      <c r="T102" s="538"/>
      <c r="U102" s="538"/>
      <c r="V102" s="538"/>
      <c r="W102" s="3"/>
      <c r="X102" s="286"/>
      <c r="Y102" s="147"/>
      <c r="Z102" s="147">
        <v>12</v>
      </c>
      <c r="AA102" s="151">
        <f t="shared" si="6"/>
        <v>12</v>
      </c>
      <c r="AB102" s="3"/>
      <c r="AC102" s="147"/>
      <c r="AD102" s="147"/>
      <c r="AE102" s="147">
        <v>12</v>
      </c>
      <c r="AF102" s="151">
        <f t="shared" si="7"/>
        <v>12</v>
      </c>
      <c r="AG102" s="4"/>
      <c r="AH102" s="326"/>
      <c r="AI102" s="147">
        <v>0.25</v>
      </c>
      <c r="AJ102" s="327"/>
      <c r="AK102" s="286">
        <v>1</v>
      </c>
      <c r="AL102" s="4"/>
      <c r="AM102" s="299">
        <v>0.01</v>
      </c>
      <c r="AN102" s="299">
        <v>0.01</v>
      </c>
      <c r="AO102" s="299">
        <v>0</v>
      </c>
      <c r="AP102" s="300">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3875</v>
      </c>
      <c r="F103" s="259"/>
      <c r="G103" s="205" t="s">
        <v>3857</v>
      </c>
      <c r="H103" s="194"/>
      <c r="I103" s="207" t="s">
        <v>3861</v>
      </c>
      <c r="J103" s="193"/>
      <c r="K103" s="197"/>
      <c r="L103" s="197">
        <v>20</v>
      </c>
      <c r="M103" s="14">
        <f t="shared" si="3"/>
        <v>20</v>
      </c>
      <c r="N103" s="3"/>
      <c r="O103" s="71" t="s">
        <v>3849</v>
      </c>
      <c r="P103" s="71"/>
      <c r="Q103" s="71"/>
      <c r="R103" s="3"/>
      <c r="S103" s="535">
        <v>2001</v>
      </c>
      <c r="T103" s="536"/>
      <c r="U103" s="536"/>
      <c r="V103" s="536"/>
      <c r="W103" s="3"/>
      <c r="X103" s="71">
        <v>18</v>
      </c>
      <c r="Y103" s="71"/>
      <c r="Z103" s="71"/>
      <c r="AA103" s="151">
        <f t="shared" si="6"/>
        <v>18</v>
      </c>
      <c r="AB103" s="3"/>
      <c r="AC103" s="295">
        <v>18</v>
      </c>
      <c r="AD103" s="295"/>
      <c r="AE103" s="295"/>
      <c r="AF103" s="151">
        <f t="shared" si="7"/>
        <v>18</v>
      </c>
      <c r="AG103" s="4"/>
      <c r="AH103" s="328"/>
      <c r="AI103" s="341">
        <v>1</v>
      </c>
      <c r="AJ103" s="329"/>
      <c r="AK103" s="342">
        <v>1</v>
      </c>
      <c r="AL103" s="4"/>
      <c r="AM103" s="539">
        <v>1.2E-2</v>
      </c>
      <c r="AN103" s="540">
        <v>1.2E-2</v>
      </c>
      <c r="AO103" s="301">
        <v>0</v>
      </c>
      <c r="AP103" s="302">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3888</v>
      </c>
      <c r="F104" s="259"/>
      <c r="G104" s="204" t="s">
        <v>3857</v>
      </c>
      <c r="H104" s="194"/>
      <c r="I104" s="206" t="s">
        <v>3861</v>
      </c>
      <c r="J104" s="193"/>
      <c r="K104" s="196"/>
      <c r="L104" s="196">
        <v>14</v>
      </c>
      <c r="M104" s="14">
        <f t="shared" si="3"/>
        <v>14</v>
      </c>
      <c r="N104" s="3"/>
      <c r="O104" s="70"/>
      <c r="P104" s="70"/>
      <c r="Q104" s="70" t="s">
        <v>3849</v>
      </c>
      <c r="R104" s="3"/>
      <c r="S104" s="537">
        <v>1966</v>
      </c>
      <c r="T104" s="538"/>
      <c r="U104" s="538"/>
      <c r="V104" s="538"/>
      <c r="W104" s="3"/>
      <c r="X104" s="286"/>
      <c r="Y104" s="147"/>
      <c r="Z104" s="147">
        <v>20</v>
      </c>
      <c r="AA104" s="151">
        <f t="shared" si="6"/>
        <v>20</v>
      </c>
      <c r="AB104" s="3"/>
      <c r="AC104" s="147"/>
      <c r="AD104" s="147"/>
      <c r="AE104" s="147">
        <v>20</v>
      </c>
      <c r="AF104" s="151">
        <f t="shared" si="7"/>
        <v>20</v>
      </c>
      <c r="AG104" s="4"/>
      <c r="AH104" s="326"/>
      <c r="AI104" s="147">
        <v>1</v>
      </c>
      <c r="AJ104" s="327"/>
      <c r="AK104" s="286">
        <v>1</v>
      </c>
      <c r="AL104" s="4"/>
      <c r="AM104" s="299">
        <v>1.2E-2</v>
      </c>
      <c r="AN104" s="299">
        <v>1.2E-2</v>
      </c>
      <c r="AO104" s="299">
        <v>0</v>
      </c>
      <c r="AP104" s="300">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3876</v>
      </c>
      <c r="F105" s="259"/>
      <c r="G105" s="205" t="s">
        <v>3857</v>
      </c>
      <c r="H105" s="194"/>
      <c r="I105" s="207" t="s">
        <v>3861</v>
      </c>
      <c r="J105" s="193"/>
      <c r="K105" s="197"/>
      <c r="L105" s="197">
        <v>15</v>
      </c>
      <c r="M105" s="14">
        <f t="shared" si="3"/>
        <v>15</v>
      </c>
      <c r="N105" s="3"/>
      <c r="O105" s="71"/>
      <c r="P105" s="71" t="s">
        <v>3849</v>
      </c>
      <c r="Q105" s="71"/>
      <c r="R105" s="3"/>
      <c r="S105" s="535">
        <v>1966</v>
      </c>
      <c r="T105" s="536"/>
      <c r="U105" s="536"/>
      <c r="V105" s="536"/>
      <c r="W105" s="3"/>
      <c r="X105" s="71"/>
      <c r="Y105" s="71">
        <v>22</v>
      </c>
      <c r="Z105" s="71"/>
      <c r="AA105" s="151">
        <f t="shared" si="6"/>
        <v>22</v>
      </c>
      <c r="AB105" s="3"/>
      <c r="AC105" s="295"/>
      <c r="AD105" s="295">
        <v>18</v>
      </c>
      <c r="AE105" s="295"/>
      <c r="AF105" s="151">
        <f t="shared" si="7"/>
        <v>18</v>
      </c>
      <c r="AG105" s="4"/>
      <c r="AH105" s="328"/>
      <c r="AI105" s="341">
        <v>1</v>
      </c>
      <c r="AJ105" s="329"/>
      <c r="AK105" s="342"/>
      <c r="AL105" s="4"/>
      <c r="AM105" s="539">
        <v>1.2E-2</v>
      </c>
      <c r="AN105" s="540">
        <v>1.2E-2</v>
      </c>
      <c r="AO105" s="301">
        <v>0</v>
      </c>
      <c r="AP105" s="302">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3877</v>
      </c>
      <c r="F106" s="259"/>
      <c r="G106" s="204" t="s">
        <v>3857</v>
      </c>
      <c r="H106" s="194"/>
      <c r="I106" s="206" t="s">
        <v>3861</v>
      </c>
      <c r="J106" s="193"/>
      <c r="K106" s="196"/>
      <c r="L106" s="196">
        <v>7</v>
      </c>
      <c r="M106" s="14">
        <f t="shared" si="3"/>
        <v>7</v>
      </c>
      <c r="N106" s="3"/>
      <c r="O106" s="70" t="s">
        <v>3849</v>
      </c>
      <c r="P106" s="70"/>
      <c r="Q106" s="70"/>
      <c r="R106" s="3"/>
      <c r="S106" s="537">
        <v>1966</v>
      </c>
      <c r="T106" s="538"/>
      <c r="U106" s="538"/>
      <c r="V106" s="538"/>
      <c r="W106" s="3"/>
      <c r="X106" s="286">
        <v>18</v>
      </c>
      <c r="Y106" s="147"/>
      <c r="Z106" s="147"/>
      <c r="AA106" s="151">
        <f t="shared" si="6"/>
        <v>18</v>
      </c>
      <c r="AB106" s="3"/>
      <c r="AC106" s="147">
        <v>18</v>
      </c>
      <c r="AD106" s="147"/>
      <c r="AE106" s="147"/>
      <c r="AF106" s="151">
        <f t="shared" si="7"/>
        <v>18</v>
      </c>
      <c r="AG106" s="4"/>
      <c r="AH106" s="326"/>
      <c r="AI106" s="147">
        <v>1</v>
      </c>
      <c r="AJ106" s="327"/>
      <c r="AK106" s="286"/>
      <c r="AL106" s="4"/>
      <c r="AM106" s="299">
        <v>1.2E-2</v>
      </c>
      <c r="AN106" s="299">
        <v>1.2E-2</v>
      </c>
      <c r="AO106" s="299">
        <v>0</v>
      </c>
      <c r="AP106" s="300">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3878</v>
      </c>
      <c r="F107" s="259"/>
      <c r="G107" s="205" t="s">
        <v>3857</v>
      </c>
      <c r="H107" s="194"/>
      <c r="I107" s="207" t="s">
        <v>3861</v>
      </c>
      <c r="J107" s="193"/>
      <c r="K107" s="197"/>
      <c r="L107" s="197">
        <v>18</v>
      </c>
      <c r="M107" s="14">
        <f t="shared" si="3"/>
        <v>18</v>
      </c>
      <c r="N107" s="3"/>
      <c r="O107" s="71"/>
      <c r="P107" s="71" t="s">
        <v>3849</v>
      </c>
      <c r="Q107" s="71"/>
      <c r="R107" s="3"/>
      <c r="S107" s="535">
        <v>1966</v>
      </c>
      <c r="T107" s="536"/>
      <c r="U107" s="536"/>
      <c r="V107" s="536"/>
      <c r="W107" s="3"/>
      <c r="X107" s="71"/>
      <c r="Y107" s="71">
        <v>16</v>
      </c>
      <c r="Z107" s="71"/>
      <c r="AA107" s="151">
        <f t="shared" si="6"/>
        <v>16</v>
      </c>
      <c r="AB107" s="3"/>
      <c r="AC107" s="295"/>
      <c r="AD107" s="295">
        <v>16</v>
      </c>
      <c r="AE107" s="295"/>
      <c r="AF107" s="151">
        <f t="shared" si="7"/>
        <v>16</v>
      </c>
      <c r="AG107" s="4"/>
      <c r="AH107" s="328"/>
      <c r="AI107" s="341">
        <v>0.25</v>
      </c>
      <c r="AJ107" s="329"/>
      <c r="AK107" s="342">
        <v>0.5</v>
      </c>
      <c r="AL107" s="4"/>
      <c r="AM107" s="539">
        <v>1.2E-2</v>
      </c>
      <c r="AN107" s="540">
        <v>1.2E-2</v>
      </c>
      <c r="AO107" s="301">
        <v>0</v>
      </c>
      <c r="AP107" s="302">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3879</v>
      </c>
      <c r="F108" s="259"/>
      <c r="G108" s="204" t="s">
        <v>3857</v>
      </c>
      <c r="H108" s="194"/>
      <c r="I108" s="206" t="s">
        <v>3861</v>
      </c>
      <c r="J108" s="193"/>
      <c r="K108" s="196"/>
      <c r="L108" s="196">
        <v>29</v>
      </c>
      <c r="M108" s="14">
        <f t="shared" si="3"/>
        <v>29</v>
      </c>
      <c r="N108" s="3"/>
      <c r="O108" s="70"/>
      <c r="P108" s="70"/>
      <c r="Q108" s="70" t="s">
        <v>3849</v>
      </c>
      <c r="R108" s="3"/>
      <c r="S108" s="537">
        <v>1966</v>
      </c>
      <c r="T108" s="538"/>
      <c r="U108" s="538"/>
      <c r="V108" s="538"/>
      <c r="W108" s="3"/>
      <c r="X108" s="286"/>
      <c r="Y108" s="147"/>
      <c r="Z108" s="147">
        <v>16</v>
      </c>
      <c r="AA108" s="151">
        <f t="shared" si="6"/>
        <v>16</v>
      </c>
      <c r="AB108" s="3"/>
      <c r="AC108" s="147"/>
      <c r="AD108" s="147"/>
      <c r="AE108" s="147">
        <v>16</v>
      </c>
      <c r="AF108" s="151">
        <f t="shared" si="7"/>
        <v>16</v>
      </c>
      <c r="AG108" s="4"/>
      <c r="AH108" s="326"/>
      <c r="AI108" s="147">
        <v>0.5</v>
      </c>
      <c r="AJ108" s="327"/>
      <c r="AK108" s="286">
        <v>1</v>
      </c>
      <c r="AL108" s="4"/>
      <c r="AM108" s="299">
        <v>1.2E-2</v>
      </c>
      <c r="AN108" s="299">
        <v>1.2E-2</v>
      </c>
      <c r="AO108" s="299">
        <v>0</v>
      </c>
      <c r="AP108" s="300">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3880</v>
      </c>
      <c r="F109" s="259"/>
      <c r="G109" s="205" t="s">
        <v>3857</v>
      </c>
      <c r="H109" s="194"/>
      <c r="I109" s="207" t="s">
        <v>3861</v>
      </c>
      <c r="J109" s="193"/>
      <c r="K109" s="197"/>
      <c r="L109" s="197">
        <v>13</v>
      </c>
      <c r="M109" s="14">
        <f t="shared" si="3"/>
        <v>13</v>
      </c>
      <c r="N109" s="3"/>
      <c r="O109" s="71" t="s">
        <v>3849</v>
      </c>
      <c r="P109" s="71"/>
      <c r="Q109" s="71"/>
      <c r="R109" s="3"/>
      <c r="S109" s="535">
        <v>1993</v>
      </c>
      <c r="T109" s="536"/>
      <c r="U109" s="536"/>
      <c r="V109" s="536"/>
      <c r="W109" s="3"/>
      <c r="X109" s="71">
        <v>22</v>
      </c>
      <c r="Y109" s="71"/>
      <c r="Z109" s="71"/>
      <c r="AA109" s="151">
        <f t="shared" si="6"/>
        <v>22</v>
      </c>
      <c r="AB109" s="3"/>
      <c r="AC109" s="295">
        <v>22</v>
      </c>
      <c r="AD109" s="295"/>
      <c r="AE109" s="295"/>
      <c r="AF109" s="151">
        <f t="shared" si="7"/>
        <v>22</v>
      </c>
      <c r="AG109" s="4"/>
      <c r="AH109" s="328"/>
      <c r="AI109" s="341">
        <v>1</v>
      </c>
      <c r="AJ109" s="329"/>
      <c r="AK109" s="342"/>
      <c r="AL109" s="4"/>
      <c r="AM109" s="539">
        <v>1.2E-2</v>
      </c>
      <c r="AN109" s="540">
        <v>1.2E-2</v>
      </c>
      <c r="AO109" s="301">
        <v>0</v>
      </c>
      <c r="AP109" s="302">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3881</v>
      </c>
      <c r="F110" s="259"/>
      <c r="G110" s="204" t="s">
        <v>3857</v>
      </c>
      <c r="H110" s="194"/>
      <c r="I110" s="206" t="s">
        <v>3861</v>
      </c>
      <c r="J110" s="193"/>
      <c r="K110" s="196"/>
      <c r="L110" s="196">
        <v>11</v>
      </c>
      <c r="M110" s="14">
        <f t="shared" si="3"/>
        <v>11</v>
      </c>
      <c r="N110" s="3"/>
      <c r="O110" s="70" t="s">
        <v>3849</v>
      </c>
      <c r="P110" s="70"/>
      <c r="Q110" s="70"/>
      <c r="R110" s="3"/>
      <c r="S110" s="537">
        <v>1966</v>
      </c>
      <c r="T110" s="538"/>
      <c r="U110" s="538"/>
      <c r="V110" s="538"/>
      <c r="W110" s="3"/>
      <c r="X110" s="286">
        <v>22</v>
      </c>
      <c r="Y110" s="147"/>
      <c r="Z110" s="147"/>
      <c r="AA110" s="151">
        <f t="shared" si="6"/>
        <v>22</v>
      </c>
      <c r="AB110" s="3"/>
      <c r="AC110" s="147">
        <v>22</v>
      </c>
      <c r="AD110" s="147"/>
      <c r="AE110" s="147"/>
      <c r="AF110" s="151">
        <f t="shared" si="7"/>
        <v>22</v>
      </c>
      <c r="AG110" s="4"/>
      <c r="AH110" s="326"/>
      <c r="AI110" s="147">
        <v>0.5</v>
      </c>
      <c r="AJ110" s="327"/>
      <c r="AK110" s="286">
        <v>0.5</v>
      </c>
      <c r="AL110" s="4"/>
      <c r="AM110" s="299">
        <v>1.2E-2</v>
      </c>
      <c r="AN110" s="299">
        <v>1.2E-2</v>
      </c>
      <c r="AO110" s="299">
        <v>0</v>
      </c>
      <c r="AP110" s="300">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3884</v>
      </c>
      <c r="F111" s="259"/>
      <c r="G111" s="205" t="s">
        <v>3857</v>
      </c>
      <c r="H111" s="194"/>
      <c r="I111" s="207" t="s">
        <v>3862</v>
      </c>
      <c r="J111" s="193"/>
      <c r="K111" s="197"/>
      <c r="L111" s="197">
        <v>10</v>
      </c>
      <c r="M111" s="14">
        <f t="shared" si="3"/>
        <v>10</v>
      </c>
      <c r="N111" s="3"/>
      <c r="O111" s="71"/>
      <c r="P111" s="71" t="s">
        <v>3849</v>
      </c>
      <c r="Q111" s="71"/>
      <c r="R111" s="3"/>
      <c r="S111" s="535">
        <v>1966</v>
      </c>
      <c r="T111" s="536"/>
      <c r="U111" s="536"/>
      <c r="V111" s="536"/>
      <c r="W111" s="3"/>
      <c r="X111" s="71"/>
      <c r="Y111" s="71">
        <v>22</v>
      </c>
      <c r="Z111" s="71"/>
      <c r="AA111" s="151">
        <f t="shared" si="6"/>
        <v>22</v>
      </c>
      <c r="AB111" s="3"/>
      <c r="AC111" s="295"/>
      <c r="AD111" s="295">
        <v>22</v>
      </c>
      <c r="AE111" s="295"/>
      <c r="AF111" s="151">
        <f t="shared" si="7"/>
        <v>22</v>
      </c>
      <c r="AG111" s="4"/>
      <c r="AH111" s="328"/>
      <c r="AI111" s="341">
        <v>1</v>
      </c>
      <c r="AJ111" s="329"/>
      <c r="AK111" s="342"/>
      <c r="AL111" s="4"/>
      <c r="AM111" s="539">
        <v>1.2E-2</v>
      </c>
      <c r="AN111" s="540">
        <v>1.2E-2</v>
      </c>
      <c r="AO111" s="301">
        <v>0</v>
      </c>
      <c r="AP111" s="302">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3870</v>
      </c>
      <c r="F112" s="259"/>
      <c r="G112" s="204" t="s">
        <v>3857</v>
      </c>
      <c r="H112" s="194"/>
      <c r="I112" s="206" t="s">
        <v>3862</v>
      </c>
      <c r="J112" s="193"/>
      <c r="K112" s="196"/>
      <c r="L112" s="196"/>
      <c r="M112" s="14">
        <f t="shared" si="3"/>
        <v>0</v>
      </c>
      <c r="N112" s="3"/>
      <c r="O112" s="70"/>
      <c r="P112" s="70"/>
      <c r="Q112" s="70"/>
      <c r="R112" s="3"/>
      <c r="S112" s="537"/>
      <c r="T112" s="538"/>
      <c r="U112" s="538"/>
      <c r="V112" s="538"/>
      <c r="W112" s="3"/>
      <c r="X112" s="286"/>
      <c r="Y112" s="147"/>
      <c r="Z112" s="147"/>
      <c r="AA112" s="151">
        <f t="shared" si="6"/>
        <v>0</v>
      </c>
      <c r="AB112" s="3"/>
      <c r="AC112" s="147"/>
      <c r="AD112" s="147"/>
      <c r="AE112" s="147"/>
      <c r="AF112" s="151">
        <f t="shared" si="7"/>
        <v>0</v>
      </c>
      <c r="AG112" s="4"/>
      <c r="AH112" s="326"/>
      <c r="AI112" s="147"/>
      <c r="AJ112" s="327"/>
      <c r="AK112" s="286"/>
      <c r="AL112" s="4"/>
      <c r="AM112" s="299">
        <v>0</v>
      </c>
      <c r="AN112" s="299">
        <v>0</v>
      </c>
      <c r="AO112" s="299">
        <v>0</v>
      </c>
      <c r="AP112" s="300">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3885</v>
      </c>
      <c r="F113" s="259"/>
      <c r="G113" s="205" t="s">
        <v>3857</v>
      </c>
      <c r="H113" s="194"/>
      <c r="I113" s="207" t="s">
        <v>3862</v>
      </c>
      <c r="J113" s="193"/>
      <c r="K113" s="197"/>
      <c r="L113" s="197">
        <v>18</v>
      </c>
      <c r="M113" s="14">
        <f t="shared" si="3"/>
        <v>18</v>
      </c>
      <c r="N113" s="3"/>
      <c r="O113" s="71"/>
      <c r="P113" s="71" t="s">
        <v>3849</v>
      </c>
      <c r="Q113" s="71"/>
      <c r="R113" s="3"/>
      <c r="S113" s="535">
        <v>1966</v>
      </c>
      <c r="T113" s="536"/>
      <c r="U113" s="536"/>
      <c r="V113" s="536"/>
      <c r="W113" s="3"/>
      <c r="X113" s="71"/>
      <c r="Y113" s="71">
        <v>6</v>
      </c>
      <c r="Z113" s="71"/>
      <c r="AA113" s="151">
        <f t="shared" si="6"/>
        <v>6</v>
      </c>
      <c r="AB113" s="3"/>
      <c r="AC113" s="295"/>
      <c r="AD113" s="295">
        <v>6</v>
      </c>
      <c r="AE113" s="295"/>
      <c r="AF113" s="151">
        <f t="shared" si="7"/>
        <v>6</v>
      </c>
      <c r="AG113" s="4"/>
      <c r="AH113" s="328"/>
      <c r="AI113" s="341">
        <v>1</v>
      </c>
      <c r="AJ113" s="329"/>
      <c r="AK113" s="342"/>
      <c r="AL113" s="4"/>
      <c r="AM113" s="539">
        <v>1.2E-2</v>
      </c>
      <c r="AN113" s="540">
        <v>1.2E-2</v>
      </c>
      <c r="AO113" s="301">
        <v>0</v>
      </c>
      <c r="AP113" s="302">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3871</v>
      </c>
      <c r="F114" s="259"/>
      <c r="G114" s="204" t="s">
        <v>3857</v>
      </c>
      <c r="H114" s="194"/>
      <c r="I114" s="206" t="s">
        <v>3862</v>
      </c>
      <c r="J114" s="193"/>
      <c r="K114" s="196"/>
      <c r="L114" s="196">
        <v>6</v>
      </c>
      <c r="M114" s="14">
        <f t="shared" si="3"/>
        <v>6</v>
      </c>
      <c r="N114" s="3"/>
      <c r="O114" s="70" t="s">
        <v>3849</v>
      </c>
      <c r="P114" s="70"/>
      <c r="Q114" s="70"/>
      <c r="R114" s="3"/>
      <c r="S114" s="537">
        <v>1966</v>
      </c>
      <c r="T114" s="538"/>
      <c r="U114" s="538"/>
      <c r="V114" s="538"/>
      <c r="W114" s="3"/>
      <c r="X114" s="286">
        <v>16</v>
      </c>
      <c r="Y114" s="147"/>
      <c r="Z114" s="147"/>
      <c r="AA114" s="151">
        <f t="shared" si="6"/>
        <v>16</v>
      </c>
      <c r="AB114" s="3"/>
      <c r="AC114" s="147">
        <v>16</v>
      </c>
      <c r="AD114" s="147"/>
      <c r="AE114" s="147"/>
      <c r="AF114" s="151">
        <f t="shared" si="7"/>
        <v>16</v>
      </c>
      <c r="AG114" s="4"/>
      <c r="AH114" s="326"/>
      <c r="AI114" s="147">
        <v>0.5</v>
      </c>
      <c r="AJ114" s="327"/>
      <c r="AK114" s="286"/>
      <c r="AL114" s="4"/>
      <c r="AM114" s="299">
        <v>1.2E-2</v>
      </c>
      <c r="AN114" s="299">
        <v>1.2E-2</v>
      </c>
      <c r="AO114" s="299">
        <v>0</v>
      </c>
      <c r="AP114" s="300">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3886</v>
      </c>
      <c r="F115" s="259"/>
      <c r="G115" s="205" t="s">
        <v>3857</v>
      </c>
      <c r="H115" s="194"/>
      <c r="I115" s="207" t="s">
        <v>3862</v>
      </c>
      <c r="J115" s="193"/>
      <c r="K115" s="197"/>
      <c r="L115" s="197">
        <v>16</v>
      </c>
      <c r="M115" s="14">
        <f t="shared" si="3"/>
        <v>16</v>
      </c>
      <c r="N115" s="3"/>
      <c r="O115" s="71" t="s">
        <v>3849</v>
      </c>
      <c r="P115" s="71"/>
      <c r="Q115" s="71"/>
      <c r="R115" s="3"/>
      <c r="S115" s="535">
        <v>1966</v>
      </c>
      <c r="T115" s="536"/>
      <c r="U115" s="536"/>
      <c r="V115" s="536"/>
      <c r="W115" s="3"/>
      <c r="X115" s="71">
        <v>18</v>
      </c>
      <c r="Y115" s="71"/>
      <c r="Z115" s="71"/>
      <c r="AA115" s="151">
        <f t="shared" si="6"/>
        <v>18</v>
      </c>
      <c r="AB115" s="3"/>
      <c r="AC115" s="295">
        <v>18</v>
      </c>
      <c r="AD115" s="295"/>
      <c r="AE115" s="295"/>
      <c r="AF115" s="151">
        <f t="shared" si="7"/>
        <v>18</v>
      </c>
      <c r="AG115" s="4"/>
      <c r="AH115" s="328"/>
      <c r="AI115" s="341">
        <v>1</v>
      </c>
      <c r="AJ115" s="329"/>
      <c r="AK115" s="342"/>
      <c r="AL115" s="4"/>
      <c r="AM115" s="539">
        <v>1.2E-2</v>
      </c>
      <c r="AN115" s="540">
        <v>1.2E-2</v>
      </c>
      <c r="AO115" s="301">
        <v>0</v>
      </c>
      <c r="AP115" s="302">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3872</v>
      </c>
      <c r="F116" s="259"/>
      <c r="G116" s="204" t="s">
        <v>3857</v>
      </c>
      <c r="H116" s="194"/>
      <c r="I116" s="206" t="s">
        <v>3862</v>
      </c>
      <c r="J116" s="193"/>
      <c r="K116" s="196"/>
      <c r="L116" s="196"/>
      <c r="M116" s="14">
        <f t="shared" si="3"/>
        <v>0</v>
      </c>
      <c r="N116" s="3"/>
      <c r="O116" s="70"/>
      <c r="P116" s="70"/>
      <c r="Q116" s="70"/>
      <c r="R116" s="3"/>
      <c r="S116" s="537"/>
      <c r="T116" s="538"/>
      <c r="U116" s="538"/>
      <c r="V116" s="538"/>
      <c r="W116" s="3"/>
      <c r="X116" s="286"/>
      <c r="Y116" s="147"/>
      <c r="Z116" s="147"/>
      <c r="AA116" s="151">
        <f t="shared" si="6"/>
        <v>0</v>
      </c>
      <c r="AB116" s="3"/>
      <c r="AC116" s="147"/>
      <c r="AD116" s="147"/>
      <c r="AE116" s="147"/>
      <c r="AF116" s="151">
        <f t="shared" si="7"/>
        <v>0</v>
      </c>
      <c r="AG116" s="4"/>
      <c r="AH116" s="326"/>
      <c r="AI116" s="147"/>
      <c r="AJ116" s="327"/>
      <c r="AK116" s="286"/>
      <c r="AL116" s="4"/>
      <c r="AM116" s="299">
        <v>0</v>
      </c>
      <c r="AN116" s="299">
        <v>0</v>
      </c>
      <c r="AO116" s="299">
        <v>0</v>
      </c>
      <c r="AP116" s="300">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3887</v>
      </c>
      <c r="F117" s="259"/>
      <c r="G117" s="205" t="s">
        <v>3857</v>
      </c>
      <c r="H117" s="194"/>
      <c r="I117" s="207" t="s">
        <v>3862</v>
      </c>
      <c r="J117" s="193"/>
      <c r="K117" s="197"/>
      <c r="L117" s="197"/>
      <c r="M117" s="14">
        <f t="shared" si="3"/>
        <v>0</v>
      </c>
      <c r="N117" s="3"/>
      <c r="O117" s="71"/>
      <c r="P117" s="71"/>
      <c r="Q117" s="71"/>
      <c r="R117" s="3"/>
      <c r="S117" s="535"/>
      <c r="T117" s="536"/>
      <c r="U117" s="536"/>
      <c r="V117" s="536"/>
      <c r="W117" s="3"/>
      <c r="X117" s="71"/>
      <c r="Y117" s="71"/>
      <c r="Z117" s="71"/>
      <c r="AA117" s="151">
        <f t="shared" si="6"/>
        <v>0</v>
      </c>
      <c r="AB117" s="3"/>
      <c r="AC117" s="295"/>
      <c r="AD117" s="295"/>
      <c r="AE117" s="295"/>
      <c r="AF117" s="151">
        <f t="shared" si="7"/>
        <v>0</v>
      </c>
      <c r="AG117" s="4"/>
      <c r="AH117" s="328"/>
      <c r="AI117" s="341"/>
      <c r="AJ117" s="329"/>
      <c r="AK117" s="342"/>
      <c r="AL117" s="4"/>
      <c r="AM117" s="301">
        <v>0</v>
      </c>
      <c r="AN117" s="301">
        <v>0</v>
      </c>
      <c r="AO117" s="301">
        <v>0</v>
      </c>
      <c r="AP117" s="302">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3873</v>
      </c>
      <c r="F118" s="259"/>
      <c r="G118" s="204" t="s">
        <v>3857</v>
      </c>
      <c r="H118" s="194"/>
      <c r="I118" s="206" t="s">
        <v>3862</v>
      </c>
      <c r="J118" s="193"/>
      <c r="K118" s="196"/>
      <c r="L118" s="196">
        <v>18</v>
      </c>
      <c r="M118" s="14">
        <f t="shared" si="3"/>
        <v>18</v>
      </c>
      <c r="N118" s="3"/>
      <c r="O118" s="70"/>
      <c r="P118" s="70"/>
      <c r="Q118" s="70" t="s">
        <v>3849</v>
      </c>
      <c r="R118" s="3"/>
      <c r="S118" s="537">
        <v>1966</v>
      </c>
      <c r="T118" s="538"/>
      <c r="U118" s="538"/>
      <c r="V118" s="538"/>
      <c r="W118" s="3"/>
      <c r="X118" s="286"/>
      <c r="Y118" s="147"/>
      <c r="Z118" s="147">
        <v>18</v>
      </c>
      <c r="AA118" s="151">
        <f t="shared" si="6"/>
        <v>18</v>
      </c>
      <c r="AB118" s="3"/>
      <c r="AC118" s="147"/>
      <c r="AD118" s="147"/>
      <c r="AE118" s="147">
        <v>18</v>
      </c>
      <c r="AF118" s="151">
        <f t="shared" si="7"/>
        <v>18</v>
      </c>
      <c r="AG118" s="4"/>
      <c r="AH118" s="326"/>
      <c r="AI118" s="147">
        <v>1</v>
      </c>
      <c r="AJ118" s="327"/>
      <c r="AK118" s="286"/>
      <c r="AL118" s="4"/>
      <c r="AM118" s="299">
        <v>1.2E-2</v>
      </c>
      <c r="AN118" s="299">
        <v>1.2E-2</v>
      </c>
      <c r="AO118" s="299">
        <v>0</v>
      </c>
      <c r="AP118" s="300">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3874</v>
      </c>
      <c r="F119" s="259"/>
      <c r="G119" s="205" t="s">
        <v>3857</v>
      </c>
      <c r="H119" s="194"/>
      <c r="I119" s="207" t="s">
        <v>3862</v>
      </c>
      <c r="J119" s="193"/>
      <c r="K119" s="197"/>
      <c r="L119" s="197">
        <v>13</v>
      </c>
      <c r="M119" s="14">
        <f t="shared" si="3"/>
        <v>13</v>
      </c>
      <c r="N119" s="3"/>
      <c r="O119" s="71"/>
      <c r="P119" s="71"/>
      <c r="Q119" s="71" t="s">
        <v>3849</v>
      </c>
      <c r="R119" s="3"/>
      <c r="S119" s="535">
        <v>1966</v>
      </c>
      <c r="T119" s="536"/>
      <c r="U119" s="536"/>
      <c r="V119" s="536"/>
      <c r="W119" s="3"/>
      <c r="X119" s="71"/>
      <c r="Y119" s="71"/>
      <c r="Z119" s="71">
        <v>12</v>
      </c>
      <c r="AA119" s="151">
        <f t="shared" si="6"/>
        <v>12</v>
      </c>
      <c r="AB119" s="3"/>
      <c r="AC119" s="295"/>
      <c r="AD119" s="295"/>
      <c r="AE119" s="295">
        <v>12</v>
      </c>
      <c r="AF119" s="151">
        <f t="shared" si="7"/>
        <v>12</v>
      </c>
      <c r="AG119" s="4"/>
      <c r="AH119" s="328"/>
      <c r="AI119" s="341">
        <v>0.25</v>
      </c>
      <c r="AJ119" s="329"/>
      <c r="AK119" s="342">
        <v>0.5</v>
      </c>
      <c r="AL119" s="4"/>
      <c r="AM119" s="301">
        <v>0.01</v>
      </c>
      <c r="AN119" s="301">
        <v>0.01</v>
      </c>
      <c r="AO119" s="301">
        <v>0</v>
      </c>
      <c r="AP119" s="302">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3875</v>
      </c>
      <c r="F120" s="259"/>
      <c r="G120" s="204" t="s">
        <v>3857</v>
      </c>
      <c r="H120" s="194"/>
      <c r="I120" s="206" t="s">
        <v>3862</v>
      </c>
      <c r="J120" s="193"/>
      <c r="K120" s="196"/>
      <c r="L120" s="196">
        <v>19</v>
      </c>
      <c r="M120" s="14">
        <f t="shared" si="3"/>
        <v>19</v>
      </c>
      <c r="N120" s="3"/>
      <c r="O120" s="70" t="s">
        <v>3849</v>
      </c>
      <c r="P120" s="70"/>
      <c r="Q120" s="70"/>
      <c r="R120" s="3"/>
      <c r="S120" s="537">
        <v>2001</v>
      </c>
      <c r="T120" s="538"/>
      <c r="U120" s="538"/>
      <c r="V120" s="538"/>
      <c r="W120" s="3"/>
      <c r="X120" s="286">
        <v>18</v>
      </c>
      <c r="Y120" s="147"/>
      <c r="Z120" s="147"/>
      <c r="AA120" s="151">
        <f t="shared" si="6"/>
        <v>18</v>
      </c>
      <c r="AB120" s="3"/>
      <c r="AC120" s="147">
        <v>18</v>
      </c>
      <c r="AD120" s="147"/>
      <c r="AE120" s="147"/>
      <c r="AF120" s="151">
        <f t="shared" si="7"/>
        <v>18</v>
      </c>
      <c r="AG120" s="4"/>
      <c r="AH120" s="326"/>
      <c r="AI120" s="147">
        <v>1</v>
      </c>
      <c r="AJ120" s="327"/>
      <c r="AK120" s="286"/>
      <c r="AL120" s="4"/>
      <c r="AM120" s="299">
        <v>1.2E-2</v>
      </c>
      <c r="AN120" s="299">
        <v>1.2E-2</v>
      </c>
      <c r="AO120" s="299">
        <v>0</v>
      </c>
      <c r="AP120" s="300">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3888</v>
      </c>
      <c r="F121" s="259"/>
      <c r="G121" s="205" t="s">
        <v>3857</v>
      </c>
      <c r="H121" s="194"/>
      <c r="I121" s="207" t="s">
        <v>3862</v>
      </c>
      <c r="J121" s="193"/>
      <c r="K121" s="197"/>
      <c r="L121" s="197">
        <v>16</v>
      </c>
      <c r="M121" s="14">
        <f t="shared" si="3"/>
        <v>16</v>
      </c>
      <c r="N121" s="3"/>
      <c r="O121" s="71"/>
      <c r="P121" s="71"/>
      <c r="Q121" s="71" t="s">
        <v>3849</v>
      </c>
      <c r="R121" s="3"/>
      <c r="S121" s="535">
        <v>1966</v>
      </c>
      <c r="T121" s="536"/>
      <c r="U121" s="536"/>
      <c r="V121" s="536"/>
      <c r="W121" s="3"/>
      <c r="X121" s="71"/>
      <c r="Y121" s="71"/>
      <c r="Z121" s="71">
        <v>20</v>
      </c>
      <c r="AA121" s="151">
        <f t="shared" si="6"/>
        <v>20</v>
      </c>
      <c r="AB121" s="3"/>
      <c r="AC121" s="295"/>
      <c r="AD121" s="295"/>
      <c r="AE121" s="295">
        <v>20</v>
      </c>
      <c r="AF121" s="151">
        <f t="shared" si="7"/>
        <v>20</v>
      </c>
      <c r="AG121" s="4"/>
      <c r="AH121" s="328"/>
      <c r="AI121" s="341">
        <v>1</v>
      </c>
      <c r="AJ121" s="329"/>
      <c r="AK121" s="342"/>
      <c r="AL121" s="4"/>
      <c r="AM121" s="539">
        <v>1.2E-2</v>
      </c>
      <c r="AN121" s="540">
        <v>1.2E-2</v>
      </c>
      <c r="AO121" s="301">
        <v>0</v>
      </c>
      <c r="AP121" s="302">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3876</v>
      </c>
      <c r="F122" s="259"/>
      <c r="G122" s="204" t="s">
        <v>3857</v>
      </c>
      <c r="H122" s="194"/>
      <c r="I122" s="206" t="s">
        <v>3862</v>
      </c>
      <c r="J122" s="193"/>
      <c r="K122" s="196"/>
      <c r="L122" s="196">
        <v>15</v>
      </c>
      <c r="M122" s="14">
        <f t="shared" si="3"/>
        <v>15</v>
      </c>
      <c r="N122" s="3"/>
      <c r="O122" s="70"/>
      <c r="P122" s="70" t="s">
        <v>3849</v>
      </c>
      <c r="Q122" s="70"/>
      <c r="R122" s="3"/>
      <c r="S122" s="537">
        <v>1966</v>
      </c>
      <c r="T122" s="538"/>
      <c r="U122" s="538"/>
      <c r="V122" s="538"/>
      <c r="W122" s="3"/>
      <c r="X122" s="286"/>
      <c r="Y122" s="147">
        <v>22</v>
      </c>
      <c r="Z122" s="147"/>
      <c r="AA122" s="151">
        <f t="shared" si="6"/>
        <v>22</v>
      </c>
      <c r="AB122" s="3"/>
      <c r="AC122" s="147"/>
      <c r="AD122" s="147">
        <v>18</v>
      </c>
      <c r="AE122" s="147"/>
      <c r="AF122" s="151">
        <f t="shared" si="7"/>
        <v>18</v>
      </c>
      <c r="AG122" s="4"/>
      <c r="AH122" s="326"/>
      <c r="AI122" s="147">
        <v>1</v>
      </c>
      <c r="AJ122" s="327"/>
      <c r="AK122" s="286"/>
      <c r="AL122" s="4"/>
      <c r="AM122" s="299">
        <v>1.2E-2</v>
      </c>
      <c r="AN122" s="299">
        <v>1.2E-2</v>
      </c>
      <c r="AO122" s="299">
        <v>0</v>
      </c>
      <c r="AP122" s="300">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3877</v>
      </c>
      <c r="F123" s="259"/>
      <c r="G123" s="205" t="s">
        <v>3857</v>
      </c>
      <c r="H123" s="194"/>
      <c r="I123" s="207" t="s">
        <v>3862</v>
      </c>
      <c r="J123" s="193"/>
      <c r="K123" s="197"/>
      <c r="L123" s="197">
        <v>6</v>
      </c>
      <c r="M123" s="14">
        <f t="shared" si="3"/>
        <v>6</v>
      </c>
      <c r="N123" s="3"/>
      <c r="O123" s="71" t="s">
        <v>3849</v>
      </c>
      <c r="P123" s="71"/>
      <c r="Q123" s="71"/>
      <c r="R123" s="3"/>
      <c r="S123" s="535">
        <v>1966</v>
      </c>
      <c r="T123" s="536"/>
      <c r="U123" s="536"/>
      <c r="V123" s="536"/>
      <c r="W123" s="3"/>
      <c r="X123" s="71">
        <v>18</v>
      </c>
      <c r="Y123" s="71"/>
      <c r="Z123" s="71"/>
      <c r="AA123" s="151">
        <f t="shared" si="6"/>
        <v>18</v>
      </c>
      <c r="AB123" s="3"/>
      <c r="AC123" s="295">
        <v>18</v>
      </c>
      <c r="AD123" s="295"/>
      <c r="AE123" s="295"/>
      <c r="AF123" s="151">
        <f t="shared" si="7"/>
        <v>18</v>
      </c>
      <c r="AG123" s="4"/>
      <c r="AH123" s="328"/>
      <c r="AI123" s="341">
        <v>1</v>
      </c>
      <c r="AJ123" s="329"/>
      <c r="AK123" s="342"/>
      <c r="AL123" s="4"/>
      <c r="AM123" s="539">
        <v>1.2E-2</v>
      </c>
      <c r="AN123" s="540">
        <v>1.2E-2</v>
      </c>
      <c r="AO123" s="301">
        <v>0</v>
      </c>
      <c r="AP123" s="302">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3878</v>
      </c>
      <c r="F124" s="259"/>
      <c r="G124" s="204" t="s">
        <v>3857</v>
      </c>
      <c r="H124" s="194"/>
      <c r="I124" s="206" t="s">
        <v>3862</v>
      </c>
      <c r="J124" s="193"/>
      <c r="K124" s="196"/>
      <c r="L124" s="196">
        <v>18</v>
      </c>
      <c r="M124" s="14">
        <f t="shared" si="3"/>
        <v>18</v>
      </c>
      <c r="N124" s="3"/>
      <c r="O124" s="70"/>
      <c r="P124" s="70" t="s">
        <v>3849</v>
      </c>
      <c r="Q124" s="70"/>
      <c r="R124" s="3"/>
      <c r="S124" s="537">
        <v>1966</v>
      </c>
      <c r="T124" s="538"/>
      <c r="U124" s="538"/>
      <c r="V124" s="538"/>
      <c r="W124" s="3"/>
      <c r="X124" s="286"/>
      <c r="Y124" s="147">
        <v>16</v>
      </c>
      <c r="Z124" s="147"/>
      <c r="AA124" s="151">
        <f t="shared" si="6"/>
        <v>16</v>
      </c>
      <c r="AB124" s="3"/>
      <c r="AC124" s="147"/>
      <c r="AD124" s="147">
        <v>16</v>
      </c>
      <c r="AE124" s="147"/>
      <c r="AF124" s="151">
        <f t="shared" si="7"/>
        <v>16</v>
      </c>
      <c r="AG124" s="4"/>
      <c r="AH124" s="326"/>
      <c r="AI124" s="147">
        <v>0.25</v>
      </c>
      <c r="AJ124" s="327"/>
      <c r="AK124" s="286">
        <v>0.5</v>
      </c>
      <c r="AL124" s="4"/>
      <c r="AM124" s="299">
        <v>1.2E-2</v>
      </c>
      <c r="AN124" s="299">
        <v>0.01</v>
      </c>
      <c r="AO124" s="299">
        <v>0</v>
      </c>
      <c r="AP124" s="300">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3879</v>
      </c>
      <c r="F125" s="259"/>
      <c r="G125" s="205" t="s">
        <v>3857</v>
      </c>
      <c r="H125" s="194"/>
      <c r="I125" s="207" t="s">
        <v>3862</v>
      </c>
      <c r="J125" s="193"/>
      <c r="K125" s="197"/>
      <c r="L125" s="197">
        <v>28</v>
      </c>
      <c r="M125" s="14">
        <f t="shared" si="3"/>
        <v>28</v>
      </c>
      <c r="N125" s="3"/>
      <c r="O125" s="71"/>
      <c r="P125" s="71"/>
      <c r="Q125" s="71" t="s">
        <v>3849</v>
      </c>
      <c r="R125" s="3"/>
      <c r="S125" s="535">
        <v>1966</v>
      </c>
      <c r="T125" s="536"/>
      <c r="U125" s="536"/>
      <c r="V125" s="536"/>
      <c r="W125" s="3"/>
      <c r="X125" s="71"/>
      <c r="Y125" s="71"/>
      <c r="Z125" s="71">
        <v>16</v>
      </c>
      <c r="AA125" s="151">
        <f t="shared" si="6"/>
        <v>16</v>
      </c>
      <c r="AB125" s="3"/>
      <c r="AC125" s="295"/>
      <c r="AD125" s="295"/>
      <c r="AE125" s="295">
        <v>16</v>
      </c>
      <c r="AF125" s="151">
        <f t="shared" si="7"/>
        <v>16</v>
      </c>
      <c r="AG125" s="4"/>
      <c r="AH125" s="328"/>
      <c r="AI125" s="341">
        <v>0.5</v>
      </c>
      <c r="AJ125" s="329"/>
      <c r="AK125" s="342">
        <v>1</v>
      </c>
      <c r="AL125" s="4"/>
      <c r="AM125" s="539">
        <v>1.2E-2</v>
      </c>
      <c r="AN125" s="540">
        <v>1.2E-2</v>
      </c>
      <c r="AO125" s="301">
        <v>0</v>
      </c>
      <c r="AP125" s="302">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3880</v>
      </c>
      <c r="F126" s="259"/>
      <c r="G126" s="204" t="s">
        <v>3857</v>
      </c>
      <c r="H126" s="194"/>
      <c r="I126" s="206" t="s">
        <v>3862</v>
      </c>
      <c r="J126" s="193"/>
      <c r="K126" s="196"/>
      <c r="L126" s="196">
        <v>8</v>
      </c>
      <c r="M126" s="14">
        <f t="shared" si="3"/>
        <v>8</v>
      </c>
      <c r="N126" s="3"/>
      <c r="O126" s="70" t="s">
        <v>3849</v>
      </c>
      <c r="P126" s="70"/>
      <c r="Q126" s="70"/>
      <c r="R126" s="3"/>
      <c r="S126" s="537">
        <v>1993</v>
      </c>
      <c r="T126" s="538"/>
      <c r="U126" s="538"/>
      <c r="V126" s="538"/>
      <c r="W126" s="3"/>
      <c r="X126" s="286">
        <v>22</v>
      </c>
      <c r="Y126" s="147"/>
      <c r="Z126" s="147"/>
      <c r="AA126" s="151">
        <f t="shared" si="6"/>
        <v>22</v>
      </c>
      <c r="AB126" s="3"/>
      <c r="AC126" s="147">
        <v>22</v>
      </c>
      <c r="AD126" s="147"/>
      <c r="AE126" s="147"/>
      <c r="AF126" s="151">
        <f t="shared" si="7"/>
        <v>22</v>
      </c>
      <c r="AG126" s="4"/>
      <c r="AH126" s="326"/>
      <c r="AI126" s="147">
        <v>1</v>
      </c>
      <c r="AJ126" s="327"/>
      <c r="AK126" s="286"/>
      <c r="AL126" s="4"/>
      <c r="AM126" s="299">
        <v>1.2E-2</v>
      </c>
      <c r="AN126" s="299">
        <v>1.2E-2</v>
      </c>
      <c r="AO126" s="299">
        <v>0</v>
      </c>
      <c r="AP126" s="300">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3881</v>
      </c>
      <c r="F127" s="259"/>
      <c r="G127" s="205" t="s">
        <v>3857</v>
      </c>
      <c r="H127" s="194"/>
      <c r="I127" s="207" t="s">
        <v>3862</v>
      </c>
      <c r="J127" s="193"/>
      <c r="K127" s="197"/>
      <c r="L127" s="197"/>
      <c r="M127" s="14">
        <f t="shared" si="3"/>
        <v>0</v>
      </c>
      <c r="N127" s="3"/>
      <c r="O127" s="71" t="s">
        <v>3849</v>
      </c>
      <c r="P127" s="71"/>
      <c r="Q127" s="71"/>
      <c r="R127" s="3"/>
      <c r="S127" s="535"/>
      <c r="T127" s="536"/>
      <c r="U127" s="536"/>
      <c r="V127" s="536"/>
      <c r="W127" s="3"/>
      <c r="X127" s="71"/>
      <c r="Y127" s="71"/>
      <c r="Z127" s="71"/>
      <c r="AA127" s="151">
        <f t="shared" si="6"/>
        <v>0</v>
      </c>
      <c r="AB127" s="3"/>
      <c r="AC127" s="295"/>
      <c r="AD127" s="295"/>
      <c r="AE127" s="295"/>
      <c r="AF127" s="151">
        <f t="shared" si="7"/>
        <v>0</v>
      </c>
      <c r="AG127" s="4"/>
      <c r="AH127" s="328"/>
      <c r="AI127" s="341"/>
      <c r="AJ127" s="329"/>
      <c r="AK127" s="342"/>
      <c r="AL127" s="4"/>
      <c r="AM127" s="301">
        <v>0</v>
      </c>
      <c r="AN127" s="301">
        <v>0</v>
      </c>
      <c r="AO127" s="301">
        <v>0</v>
      </c>
      <c r="AP127" s="302">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3884</v>
      </c>
      <c r="F128" s="259"/>
      <c r="G128" s="204" t="s">
        <v>3857</v>
      </c>
      <c r="H128" s="194"/>
      <c r="I128" s="206" t="s">
        <v>3863</v>
      </c>
      <c r="J128" s="193"/>
      <c r="K128" s="196"/>
      <c r="L128" s="196">
        <v>0</v>
      </c>
      <c r="M128" s="14">
        <f t="shared" si="3"/>
        <v>0</v>
      </c>
      <c r="N128" s="3"/>
      <c r="O128" s="70"/>
      <c r="P128" s="70"/>
      <c r="Q128" s="70"/>
      <c r="R128" s="3"/>
      <c r="S128" s="537">
        <v>1966</v>
      </c>
      <c r="T128" s="538">
        <v>2015</v>
      </c>
      <c r="U128" s="538"/>
      <c r="V128" s="538"/>
      <c r="W128" s="3"/>
      <c r="X128" s="286"/>
      <c r="Y128" s="147">
        <v>22</v>
      </c>
      <c r="Z128" s="147"/>
      <c r="AA128" s="151">
        <f t="shared" si="6"/>
        <v>22</v>
      </c>
      <c r="AB128" s="3"/>
      <c r="AC128" s="147"/>
      <c r="AD128" s="147">
        <v>0</v>
      </c>
      <c r="AE128" s="147"/>
      <c r="AF128" s="151">
        <f t="shared" si="7"/>
        <v>0</v>
      </c>
      <c r="AG128" s="4"/>
      <c r="AH128" s="326"/>
      <c r="AI128" s="147"/>
      <c r="AJ128" s="327"/>
      <c r="AK128" s="286"/>
      <c r="AL128" s="4"/>
      <c r="AM128" s="299">
        <v>0</v>
      </c>
      <c r="AN128" s="299">
        <v>0</v>
      </c>
      <c r="AO128" s="299">
        <v>0</v>
      </c>
      <c r="AP128" s="300">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3870</v>
      </c>
      <c r="F129" s="259"/>
      <c r="G129" s="205" t="s">
        <v>3857</v>
      </c>
      <c r="H129" s="194"/>
      <c r="I129" s="207" t="s">
        <v>3863</v>
      </c>
      <c r="J129" s="193"/>
      <c r="K129" s="197"/>
      <c r="L129" s="197"/>
      <c r="M129" s="14">
        <f t="shared" si="3"/>
        <v>0</v>
      </c>
      <c r="N129" s="3"/>
      <c r="O129" s="71"/>
      <c r="P129" s="71"/>
      <c r="Q129" s="71"/>
      <c r="R129" s="3"/>
      <c r="S129" s="535"/>
      <c r="T129" s="536"/>
      <c r="U129" s="536"/>
      <c r="V129" s="536"/>
      <c r="W129" s="3"/>
      <c r="X129" s="71"/>
      <c r="Y129" s="71"/>
      <c r="Z129" s="71"/>
      <c r="AA129" s="151">
        <f t="shared" si="6"/>
        <v>0</v>
      </c>
      <c r="AB129" s="3"/>
      <c r="AC129" s="295"/>
      <c r="AD129" s="295"/>
      <c r="AE129" s="295"/>
      <c r="AF129" s="151">
        <f t="shared" si="7"/>
        <v>0</v>
      </c>
      <c r="AG129" s="4"/>
      <c r="AH129" s="328"/>
      <c r="AI129" s="341"/>
      <c r="AJ129" s="329"/>
      <c r="AK129" s="342"/>
      <c r="AL129" s="4"/>
      <c r="AM129" s="301">
        <v>0</v>
      </c>
      <c r="AN129" s="301">
        <v>0</v>
      </c>
      <c r="AO129" s="301">
        <v>0</v>
      </c>
      <c r="AP129" s="302">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3885</v>
      </c>
      <c r="F130" s="259"/>
      <c r="G130" s="204" t="s">
        <v>3857</v>
      </c>
      <c r="H130" s="194"/>
      <c r="I130" s="206" t="s">
        <v>3863</v>
      </c>
      <c r="J130" s="193"/>
      <c r="K130" s="196"/>
      <c r="L130" s="196"/>
      <c r="M130" s="14">
        <f t="shared" si="3"/>
        <v>0</v>
      </c>
      <c r="N130" s="3"/>
      <c r="O130" s="70"/>
      <c r="P130" s="70"/>
      <c r="Q130" s="70"/>
      <c r="R130" s="3"/>
      <c r="S130" s="537"/>
      <c r="T130" s="538"/>
      <c r="U130" s="538"/>
      <c r="V130" s="538"/>
      <c r="W130" s="3"/>
      <c r="X130" s="286"/>
      <c r="Y130" s="147"/>
      <c r="Z130" s="147"/>
      <c r="AA130" s="151">
        <f t="shared" si="6"/>
        <v>0</v>
      </c>
      <c r="AB130" s="3"/>
      <c r="AC130" s="147"/>
      <c r="AD130" s="147"/>
      <c r="AE130" s="147"/>
      <c r="AF130" s="151">
        <f t="shared" si="7"/>
        <v>0</v>
      </c>
      <c r="AG130" s="4"/>
      <c r="AH130" s="326"/>
      <c r="AI130" s="147"/>
      <c r="AJ130" s="327"/>
      <c r="AK130" s="286"/>
      <c r="AL130" s="4"/>
      <c r="AM130" s="299">
        <v>0</v>
      </c>
      <c r="AN130" s="300">
        <v>0</v>
      </c>
      <c r="AO130" s="299">
        <v>0</v>
      </c>
      <c r="AP130" s="300">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3871</v>
      </c>
      <c r="F131" s="259"/>
      <c r="G131" s="205" t="s">
        <v>3857</v>
      </c>
      <c r="H131" s="194"/>
      <c r="I131" s="207" t="s">
        <v>3863</v>
      </c>
      <c r="J131" s="193"/>
      <c r="K131" s="197"/>
      <c r="L131" s="197"/>
      <c r="M131" s="14">
        <f t="shared" si="3"/>
        <v>0</v>
      </c>
      <c r="N131" s="3"/>
      <c r="O131" s="71"/>
      <c r="P131" s="71"/>
      <c r="Q131" s="71"/>
      <c r="R131" s="3"/>
      <c r="S131" s="535"/>
      <c r="T131" s="536"/>
      <c r="U131" s="536"/>
      <c r="V131" s="536"/>
      <c r="W131" s="3"/>
      <c r="X131" s="71"/>
      <c r="Y131" s="71"/>
      <c r="Z131" s="71"/>
      <c r="AA131" s="151">
        <f t="shared" si="6"/>
        <v>0</v>
      </c>
      <c r="AB131" s="3"/>
      <c r="AC131" s="295"/>
      <c r="AD131" s="295"/>
      <c r="AE131" s="295"/>
      <c r="AF131" s="151">
        <f t="shared" si="7"/>
        <v>0</v>
      </c>
      <c r="AG131" s="4"/>
      <c r="AH131" s="328"/>
      <c r="AI131" s="341"/>
      <c r="AJ131" s="329"/>
      <c r="AK131" s="342"/>
      <c r="AL131" s="4"/>
      <c r="AM131" s="301">
        <v>0</v>
      </c>
      <c r="AN131" s="302">
        <v>0</v>
      </c>
      <c r="AO131" s="301">
        <v>0</v>
      </c>
      <c r="AP131" s="302">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3886</v>
      </c>
      <c r="F132" s="259"/>
      <c r="G132" s="204" t="s">
        <v>3857</v>
      </c>
      <c r="H132" s="194"/>
      <c r="I132" s="206" t="s">
        <v>3863</v>
      </c>
      <c r="J132" s="193"/>
      <c r="K132" s="196"/>
      <c r="L132" s="196"/>
      <c r="M132" s="14">
        <f t="shared" si="3"/>
        <v>0</v>
      </c>
      <c r="N132" s="3"/>
      <c r="O132" s="70"/>
      <c r="P132" s="70"/>
      <c r="Q132" s="70"/>
      <c r="R132" s="3"/>
      <c r="S132" s="537"/>
      <c r="T132" s="538"/>
      <c r="U132" s="538"/>
      <c r="V132" s="538"/>
      <c r="W132" s="3"/>
      <c r="X132" s="286"/>
      <c r="Y132" s="147"/>
      <c r="Z132" s="147"/>
      <c r="AA132" s="151">
        <f t="shared" si="6"/>
        <v>0</v>
      </c>
      <c r="AB132" s="3"/>
      <c r="AC132" s="147"/>
      <c r="AD132" s="147"/>
      <c r="AE132" s="147"/>
      <c r="AF132" s="151">
        <f t="shared" si="7"/>
        <v>0</v>
      </c>
      <c r="AG132" s="4"/>
      <c r="AH132" s="326"/>
      <c r="AI132" s="147"/>
      <c r="AJ132" s="327"/>
      <c r="AK132" s="286"/>
      <c r="AL132" s="4"/>
      <c r="AM132" s="299">
        <v>0</v>
      </c>
      <c r="AN132" s="300">
        <v>0</v>
      </c>
      <c r="AO132" s="299">
        <v>0</v>
      </c>
      <c r="AP132" s="300">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3872</v>
      </c>
      <c r="F133" s="259"/>
      <c r="G133" s="205" t="s">
        <v>3857</v>
      </c>
      <c r="H133" s="194"/>
      <c r="I133" s="207" t="s">
        <v>3863</v>
      </c>
      <c r="J133" s="193"/>
      <c r="K133" s="197"/>
      <c r="L133" s="197"/>
      <c r="M133" s="14">
        <f t="shared" si="3"/>
        <v>0</v>
      </c>
      <c r="N133" s="3"/>
      <c r="O133" s="71"/>
      <c r="P133" s="71"/>
      <c r="Q133" s="71"/>
      <c r="R133" s="3"/>
      <c r="S133" s="535"/>
      <c r="T133" s="536"/>
      <c r="U133" s="536"/>
      <c r="V133" s="536"/>
      <c r="W133" s="3"/>
      <c r="X133" s="71"/>
      <c r="Y133" s="71"/>
      <c r="Z133" s="71"/>
      <c r="AA133" s="151">
        <f t="shared" si="6"/>
        <v>0</v>
      </c>
      <c r="AB133" s="3"/>
      <c r="AC133" s="295"/>
      <c r="AD133" s="295"/>
      <c r="AE133" s="295"/>
      <c r="AF133" s="151">
        <f t="shared" si="7"/>
        <v>0</v>
      </c>
      <c r="AG133" s="4"/>
      <c r="AH133" s="328"/>
      <c r="AI133" s="341"/>
      <c r="AJ133" s="329"/>
      <c r="AK133" s="342"/>
      <c r="AL133" s="4"/>
      <c r="AM133" s="301">
        <v>0</v>
      </c>
      <c r="AN133" s="302">
        <v>0</v>
      </c>
      <c r="AO133" s="301">
        <v>0</v>
      </c>
      <c r="AP133" s="302">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3887</v>
      </c>
      <c r="F134" s="259"/>
      <c r="G134" s="204" t="s">
        <v>3857</v>
      </c>
      <c r="H134" s="194"/>
      <c r="I134" s="206" t="s">
        <v>3863</v>
      </c>
      <c r="J134" s="193"/>
      <c r="K134" s="196"/>
      <c r="L134" s="196"/>
      <c r="M134" s="14">
        <f t="shared" si="3"/>
        <v>0</v>
      </c>
      <c r="N134" s="3"/>
      <c r="O134" s="70"/>
      <c r="P134" s="70"/>
      <c r="Q134" s="70"/>
      <c r="R134" s="3"/>
      <c r="S134" s="537"/>
      <c r="T134" s="538"/>
      <c r="U134" s="538"/>
      <c r="V134" s="538"/>
      <c r="W134" s="3"/>
      <c r="X134" s="286"/>
      <c r="Y134" s="147"/>
      <c r="Z134" s="147"/>
      <c r="AA134" s="151">
        <f t="shared" si="6"/>
        <v>0</v>
      </c>
      <c r="AB134" s="3"/>
      <c r="AC134" s="147"/>
      <c r="AD134" s="147"/>
      <c r="AE134" s="147"/>
      <c r="AF134" s="151">
        <f t="shared" si="7"/>
        <v>0</v>
      </c>
      <c r="AG134" s="4"/>
      <c r="AH134" s="326"/>
      <c r="AI134" s="147"/>
      <c r="AJ134" s="327"/>
      <c r="AK134" s="286"/>
      <c r="AL134" s="4"/>
      <c r="AM134" s="299">
        <v>0</v>
      </c>
      <c r="AN134" s="300">
        <v>0</v>
      </c>
      <c r="AO134" s="299">
        <v>0</v>
      </c>
      <c r="AP134" s="300">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3873</v>
      </c>
      <c r="F135" s="259"/>
      <c r="G135" s="205" t="s">
        <v>3857</v>
      </c>
      <c r="H135" s="194"/>
      <c r="I135" s="207" t="s">
        <v>3863</v>
      </c>
      <c r="J135" s="193"/>
      <c r="K135" s="197"/>
      <c r="L135" s="197"/>
      <c r="M135" s="14">
        <f t="shared" si="3"/>
        <v>0</v>
      </c>
      <c r="N135" s="3"/>
      <c r="O135" s="71"/>
      <c r="P135" s="71"/>
      <c r="Q135" s="71"/>
      <c r="R135" s="3"/>
      <c r="S135" s="535"/>
      <c r="T135" s="536"/>
      <c r="U135" s="536"/>
      <c r="V135" s="536"/>
      <c r="W135" s="3"/>
      <c r="X135" s="71"/>
      <c r="Y135" s="71"/>
      <c r="Z135" s="71"/>
      <c r="AA135" s="151">
        <f t="shared" si="6"/>
        <v>0</v>
      </c>
      <c r="AB135" s="3"/>
      <c r="AC135" s="295"/>
      <c r="AD135" s="295"/>
      <c r="AE135" s="295"/>
      <c r="AF135" s="151">
        <f t="shared" si="7"/>
        <v>0</v>
      </c>
      <c r="AG135" s="4"/>
      <c r="AH135" s="328"/>
      <c r="AI135" s="341"/>
      <c r="AJ135" s="329"/>
      <c r="AK135" s="342"/>
      <c r="AL135" s="4"/>
      <c r="AM135" s="301">
        <v>0</v>
      </c>
      <c r="AN135" s="302">
        <v>0</v>
      </c>
      <c r="AO135" s="301">
        <v>0</v>
      </c>
      <c r="AP135" s="302">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3874</v>
      </c>
      <c r="F136" s="259"/>
      <c r="G136" s="204" t="s">
        <v>3857</v>
      </c>
      <c r="H136" s="194"/>
      <c r="I136" s="206" t="s">
        <v>3863</v>
      </c>
      <c r="J136" s="193"/>
      <c r="K136" s="196"/>
      <c r="L136" s="196"/>
      <c r="M136" s="14">
        <f t="shared" si="3"/>
        <v>0</v>
      </c>
      <c r="N136" s="3"/>
      <c r="O136" s="70"/>
      <c r="P136" s="70"/>
      <c r="Q136" s="70"/>
      <c r="R136" s="3"/>
      <c r="S136" s="537"/>
      <c r="T136" s="538"/>
      <c r="U136" s="538"/>
      <c r="V136" s="538"/>
      <c r="W136" s="3"/>
      <c r="X136" s="286"/>
      <c r="Y136" s="147"/>
      <c r="Z136" s="147"/>
      <c r="AA136" s="151">
        <f t="shared" si="6"/>
        <v>0</v>
      </c>
      <c r="AB136" s="3"/>
      <c r="AC136" s="147"/>
      <c r="AD136" s="147"/>
      <c r="AE136" s="147"/>
      <c r="AF136" s="151">
        <f t="shared" si="7"/>
        <v>0</v>
      </c>
      <c r="AG136" s="4"/>
      <c r="AH136" s="326"/>
      <c r="AI136" s="147"/>
      <c r="AJ136" s="327"/>
      <c r="AK136" s="286"/>
      <c r="AL136" s="4"/>
      <c r="AM136" s="299">
        <v>0</v>
      </c>
      <c r="AN136" s="300">
        <v>0</v>
      </c>
      <c r="AO136" s="299">
        <v>0</v>
      </c>
      <c r="AP136" s="300">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3875</v>
      </c>
      <c r="F137" s="259"/>
      <c r="G137" s="205" t="s">
        <v>3857</v>
      </c>
      <c r="H137" s="194"/>
      <c r="I137" s="207" t="s">
        <v>3863</v>
      </c>
      <c r="J137" s="193"/>
      <c r="K137" s="197"/>
      <c r="L137" s="197"/>
      <c r="M137" s="14">
        <f t="shared" si="3"/>
        <v>0</v>
      </c>
      <c r="N137" s="3"/>
      <c r="O137" s="71"/>
      <c r="P137" s="71"/>
      <c r="Q137" s="71"/>
      <c r="R137" s="3"/>
      <c r="S137" s="535"/>
      <c r="T137" s="536"/>
      <c r="U137" s="536"/>
      <c r="V137" s="536"/>
      <c r="W137" s="3"/>
      <c r="X137" s="71"/>
      <c r="Y137" s="71"/>
      <c r="Z137" s="71"/>
      <c r="AA137" s="151">
        <f t="shared" si="6"/>
        <v>0</v>
      </c>
      <c r="AB137" s="3"/>
      <c r="AC137" s="295"/>
      <c r="AD137" s="295"/>
      <c r="AE137" s="295"/>
      <c r="AF137" s="151">
        <f t="shared" si="7"/>
        <v>0</v>
      </c>
      <c r="AG137" s="4"/>
      <c r="AH137" s="328"/>
      <c r="AI137" s="341"/>
      <c r="AJ137" s="329"/>
      <c r="AK137" s="342"/>
      <c r="AL137" s="4"/>
      <c r="AM137" s="301">
        <v>0</v>
      </c>
      <c r="AN137" s="302">
        <v>0</v>
      </c>
      <c r="AO137" s="301">
        <v>0</v>
      </c>
      <c r="AP137" s="302">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3888</v>
      </c>
      <c r="F138" s="259"/>
      <c r="G138" s="204" t="s">
        <v>3857</v>
      </c>
      <c r="H138" s="194"/>
      <c r="I138" s="206" t="s">
        <v>3863</v>
      </c>
      <c r="J138" s="193"/>
      <c r="K138" s="196"/>
      <c r="L138" s="196"/>
      <c r="M138" s="14">
        <f t="shared" si="3"/>
        <v>0</v>
      </c>
      <c r="N138" s="3"/>
      <c r="O138" s="70"/>
      <c r="P138" s="70"/>
      <c r="Q138" s="70"/>
      <c r="R138" s="3"/>
      <c r="S138" s="537"/>
      <c r="T138" s="538"/>
      <c r="U138" s="538"/>
      <c r="V138" s="538"/>
      <c r="W138" s="3"/>
      <c r="X138" s="286"/>
      <c r="Y138" s="147"/>
      <c r="Z138" s="147"/>
      <c r="AA138" s="151">
        <f t="shared" si="6"/>
        <v>0</v>
      </c>
      <c r="AB138" s="3"/>
      <c r="AC138" s="147"/>
      <c r="AD138" s="147"/>
      <c r="AE138" s="147"/>
      <c r="AF138" s="151">
        <f t="shared" si="7"/>
        <v>0</v>
      </c>
      <c r="AG138" s="4"/>
      <c r="AH138" s="326"/>
      <c r="AI138" s="147"/>
      <c r="AJ138" s="327"/>
      <c r="AK138" s="286"/>
      <c r="AL138" s="4"/>
      <c r="AM138" s="299">
        <v>0</v>
      </c>
      <c r="AN138" s="300">
        <v>0</v>
      </c>
      <c r="AO138" s="299">
        <v>0</v>
      </c>
      <c r="AP138" s="300">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3876</v>
      </c>
      <c r="F139" s="259"/>
      <c r="G139" s="205" t="s">
        <v>3857</v>
      </c>
      <c r="H139" s="194"/>
      <c r="I139" s="207" t="s">
        <v>3863</v>
      </c>
      <c r="J139" s="193"/>
      <c r="K139" s="197"/>
      <c r="L139" s="197"/>
      <c r="M139" s="14">
        <f t="shared" si="3"/>
        <v>0</v>
      </c>
      <c r="N139" s="3"/>
      <c r="O139" s="71"/>
      <c r="P139" s="71"/>
      <c r="Q139" s="71"/>
      <c r="R139" s="3"/>
      <c r="S139" s="535"/>
      <c r="T139" s="536"/>
      <c r="U139" s="536"/>
      <c r="V139" s="536"/>
      <c r="W139" s="3"/>
      <c r="X139" s="71"/>
      <c r="Y139" s="71"/>
      <c r="Z139" s="71"/>
      <c r="AA139" s="151">
        <f t="shared" si="6"/>
        <v>0</v>
      </c>
      <c r="AB139" s="3"/>
      <c r="AC139" s="295"/>
      <c r="AD139" s="295"/>
      <c r="AE139" s="295"/>
      <c r="AF139" s="151">
        <f t="shared" si="7"/>
        <v>0</v>
      </c>
      <c r="AG139" s="4"/>
      <c r="AH139" s="328"/>
      <c r="AI139" s="341"/>
      <c r="AJ139" s="329"/>
      <c r="AK139" s="342"/>
      <c r="AL139" s="4"/>
      <c r="AM139" s="301">
        <v>0</v>
      </c>
      <c r="AN139" s="302">
        <v>0</v>
      </c>
      <c r="AO139" s="301">
        <v>0</v>
      </c>
      <c r="AP139" s="302">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3877</v>
      </c>
      <c r="F140" s="259"/>
      <c r="G140" s="204" t="s">
        <v>3857</v>
      </c>
      <c r="H140" s="194"/>
      <c r="I140" s="206" t="s">
        <v>3863</v>
      </c>
      <c r="J140" s="193"/>
      <c r="K140" s="196"/>
      <c r="L140" s="196"/>
      <c r="M140" s="14">
        <f t="shared" si="3"/>
        <v>0</v>
      </c>
      <c r="N140" s="3"/>
      <c r="O140" s="70"/>
      <c r="P140" s="70"/>
      <c r="Q140" s="70"/>
      <c r="R140" s="3"/>
      <c r="S140" s="537"/>
      <c r="T140" s="538"/>
      <c r="U140" s="538"/>
      <c r="V140" s="538"/>
      <c r="W140" s="3"/>
      <c r="X140" s="286"/>
      <c r="Y140" s="147"/>
      <c r="Z140" s="147"/>
      <c r="AA140" s="151">
        <f t="shared" si="6"/>
        <v>0</v>
      </c>
      <c r="AB140" s="3"/>
      <c r="AC140" s="147"/>
      <c r="AD140" s="147"/>
      <c r="AE140" s="147"/>
      <c r="AF140" s="151">
        <f t="shared" si="7"/>
        <v>0</v>
      </c>
      <c r="AG140" s="4"/>
      <c r="AH140" s="326"/>
      <c r="AI140" s="147"/>
      <c r="AJ140" s="327"/>
      <c r="AK140" s="286"/>
      <c r="AL140" s="4"/>
      <c r="AM140" s="299">
        <v>0</v>
      </c>
      <c r="AN140" s="300">
        <v>0</v>
      </c>
      <c r="AO140" s="299">
        <v>0</v>
      </c>
      <c r="AP140" s="300">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3878</v>
      </c>
      <c r="F141" s="259"/>
      <c r="G141" s="205" t="s">
        <v>3857</v>
      </c>
      <c r="H141" s="194"/>
      <c r="I141" s="207" t="s">
        <v>3863</v>
      </c>
      <c r="J141" s="193"/>
      <c r="K141" s="197"/>
      <c r="L141" s="197"/>
      <c r="M141" s="14">
        <f t="shared" si="3"/>
        <v>0</v>
      </c>
      <c r="N141" s="3"/>
      <c r="O141" s="71"/>
      <c r="P141" s="71"/>
      <c r="Q141" s="71"/>
      <c r="R141" s="3"/>
      <c r="S141" s="535"/>
      <c r="T141" s="536"/>
      <c r="U141" s="536"/>
      <c r="V141" s="536"/>
      <c r="W141" s="3"/>
      <c r="X141" s="71"/>
      <c r="Y141" s="71"/>
      <c r="Z141" s="71"/>
      <c r="AA141" s="151">
        <f t="shared" si="6"/>
        <v>0</v>
      </c>
      <c r="AB141" s="3"/>
      <c r="AC141" s="295"/>
      <c r="AD141" s="295"/>
      <c r="AE141" s="295"/>
      <c r="AF141" s="151">
        <f t="shared" si="7"/>
        <v>0</v>
      </c>
      <c r="AG141" s="4"/>
      <c r="AH141" s="328"/>
      <c r="AI141" s="341"/>
      <c r="AJ141" s="329"/>
      <c r="AK141" s="342"/>
      <c r="AL141" s="4"/>
      <c r="AM141" s="301">
        <v>0</v>
      </c>
      <c r="AN141" s="302">
        <v>0</v>
      </c>
      <c r="AO141" s="301">
        <v>0</v>
      </c>
      <c r="AP141" s="302">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3879</v>
      </c>
      <c r="F142" s="259"/>
      <c r="G142" s="204" t="s">
        <v>3857</v>
      </c>
      <c r="H142" s="194"/>
      <c r="I142" s="206" t="s">
        <v>3863</v>
      </c>
      <c r="J142" s="193"/>
      <c r="K142" s="196"/>
      <c r="L142" s="196"/>
      <c r="M142" s="14">
        <f t="shared" si="3"/>
        <v>0</v>
      </c>
      <c r="N142" s="3"/>
      <c r="O142" s="70"/>
      <c r="P142" s="70"/>
      <c r="Q142" s="70"/>
      <c r="R142" s="3"/>
      <c r="S142" s="537"/>
      <c r="T142" s="538"/>
      <c r="U142" s="538"/>
      <c r="V142" s="538"/>
      <c r="W142" s="3"/>
      <c r="X142" s="286"/>
      <c r="Y142" s="147"/>
      <c r="Z142" s="147"/>
      <c r="AA142" s="151">
        <f t="shared" si="6"/>
        <v>0</v>
      </c>
      <c r="AB142" s="3"/>
      <c r="AC142" s="147"/>
      <c r="AD142" s="147"/>
      <c r="AE142" s="147"/>
      <c r="AF142" s="151">
        <f t="shared" si="7"/>
        <v>0</v>
      </c>
      <c r="AG142" s="4"/>
      <c r="AH142" s="326"/>
      <c r="AI142" s="147"/>
      <c r="AJ142" s="327"/>
      <c r="AK142" s="286"/>
      <c r="AL142" s="4"/>
      <c r="AM142" s="299">
        <v>0</v>
      </c>
      <c r="AN142" s="300">
        <v>0</v>
      </c>
      <c r="AO142" s="299">
        <v>0</v>
      </c>
      <c r="AP142" s="300">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3880</v>
      </c>
      <c r="F143" s="259"/>
      <c r="G143" s="205" t="s">
        <v>3857</v>
      </c>
      <c r="H143" s="194"/>
      <c r="I143" s="207" t="s">
        <v>3863</v>
      </c>
      <c r="J143" s="193"/>
      <c r="K143" s="197"/>
      <c r="L143" s="197"/>
      <c r="M143" s="14">
        <f t="shared" ref="M143:M178" si="8">SUM(K143:L143)</f>
        <v>0</v>
      </c>
      <c r="N143" s="3"/>
      <c r="O143" s="71"/>
      <c r="P143" s="71"/>
      <c r="Q143" s="71"/>
      <c r="R143" s="3"/>
      <c r="S143" s="535"/>
      <c r="T143" s="536"/>
      <c r="U143" s="536"/>
      <c r="V143" s="536"/>
      <c r="W143" s="3"/>
      <c r="X143" s="71"/>
      <c r="Y143" s="71"/>
      <c r="Z143" s="71"/>
      <c r="AA143" s="151">
        <f t="shared" si="6"/>
        <v>0</v>
      </c>
      <c r="AB143" s="3"/>
      <c r="AC143" s="295"/>
      <c r="AD143" s="295"/>
      <c r="AE143" s="295"/>
      <c r="AF143" s="151">
        <f t="shared" si="7"/>
        <v>0</v>
      </c>
      <c r="AG143" s="4"/>
      <c r="AH143" s="328"/>
      <c r="AI143" s="341"/>
      <c r="AJ143" s="329"/>
      <c r="AK143" s="342"/>
      <c r="AL143" s="4"/>
      <c r="AM143" s="301">
        <v>0</v>
      </c>
      <c r="AN143" s="302">
        <v>0</v>
      </c>
      <c r="AO143" s="301">
        <v>0</v>
      </c>
      <c r="AP143" s="302">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3881</v>
      </c>
      <c r="F144" s="259"/>
      <c r="G144" s="204" t="s">
        <v>3857</v>
      </c>
      <c r="H144" s="194"/>
      <c r="I144" s="206" t="s">
        <v>3863</v>
      </c>
      <c r="J144" s="193"/>
      <c r="K144" s="196"/>
      <c r="L144" s="196"/>
      <c r="M144" s="14">
        <f t="shared" si="8"/>
        <v>0</v>
      </c>
      <c r="N144" s="3"/>
      <c r="O144" s="70"/>
      <c r="P144" s="70"/>
      <c r="Q144" s="70"/>
      <c r="R144" s="3"/>
      <c r="S144" s="537"/>
      <c r="T144" s="538"/>
      <c r="U144" s="538"/>
      <c r="V144" s="538"/>
      <c r="W144" s="3"/>
      <c r="X144" s="286"/>
      <c r="Y144" s="147"/>
      <c r="Z144" s="147"/>
      <c r="AA144" s="151">
        <f t="shared" si="6"/>
        <v>0</v>
      </c>
      <c r="AB144" s="3"/>
      <c r="AC144" s="147"/>
      <c r="AD144" s="147"/>
      <c r="AE144" s="147"/>
      <c r="AF144" s="151">
        <f t="shared" si="7"/>
        <v>0</v>
      </c>
      <c r="AG144" s="4"/>
      <c r="AH144" s="326"/>
      <c r="AI144" s="147"/>
      <c r="AJ144" s="327"/>
      <c r="AK144" s="286"/>
      <c r="AL144" s="4"/>
      <c r="AM144" s="299">
        <v>0</v>
      </c>
      <c r="AN144" s="300">
        <v>0</v>
      </c>
      <c r="AO144" s="299">
        <v>0</v>
      </c>
      <c r="AP144" s="300">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3884</v>
      </c>
      <c r="F145" s="259"/>
      <c r="G145" s="205" t="s">
        <v>3857</v>
      </c>
      <c r="H145" s="194"/>
      <c r="I145" s="207" t="s">
        <v>3452</v>
      </c>
      <c r="J145" s="193"/>
      <c r="K145" s="197"/>
      <c r="L145" s="197"/>
      <c r="M145" s="14">
        <f t="shared" si="8"/>
        <v>0</v>
      </c>
      <c r="N145" s="3"/>
      <c r="O145" s="71"/>
      <c r="P145" s="71"/>
      <c r="Q145" s="71"/>
      <c r="R145" s="3"/>
      <c r="S145" s="535"/>
      <c r="T145" s="536"/>
      <c r="U145" s="536"/>
      <c r="V145" s="536"/>
      <c r="W145" s="3"/>
      <c r="X145" s="71"/>
      <c r="Y145" s="71"/>
      <c r="Z145" s="71"/>
      <c r="AA145" s="151">
        <f t="shared" si="6"/>
        <v>0</v>
      </c>
      <c r="AB145" s="3"/>
      <c r="AC145" s="295"/>
      <c r="AD145" s="295"/>
      <c r="AE145" s="295"/>
      <c r="AF145" s="151">
        <f t="shared" si="7"/>
        <v>0</v>
      </c>
      <c r="AG145" s="4"/>
      <c r="AH145" s="328"/>
      <c r="AI145" s="341"/>
      <c r="AJ145" s="329"/>
      <c r="AK145" s="342"/>
      <c r="AL145" s="4"/>
      <c r="AM145" s="301">
        <v>0</v>
      </c>
      <c r="AN145" s="302">
        <v>0</v>
      </c>
      <c r="AO145" s="301">
        <v>0</v>
      </c>
      <c r="AP145" s="302">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3870</v>
      </c>
      <c r="F146" s="259"/>
      <c r="G146" s="204" t="s">
        <v>3857</v>
      </c>
      <c r="H146" s="194"/>
      <c r="I146" s="206" t="s">
        <v>3452</v>
      </c>
      <c r="J146" s="193"/>
      <c r="K146" s="196"/>
      <c r="L146" s="196"/>
      <c r="M146" s="14">
        <f t="shared" si="8"/>
        <v>0</v>
      </c>
      <c r="N146" s="3"/>
      <c r="O146" s="70"/>
      <c r="P146" s="70"/>
      <c r="Q146" s="70"/>
      <c r="R146" s="3"/>
      <c r="S146" s="537"/>
      <c r="T146" s="538"/>
      <c r="U146" s="538"/>
      <c r="V146" s="538"/>
      <c r="W146" s="3"/>
      <c r="X146" s="286"/>
      <c r="Y146" s="147"/>
      <c r="Z146" s="147"/>
      <c r="AA146" s="151">
        <f t="shared" si="6"/>
        <v>0</v>
      </c>
      <c r="AB146" s="3"/>
      <c r="AC146" s="147"/>
      <c r="AD146" s="147"/>
      <c r="AE146" s="147"/>
      <c r="AF146" s="151">
        <f t="shared" si="7"/>
        <v>0</v>
      </c>
      <c r="AG146" s="4"/>
      <c r="AH146" s="326"/>
      <c r="AI146" s="147"/>
      <c r="AJ146" s="327"/>
      <c r="AK146" s="286"/>
      <c r="AL146" s="4"/>
      <c r="AM146" s="299">
        <v>0</v>
      </c>
      <c r="AN146" s="300">
        <v>0</v>
      </c>
      <c r="AO146" s="299">
        <v>0</v>
      </c>
      <c r="AP146" s="300">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3885</v>
      </c>
      <c r="F147" s="259"/>
      <c r="G147" s="205" t="s">
        <v>3857</v>
      </c>
      <c r="H147" s="194"/>
      <c r="I147" s="207" t="s">
        <v>3452</v>
      </c>
      <c r="J147" s="193"/>
      <c r="K147" s="197"/>
      <c r="L147" s="197"/>
      <c r="M147" s="14">
        <f t="shared" si="8"/>
        <v>0</v>
      </c>
      <c r="N147" s="3"/>
      <c r="O147" s="71"/>
      <c r="P147" s="71"/>
      <c r="Q147" s="71"/>
      <c r="R147" s="3"/>
      <c r="S147" s="535"/>
      <c r="T147" s="536"/>
      <c r="U147" s="536"/>
      <c r="V147" s="536"/>
      <c r="W147" s="3"/>
      <c r="X147" s="71"/>
      <c r="Y147" s="71"/>
      <c r="Z147" s="71"/>
      <c r="AA147" s="151">
        <f t="shared" si="6"/>
        <v>0</v>
      </c>
      <c r="AB147" s="3"/>
      <c r="AC147" s="295"/>
      <c r="AD147" s="295"/>
      <c r="AE147" s="295"/>
      <c r="AF147" s="151">
        <f t="shared" si="7"/>
        <v>0</v>
      </c>
      <c r="AG147" s="4"/>
      <c r="AH147" s="328"/>
      <c r="AI147" s="341"/>
      <c r="AJ147" s="329"/>
      <c r="AK147" s="342"/>
      <c r="AL147" s="4"/>
      <c r="AM147" s="301">
        <v>0</v>
      </c>
      <c r="AN147" s="302">
        <v>0</v>
      </c>
      <c r="AO147" s="301">
        <v>0</v>
      </c>
      <c r="AP147" s="302">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3871</v>
      </c>
      <c r="F148" s="259"/>
      <c r="G148" s="204" t="s">
        <v>3857</v>
      </c>
      <c r="H148" s="194"/>
      <c r="I148" s="206" t="s">
        <v>3452</v>
      </c>
      <c r="J148" s="193"/>
      <c r="K148" s="196"/>
      <c r="L148" s="196"/>
      <c r="M148" s="14">
        <f t="shared" si="8"/>
        <v>0</v>
      </c>
      <c r="N148" s="3"/>
      <c r="O148" s="70"/>
      <c r="P148" s="70"/>
      <c r="Q148" s="70"/>
      <c r="R148" s="3"/>
      <c r="S148" s="537"/>
      <c r="T148" s="538"/>
      <c r="U148" s="538"/>
      <c r="V148" s="538"/>
      <c r="W148" s="3"/>
      <c r="X148" s="286"/>
      <c r="Y148" s="147"/>
      <c r="Z148" s="147"/>
      <c r="AA148" s="151">
        <f t="shared" si="6"/>
        <v>0</v>
      </c>
      <c r="AB148" s="3"/>
      <c r="AC148" s="147"/>
      <c r="AD148" s="147"/>
      <c r="AE148" s="147"/>
      <c r="AF148" s="151">
        <f t="shared" si="7"/>
        <v>0</v>
      </c>
      <c r="AG148" s="4"/>
      <c r="AH148" s="326"/>
      <c r="AI148" s="147"/>
      <c r="AJ148" s="327"/>
      <c r="AK148" s="286"/>
      <c r="AL148" s="4"/>
      <c r="AM148" s="299">
        <v>0</v>
      </c>
      <c r="AN148" s="300">
        <v>0</v>
      </c>
      <c r="AO148" s="299">
        <v>0</v>
      </c>
      <c r="AP148" s="300">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3886</v>
      </c>
      <c r="F149" s="259"/>
      <c r="G149" s="205" t="s">
        <v>3857</v>
      </c>
      <c r="H149" s="194"/>
      <c r="I149" s="207" t="s">
        <v>3452</v>
      </c>
      <c r="J149" s="193"/>
      <c r="K149" s="197"/>
      <c r="L149" s="197"/>
      <c r="M149" s="14">
        <f t="shared" si="8"/>
        <v>0</v>
      </c>
      <c r="N149" s="3"/>
      <c r="O149" s="71"/>
      <c r="P149" s="71"/>
      <c r="Q149" s="71"/>
      <c r="R149" s="3"/>
      <c r="S149" s="535"/>
      <c r="T149" s="536"/>
      <c r="U149" s="536"/>
      <c r="V149" s="536"/>
      <c r="W149" s="3"/>
      <c r="X149" s="71"/>
      <c r="Y149" s="71"/>
      <c r="Z149" s="71"/>
      <c r="AA149" s="151">
        <f t="shared" si="6"/>
        <v>0</v>
      </c>
      <c r="AB149" s="3"/>
      <c r="AC149" s="295"/>
      <c r="AD149" s="295"/>
      <c r="AE149" s="295"/>
      <c r="AF149" s="151">
        <f t="shared" si="7"/>
        <v>0</v>
      </c>
      <c r="AG149" s="4"/>
      <c r="AH149" s="328"/>
      <c r="AI149" s="341"/>
      <c r="AJ149" s="329"/>
      <c r="AK149" s="342"/>
      <c r="AL149" s="4"/>
      <c r="AM149" s="301">
        <v>0</v>
      </c>
      <c r="AN149" s="302">
        <v>0</v>
      </c>
      <c r="AO149" s="301">
        <v>0</v>
      </c>
      <c r="AP149" s="302">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3872</v>
      </c>
      <c r="F150" s="259"/>
      <c r="G150" s="204" t="s">
        <v>3857</v>
      </c>
      <c r="H150" s="194"/>
      <c r="I150" s="206" t="s">
        <v>3452</v>
      </c>
      <c r="J150" s="193"/>
      <c r="K150" s="196"/>
      <c r="L150" s="196"/>
      <c r="M150" s="14">
        <f t="shared" si="8"/>
        <v>0</v>
      </c>
      <c r="N150" s="3"/>
      <c r="O150" s="70"/>
      <c r="P150" s="70"/>
      <c r="Q150" s="70"/>
      <c r="R150" s="3"/>
      <c r="S150" s="537"/>
      <c r="T150" s="538"/>
      <c r="U150" s="538"/>
      <c r="V150" s="538"/>
      <c r="W150" s="3"/>
      <c r="X150" s="286"/>
      <c r="Y150" s="147"/>
      <c r="Z150" s="147"/>
      <c r="AA150" s="151">
        <f t="shared" si="6"/>
        <v>0</v>
      </c>
      <c r="AB150" s="3"/>
      <c r="AC150" s="147"/>
      <c r="AD150" s="147"/>
      <c r="AE150" s="147"/>
      <c r="AF150" s="151">
        <f t="shared" si="7"/>
        <v>0</v>
      </c>
      <c r="AG150" s="4"/>
      <c r="AH150" s="326"/>
      <c r="AI150" s="147"/>
      <c r="AJ150" s="327"/>
      <c r="AK150" s="286"/>
      <c r="AL150" s="4"/>
      <c r="AM150" s="299">
        <v>0</v>
      </c>
      <c r="AN150" s="300">
        <v>0</v>
      </c>
      <c r="AO150" s="299">
        <v>0</v>
      </c>
      <c r="AP150" s="300">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3887</v>
      </c>
      <c r="F151" s="259"/>
      <c r="G151" s="205" t="s">
        <v>3857</v>
      </c>
      <c r="H151" s="194"/>
      <c r="I151" s="207" t="s">
        <v>3452</v>
      </c>
      <c r="J151" s="193"/>
      <c r="K151" s="197"/>
      <c r="L151" s="197"/>
      <c r="M151" s="14">
        <f t="shared" si="8"/>
        <v>0</v>
      </c>
      <c r="N151" s="3"/>
      <c r="O151" s="71"/>
      <c r="P151" s="71"/>
      <c r="Q151" s="71"/>
      <c r="R151" s="3"/>
      <c r="S151" s="535"/>
      <c r="T151" s="536"/>
      <c r="U151" s="536"/>
      <c r="V151" s="536"/>
      <c r="W151" s="3"/>
      <c r="X151" s="71"/>
      <c r="Y151" s="71"/>
      <c r="Z151" s="71"/>
      <c r="AA151" s="151">
        <f t="shared" si="6"/>
        <v>0</v>
      </c>
      <c r="AB151" s="3"/>
      <c r="AC151" s="295"/>
      <c r="AD151" s="295"/>
      <c r="AE151" s="295"/>
      <c r="AF151" s="151">
        <f t="shared" si="7"/>
        <v>0</v>
      </c>
      <c r="AG151" s="4"/>
      <c r="AH151" s="328"/>
      <c r="AI151" s="341"/>
      <c r="AJ151" s="329"/>
      <c r="AK151" s="342"/>
      <c r="AL151" s="4"/>
      <c r="AM151" s="301">
        <v>0</v>
      </c>
      <c r="AN151" s="302">
        <v>0</v>
      </c>
      <c r="AO151" s="301">
        <v>0</v>
      </c>
      <c r="AP151" s="302">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3873</v>
      </c>
      <c r="F152" s="259"/>
      <c r="G152" s="204" t="s">
        <v>3857</v>
      </c>
      <c r="H152" s="194"/>
      <c r="I152" s="206" t="s">
        <v>3452</v>
      </c>
      <c r="J152" s="193"/>
      <c r="K152" s="196"/>
      <c r="L152" s="196"/>
      <c r="M152" s="14">
        <f t="shared" si="8"/>
        <v>0</v>
      </c>
      <c r="N152" s="3"/>
      <c r="O152" s="70"/>
      <c r="P152" s="70"/>
      <c r="Q152" s="70"/>
      <c r="R152" s="3"/>
      <c r="S152" s="537"/>
      <c r="T152" s="538"/>
      <c r="U152" s="538"/>
      <c r="V152" s="538"/>
      <c r="W152" s="3"/>
      <c r="X152" s="286"/>
      <c r="Y152" s="147"/>
      <c r="Z152" s="147"/>
      <c r="AA152" s="151">
        <f t="shared" si="6"/>
        <v>0</v>
      </c>
      <c r="AB152" s="3"/>
      <c r="AC152" s="147"/>
      <c r="AD152" s="147"/>
      <c r="AE152" s="147"/>
      <c r="AF152" s="151">
        <f t="shared" si="7"/>
        <v>0</v>
      </c>
      <c r="AG152" s="4"/>
      <c r="AH152" s="326"/>
      <c r="AI152" s="147"/>
      <c r="AJ152" s="327"/>
      <c r="AK152" s="286"/>
      <c r="AL152" s="4"/>
      <c r="AM152" s="299">
        <v>0</v>
      </c>
      <c r="AN152" s="300">
        <v>0</v>
      </c>
      <c r="AO152" s="299">
        <v>0</v>
      </c>
      <c r="AP152" s="300">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3874</v>
      </c>
      <c r="F153" s="259"/>
      <c r="G153" s="205" t="s">
        <v>3857</v>
      </c>
      <c r="H153" s="194"/>
      <c r="I153" s="207" t="s">
        <v>3452</v>
      </c>
      <c r="J153" s="193"/>
      <c r="K153" s="197"/>
      <c r="L153" s="197"/>
      <c r="M153" s="14">
        <f t="shared" si="8"/>
        <v>0</v>
      </c>
      <c r="N153" s="3"/>
      <c r="O153" s="71"/>
      <c r="P153" s="71"/>
      <c r="Q153" s="71"/>
      <c r="R153" s="3"/>
      <c r="S153" s="535"/>
      <c r="T153" s="536"/>
      <c r="U153" s="536"/>
      <c r="V153" s="536"/>
      <c r="W153" s="3"/>
      <c r="X153" s="71"/>
      <c r="Y153" s="71"/>
      <c r="Z153" s="71"/>
      <c r="AA153" s="151">
        <f t="shared" si="6"/>
        <v>0</v>
      </c>
      <c r="AB153" s="3"/>
      <c r="AC153" s="295"/>
      <c r="AD153" s="295"/>
      <c r="AE153" s="295"/>
      <c r="AF153" s="151">
        <f t="shared" si="7"/>
        <v>0</v>
      </c>
      <c r="AG153" s="4"/>
      <c r="AH153" s="328"/>
      <c r="AI153" s="341"/>
      <c r="AJ153" s="329"/>
      <c r="AK153" s="342"/>
      <c r="AL153" s="4"/>
      <c r="AM153" s="301">
        <v>0</v>
      </c>
      <c r="AN153" s="302">
        <v>0</v>
      </c>
      <c r="AO153" s="301">
        <v>0</v>
      </c>
      <c r="AP153" s="302">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3875</v>
      </c>
      <c r="F154" s="259"/>
      <c r="G154" s="204" t="s">
        <v>3857</v>
      </c>
      <c r="H154" s="194"/>
      <c r="I154" s="206" t="s">
        <v>3452</v>
      </c>
      <c r="J154" s="193"/>
      <c r="K154" s="196"/>
      <c r="L154" s="196"/>
      <c r="M154" s="14">
        <f t="shared" si="8"/>
        <v>0</v>
      </c>
      <c r="N154" s="3"/>
      <c r="O154" s="70"/>
      <c r="P154" s="70"/>
      <c r="Q154" s="70"/>
      <c r="R154" s="3"/>
      <c r="S154" s="537"/>
      <c r="T154" s="538"/>
      <c r="U154" s="538"/>
      <c r="V154" s="538"/>
      <c r="W154" s="3"/>
      <c r="X154" s="286"/>
      <c r="Y154" s="147"/>
      <c r="Z154" s="147"/>
      <c r="AA154" s="151">
        <f t="shared" si="6"/>
        <v>0</v>
      </c>
      <c r="AB154" s="3"/>
      <c r="AC154" s="147"/>
      <c r="AD154" s="147"/>
      <c r="AE154" s="147"/>
      <c r="AF154" s="151">
        <f t="shared" si="7"/>
        <v>0</v>
      </c>
      <c r="AG154" s="4"/>
      <c r="AH154" s="326"/>
      <c r="AI154" s="147"/>
      <c r="AJ154" s="327"/>
      <c r="AK154" s="286"/>
      <c r="AL154" s="4"/>
      <c r="AM154" s="299">
        <v>0</v>
      </c>
      <c r="AN154" s="300">
        <v>0</v>
      </c>
      <c r="AO154" s="299">
        <v>0</v>
      </c>
      <c r="AP154" s="300">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3888</v>
      </c>
      <c r="F155" s="259"/>
      <c r="G155" s="205" t="s">
        <v>3857</v>
      </c>
      <c r="H155" s="194"/>
      <c r="I155" s="207" t="s">
        <v>3452</v>
      </c>
      <c r="J155" s="193"/>
      <c r="K155" s="197"/>
      <c r="L155" s="197"/>
      <c r="M155" s="14">
        <f t="shared" si="8"/>
        <v>0</v>
      </c>
      <c r="N155" s="3"/>
      <c r="O155" s="71"/>
      <c r="P155" s="71"/>
      <c r="Q155" s="71"/>
      <c r="R155" s="3"/>
      <c r="S155" s="535"/>
      <c r="T155" s="536"/>
      <c r="U155" s="536"/>
      <c r="V155" s="536"/>
      <c r="W155" s="3"/>
      <c r="X155" s="71"/>
      <c r="Y155" s="71"/>
      <c r="Z155" s="71"/>
      <c r="AA155" s="151">
        <f t="shared" si="6"/>
        <v>0</v>
      </c>
      <c r="AB155" s="3"/>
      <c r="AC155" s="295"/>
      <c r="AD155" s="295"/>
      <c r="AE155" s="295"/>
      <c r="AF155" s="151">
        <f t="shared" si="7"/>
        <v>0</v>
      </c>
      <c r="AG155" s="4"/>
      <c r="AH155" s="328"/>
      <c r="AI155" s="341"/>
      <c r="AJ155" s="329"/>
      <c r="AK155" s="342"/>
      <c r="AL155" s="4"/>
      <c r="AM155" s="301">
        <v>0</v>
      </c>
      <c r="AN155" s="302">
        <v>0</v>
      </c>
      <c r="AO155" s="301">
        <v>0</v>
      </c>
      <c r="AP155" s="302">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3876</v>
      </c>
      <c r="F156" s="259"/>
      <c r="G156" s="204" t="s">
        <v>3857</v>
      </c>
      <c r="H156" s="194"/>
      <c r="I156" s="206" t="s">
        <v>3452</v>
      </c>
      <c r="J156" s="193"/>
      <c r="K156" s="196"/>
      <c r="L156" s="196"/>
      <c r="M156" s="14">
        <f t="shared" si="8"/>
        <v>0</v>
      </c>
      <c r="N156" s="3"/>
      <c r="O156" s="70"/>
      <c r="P156" s="70"/>
      <c r="Q156" s="70"/>
      <c r="R156" s="3"/>
      <c r="S156" s="537"/>
      <c r="T156" s="538"/>
      <c r="U156" s="538"/>
      <c r="V156" s="538"/>
      <c r="W156" s="3"/>
      <c r="X156" s="286"/>
      <c r="Y156" s="147"/>
      <c r="Z156" s="147"/>
      <c r="AA156" s="151">
        <f t="shared" si="6"/>
        <v>0</v>
      </c>
      <c r="AB156" s="3"/>
      <c r="AC156" s="147"/>
      <c r="AD156" s="147"/>
      <c r="AE156" s="147"/>
      <c r="AF156" s="151">
        <f t="shared" si="7"/>
        <v>0</v>
      </c>
      <c r="AG156" s="4"/>
      <c r="AH156" s="326"/>
      <c r="AI156" s="147"/>
      <c r="AJ156" s="327"/>
      <c r="AK156" s="286"/>
      <c r="AL156" s="4"/>
      <c r="AM156" s="299">
        <v>0</v>
      </c>
      <c r="AN156" s="300">
        <v>0</v>
      </c>
      <c r="AO156" s="299">
        <v>0</v>
      </c>
      <c r="AP156" s="300">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3877</v>
      </c>
      <c r="F157" s="259"/>
      <c r="G157" s="205" t="s">
        <v>3857</v>
      </c>
      <c r="H157" s="194"/>
      <c r="I157" s="207" t="s">
        <v>3452</v>
      </c>
      <c r="J157" s="193"/>
      <c r="K157" s="197"/>
      <c r="L157" s="197"/>
      <c r="M157" s="14">
        <f t="shared" si="8"/>
        <v>0</v>
      </c>
      <c r="N157" s="3"/>
      <c r="O157" s="71"/>
      <c r="P157" s="71"/>
      <c r="Q157" s="71"/>
      <c r="R157" s="3"/>
      <c r="S157" s="535"/>
      <c r="T157" s="536"/>
      <c r="U157" s="536"/>
      <c r="V157" s="536"/>
      <c r="W157" s="3"/>
      <c r="X157" s="71"/>
      <c r="Y157" s="71"/>
      <c r="Z157" s="71"/>
      <c r="AA157" s="151">
        <f t="shared" si="6"/>
        <v>0</v>
      </c>
      <c r="AB157" s="3"/>
      <c r="AC157" s="295"/>
      <c r="AD157" s="295"/>
      <c r="AE157" s="295"/>
      <c r="AF157" s="151">
        <f t="shared" si="7"/>
        <v>0</v>
      </c>
      <c r="AG157" s="4"/>
      <c r="AH157" s="328"/>
      <c r="AI157" s="341"/>
      <c r="AJ157" s="329"/>
      <c r="AK157" s="342"/>
      <c r="AL157" s="4"/>
      <c r="AM157" s="301">
        <v>0</v>
      </c>
      <c r="AN157" s="302">
        <v>0</v>
      </c>
      <c r="AO157" s="301">
        <v>0</v>
      </c>
      <c r="AP157" s="302">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3878</v>
      </c>
      <c r="F158" s="259"/>
      <c r="G158" s="204" t="s">
        <v>3857</v>
      </c>
      <c r="H158" s="194"/>
      <c r="I158" s="206" t="s">
        <v>3452</v>
      </c>
      <c r="J158" s="193"/>
      <c r="K158" s="196"/>
      <c r="L158" s="196"/>
      <c r="M158" s="14">
        <f t="shared" si="8"/>
        <v>0</v>
      </c>
      <c r="N158" s="3"/>
      <c r="O158" s="70"/>
      <c r="P158" s="70"/>
      <c r="Q158" s="70"/>
      <c r="R158" s="3"/>
      <c r="S158" s="537"/>
      <c r="T158" s="538"/>
      <c r="U158" s="538"/>
      <c r="V158" s="538"/>
      <c r="W158" s="3"/>
      <c r="X158" s="286"/>
      <c r="Y158" s="147"/>
      <c r="Z158" s="147"/>
      <c r="AA158" s="151">
        <f t="shared" si="6"/>
        <v>0</v>
      </c>
      <c r="AB158" s="3"/>
      <c r="AC158" s="147"/>
      <c r="AD158" s="147"/>
      <c r="AE158" s="147"/>
      <c r="AF158" s="151">
        <f t="shared" si="7"/>
        <v>0</v>
      </c>
      <c r="AG158" s="4"/>
      <c r="AH158" s="326"/>
      <c r="AI158" s="147"/>
      <c r="AJ158" s="327"/>
      <c r="AK158" s="286"/>
      <c r="AL158" s="4"/>
      <c r="AM158" s="299">
        <v>0</v>
      </c>
      <c r="AN158" s="300">
        <v>0</v>
      </c>
      <c r="AO158" s="299">
        <v>0</v>
      </c>
      <c r="AP158" s="300">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3879</v>
      </c>
      <c r="F159" s="259"/>
      <c r="G159" s="205" t="s">
        <v>3857</v>
      </c>
      <c r="H159" s="194"/>
      <c r="I159" s="207" t="s">
        <v>3452</v>
      </c>
      <c r="J159" s="193"/>
      <c r="K159" s="197"/>
      <c r="L159" s="197"/>
      <c r="M159" s="14">
        <f t="shared" si="8"/>
        <v>0</v>
      </c>
      <c r="N159" s="3"/>
      <c r="O159" s="71"/>
      <c r="P159" s="71"/>
      <c r="Q159" s="71"/>
      <c r="R159" s="3"/>
      <c r="S159" s="535"/>
      <c r="T159" s="536"/>
      <c r="U159" s="536"/>
      <c r="V159" s="536"/>
      <c r="W159" s="3"/>
      <c r="X159" s="71"/>
      <c r="Y159" s="71"/>
      <c r="Z159" s="71"/>
      <c r="AA159" s="151">
        <f t="shared" si="6"/>
        <v>0</v>
      </c>
      <c r="AB159" s="3"/>
      <c r="AC159" s="295"/>
      <c r="AD159" s="295"/>
      <c r="AE159" s="295"/>
      <c r="AF159" s="151">
        <f t="shared" si="7"/>
        <v>0</v>
      </c>
      <c r="AG159" s="4"/>
      <c r="AH159" s="328"/>
      <c r="AI159" s="341"/>
      <c r="AJ159" s="329"/>
      <c r="AK159" s="342"/>
      <c r="AL159" s="4"/>
      <c r="AM159" s="301">
        <v>0</v>
      </c>
      <c r="AN159" s="302">
        <v>0</v>
      </c>
      <c r="AO159" s="301">
        <v>0</v>
      </c>
      <c r="AP159" s="302">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3880</v>
      </c>
      <c r="F160" s="259"/>
      <c r="G160" s="204" t="s">
        <v>3857</v>
      </c>
      <c r="H160" s="194"/>
      <c r="I160" s="206" t="s">
        <v>3452</v>
      </c>
      <c r="J160" s="193"/>
      <c r="K160" s="196"/>
      <c r="L160" s="196"/>
      <c r="M160" s="14">
        <f t="shared" si="8"/>
        <v>0</v>
      </c>
      <c r="N160" s="3"/>
      <c r="O160" s="70"/>
      <c r="P160" s="70"/>
      <c r="Q160" s="70"/>
      <c r="R160" s="3"/>
      <c r="S160" s="537"/>
      <c r="T160" s="538"/>
      <c r="U160" s="538"/>
      <c r="V160" s="538"/>
      <c r="W160" s="3"/>
      <c r="X160" s="286"/>
      <c r="Y160" s="147"/>
      <c r="Z160" s="147"/>
      <c r="AA160" s="151">
        <f t="shared" si="6"/>
        <v>0</v>
      </c>
      <c r="AB160" s="3"/>
      <c r="AC160" s="147"/>
      <c r="AD160" s="147"/>
      <c r="AE160" s="147"/>
      <c r="AF160" s="151">
        <f t="shared" si="7"/>
        <v>0</v>
      </c>
      <c r="AG160" s="4"/>
      <c r="AH160" s="326"/>
      <c r="AI160" s="147"/>
      <c r="AJ160" s="327"/>
      <c r="AK160" s="286"/>
      <c r="AL160" s="4"/>
      <c r="AM160" s="299">
        <v>0</v>
      </c>
      <c r="AN160" s="300">
        <v>0</v>
      </c>
      <c r="AO160" s="299">
        <v>0</v>
      </c>
      <c r="AP160" s="300">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3881</v>
      </c>
      <c r="F161" s="259"/>
      <c r="G161" s="205" t="s">
        <v>3857</v>
      </c>
      <c r="H161" s="194"/>
      <c r="I161" s="207" t="s">
        <v>3452</v>
      </c>
      <c r="J161" s="193"/>
      <c r="K161" s="197"/>
      <c r="L161" s="197"/>
      <c r="M161" s="14">
        <f t="shared" si="8"/>
        <v>0</v>
      </c>
      <c r="N161" s="3"/>
      <c r="O161" s="71"/>
      <c r="P161" s="71"/>
      <c r="Q161" s="71"/>
      <c r="R161" s="3"/>
      <c r="S161" s="535"/>
      <c r="T161" s="536"/>
      <c r="U161" s="536"/>
      <c r="V161" s="536"/>
      <c r="W161" s="3"/>
      <c r="X161" s="71"/>
      <c r="Y161" s="71"/>
      <c r="Z161" s="71"/>
      <c r="AA161" s="151">
        <f t="shared" si="6"/>
        <v>0</v>
      </c>
      <c r="AB161" s="3"/>
      <c r="AC161" s="295"/>
      <c r="AD161" s="295"/>
      <c r="AE161" s="295"/>
      <c r="AF161" s="151">
        <f t="shared" si="7"/>
        <v>0</v>
      </c>
      <c r="AG161" s="4"/>
      <c r="AH161" s="328"/>
      <c r="AI161" s="341"/>
      <c r="AJ161" s="329"/>
      <c r="AK161" s="342"/>
      <c r="AL161" s="4"/>
      <c r="AM161" s="301">
        <v>0</v>
      </c>
      <c r="AN161" s="302">
        <v>0</v>
      </c>
      <c r="AO161" s="301">
        <v>0</v>
      </c>
      <c r="AP161" s="302">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3884</v>
      </c>
      <c r="F162" s="259"/>
      <c r="G162" s="204" t="s">
        <v>3857</v>
      </c>
      <c r="H162" s="194"/>
      <c r="I162" s="206" t="s">
        <v>3451</v>
      </c>
      <c r="J162" s="193"/>
      <c r="K162" s="196"/>
      <c r="L162" s="196"/>
      <c r="M162" s="14">
        <f t="shared" si="8"/>
        <v>0</v>
      </c>
      <c r="N162" s="3"/>
      <c r="O162" s="70"/>
      <c r="P162" s="70"/>
      <c r="Q162" s="70"/>
      <c r="R162" s="3"/>
      <c r="S162" s="537"/>
      <c r="T162" s="538"/>
      <c r="U162" s="538"/>
      <c r="V162" s="538"/>
      <c r="W162" s="3"/>
      <c r="X162" s="286"/>
      <c r="Y162" s="147"/>
      <c r="Z162" s="147"/>
      <c r="AA162" s="151">
        <f t="shared" si="6"/>
        <v>0</v>
      </c>
      <c r="AB162" s="3"/>
      <c r="AC162" s="147"/>
      <c r="AD162" s="147"/>
      <c r="AE162" s="147"/>
      <c r="AF162" s="151">
        <f t="shared" si="7"/>
        <v>0</v>
      </c>
      <c r="AG162" s="4"/>
      <c r="AH162" s="326"/>
      <c r="AI162" s="147"/>
      <c r="AJ162" s="327"/>
      <c r="AK162" s="286"/>
      <c r="AL162" s="4"/>
      <c r="AM162" s="299">
        <v>0</v>
      </c>
      <c r="AN162" s="300">
        <v>0</v>
      </c>
      <c r="AO162" s="299">
        <v>0</v>
      </c>
      <c r="AP162" s="300">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3870</v>
      </c>
      <c r="F163" s="259"/>
      <c r="G163" s="205" t="s">
        <v>3857</v>
      </c>
      <c r="H163" s="194"/>
      <c r="I163" s="207" t="s">
        <v>3451</v>
      </c>
      <c r="J163" s="193"/>
      <c r="K163" s="197"/>
      <c r="L163" s="197"/>
      <c r="M163" s="14">
        <f t="shared" si="8"/>
        <v>0</v>
      </c>
      <c r="N163" s="3"/>
      <c r="O163" s="71"/>
      <c r="P163" s="71"/>
      <c r="Q163" s="71"/>
      <c r="R163" s="3"/>
      <c r="S163" s="535"/>
      <c r="T163" s="536"/>
      <c r="U163" s="536"/>
      <c r="V163" s="536"/>
      <c r="W163" s="3"/>
      <c r="X163" s="71"/>
      <c r="Y163" s="71"/>
      <c r="Z163" s="71"/>
      <c r="AA163" s="151">
        <f t="shared" ref="AA163:AA178" si="9">SUM(X163:Z163)</f>
        <v>0</v>
      </c>
      <c r="AB163" s="3"/>
      <c r="AC163" s="295"/>
      <c r="AD163" s="295"/>
      <c r="AE163" s="295"/>
      <c r="AF163" s="151">
        <f t="shared" ref="AF163:AF178" si="10">SUM(AC163:AE163)</f>
        <v>0</v>
      </c>
      <c r="AG163" s="4"/>
      <c r="AH163" s="328"/>
      <c r="AI163" s="341"/>
      <c r="AJ163" s="329"/>
      <c r="AK163" s="342"/>
      <c r="AL163" s="4"/>
      <c r="AM163" s="301">
        <v>0</v>
      </c>
      <c r="AN163" s="302">
        <v>0</v>
      </c>
      <c r="AO163" s="301">
        <v>0</v>
      </c>
      <c r="AP163" s="302">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3885</v>
      </c>
      <c r="F164" s="259"/>
      <c r="G164" s="204" t="s">
        <v>3857</v>
      </c>
      <c r="H164" s="194"/>
      <c r="I164" s="206" t="s">
        <v>3451</v>
      </c>
      <c r="J164" s="193"/>
      <c r="K164" s="196"/>
      <c r="L164" s="196"/>
      <c r="M164" s="14">
        <f t="shared" si="8"/>
        <v>0</v>
      </c>
      <c r="N164" s="3"/>
      <c r="O164" s="70"/>
      <c r="P164" s="70"/>
      <c r="Q164" s="70"/>
      <c r="R164" s="3"/>
      <c r="S164" s="537"/>
      <c r="T164" s="538"/>
      <c r="U164" s="538"/>
      <c r="V164" s="538"/>
      <c r="W164" s="3"/>
      <c r="X164" s="286"/>
      <c r="Y164" s="147"/>
      <c r="Z164" s="147"/>
      <c r="AA164" s="151">
        <f t="shared" si="9"/>
        <v>0</v>
      </c>
      <c r="AB164" s="3"/>
      <c r="AC164" s="147"/>
      <c r="AD164" s="147"/>
      <c r="AE164" s="147"/>
      <c r="AF164" s="151">
        <f t="shared" si="10"/>
        <v>0</v>
      </c>
      <c r="AG164" s="4"/>
      <c r="AH164" s="326"/>
      <c r="AI164" s="147"/>
      <c r="AJ164" s="327"/>
      <c r="AK164" s="286"/>
      <c r="AL164" s="4"/>
      <c r="AM164" s="299">
        <v>0</v>
      </c>
      <c r="AN164" s="300">
        <v>0</v>
      </c>
      <c r="AO164" s="299">
        <v>0</v>
      </c>
      <c r="AP164" s="300">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3871</v>
      </c>
      <c r="F165" s="259"/>
      <c r="G165" s="205" t="s">
        <v>3857</v>
      </c>
      <c r="H165" s="194"/>
      <c r="I165" s="207" t="s">
        <v>3451</v>
      </c>
      <c r="J165" s="193"/>
      <c r="K165" s="197"/>
      <c r="L165" s="197"/>
      <c r="M165" s="14">
        <f t="shared" si="8"/>
        <v>0</v>
      </c>
      <c r="N165" s="3"/>
      <c r="O165" s="71"/>
      <c r="P165" s="71"/>
      <c r="Q165" s="71"/>
      <c r="R165" s="3"/>
      <c r="S165" s="535"/>
      <c r="T165" s="536"/>
      <c r="U165" s="536"/>
      <c r="V165" s="536"/>
      <c r="W165" s="3"/>
      <c r="X165" s="71"/>
      <c r="Y165" s="71"/>
      <c r="Z165" s="71"/>
      <c r="AA165" s="151">
        <f t="shared" si="9"/>
        <v>0</v>
      </c>
      <c r="AB165" s="3"/>
      <c r="AC165" s="295"/>
      <c r="AD165" s="295"/>
      <c r="AE165" s="295"/>
      <c r="AF165" s="151">
        <f t="shared" si="10"/>
        <v>0</v>
      </c>
      <c r="AG165" s="4"/>
      <c r="AH165" s="328"/>
      <c r="AI165" s="341"/>
      <c r="AJ165" s="329"/>
      <c r="AK165" s="342"/>
      <c r="AL165" s="4"/>
      <c r="AM165" s="301">
        <v>0</v>
      </c>
      <c r="AN165" s="302">
        <v>0</v>
      </c>
      <c r="AO165" s="301">
        <v>0</v>
      </c>
      <c r="AP165" s="302">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3886</v>
      </c>
      <c r="F166" s="259"/>
      <c r="G166" s="204" t="s">
        <v>3857</v>
      </c>
      <c r="H166" s="194"/>
      <c r="I166" s="206" t="s">
        <v>3451</v>
      </c>
      <c r="J166" s="193"/>
      <c r="K166" s="196"/>
      <c r="L166" s="196"/>
      <c r="M166" s="14">
        <f t="shared" si="8"/>
        <v>0</v>
      </c>
      <c r="N166" s="3"/>
      <c r="O166" s="70"/>
      <c r="P166" s="70"/>
      <c r="Q166" s="70"/>
      <c r="R166" s="3"/>
      <c r="S166" s="537"/>
      <c r="T166" s="538"/>
      <c r="U166" s="538"/>
      <c r="V166" s="538"/>
      <c r="W166" s="3"/>
      <c r="X166" s="286"/>
      <c r="Y166" s="147"/>
      <c r="Z166" s="147"/>
      <c r="AA166" s="151">
        <f t="shared" si="9"/>
        <v>0</v>
      </c>
      <c r="AB166" s="3"/>
      <c r="AC166" s="147"/>
      <c r="AD166" s="147"/>
      <c r="AE166" s="147"/>
      <c r="AF166" s="151">
        <f t="shared" si="10"/>
        <v>0</v>
      </c>
      <c r="AG166" s="4"/>
      <c r="AH166" s="326"/>
      <c r="AI166" s="147"/>
      <c r="AJ166" s="327"/>
      <c r="AK166" s="286"/>
      <c r="AL166" s="4"/>
      <c r="AM166" s="299">
        <v>0</v>
      </c>
      <c r="AN166" s="300">
        <v>0</v>
      </c>
      <c r="AO166" s="299">
        <v>0</v>
      </c>
      <c r="AP166" s="300">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3872</v>
      </c>
      <c r="F167" s="259"/>
      <c r="G167" s="205" t="s">
        <v>3857</v>
      </c>
      <c r="H167" s="194"/>
      <c r="I167" s="207" t="s">
        <v>3451</v>
      </c>
      <c r="J167" s="193"/>
      <c r="K167" s="197"/>
      <c r="L167" s="197"/>
      <c r="M167" s="14">
        <f t="shared" si="8"/>
        <v>0</v>
      </c>
      <c r="N167" s="3"/>
      <c r="O167" s="71"/>
      <c r="P167" s="71"/>
      <c r="Q167" s="71"/>
      <c r="R167" s="3"/>
      <c r="S167" s="535"/>
      <c r="T167" s="536"/>
      <c r="U167" s="536"/>
      <c r="V167" s="536"/>
      <c r="W167" s="3"/>
      <c r="X167" s="71"/>
      <c r="Y167" s="71"/>
      <c r="Z167" s="71"/>
      <c r="AA167" s="151">
        <f t="shared" si="9"/>
        <v>0</v>
      </c>
      <c r="AB167" s="3"/>
      <c r="AC167" s="295"/>
      <c r="AD167" s="295"/>
      <c r="AE167" s="295"/>
      <c r="AF167" s="151">
        <f t="shared" si="10"/>
        <v>0</v>
      </c>
      <c r="AG167" s="4"/>
      <c r="AH167" s="328"/>
      <c r="AI167" s="341"/>
      <c r="AJ167" s="329"/>
      <c r="AK167" s="342"/>
      <c r="AL167" s="4"/>
      <c r="AM167" s="301">
        <v>0</v>
      </c>
      <c r="AN167" s="302">
        <v>0</v>
      </c>
      <c r="AO167" s="301">
        <v>0</v>
      </c>
      <c r="AP167" s="302">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3887</v>
      </c>
      <c r="F168" s="259"/>
      <c r="G168" s="204" t="s">
        <v>3857</v>
      </c>
      <c r="H168" s="194"/>
      <c r="I168" s="206" t="s">
        <v>3451</v>
      </c>
      <c r="J168" s="193"/>
      <c r="K168" s="196"/>
      <c r="L168" s="196"/>
      <c r="M168" s="14">
        <f t="shared" si="8"/>
        <v>0</v>
      </c>
      <c r="N168" s="3"/>
      <c r="O168" s="70"/>
      <c r="P168" s="70"/>
      <c r="Q168" s="70"/>
      <c r="R168" s="3"/>
      <c r="S168" s="537"/>
      <c r="T168" s="538"/>
      <c r="U168" s="538"/>
      <c r="V168" s="538"/>
      <c r="W168" s="3"/>
      <c r="X168" s="286"/>
      <c r="Y168" s="147"/>
      <c r="Z168" s="147"/>
      <c r="AA168" s="151">
        <f t="shared" si="9"/>
        <v>0</v>
      </c>
      <c r="AB168" s="3"/>
      <c r="AC168" s="147"/>
      <c r="AD168" s="147"/>
      <c r="AE168" s="147"/>
      <c r="AF168" s="151">
        <f t="shared" si="10"/>
        <v>0</v>
      </c>
      <c r="AG168" s="4"/>
      <c r="AH168" s="326"/>
      <c r="AI168" s="147"/>
      <c r="AJ168" s="327"/>
      <c r="AK168" s="286"/>
      <c r="AL168" s="4"/>
      <c r="AM168" s="299">
        <v>0</v>
      </c>
      <c r="AN168" s="300">
        <v>0</v>
      </c>
      <c r="AO168" s="299">
        <v>0</v>
      </c>
      <c r="AP168" s="300">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3873</v>
      </c>
      <c r="F169" s="259"/>
      <c r="G169" s="205" t="s">
        <v>3857</v>
      </c>
      <c r="H169" s="194"/>
      <c r="I169" s="207" t="s">
        <v>3451</v>
      </c>
      <c r="J169" s="193"/>
      <c r="K169" s="197"/>
      <c r="L169" s="197"/>
      <c r="M169" s="14">
        <f t="shared" si="8"/>
        <v>0</v>
      </c>
      <c r="N169" s="3"/>
      <c r="O169" s="71"/>
      <c r="P169" s="71"/>
      <c r="Q169" s="71"/>
      <c r="R169" s="3"/>
      <c r="S169" s="535"/>
      <c r="T169" s="536"/>
      <c r="U169" s="536"/>
      <c r="V169" s="536"/>
      <c r="W169" s="3"/>
      <c r="X169" s="71"/>
      <c r="Y169" s="71"/>
      <c r="Z169" s="71"/>
      <c r="AA169" s="151">
        <f t="shared" si="9"/>
        <v>0</v>
      </c>
      <c r="AB169" s="3"/>
      <c r="AC169" s="295"/>
      <c r="AD169" s="295"/>
      <c r="AE169" s="295"/>
      <c r="AF169" s="151">
        <f t="shared" si="10"/>
        <v>0</v>
      </c>
      <c r="AG169" s="4"/>
      <c r="AH169" s="328"/>
      <c r="AI169" s="341"/>
      <c r="AJ169" s="329"/>
      <c r="AK169" s="342"/>
      <c r="AL169" s="4"/>
      <c r="AM169" s="301">
        <v>0</v>
      </c>
      <c r="AN169" s="302">
        <v>0</v>
      </c>
      <c r="AO169" s="301">
        <v>0</v>
      </c>
      <c r="AP169" s="302">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3874</v>
      </c>
      <c r="F170" s="259"/>
      <c r="G170" s="204" t="s">
        <v>3857</v>
      </c>
      <c r="H170" s="194"/>
      <c r="I170" s="206" t="s">
        <v>3451</v>
      </c>
      <c r="J170" s="193"/>
      <c r="K170" s="196"/>
      <c r="L170" s="196"/>
      <c r="M170" s="14">
        <f t="shared" si="8"/>
        <v>0</v>
      </c>
      <c r="N170" s="3"/>
      <c r="O170" s="70"/>
      <c r="P170" s="70"/>
      <c r="Q170" s="70"/>
      <c r="R170" s="3"/>
      <c r="S170" s="537"/>
      <c r="T170" s="538"/>
      <c r="U170" s="538"/>
      <c r="V170" s="538"/>
      <c r="W170" s="3"/>
      <c r="X170" s="286"/>
      <c r="Y170" s="147"/>
      <c r="Z170" s="147"/>
      <c r="AA170" s="151">
        <f t="shared" si="9"/>
        <v>0</v>
      </c>
      <c r="AB170" s="3"/>
      <c r="AC170" s="147"/>
      <c r="AD170" s="147"/>
      <c r="AE170" s="147"/>
      <c r="AF170" s="151">
        <f t="shared" si="10"/>
        <v>0</v>
      </c>
      <c r="AG170" s="4"/>
      <c r="AH170" s="326"/>
      <c r="AI170" s="147"/>
      <c r="AJ170" s="327"/>
      <c r="AK170" s="286"/>
      <c r="AL170" s="4"/>
      <c r="AM170" s="299">
        <v>0</v>
      </c>
      <c r="AN170" s="300">
        <v>0</v>
      </c>
      <c r="AO170" s="299">
        <v>0</v>
      </c>
      <c r="AP170" s="300">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3875</v>
      </c>
      <c r="F171" s="259"/>
      <c r="G171" s="205" t="s">
        <v>3857</v>
      </c>
      <c r="H171" s="194"/>
      <c r="I171" s="207" t="s">
        <v>3451</v>
      </c>
      <c r="J171" s="193"/>
      <c r="K171" s="197"/>
      <c r="L171" s="197"/>
      <c r="M171" s="14">
        <f t="shared" si="8"/>
        <v>0</v>
      </c>
      <c r="N171" s="3"/>
      <c r="O171" s="71"/>
      <c r="P171" s="71"/>
      <c r="Q171" s="71"/>
      <c r="R171" s="3"/>
      <c r="S171" s="535"/>
      <c r="T171" s="536"/>
      <c r="U171" s="536"/>
      <c r="V171" s="536"/>
      <c r="W171" s="3"/>
      <c r="X171" s="71"/>
      <c r="Y171" s="71"/>
      <c r="Z171" s="71"/>
      <c r="AA171" s="151">
        <f t="shared" si="9"/>
        <v>0</v>
      </c>
      <c r="AB171" s="3"/>
      <c r="AC171" s="295"/>
      <c r="AD171" s="295"/>
      <c r="AE171" s="295"/>
      <c r="AF171" s="151">
        <f t="shared" si="10"/>
        <v>0</v>
      </c>
      <c r="AG171" s="4"/>
      <c r="AH171" s="328"/>
      <c r="AI171" s="341"/>
      <c r="AJ171" s="329"/>
      <c r="AK171" s="342"/>
      <c r="AL171" s="4"/>
      <c r="AM171" s="301">
        <v>0</v>
      </c>
      <c r="AN171" s="302">
        <v>0</v>
      </c>
      <c r="AO171" s="301">
        <v>0</v>
      </c>
      <c r="AP171" s="302">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3888</v>
      </c>
      <c r="F172" s="259"/>
      <c r="G172" s="204" t="s">
        <v>3857</v>
      </c>
      <c r="H172" s="194"/>
      <c r="I172" s="206" t="s">
        <v>3451</v>
      </c>
      <c r="J172" s="193"/>
      <c r="K172" s="196"/>
      <c r="L172" s="196"/>
      <c r="M172" s="14">
        <f t="shared" si="8"/>
        <v>0</v>
      </c>
      <c r="N172" s="3"/>
      <c r="O172" s="70"/>
      <c r="P172" s="70"/>
      <c r="Q172" s="70"/>
      <c r="R172" s="3"/>
      <c r="S172" s="537"/>
      <c r="T172" s="538"/>
      <c r="U172" s="538"/>
      <c r="V172" s="538"/>
      <c r="W172" s="3"/>
      <c r="X172" s="286"/>
      <c r="Y172" s="147"/>
      <c r="Z172" s="147"/>
      <c r="AA172" s="151">
        <f t="shared" si="9"/>
        <v>0</v>
      </c>
      <c r="AB172" s="3"/>
      <c r="AC172" s="147"/>
      <c r="AD172" s="147"/>
      <c r="AE172" s="147"/>
      <c r="AF172" s="151">
        <f t="shared" si="10"/>
        <v>0</v>
      </c>
      <c r="AG172" s="4"/>
      <c r="AH172" s="326"/>
      <c r="AI172" s="147"/>
      <c r="AJ172" s="327"/>
      <c r="AK172" s="286"/>
      <c r="AL172" s="4"/>
      <c r="AM172" s="299">
        <v>0</v>
      </c>
      <c r="AN172" s="300">
        <v>0</v>
      </c>
      <c r="AO172" s="299">
        <v>0</v>
      </c>
      <c r="AP172" s="300">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3876</v>
      </c>
      <c r="F173" s="259"/>
      <c r="G173" s="205" t="s">
        <v>3857</v>
      </c>
      <c r="H173" s="194"/>
      <c r="I173" s="207" t="s">
        <v>3451</v>
      </c>
      <c r="J173" s="193"/>
      <c r="K173" s="197"/>
      <c r="L173" s="197"/>
      <c r="M173" s="14">
        <f t="shared" si="8"/>
        <v>0</v>
      </c>
      <c r="N173" s="3"/>
      <c r="O173" s="71"/>
      <c r="P173" s="71"/>
      <c r="Q173" s="71"/>
      <c r="R173" s="3"/>
      <c r="S173" s="535"/>
      <c r="T173" s="536"/>
      <c r="U173" s="536"/>
      <c r="V173" s="536"/>
      <c r="W173" s="3"/>
      <c r="X173" s="71"/>
      <c r="Y173" s="71"/>
      <c r="Z173" s="71"/>
      <c r="AA173" s="151">
        <f t="shared" si="9"/>
        <v>0</v>
      </c>
      <c r="AB173" s="3"/>
      <c r="AC173" s="295"/>
      <c r="AD173" s="295"/>
      <c r="AE173" s="295"/>
      <c r="AF173" s="151">
        <f t="shared" si="10"/>
        <v>0</v>
      </c>
      <c r="AG173" s="4"/>
      <c r="AH173" s="328"/>
      <c r="AI173" s="341"/>
      <c r="AJ173" s="329"/>
      <c r="AK173" s="342"/>
      <c r="AL173" s="4"/>
      <c r="AM173" s="303">
        <v>0</v>
      </c>
      <c r="AN173" s="304">
        <v>0</v>
      </c>
      <c r="AO173" s="303">
        <v>0</v>
      </c>
      <c r="AP173" s="304">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3877</v>
      </c>
      <c r="F174" s="259"/>
      <c r="G174" s="204" t="s">
        <v>3857</v>
      </c>
      <c r="H174" s="194"/>
      <c r="I174" s="206" t="s">
        <v>3451</v>
      </c>
      <c r="J174" s="193"/>
      <c r="K174" s="196"/>
      <c r="L174" s="196"/>
      <c r="M174" s="14">
        <f t="shared" si="8"/>
        <v>0</v>
      </c>
      <c r="N174" s="3"/>
      <c r="O174" s="70"/>
      <c r="P174" s="70"/>
      <c r="Q174" s="70"/>
      <c r="R174" s="3"/>
      <c r="S174" s="537"/>
      <c r="T174" s="538"/>
      <c r="U174" s="538"/>
      <c r="V174" s="538"/>
      <c r="W174" s="3"/>
      <c r="X174" s="286"/>
      <c r="Y174" s="147"/>
      <c r="Z174" s="147"/>
      <c r="AA174" s="151">
        <f t="shared" si="9"/>
        <v>0</v>
      </c>
      <c r="AB174" s="3"/>
      <c r="AC174" s="147"/>
      <c r="AD174" s="147"/>
      <c r="AE174" s="147"/>
      <c r="AF174" s="151">
        <f t="shared" si="10"/>
        <v>0</v>
      </c>
      <c r="AG174" s="4"/>
      <c r="AH174" s="326"/>
      <c r="AI174" s="147"/>
      <c r="AJ174" s="327"/>
      <c r="AK174" s="286"/>
      <c r="AL174" s="4"/>
      <c r="AM174" s="299">
        <v>0</v>
      </c>
      <c r="AN174" s="300">
        <v>0</v>
      </c>
      <c r="AO174" s="299">
        <v>0</v>
      </c>
      <c r="AP174" s="300">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3878</v>
      </c>
      <c r="F175" s="259"/>
      <c r="G175" s="205" t="s">
        <v>3857</v>
      </c>
      <c r="H175" s="194"/>
      <c r="I175" s="207" t="s">
        <v>3451</v>
      </c>
      <c r="J175" s="193"/>
      <c r="K175" s="197"/>
      <c r="L175" s="197"/>
      <c r="M175" s="14">
        <f t="shared" si="8"/>
        <v>0</v>
      </c>
      <c r="N175" s="3"/>
      <c r="O175" s="71"/>
      <c r="P175" s="71"/>
      <c r="Q175" s="71"/>
      <c r="R175" s="3"/>
      <c r="S175" s="535"/>
      <c r="T175" s="536"/>
      <c r="U175" s="536"/>
      <c r="V175" s="536"/>
      <c r="W175" s="3"/>
      <c r="X175" s="71"/>
      <c r="Y175" s="71"/>
      <c r="Z175" s="71"/>
      <c r="AA175" s="151">
        <f t="shared" si="9"/>
        <v>0</v>
      </c>
      <c r="AB175" s="3"/>
      <c r="AC175" s="295"/>
      <c r="AD175" s="295"/>
      <c r="AE175" s="295"/>
      <c r="AF175" s="151">
        <f t="shared" si="10"/>
        <v>0</v>
      </c>
      <c r="AG175" s="4"/>
      <c r="AH175" s="328"/>
      <c r="AI175" s="341"/>
      <c r="AJ175" s="329"/>
      <c r="AK175" s="342"/>
      <c r="AL175" s="4"/>
      <c r="AM175" s="303">
        <v>0</v>
      </c>
      <c r="AN175" s="304">
        <v>0</v>
      </c>
      <c r="AO175" s="303">
        <v>0</v>
      </c>
      <c r="AP175" s="304">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3879</v>
      </c>
      <c r="F176" s="259"/>
      <c r="G176" s="204" t="s">
        <v>3857</v>
      </c>
      <c r="H176" s="194"/>
      <c r="I176" s="206" t="s">
        <v>3451</v>
      </c>
      <c r="J176" s="193"/>
      <c r="K176" s="196"/>
      <c r="L176" s="196"/>
      <c r="M176" s="14">
        <f t="shared" si="8"/>
        <v>0</v>
      </c>
      <c r="N176" s="3"/>
      <c r="O176" s="70"/>
      <c r="P176" s="70"/>
      <c r="Q176" s="70"/>
      <c r="R176" s="3"/>
      <c r="S176" s="537"/>
      <c r="T176" s="538"/>
      <c r="U176" s="538"/>
      <c r="V176" s="538"/>
      <c r="W176" s="3"/>
      <c r="X176" s="286"/>
      <c r="Y176" s="147"/>
      <c r="Z176" s="147"/>
      <c r="AA176" s="151">
        <f t="shared" si="9"/>
        <v>0</v>
      </c>
      <c r="AB176" s="3"/>
      <c r="AC176" s="147"/>
      <c r="AD176" s="147"/>
      <c r="AE176" s="147"/>
      <c r="AF176" s="151">
        <f t="shared" si="10"/>
        <v>0</v>
      </c>
      <c r="AG176" s="4"/>
      <c r="AH176" s="326"/>
      <c r="AI176" s="147"/>
      <c r="AJ176" s="327"/>
      <c r="AK176" s="286"/>
      <c r="AL176" s="4"/>
      <c r="AM176" s="299">
        <v>0</v>
      </c>
      <c r="AN176" s="300">
        <v>0</v>
      </c>
      <c r="AO176" s="299">
        <v>0</v>
      </c>
      <c r="AP176" s="300">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3880</v>
      </c>
      <c r="F177" s="259"/>
      <c r="G177" s="205" t="s">
        <v>3857</v>
      </c>
      <c r="H177" s="194"/>
      <c r="I177" s="207" t="s">
        <v>3451</v>
      </c>
      <c r="J177" s="193"/>
      <c r="K177" s="197"/>
      <c r="L177" s="197"/>
      <c r="M177" s="14">
        <f t="shared" si="8"/>
        <v>0</v>
      </c>
      <c r="N177" s="3"/>
      <c r="O177" s="71"/>
      <c r="P177" s="71"/>
      <c r="Q177" s="71"/>
      <c r="R177" s="3"/>
      <c r="S177" s="535"/>
      <c r="T177" s="536"/>
      <c r="U177" s="536"/>
      <c r="V177" s="536"/>
      <c r="W177" s="3"/>
      <c r="X177" s="71"/>
      <c r="Y177" s="71"/>
      <c r="Z177" s="71"/>
      <c r="AA177" s="151">
        <f t="shared" si="9"/>
        <v>0</v>
      </c>
      <c r="AB177" s="3"/>
      <c r="AC177" s="295"/>
      <c r="AD177" s="295"/>
      <c r="AE177" s="295"/>
      <c r="AF177" s="151">
        <f t="shared" si="10"/>
        <v>0</v>
      </c>
      <c r="AG177" s="4"/>
      <c r="AH177" s="328"/>
      <c r="AI177" s="341"/>
      <c r="AJ177" s="329"/>
      <c r="AK177" s="342"/>
      <c r="AL177" s="4"/>
      <c r="AM177" s="303">
        <v>0</v>
      </c>
      <c r="AN177" s="304">
        <v>0</v>
      </c>
      <c r="AO177" s="303">
        <v>0</v>
      </c>
      <c r="AP177" s="304">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3881</v>
      </c>
      <c r="F178" s="260"/>
      <c r="G178" s="204" t="s">
        <v>3857</v>
      </c>
      <c r="H178" s="209"/>
      <c r="I178" s="206" t="s">
        <v>3451</v>
      </c>
      <c r="J178" s="192"/>
      <c r="K178" s="196"/>
      <c r="L178" s="196"/>
      <c r="M178" s="14">
        <f t="shared" si="8"/>
        <v>0</v>
      </c>
      <c r="N178" s="107"/>
      <c r="O178" s="286"/>
      <c r="P178" s="286"/>
      <c r="Q178" s="286"/>
      <c r="R178" s="363"/>
      <c r="S178" s="537"/>
      <c r="T178" s="538"/>
      <c r="U178" s="538"/>
      <c r="V178" s="538"/>
      <c r="W178" s="363"/>
      <c r="X178" s="286"/>
      <c r="Y178" s="147"/>
      <c r="Z178" s="147"/>
      <c r="AA178" s="151">
        <f t="shared" si="9"/>
        <v>0</v>
      </c>
      <c r="AB178" s="107"/>
      <c r="AC178" s="147"/>
      <c r="AD178" s="147"/>
      <c r="AE178" s="147"/>
      <c r="AF178" s="151">
        <f t="shared" si="10"/>
        <v>0</v>
      </c>
      <c r="AG178" s="108"/>
      <c r="AH178" s="326"/>
      <c r="AI178" s="147"/>
      <c r="AJ178" s="327"/>
      <c r="AK178" s="286"/>
      <c r="AL178" s="108"/>
      <c r="AM178" s="299">
        <v>0</v>
      </c>
      <c r="AN178" s="299">
        <v>0</v>
      </c>
      <c r="AO178" s="299">
        <v>0</v>
      </c>
      <c r="AP178" s="299">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49" t="s">
        <v>3848</v>
      </c>
      <c r="F179" s="167"/>
      <c r="G179" s="350"/>
      <c r="H179" s="194"/>
      <c r="I179" s="351"/>
      <c r="J179" s="194"/>
      <c r="K179" s="352"/>
      <c r="L179" s="352"/>
      <c r="M179" s="353"/>
      <c r="N179" s="168"/>
      <c r="O179" s="354"/>
      <c r="P179" s="354"/>
      <c r="Q179" s="354"/>
      <c r="R179" s="169"/>
      <c r="S179" s="355"/>
      <c r="T179" s="355"/>
      <c r="U179" s="355"/>
      <c r="V179" s="355"/>
      <c r="W179" s="169"/>
      <c r="X179" s="354"/>
      <c r="Y179" s="356"/>
      <c r="Z179" s="356"/>
      <c r="AA179" s="356"/>
      <c r="AB179" s="169"/>
      <c r="AC179" s="356"/>
      <c r="AD179" s="356"/>
      <c r="AE179" s="356"/>
      <c r="AF179" s="356"/>
      <c r="AG179" s="170"/>
      <c r="AH179" s="357"/>
      <c r="AI179" s="358"/>
      <c r="AJ179" s="359"/>
      <c r="AK179" s="360"/>
      <c r="AL179" s="170"/>
      <c r="AM179" s="361"/>
      <c r="AN179" s="361"/>
      <c r="AO179" s="361"/>
      <c r="AP179" s="362"/>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7"/>
      <c r="T180" s="307"/>
      <c r="U180" s="307"/>
      <c r="V180" s="307"/>
      <c r="W180" s="3"/>
      <c r="X180" s="70"/>
      <c r="Y180" s="104"/>
      <c r="Z180" s="147"/>
      <c r="AA180" s="151">
        <f>SUM(X180:Z180)</f>
        <v>0</v>
      </c>
      <c r="AB180" s="3"/>
      <c r="AC180" s="104"/>
      <c r="AD180" s="104"/>
      <c r="AE180" s="147"/>
      <c r="AF180" s="151">
        <f>SUM(AC180:AE180)</f>
        <v>0</v>
      </c>
      <c r="AG180" s="4"/>
      <c r="AH180" s="330"/>
      <c r="AI180" s="343"/>
      <c r="AJ180" s="330"/>
      <c r="AK180" s="344"/>
      <c r="AL180" s="4"/>
      <c r="AM180" s="299">
        <v>0</v>
      </c>
      <c r="AN180" s="299">
        <v>0</v>
      </c>
      <c r="AO180" s="299">
        <v>0</v>
      </c>
      <c r="AP180" s="300">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6"/>
      <c r="T181" s="306"/>
      <c r="U181" s="306"/>
      <c r="V181" s="306"/>
      <c r="W181" s="3"/>
      <c r="X181" s="71"/>
      <c r="Y181" s="148"/>
      <c r="Z181" s="148"/>
      <c r="AA181" s="151">
        <f>SUM(X181:Z181)</f>
        <v>0</v>
      </c>
      <c r="AB181" s="3"/>
      <c r="AC181" s="148"/>
      <c r="AD181" s="148"/>
      <c r="AE181" s="148"/>
      <c r="AF181" s="151">
        <f>SUM(AC181:AE181)</f>
        <v>0</v>
      </c>
      <c r="AG181" s="4"/>
      <c r="AH181" s="331"/>
      <c r="AI181" s="345"/>
      <c r="AJ181" s="331"/>
      <c r="AK181" s="346"/>
      <c r="AL181" s="4"/>
      <c r="AM181" s="301">
        <v>0</v>
      </c>
      <c r="AN181" s="301">
        <v>0</v>
      </c>
      <c r="AO181" s="301">
        <v>0</v>
      </c>
      <c r="AP181" s="302">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7"/>
      <c r="T182" s="307"/>
      <c r="U182" s="307"/>
      <c r="V182" s="307"/>
      <c r="W182" s="3"/>
      <c r="X182" s="70"/>
      <c r="Y182" s="104"/>
      <c r="Z182" s="147"/>
      <c r="AA182" s="151">
        <f>SUM(X182:Z182)</f>
        <v>0</v>
      </c>
      <c r="AB182" s="3"/>
      <c r="AC182" s="104"/>
      <c r="AD182" s="104"/>
      <c r="AE182" s="147"/>
      <c r="AF182" s="151">
        <f>SUM(AC182:AE182)</f>
        <v>0</v>
      </c>
      <c r="AG182" s="4"/>
      <c r="AH182" s="330"/>
      <c r="AI182" s="343"/>
      <c r="AJ182" s="330"/>
      <c r="AK182" s="344"/>
      <c r="AL182" s="4"/>
      <c r="AM182" s="299">
        <v>0</v>
      </c>
      <c r="AN182" s="299">
        <v>0</v>
      </c>
      <c r="AO182" s="299">
        <v>0</v>
      </c>
      <c r="AP182" s="300">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6"/>
      <c r="T183" s="306"/>
      <c r="U183" s="306"/>
      <c r="V183" s="306"/>
      <c r="W183" s="3"/>
      <c r="X183" s="71"/>
      <c r="Y183" s="148"/>
      <c r="Z183" s="148"/>
      <c r="AA183" s="151">
        <f>SUM(X183:Z183)</f>
        <v>0</v>
      </c>
      <c r="AB183" s="3"/>
      <c r="AC183" s="148"/>
      <c r="AD183" s="148"/>
      <c r="AE183" s="148"/>
      <c r="AF183" s="151">
        <f>SUM(AC183:AE183)</f>
        <v>0</v>
      </c>
      <c r="AG183" s="4"/>
      <c r="AH183" s="331"/>
      <c r="AI183" s="345"/>
      <c r="AJ183" s="331"/>
      <c r="AK183" s="346"/>
      <c r="AL183" s="4"/>
      <c r="AM183" s="301">
        <v>0</v>
      </c>
      <c r="AN183" s="301">
        <v>0</v>
      </c>
      <c r="AO183" s="301">
        <v>0</v>
      </c>
      <c r="AP183" s="302">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7"/>
      <c r="T184" s="307"/>
      <c r="U184" s="307"/>
      <c r="V184" s="307"/>
      <c r="W184" s="107"/>
      <c r="X184" s="70"/>
      <c r="Y184" s="104"/>
      <c r="Z184" s="147"/>
      <c r="AA184" s="151">
        <f>SUM(X184:Z184)</f>
        <v>0</v>
      </c>
      <c r="AB184" s="107"/>
      <c r="AC184" s="104"/>
      <c r="AD184" s="104"/>
      <c r="AE184" s="147"/>
      <c r="AF184" s="151">
        <f>SUM(AC184:AE184)</f>
        <v>0</v>
      </c>
      <c r="AG184" s="108"/>
      <c r="AH184" s="330"/>
      <c r="AI184" s="343"/>
      <c r="AJ184" s="330"/>
      <c r="AK184" s="344"/>
      <c r="AL184" s="108"/>
      <c r="AM184" s="299">
        <v>0</v>
      </c>
      <c r="AN184" s="299">
        <v>0</v>
      </c>
      <c r="AO184" s="299">
        <v>0</v>
      </c>
      <c r="AP184" s="300">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 customHeight="1">
      <c r="A185"/>
      <c r="B185" s="19"/>
      <c r="C185" s="20"/>
      <c r="D185" s="250"/>
      <c r="E185" s="268" t="s">
        <v>5436</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7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3860</v>
      </c>
      <c r="I5001" s="227" t="s">
        <v>3865</v>
      </c>
    </row>
    <row r="5002" spans="7:9" hidden="1">
      <c r="G5002" s="4" t="s">
        <v>3866</v>
      </c>
      <c r="I5002" s="4" t="s">
        <v>3861</v>
      </c>
    </row>
    <row r="5003" spans="7:9" hidden="1">
      <c r="G5003" s="108" t="s">
        <v>3857</v>
      </c>
      <c r="I5003" s="4" t="s">
        <v>3862</v>
      </c>
    </row>
    <row r="5004" spans="7:9" hidden="1">
      <c r="I5004" s="4" t="s">
        <v>3863</v>
      </c>
    </row>
    <row r="5005" spans="7:9" hidden="1">
      <c r="I5005" s="4" t="s">
        <v>3452</v>
      </c>
    </row>
    <row r="5006" spans="7:9" hidden="1">
      <c r="I5006" s="108" t="s">
        <v>3451</v>
      </c>
    </row>
    <row r="5007" spans="7:9" hidden="1"/>
    <row r="5073" spans="7:11" hidden="1"/>
    <row r="5074" spans="7:11" hidden="1">
      <c r="G5074" s="172" t="s">
        <v>3844</v>
      </c>
      <c r="H5074" s="191"/>
      <c r="I5074" s="191"/>
      <c r="J5074" s="191"/>
      <c r="K5074" s="191"/>
    </row>
    <row r="5075" spans="7:11" hidden="1">
      <c r="G5075" s="4" t="s">
        <v>3849</v>
      </c>
      <c r="H5075" s="2"/>
      <c r="I5075" s="2"/>
      <c r="J5075" s="2"/>
      <c r="K5075" s="2"/>
    </row>
    <row r="5076" spans="7:11" hidden="1">
      <c r="G5076" s="108" t="s">
        <v>3846</v>
      </c>
      <c r="H5076" s="2"/>
      <c r="I5076" s="2"/>
      <c r="J5076" s="2"/>
      <c r="K5076" s="2"/>
    </row>
    <row r="5077" spans="7:11" hidden="1"/>
  </sheetData>
  <sheetProtection password="CE45" sheet="1" objects="1" scenarios="1" selectLockedCells="1"/>
  <dataConsolidate/>
  <mergeCells count="19">
    <mergeCell ref="E10:E12"/>
    <mergeCell ref="G10:G12"/>
    <mergeCell ref="I10:I12"/>
    <mergeCell ref="AH9:AP9"/>
    <mergeCell ref="E9:AF9"/>
    <mergeCell ref="E8:L8"/>
    <mergeCell ref="E2:P2"/>
    <mergeCell ref="AF2:AR2"/>
    <mergeCell ref="E4:AP4"/>
    <mergeCell ref="E5:AP5"/>
    <mergeCell ref="S10:V11"/>
    <mergeCell ref="O10:Q11"/>
    <mergeCell ref="K10:M11"/>
    <mergeCell ref="AM10:AP10"/>
    <mergeCell ref="AH10:AK10"/>
    <mergeCell ref="AH11:AI11"/>
    <mergeCell ref="AJ11:AK11"/>
    <mergeCell ref="AC10:AF11"/>
    <mergeCell ref="X10:AA11"/>
  </mergeCells>
  <dataValidations xWindow="547" yWindow="550"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pageSetUpPr fitToPage="1"/>
  </sheetPr>
  <dimension ref="A1:BX5008"/>
  <sheetViews>
    <sheetView showGridLines="0" showRowColHeaders="0" workbookViewId="0">
      <pane xSplit="12" ySplit="15" topLeftCell="M21" activePane="bottomRight" state="frozen"/>
      <selection pane="topRight" activeCell="M1" sqref="M1"/>
      <selection pane="bottomLeft" activeCell="A16" sqref="A16"/>
      <selection pane="bottomRight" activeCell="X57" sqref="X57"/>
    </sheetView>
  </sheetViews>
  <sheetFormatPr baseColWidth="10" defaultColWidth="8.83203125" defaultRowHeight="12" x14ac:dyDescent="0"/>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35"/>
      <c r="F2" s="635"/>
      <c r="G2" s="635"/>
      <c r="H2" s="635"/>
      <c r="I2" s="635"/>
      <c r="J2" s="635"/>
      <c r="K2" s="635"/>
      <c r="L2" s="635"/>
      <c r="M2" s="635"/>
      <c r="N2" s="635"/>
      <c r="O2" s="635"/>
      <c r="P2" s="635"/>
      <c r="Q2" s="635"/>
      <c r="R2" s="635"/>
      <c r="S2" s="635"/>
      <c r="T2" s="635"/>
      <c r="U2" s="635"/>
      <c r="V2" s="635"/>
      <c r="W2" s="635"/>
      <c r="X2" s="635"/>
      <c r="Y2" s="635"/>
      <c r="Z2" s="613"/>
    </row>
    <row r="3" spans="1:76" customFormat="1" ht="4.7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43" t="str">
        <f>'Page 1 - General Information'!E4</f>
        <v xml:space="preserve"> INTERSCHOLASTIC ATHLETIC OPPORTUNITIES DISCLOSURE FORM 15.6</v>
      </c>
      <c r="F4" s="544"/>
      <c r="G4" s="544"/>
      <c r="H4" s="544"/>
      <c r="I4" s="544"/>
      <c r="J4" s="544"/>
      <c r="K4" s="544"/>
      <c r="L4" s="544"/>
      <c r="M4" s="544"/>
      <c r="N4" s="544"/>
      <c r="O4" s="544"/>
      <c r="P4" s="544"/>
      <c r="Q4" s="544"/>
      <c r="R4" s="544"/>
      <c r="S4" s="544"/>
      <c r="T4" s="544"/>
      <c r="U4" s="544"/>
      <c r="V4" s="544"/>
      <c r="W4" s="544"/>
      <c r="X4" s="628"/>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c r="A5"/>
      <c r="B5" s="19"/>
      <c r="C5" s="18"/>
      <c r="D5" s="20"/>
      <c r="E5" s="545" t="str">
        <f>'Page 1 - General Information'!E5</f>
        <v>2014 - 2015 School Year</v>
      </c>
      <c r="F5" s="546"/>
      <c r="G5" s="546"/>
      <c r="H5" s="546"/>
      <c r="I5" s="546"/>
      <c r="J5" s="546"/>
      <c r="K5" s="546"/>
      <c r="L5" s="546"/>
      <c r="M5" s="546"/>
      <c r="N5" s="546"/>
      <c r="O5" s="546"/>
      <c r="P5" s="546"/>
      <c r="Q5" s="546"/>
      <c r="R5" s="546"/>
      <c r="S5" s="546"/>
      <c r="T5" s="546"/>
      <c r="U5" s="546"/>
      <c r="V5" s="546"/>
      <c r="W5" s="546"/>
      <c r="X5" s="643"/>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7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c r="B7" s="19"/>
      <c r="C7" s="18"/>
      <c r="D7" s="20"/>
      <c r="E7" s="145" t="str">
        <f>IF('Page 1 - General Information'!G14="[Make Selection From Drop-Down List ]","",("School:  "&amp;'Page 1 - General Information'!G14&amp;" - "&amp;'Page 1 - General Information'!G16))</f>
        <v>School:  Upper Merion HS - 3395</v>
      </c>
      <c r="F7" s="145"/>
      <c r="G7" s="145"/>
      <c r="H7" s="111"/>
      <c r="I7" s="111"/>
      <c r="J7" s="111"/>
      <c r="K7" s="135"/>
      <c r="L7" s="111"/>
      <c r="M7" s="111"/>
      <c r="N7" s="111"/>
      <c r="O7" s="642" t="s">
        <v>5487</v>
      </c>
      <c r="P7" s="642"/>
      <c r="Q7" s="642"/>
      <c r="R7" s="642"/>
      <c r="S7" s="642"/>
      <c r="T7" s="642"/>
      <c r="U7" s="642"/>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4.7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c r="A9"/>
      <c r="B9" s="19"/>
      <c r="C9" s="20"/>
      <c r="D9" s="20"/>
      <c r="E9" s="621" t="s">
        <v>10</v>
      </c>
      <c r="F9" s="622"/>
      <c r="G9" s="622"/>
      <c r="H9" s="622"/>
      <c r="I9" s="622"/>
      <c r="J9" s="622"/>
      <c r="K9" s="622"/>
      <c r="L9" s="622"/>
      <c r="M9" s="622"/>
      <c r="N9" s="622"/>
      <c r="O9" s="622"/>
      <c r="P9" s="622"/>
      <c r="Q9" s="622"/>
      <c r="R9" s="622"/>
      <c r="S9" s="622"/>
      <c r="T9" s="622"/>
      <c r="U9" s="622"/>
      <c r="V9" s="622"/>
      <c r="W9" s="622"/>
      <c r="X9" s="622"/>
      <c r="Y9" s="79"/>
      <c r="Z9" s="26"/>
      <c r="AA9"/>
      <c r="AB9"/>
      <c r="AC9"/>
      <c r="AD9"/>
      <c r="AE9"/>
      <c r="AF9"/>
      <c r="AG9"/>
      <c r="AH9"/>
      <c r="AI9"/>
      <c r="AJ9"/>
      <c r="AK9"/>
      <c r="AL9"/>
      <c r="AM9"/>
      <c r="AN9"/>
      <c r="AO9"/>
      <c r="AP9"/>
      <c r="AQ9"/>
      <c r="AR9"/>
      <c r="AS9"/>
      <c r="AT9"/>
      <c r="AU9"/>
      <c r="AV9"/>
    </row>
    <row r="10" spans="1:76" ht="27.5" customHeight="1">
      <c r="A10"/>
      <c r="B10" s="19"/>
      <c r="C10" s="20"/>
      <c r="D10" s="20"/>
      <c r="E10" s="632" t="s">
        <v>3784</v>
      </c>
      <c r="F10" s="221"/>
      <c r="G10" s="625" t="s">
        <v>3860</v>
      </c>
      <c r="H10" s="219"/>
      <c r="I10" s="625" t="s">
        <v>3865</v>
      </c>
      <c r="J10" s="219"/>
      <c r="K10" s="644" t="s">
        <v>5486</v>
      </c>
      <c r="L10" s="143"/>
      <c r="M10" s="607" t="s">
        <v>12</v>
      </c>
      <c r="N10" s="638"/>
      <c r="O10" s="638"/>
      <c r="P10" s="638"/>
      <c r="Q10" s="638"/>
      <c r="R10" s="638"/>
      <c r="S10" s="638"/>
      <c r="T10" s="638"/>
      <c r="U10" s="639"/>
      <c r="V10" s="371"/>
      <c r="W10" s="630" t="s">
        <v>5484</v>
      </c>
      <c r="X10" s="631"/>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33"/>
      <c r="F11" s="222"/>
      <c r="G11" s="626"/>
      <c r="H11" s="132"/>
      <c r="I11" s="626"/>
      <c r="J11" s="132"/>
      <c r="K11" s="645"/>
      <c r="L11" s="11"/>
      <c r="M11" s="629" t="s">
        <v>3839</v>
      </c>
      <c r="N11" s="629" t="s">
        <v>3840</v>
      </c>
      <c r="O11" s="629" t="s">
        <v>3841</v>
      </c>
      <c r="P11" s="629" t="s">
        <v>3842</v>
      </c>
      <c r="Q11" s="629" t="s">
        <v>3867</v>
      </c>
      <c r="R11" s="601" t="s">
        <v>3855</v>
      </c>
      <c r="S11" s="602"/>
      <c r="T11" s="603"/>
      <c r="U11" s="629" t="s">
        <v>3894</v>
      </c>
      <c r="V11" s="372"/>
      <c r="W11" s="348" t="s">
        <v>5437</v>
      </c>
      <c r="X11" s="347" t="s">
        <v>5438</v>
      </c>
      <c r="Y11" s="81"/>
      <c r="Z11" s="26"/>
      <c r="AA11"/>
      <c r="AB11"/>
      <c r="AC11"/>
      <c r="AD11"/>
      <c r="AE11"/>
      <c r="AF11"/>
      <c r="AG11"/>
      <c r="AH11"/>
      <c r="AI11"/>
      <c r="AJ11"/>
      <c r="AK11"/>
      <c r="AL11"/>
      <c r="AM11"/>
      <c r="AN11"/>
      <c r="AO11"/>
      <c r="AP11"/>
      <c r="AQ11"/>
      <c r="AR11"/>
      <c r="AS11"/>
      <c r="AT11"/>
      <c r="AU11"/>
      <c r="AV11"/>
    </row>
    <row r="12" spans="1:76" ht="20.25" customHeight="1">
      <c r="A12"/>
      <c r="B12" s="19"/>
      <c r="C12" s="20"/>
      <c r="D12" s="20"/>
      <c r="E12" s="633"/>
      <c r="F12" s="222"/>
      <c r="G12" s="626"/>
      <c r="H12" s="132"/>
      <c r="I12" s="626"/>
      <c r="J12" s="132"/>
      <c r="K12" s="646"/>
      <c r="L12" s="11"/>
      <c r="M12" s="630"/>
      <c r="N12" s="630"/>
      <c r="O12" s="630"/>
      <c r="P12" s="630"/>
      <c r="Q12" s="630"/>
      <c r="R12" s="604"/>
      <c r="S12" s="605"/>
      <c r="T12" s="606"/>
      <c r="U12" s="630"/>
      <c r="V12" s="372"/>
      <c r="W12" s="636"/>
      <c r="X12" s="637"/>
      <c r="Y12" s="82"/>
      <c r="Z12" s="26"/>
      <c r="AA12"/>
      <c r="AB12"/>
      <c r="AC12"/>
      <c r="AD12"/>
      <c r="AE12"/>
      <c r="AF12"/>
      <c r="AG12"/>
      <c r="AH12"/>
      <c r="AI12"/>
      <c r="AJ12"/>
      <c r="AK12"/>
      <c r="AL12"/>
      <c r="AM12"/>
      <c r="AN12"/>
      <c r="AO12"/>
      <c r="AP12"/>
      <c r="AQ12"/>
      <c r="AR12"/>
      <c r="AS12"/>
      <c r="AT12"/>
      <c r="AU12"/>
      <c r="AV12"/>
    </row>
    <row r="13" spans="1:76" ht="14.25" customHeight="1">
      <c r="A13"/>
      <c r="B13" s="19"/>
      <c r="C13" s="20"/>
      <c r="D13" s="20"/>
      <c r="E13" s="633"/>
      <c r="F13" s="223"/>
      <c r="G13" s="626"/>
      <c r="H13" s="220"/>
      <c r="I13" s="626"/>
      <c r="J13" s="220"/>
      <c r="K13" s="67"/>
      <c r="L13" s="78"/>
      <c r="M13" s="67"/>
      <c r="N13" s="67"/>
      <c r="O13" s="67"/>
      <c r="P13" s="231"/>
      <c r="Q13" s="231"/>
      <c r="R13" s="7" t="s">
        <v>3785</v>
      </c>
      <c r="S13" s="7" t="s">
        <v>3786</v>
      </c>
      <c r="T13" s="7" t="s">
        <v>3787</v>
      </c>
      <c r="U13" s="647">
        <v>81015</v>
      </c>
      <c r="V13" s="373"/>
      <c r="W13" s="308"/>
      <c r="X13" s="309"/>
      <c r="Y13" s="83"/>
      <c r="Z13" s="26"/>
      <c r="AA13"/>
      <c r="AB13"/>
      <c r="AC13"/>
      <c r="AD13"/>
      <c r="AE13"/>
      <c r="AF13"/>
      <c r="AG13"/>
      <c r="AH13"/>
      <c r="AI13"/>
      <c r="AJ13"/>
      <c r="AK13"/>
      <c r="AL13"/>
      <c r="AM13"/>
      <c r="AN13"/>
      <c r="AO13"/>
      <c r="AP13"/>
      <c r="AQ13"/>
      <c r="AR13"/>
      <c r="AS13"/>
      <c r="AT13"/>
      <c r="AU13"/>
      <c r="AV13"/>
    </row>
    <row r="14" spans="1:76" ht="14.25" customHeight="1">
      <c r="A14"/>
      <c r="B14" s="19"/>
      <c r="C14" s="20"/>
      <c r="D14" s="20"/>
      <c r="E14" s="634"/>
      <c r="F14" s="224"/>
      <c r="G14" s="627"/>
      <c r="H14" s="110"/>
      <c r="I14" s="627"/>
      <c r="J14" s="110"/>
      <c r="K14" s="75" t="s">
        <v>3783</v>
      </c>
      <c r="L14" s="11"/>
      <c r="M14" s="76">
        <f>SUM(M16:M186)</f>
        <v>80219.079999999958</v>
      </c>
      <c r="N14" s="76">
        <f t="shared" ref="N14:T14" si="0">SUM(N16:N186)</f>
        <v>24100.97</v>
      </c>
      <c r="O14" s="76">
        <f t="shared" si="0"/>
        <v>22776.44000000001</v>
      </c>
      <c r="P14" s="76">
        <f t="shared" si="0"/>
        <v>0</v>
      </c>
      <c r="Q14" s="76">
        <f t="shared" si="0"/>
        <v>65688.52</v>
      </c>
      <c r="R14" s="76">
        <f t="shared" si="0"/>
        <v>160703.02000000002</v>
      </c>
      <c r="S14" s="76">
        <f t="shared" si="0"/>
        <v>99250.659999999989</v>
      </c>
      <c r="T14" s="76">
        <f t="shared" si="0"/>
        <v>140289.5</v>
      </c>
      <c r="U14" s="648"/>
      <c r="V14" s="374"/>
      <c r="W14" s="339">
        <f>SUM(W16:W186)</f>
        <v>113511.27000000002</v>
      </c>
      <c r="X14" s="340">
        <f>SUM(X16:X186)</f>
        <v>108325.98999999996</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5">
        <v>12</v>
      </c>
      <c r="W15" s="332">
        <v>13</v>
      </c>
      <c r="X15" s="332">
        <v>14</v>
      </c>
      <c r="Y15" s="84"/>
      <c r="Z15" s="26"/>
      <c r="AA15"/>
      <c r="AB15"/>
      <c r="AC15"/>
      <c r="AD15"/>
      <c r="AE15"/>
      <c r="AF15"/>
      <c r="AG15"/>
      <c r="AH15"/>
      <c r="AI15"/>
      <c r="AJ15"/>
      <c r="AK15"/>
      <c r="AL15"/>
      <c r="AM15"/>
      <c r="AN15"/>
      <c r="AO15"/>
      <c r="AP15"/>
      <c r="AQ15"/>
      <c r="AR15"/>
      <c r="AS15"/>
      <c r="AT15"/>
      <c r="AU15"/>
      <c r="AV15"/>
    </row>
    <row r="16" spans="1:76" ht="14">
      <c r="A16"/>
      <c r="B16" s="19"/>
      <c r="C16" s="20"/>
      <c r="D16" s="269">
        <v>1</v>
      </c>
      <c r="E16" s="234" t="s">
        <v>3868</v>
      </c>
      <c r="F16" s="225"/>
      <c r="G16" s="204" t="s">
        <v>3856</v>
      </c>
      <c r="H16" s="194"/>
      <c r="I16" s="211" t="s">
        <v>3861</v>
      </c>
      <c r="J16" s="5"/>
      <c r="K16" s="179">
        <f t="shared" ref="K16:K47" si="1">SUM(M16:T16)</f>
        <v>18093.54</v>
      </c>
      <c r="L16" s="102"/>
      <c r="M16" s="72">
        <v>1943.44</v>
      </c>
      <c r="N16" s="72">
        <v>577.15</v>
      </c>
      <c r="O16" s="72">
        <v>1057.23</v>
      </c>
      <c r="P16" s="72"/>
      <c r="Q16" s="72">
        <v>1008</v>
      </c>
      <c r="R16" s="72"/>
      <c r="S16" s="72"/>
      <c r="T16" s="72">
        <v>13507.72</v>
      </c>
      <c r="U16" s="280"/>
      <c r="V16" s="376"/>
      <c r="W16" s="335">
        <v>818.63</v>
      </c>
      <c r="X16" s="334">
        <v>556.69000000000005</v>
      </c>
      <c r="Y16" s="85"/>
      <c r="Z16" s="26"/>
      <c r="AA16"/>
      <c r="AB16"/>
      <c r="AC16"/>
      <c r="AD16"/>
      <c r="AE16"/>
      <c r="AF16"/>
      <c r="AG16"/>
      <c r="AH16"/>
      <c r="AI16"/>
      <c r="AJ16"/>
      <c r="AK16"/>
      <c r="AL16"/>
      <c r="AM16"/>
      <c r="AN16"/>
      <c r="AO16"/>
      <c r="AP16"/>
      <c r="AQ16"/>
      <c r="AR16"/>
      <c r="AS16"/>
      <c r="AT16"/>
      <c r="AU16"/>
      <c r="AV16"/>
    </row>
    <row r="17" spans="1:48" ht="14">
      <c r="A17"/>
      <c r="B17" s="19"/>
      <c r="C17" s="20"/>
      <c r="D17" s="269">
        <v>2</v>
      </c>
      <c r="E17" s="235" t="s">
        <v>3869</v>
      </c>
      <c r="F17" s="225"/>
      <c r="G17" s="205" t="s">
        <v>3856</v>
      </c>
      <c r="H17" s="194"/>
      <c r="I17" s="212" t="s">
        <v>3861</v>
      </c>
      <c r="J17" s="5"/>
      <c r="K17" s="179">
        <f t="shared" si="1"/>
        <v>19369.37</v>
      </c>
      <c r="L17" s="102"/>
      <c r="M17" s="73">
        <v>1639.37</v>
      </c>
      <c r="N17" s="73"/>
      <c r="O17" s="73">
        <v>163.33000000000001</v>
      </c>
      <c r="P17" s="73"/>
      <c r="Q17" s="73">
        <v>3785.17</v>
      </c>
      <c r="R17" s="73"/>
      <c r="S17" s="73">
        <v>13781.5</v>
      </c>
      <c r="T17" s="73"/>
      <c r="U17" s="280"/>
      <c r="V17" s="376"/>
      <c r="W17" s="335">
        <v>2166.33</v>
      </c>
      <c r="X17" s="336">
        <v>2157.75</v>
      </c>
      <c r="Y17" s="85"/>
      <c r="Z17" s="26"/>
      <c r="AA17"/>
      <c r="AB17"/>
      <c r="AC17"/>
      <c r="AD17"/>
      <c r="AE17"/>
      <c r="AF17"/>
      <c r="AG17"/>
      <c r="AH17"/>
      <c r="AI17"/>
      <c r="AJ17"/>
      <c r="AK17"/>
      <c r="AL17"/>
      <c r="AM17"/>
      <c r="AN17"/>
      <c r="AO17"/>
      <c r="AP17"/>
      <c r="AQ17"/>
      <c r="AR17"/>
      <c r="AS17"/>
      <c r="AT17"/>
      <c r="AU17"/>
      <c r="AV17"/>
    </row>
    <row r="18" spans="1:48" ht="14">
      <c r="A18"/>
      <c r="B18" s="19"/>
      <c r="C18" s="20"/>
      <c r="D18" s="269">
        <v>3</v>
      </c>
      <c r="E18" s="234" t="s">
        <v>3870</v>
      </c>
      <c r="F18" s="225"/>
      <c r="G18" s="204" t="s">
        <v>3856</v>
      </c>
      <c r="H18" s="194"/>
      <c r="I18" s="211" t="s">
        <v>3861</v>
      </c>
      <c r="J18" s="5"/>
      <c r="K18" s="179">
        <f t="shared" si="1"/>
        <v>0</v>
      </c>
      <c r="L18" s="102"/>
      <c r="M18" s="72"/>
      <c r="N18" s="72"/>
      <c r="O18" s="72"/>
      <c r="P18" s="72"/>
      <c r="Q18" s="72"/>
      <c r="R18" s="72"/>
      <c r="S18" s="72"/>
      <c r="T18" s="72"/>
      <c r="U18" s="280"/>
      <c r="V18" s="376"/>
      <c r="W18" s="333">
        <v>0</v>
      </c>
      <c r="X18" s="334">
        <v>0</v>
      </c>
      <c r="Y18" s="85"/>
      <c r="Z18" s="26"/>
      <c r="AA18"/>
      <c r="AB18"/>
      <c r="AC18"/>
      <c r="AD18"/>
      <c r="AE18"/>
      <c r="AF18"/>
      <c r="AG18"/>
      <c r="AH18"/>
      <c r="AI18"/>
      <c r="AJ18"/>
      <c r="AK18"/>
      <c r="AL18"/>
      <c r="AM18"/>
      <c r="AN18"/>
      <c r="AO18"/>
      <c r="AP18"/>
      <c r="AQ18"/>
      <c r="AR18"/>
      <c r="AS18"/>
      <c r="AT18"/>
      <c r="AU18"/>
      <c r="AV18"/>
    </row>
    <row r="19" spans="1:48" ht="14">
      <c r="A19"/>
      <c r="B19" s="19"/>
      <c r="C19" s="20"/>
      <c r="D19" s="269">
        <v>4</v>
      </c>
      <c r="E19" s="236" t="s">
        <v>3871</v>
      </c>
      <c r="F19" s="225"/>
      <c r="G19" s="205" t="s">
        <v>3856</v>
      </c>
      <c r="H19" s="194"/>
      <c r="I19" s="212" t="s">
        <v>3861</v>
      </c>
      <c r="J19" s="5"/>
      <c r="K19" s="179">
        <f t="shared" si="1"/>
        <v>4730.2299999999996</v>
      </c>
      <c r="L19" s="102"/>
      <c r="M19" s="73">
        <v>1002.6</v>
      </c>
      <c r="N19" s="73"/>
      <c r="O19" s="73"/>
      <c r="P19" s="73"/>
      <c r="Q19" s="73">
        <v>531</v>
      </c>
      <c r="R19" s="73">
        <v>3196.63</v>
      </c>
      <c r="S19" s="73"/>
      <c r="T19" s="73"/>
      <c r="U19" s="280"/>
      <c r="V19" s="376"/>
      <c r="W19" s="335">
        <v>2.25</v>
      </c>
      <c r="X19" s="336">
        <v>162.84</v>
      </c>
      <c r="Y19" s="85"/>
      <c r="Z19" s="26"/>
      <c r="AA19"/>
      <c r="AB19"/>
      <c r="AC19"/>
      <c r="AD19"/>
      <c r="AE19"/>
      <c r="AF19"/>
      <c r="AG19"/>
      <c r="AH19"/>
      <c r="AI19"/>
      <c r="AJ19"/>
      <c r="AK19"/>
      <c r="AL19"/>
      <c r="AM19"/>
      <c r="AN19"/>
      <c r="AO19"/>
      <c r="AP19"/>
      <c r="AQ19"/>
      <c r="AR19"/>
      <c r="AS19"/>
      <c r="AT19"/>
      <c r="AU19"/>
      <c r="AV19"/>
    </row>
    <row r="20" spans="1:48" ht="14">
      <c r="A20"/>
      <c r="B20" s="19"/>
      <c r="C20" s="20"/>
      <c r="D20" s="269">
        <v>5</v>
      </c>
      <c r="E20" s="234" t="s">
        <v>3859</v>
      </c>
      <c r="F20" s="225"/>
      <c r="G20" s="204" t="s">
        <v>3856</v>
      </c>
      <c r="H20" s="194"/>
      <c r="I20" s="211" t="s">
        <v>3861</v>
      </c>
      <c r="J20" s="5"/>
      <c r="K20" s="179">
        <f t="shared" si="1"/>
        <v>32509.08</v>
      </c>
      <c r="L20" s="102"/>
      <c r="M20" s="72">
        <v>3667.75</v>
      </c>
      <c r="N20" s="72">
        <v>597.97</v>
      </c>
      <c r="O20" s="72">
        <v>1198.97</v>
      </c>
      <c r="P20" s="72"/>
      <c r="Q20" s="72">
        <v>5440.75</v>
      </c>
      <c r="R20" s="72">
        <v>21603.64</v>
      </c>
      <c r="S20" s="72"/>
      <c r="T20" s="72"/>
      <c r="U20" s="280"/>
      <c r="V20" s="376"/>
      <c r="W20" s="333">
        <v>5180.4399999999996</v>
      </c>
      <c r="X20" s="334">
        <v>5058.82</v>
      </c>
      <c r="Y20" s="85"/>
      <c r="Z20" s="26"/>
      <c r="AA20"/>
      <c r="AB20"/>
      <c r="AC20"/>
      <c r="AD20"/>
      <c r="AE20"/>
      <c r="AF20"/>
      <c r="AG20"/>
      <c r="AH20"/>
      <c r="AI20"/>
      <c r="AJ20"/>
      <c r="AK20"/>
      <c r="AL20"/>
      <c r="AM20"/>
      <c r="AN20"/>
      <c r="AO20"/>
      <c r="AP20"/>
      <c r="AQ20"/>
      <c r="AR20"/>
      <c r="AS20"/>
      <c r="AT20"/>
      <c r="AU20"/>
      <c r="AV20"/>
    </row>
    <row r="21" spans="1:48" ht="14">
      <c r="A21"/>
      <c r="B21" s="19"/>
      <c r="C21" s="20"/>
      <c r="D21" s="269">
        <v>6</v>
      </c>
      <c r="E21" s="236" t="s">
        <v>3872</v>
      </c>
      <c r="F21" s="225"/>
      <c r="G21" s="205" t="s">
        <v>3856</v>
      </c>
      <c r="H21" s="194"/>
      <c r="I21" s="212" t="s">
        <v>3861</v>
      </c>
      <c r="J21" s="5"/>
      <c r="K21" s="179">
        <f t="shared" si="1"/>
        <v>3823.44</v>
      </c>
      <c r="L21" s="102"/>
      <c r="M21" s="73">
        <v>348.13</v>
      </c>
      <c r="N21" s="73"/>
      <c r="O21" s="73">
        <v>415</v>
      </c>
      <c r="P21" s="73"/>
      <c r="Q21" s="73">
        <v>503.01</v>
      </c>
      <c r="R21" s="73">
        <v>2557.3000000000002</v>
      </c>
      <c r="S21" s="73"/>
      <c r="T21" s="73"/>
      <c r="U21" s="280"/>
      <c r="V21" s="376"/>
      <c r="W21" s="335">
        <v>0</v>
      </c>
      <c r="X21" s="336">
        <v>0</v>
      </c>
      <c r="Y21" s="85"/>
      <c r="Z21" s="26"/>
      <c r="AA21"/>
      <c r="AB21"/>
      <c r="AC21"/>
      <c r="AD21"/>
      <c r="AE21"/>
      <c r="AF21"/>
      <c r="AG21"/>
      <c r="AH21"/>
      <c r="AI21"/>
      <c r="AJ21"/>
      <c r="AK21"/>
      <c r="AL21"/>
      <c r="AM21"/>
      <c r="AN21"/>
      <c r="AO21"/>
      <c r="AP21"/>
      <c r="AQ21"/>
      <c r="AR21"/>
      <c r="AS21"/>
      <c r="AT21"/>
      <c r="AU21"/>
      <c r="AV21"/>
    </row>
    <row r="22" spans="1:48" ht="14">
      <c r="A22"/>
      <c r="B22" s="19"/>
      <c r="C22" s="20"/>
      <c r="D22" s="269">
        <v>7</v>
      </c>
      <c r="E22" s="234" t="s">
        <v>3873</v>
      </c>
      <c r="F22" s="225"/>
      <c r="G22" s="204" t="s">
        <v>3856</v>
      </c>
      <c r="H22" s="194"/>
      <c r="I22" s="211" t="s">
        <v>3861</v>
      </c>
      <c r="J22" s="5"/>
      <c r="K22" s="179">
        <f t="shared" si="1"/>
        <v>14959.79</v>
      </c>
      <c r="L22" s="102"/>
      <c r="M22" s="72">
        <v>1546.69</v>
      </c>
      <c r="N22" s="72">
        <v>2700</v>
      </c>
      <c r="O22" s="72">
        <v>1293.93</v>
      </c>
      <c r="P22" s="72"/>
      <c r="Q22" s="72">
        <v>2003</v>
      </c>
      <c r="R22" s="72"/>
      <c r="S22" s="72"/>
      <c r="T22" s="72">
        <v>7416.17</v>
      </c>
      <c r="U22" s="280"/>
      <c r="V22" s="376"/>
      <c r="W22" s="333">
        <v>3858.81</v>
      </c>
      <c r="X22" s="334">
        <v>3285.58</v>
      </c>
      <c r="Y22" s="85"/>
      <c r="Z22" s="26"/>
      <c r="AA22"/>
      <c r="AB22"/>
      <c r="AC22"/>
      <c r="AD22"/>
      <c r="AE22"/>
      <c r="AF22"/>
      <c r="AG22"/>
      <c r="AH22"/>
      <c r="AI22"/>
      <c r="AJ22"/>
      <c r="AK22"/>
      <c r="AL22"/>
      <c r="AM22"/>
      <c r="AN22"/>
      <c r="AO22"/>
      <c r="AP22"/>
      <c r="AQ22"/>
      <c r="AR22"/>
      <c r="AS22"/>
      <c r="AT22"/>
      <c r="AU22"/>
      <c r="AV22"/>
    </row>
    <row r="23" spans="1:48" ht="14">
      <c r="A23"/>
      <c r="B23" s="19"/>
      <c r="C23" s="20"/>
      <c r="D23" s="269">
        <v>8</v>
      </c>
      <c r="E23" s="236" t="s">
        <v>3874</v>
      </c>
      <c r="F23" s="225"/>
      <c r="G23" s="205" t="s">
        <v>3856</v>
      </c>
      <c r="H23" s="194"/>
      <c r="I23" s="212" t="s">
        <v>3861</v>
      </c>
      <c r="J23" s="5"/>
      <c r="K23" s="179">
        <f t="shared" si="1"/>
        <v>5435.02</v>
      </c>
      <c r="L23" s="102"/>
      <c r="M23" s="73">
        <v>1220.1600000000001</v>
      </c>
      <c r="N23" s="73">
        <v>200</v>
      </c>
      <c r="O23" s="73"/>
      <c r="P23" s="73"/>
      <c r="Q23" s="73">
        <v>562.5</v>
      </c>
      <c r="R23" s="73"/>
      <c r="S23" s="73"/>
      <c r="T23" s="73">
        <v>3452.36</v>
      </c>
      <c r="U23" s="280"/>
      <c r="V23" s="376"/>
      <c r="W23" s="335">
        <v>15000.26</v>
      </c>
      <c r="X23" s="336">
        <v>14862.49</v>
      </c>
      <c r="Y23" s="85"/>
      <c r="Z23" s="26"/>
      <c r="AA23"/>
      <c r="AB23"/>
      <c r="AC23"/>
      <c r="AD23"/>
      <c r="AE23"/>
      <c r="AF23"/>
      <c r="AG23"/>
      <c r="AH23"/>
      <c r="AI23"/>
      <c r="AJ23"/>
      <c r="AK23"/>
      <c r="AL23"/>
      <c r="AM23"/>
      <c r="AN23"/>
      <c r="AO23"/>
      <c r="AP23"/>
      <c r="AQ23"/>
      <c r="AR23"/>
      <c r="AS23"/>
      <c r="AT23"/>
      <c r="AU23"/>
      <c r="AV23"/>
    </row>
    <row r="24" spans="1:48" ht="14">
      <c r="A24"/>
      <c r="B24" s="19"/>
      <c r="C24" s="20"/>
      <c r="D24" s="269">
        <v>9</v>
      </c>
      <c r="E24" s="234" t="s">
        <v>3875</v>
      </c>
      <c r="F24" s="225"/>
      <c r="G24" s="204" t="s">
        <v>3856</v>
      </c>
      <c r="H24" s="194"/>
      <c r="I24" s="211" t="s">
        <v>3861</v>
      </c>
      <c r="J24" s="5"/>
      <c r="K24" s="179">
        <f t="shared" si="1"/>
        <v>15026.36</v>
      </c>
      <c r="L24" s="102"/>
      <c r="M24" s="72">
        <v>808.38</v>
      </c>
      <c r="N24" s="72">
        <v>103.6</v>
      </c>
      <c r="O24" s="72">
        <v>2.95</v>
      </c>
      <c r="P24" s="72"/>
      <c r="Q24" s="72">
        <v>1928.33</v>
      </c>
      <c r="R24" s="72">
        <v>12183.1</v>
      </c>
      <c r="S24" s="72"/>
      <c r="T24" s="72"/>
      <c r="U24" s="280"/>
      <c r="V24" s="376"/>
      <c r="W24" s="333">
        <v>1208.44</v>
      </c>
      <c r="X24" s="334">
        <v>1208.47</v>
      </c>
      <c r="Y24" s="85"/>
      <c r="Z24" s="26"/>
      <c r="AA24"/>
      <c r="AB24"/>
      <c r="AC24"/>
      <c r="AD24"/>
      <c r="AE24"/>
      <c r="AF24"/>
      <c r="AG24"/>
      <c r="AH24"/>
      <c r="AI24"/>
      <c r="AJ24"/>
      <c r="AK24"/>
      <c r="AL24"/>
      <c r="AM24"/>
      <c r="AN24"/>
      <c r="AO24"/>
      <c r="AP24"/>
      <c r="AQ24"/>
      <c r="AR24"/>
      <c r="AS24"/>
      <c r="AT24"/>
      <c r="AU24"/>
      <c r="AV24"/>
    </row>
    <row r="25" spans="1:48" ht="14">
      <c r="A25"/>
      <c r="B25" s="19"/>
      <c r="C25" s="20"/>
      <c r="D25" s="269">
        <v>10</v>
      </c>
      <c r="E25" s="236" t="s">
        <v>3876</v>
      </c>
      <c r="F25" s="225"/>
      <c r="G25" s="205" t="s">
        <v>3856</v>
      </c>
      <c r="H25" s="194"/>
      <c r="I25" s="212" t="s">
        <v>3861</v>
      </c>
      <c r="J25" s="5"/>
      <c r="K25" s="179">
        <f t="shared" si="1"/>
        <v>9937.74</v>
      </c>
      <c r="L25" s="102"/>
      <c r="M25" s="73">
        <v>866.18</v>
      </c>
      <c r="N25" s="73">
        <v>658.18</v>
      </c>
      <c r="O25" s="73">
        <v>22</v>
      </c>
      <c r="P25" s="73"/>
      <c r="Q25" s="73"/>
      <c r="R25" s="73">
        <v>463.75</v>
      </c>
      <c r="S25" s="73">
        <v>7927.63</v>
      </c>
      <c r="T25" s="73"/>
      <c r="U25" s="280"/>
      <c r="V25" s="376"/>
      <c r="W25" s="335">
        <v>1.65</v>
      </c>
      <c r="X25" s="336">
        <v>211.89</v>
      </c>
      <c r="Y25" s="85"/>
      <c r="Z25" s="26"/>
      <c r="AA25"/>
      <c r="AB25"/>
      <c r="AC25"/>
      <c r="AD25"/>
      <c r="AE25"/>
      <c r="AF25"/>
      <c r="AG25"/>
      <c r="AH25"/>
      <c r="AI25"/>
      <c r="AJ25"/>
      <c r="AK25"/>
      <c r="AL25"/>
      <c r="AM25"/>
      <c r="AN25"/>
      <c r="AO25"/>
      <c r="AP25"/>
      <c r="AQ25"/>
      <c r="AR25"/>
      <c r="AS25"/>
      <c r="AT25"/>
      <c r="AU25"/>
      <c r="AV25"/>
    </row>
    <row r="26" spans="1:48" ht="14">
      <c r="A26"/>
      <c r="B26" s="19"/>
      <c r="C26" s="20"/>
      <c r="D26" s="269">
        <v>11</v>
      </c>
      <c r="E26" s="234" t="s">
        <v>3877</v>
      </c>
      <c r="F26" s="225"/>
      <c r="G26" s="204" t="s">
        <v>3856</v>
      </c>
      <c r="H26" s="194"/>
      <c r="I26" s="211" t="s">
        <v>3861</v>
      </c>
      <c r="J26" s="5"/>
      <c r="K26" s="179">
        <f t="shared" si="1"/>
        <v>6119.36</v>
      </c>
      <c r="L26" s="102"/>
      <c r="M26" s="72">
        <v>414.38</v>
      </c>
      <c r="N26" s="72"/>
      <c r="O26" s="72">
        <v>407.98</v>
      </c>
      <c r="P26" s="72"/>
      <c r="Q26" s="72"/>
      <c r="R26" s="72"/>
      <c r="S26" s="72"/>
      <c r="T26" s="72">
        <v>5297</v>
      </c>
      <c r="U26" s="280"/>
      <c r="V26" s="376"/>
      <c r="W26" s="333">
        <v>0</v>
      </c>
      <c r="X26" s="334">
        <v>0</v>
      </c>
      <c r="Y26" s="85"/>
      <c r="Z26" s="26"/>
      <c r="AA26"/>
      <c r="AB26"/>
      <c r="AC26"/>
      <c r="AD26"/>
      <c r="AE26"/>
      <c r="AF26"/>
      <c r="AG26"/>
      <c r="AH26"/>
      <c r="AI26"/>
      <c r="AJ26"/>
      <c r="AK26"/>
      <c r="AL26"/>
      <c r="AM26"/>
      <c r="AN26"/>
      <c r="AO26"/>
      <c r="AP26"/>
      <c r="AQ26"/>
      <c r="AR26"/>
      <c r="AS26"/>
      <c r="AT26"/>
      <c r="AU26"/>
      <c r="AV26"/>
    </row>
    <row r="27" spans="1:48" ht="14">
      <c r="A27"/>
      <c r="B27" s="19"/>
      <c r="C27" s="20"/>
      <c r="D27" s="269">
        <v>12</v>
      </c>
      <c r="E27" s="236" t="s">
        <v>3878</v>
      </c>
      <c r="F27" s="225"/>
      <c r="G27" s="205" t="s">
        <v>3856</v>
      </c>
      <c r="H27" s="194"/>
      <c r="I27" s="212" t="s">
        <v>3861</v>
      </c>
      <c r="J27" s="5"/>
      <c r="K27" s="179">
        <f t="shared" si="1"/>
        <v>6825.3099999999995</v>
      </c>
      <c r="L27" s="102"/>
      <c r="M27" s="73">
        <v>2013.58</v>
      </c>
      <c r="N27" s="73"/>
      <c r="O27" s="73"/>
      <c r="P27" s="73"/>
      <c r="Q27" s="73">
        <v>250</v>
      </c>
      <c r="R27" s="73"/>
      <c r="S27" s="73">
        <v>4561.7299999999996</v>
      </c>
      <c r="T27" s="73"/>
      <c r="U27" s="280"/>
      <c r="V27" s="376"/>
      <c r="W27" s="335">
        <v>0</v>
      </c>
      <c r="X27" s="336">
        <v>0</v>
      </c>
      <c r="Y27" s="85"/>
      <c r="Z27" s="26"/>
      <c r="AA27"/>
      <c r="AB27"/>
      <c r="AC27"/>
      <c r="AD27"/>
      <c r="AE27"/>
      <c r="AF27"/>
      <c r="AG27"/>
      <c r="AH27"/>
      <c r="AI27"/>
      <c r="AJ27"/>
      <c r="AK27"/>
      <c r="AL27"/>
      <c r="AM27"/>
      <c r="AN27"/>
      <c r="AO27"/>
      <c r="AP27"/>
      <c r="AQ27"/>
      <c r="AR27"/>
      <c r="AS27"/>
      <c r="AT27"/>
      <c r="AU27"/>
      <c r="AV27"/>
    </row>
    <row r="28" spans="1:48" ht="14">
      <c r="A28"/>
      <c r="B28" s="19"/>
      <c r="C28" s="20"/>
      <c r="D28" s="269">
        <v>13</v>
      </c>
      <c r="E28" s="234" t="s">
        <v>3879</v>
      </c>
      <c r="F28" s="225"/>
      <c r="G28" s="204" t="s">
        <v>3856</v>
      </c>
      <c r="H28" s="194"/>
      <c r="I28" s="211" t="s">
        <v>3861</v>
      </c>
      <c r="J28" s="5"/>
      <c r="K28" s="179">
        <f t="shared" si="1"/>
        <v>11658.490000000002</v>
      </c>
      <c r="L28" s="102"/>
      <c r="M28" s="72">
        <v>1989.63</v>
      </c>
      <c r="N28" s="72">
        <v>975.75</v>
      </c>
      <c r="O28" s="72">
        <v>506.59</v>
      </c>
      <c r="P28" s="72"/>
      <c r="Q28" s="72">
        <v>1026.5</v>
      </c>
      <c r="R28" s="72"/>
      <c r="S28" s="72"/>
      <c r="T28" s="72">
        <v>7160.02</v>
      </c>
      <c r="U28" s="280"/>
      <c r="V28" s="376"/>
      <c r="W28" s="333">
        <v>0</v>
      </c>
      <c r="X28" s="334">
        <v>0</v>
      </c>
      <c r="Y28" s="85"/>
      <c r="Z28" s="26"/>
      <c r="AA28"/>
      <c r="AB28"/>
      <c r="AC28"/>
      <c r="AD28"/>
      <c r="AE28"/>
      <c r="AF28"/>
      <c r="AG28"/>
      <c r="AH28"/>
      <c r="AI28"/>
      <c r="AJ28"/>
      <c r="AK28"/>
      <c r="AL28"/>
      <c r="AM28"/>
      <c r="AN28"/>
      <c r="AO28"/>
      <c r="AP28"/>
      <c r="AQ28"/>
      <c r="AR28"/>
      <c r="AS28"/>
      <c r="AT28"/>
      <c r="AU28"/>
      <c r="AV28"/>
    </row>
    <row r="29" spans="1:48" ht="14">
      <c r="A29"/>
      <c r="B29" s="19"/>
      <c r="C29" s="20"/>
      <c r="D29" s="269">
        <v>14</v>
      </c>
      <c r="E29" s="236" t="s">
        <v>3880</v>
      </c>
      <c r="F29" s="225"/>
      <c r="G29" s="205" t="s">
        <v>3856</v>
      </c>
      <c r="H29" s="194"/>
      <c r="I29" s="212" t="s">
        <v>3861</v>
      </c>
      <c r="J29" s="5"/>
      <c r="K29" s="179">
        <f t="shared" si="1"/>
        <v>0</v>
      </c>
      <c r="L29" s="102"/>
      <c r="M29" s="73"/>
      <c r="N29" s="73"/>
      <c r="O29" s="73"/>
      <c r="P29" s="73"/>
      <c r="Q29" s="73"/>
      <c r="R29" s="73"/>
      <c r="S29" s="73"/>
      <c r="T29" s="73"/>
      <c r="U29" s="280"/>
      <c r="V29" s="376"/>
      <c r="W29" s="335">
        <v>0</v>
      </c>
      <c r="X29" s="336">
        <v>0</v>
      </c>
      <c r="Y29" s="85"/>
      <c r="Z29" s="26"/>
      <c r="AA29"/>
      <c r="AB29"/>
      <c r="AC29"/>
      <c r="AD29"/>
      <c r="AE29"/>
      <c r="AF29"/>
      <c r="AG29"/>
      <c r="AH29"/>
      <c r="AI29"/>
      <c r="AJ29"/>
      <c r="AK29"/>
      <c r="AL29"/>
      <c r="AM29"/>
      <c r="AN29"/>
      <c r="AO29"/>
      <c r="AP29"/>
      <c r="AQ29"/>
      <c r="AR29"/>
      <c r="AS29"/>
      <c r="AT29"/>
      <c r="AU29"/>
      <c r="AV29"/>
    </row>
    <row r="30" spans="1:48" ht="14">
      <c r="A30"/>
      <c r="B30" s="19"/>
      <c r="C30" s="20"/>
      <c r="D30" s="269">
        <v>15</v>
      </c>
      <c r="E30" s="234" t="s">
        <v>3881</v>
      </c>
      <c r="F30" s="225"/>
      <c r="G30" s="204" t="s">
        <v>3856</v>
      </c>
      <c r="H30" s="194"/>
      <c r="I30" s="211" t="s">
        <v>3861</v>
      </c>
      <c r="J30" s="5"/>
      <c r="K30" s="179">
        <f t="shared" si="1"/>
        <v>8494.6</v>
      </c>
      <c r="L30" s="102"/>
      <c r="M30" s="72">
        <v>2515.0100000000002</v>
      </c>
      <c r="N30" s="72"/>
      <c r="O30" s="72"/>
      <c r="P30" s="72"/>
      <c r="Q30" s="72">
        <v>308.25</v>
      </c>
      <c r="R30" s="72">
        <v>5671.34</v>
      </c>
      <c r="S30" s="72"/>
      <c r="T30" s="72"/>
      <c r="U30" s="280"/>
      <c r="V30" s="376"/>
      <c r="W30" s="333">
        <v>689.5</v>
      </c>
      <c r="X30" s="334">
        <v>250.85</v>
      </c>
      <c r="Y30" s="85"/>
      <c r="Z30" s="26"/>
      <c r="AA30"/>
      <c r="AB30"/>
      <c r="AC30"/>
      <c r="AD30"/>
      <c r="AE30"/>
      <c r="AF30"/>
      <c r="AG30"/>
      <c r="AH30"/>
      <c r="AI30"/>
      <c r="AJ30"/>
      <c r="AK30"/>
      <c r="AL30"/>
      <c r="AM30"/>
      <c r="AN30"/>
      <c r="AO30"/>
      <c r="AP30"/>
      <c r="AQ30"/>
      <c r="AR30"/>
      <c r="AS30"/>
      <c r="AT30"/>
      <c r="AU30"/>
      <c r="AV30"/>
    </row>
    <row r="31" spans="1:48" ht="14">
      <c r="A31"/>
      <c r="B31" s="19"/>
      <c r="C31" s="20"/>
      <c r="D31" s="269">
        <v>16</v>
      </c>
      <c r="E31" s="236" t="s">
        <v>3882</v>
      </c>
      <c r="F31" s="225"/>
      <c r="G31" s="205" t="s">
        <v>3856</v>
      </c>
      <c r="H31" s="194"/>
      <c r="I31" s="212" t="s">
        <v>3861</v>
      </c>
      <c r="J31" s="5"/>
      <c r="K31" s="179">
        <f t="shared" si="1"/>
        <v>12707.91</v>
      </c>
      <c r="L31" s="102"/>
      <c r="M31" s="73">
        <v>2847.38</v>
      </c>
      <c r="N31" s="73">
        <v>253.45</v>
      </c>
      <c r="O31" s="73">
        <v>811.6</v>
      </c>
      <c r="P31" s="73"/>
      <c r="Q31" s="73">
        <v>1151.5</v>
      </c>
      <c r="R31" s="73"/>
      <c r="S31" s="73">
        <v>7643.98</v>
      </c>
      <c r="T31" s="73"/>
      <c r="U31" s="280"/>
      <c r="V31" s="376"/>
      <c r="W31" s="335">
        <v>0</v>
      </c>
      <c r="X31" s="336">
        <v>0</v>
      </c>
      <c r="Y31" s="85"/>
      <c r="Z31" s="26"/>
      <c r="AA31"/>
      <c r="AB31"/>
      <c r="AC31"/>
      <c r="AD31"/>
      <c r="AE31"/>
      <c r="AF31"/>
      <c r="AG31"/>
      <c r="AH31"/>
      <c r="AI31"/>
      <c r="AJ31"/>
      <c r="AK31"/>
      <c r="AL31"/>
      <c r="AM31"/>
      <c r="AN31"/>
      <c r="AO31"/>
      <c r="AP31"/>
      <c r="AQ31"/>
      <c r="AR31"/>
      <c r="AS31"/>
      <c r="AT31"/>
      <c r="AU31"/>
      <c r="AV31"/>
    </row>
    <row r="32" spans="1:48" ht="14">
      <c r="A32"/>
      <c r="B32" s="19"/>
      <c r="C32" s="20"/>
      <c r="D32" s="269">
        <v>17</v>
      </c>
      <c r="E32" s="234" t="s">
        <v>3868</v>
      </c>
      <c r="F32" s="225"/>
      <c r="G32" s="204" t="s">
        <v>3856</v>
      </c>
      <c r="H32" s="194"/>
      <c r="I32" s="211" t="s">
        <v>3862</v>
      </c>
      <c r="J32" s="5"/>
      <c r="K32" s="179">
        <f t="shared" si="1"/>
        <v>10757.16</v>
      </c>
      <c r="L32" s="102"/>
      <c r="M32" s="72">
        <v>1943.44</v>
      </c>
      <c r="N32" s="72">
        <v>577.15</v>
      </c>
      <c r="O32" s="72">
        <v>1057.23</v>
      </c>
      <c r="P32" s="72"/>
      <c r="Q32" s="72">
        <v>1508</v>
      </c>
      <c r="R32" s="72"/>
      <c r="S32" s="72"/>
      <c r="T32" s="72">
        <v>5671.34</v>
      </c>
      <c r="U32" s="280"/>
      <c r="V32" s="376"/>
      <c r="W32" s="333">
        <v>818.64</v>
      </c>
      <c r="X32" s="334">
        <v>556.69000000000005</v>
      </c>
      <c r="Y32" s="85"/>
      <c r="Z32" s="26"/>
      <c r="AA32"/>
      <c r="AB32"/>
      <c r="AC32"/>
      <c r="AD32"/>
      <c r="AE32"/>
      <c r="AF32"/>
      <c r="AG32"/>
      <c r="AH32"/>
      <c r="AI32"/>
      <c r="AJ32"/>
      <c r="AK32"/>
      <c r="AL32"/>
      <c r="AM32"/>
      <c r="AN32"/>
      <c r="AO32"/>
      <c r="AP32"/>
      <c r="AQ32"/>
      <c r="AR32"/>
      <c r="AS32"/>
      <c r="AT32"/>
      <c r="AU32"/>
      <c r="AV32"/>
    </row>
    <row r="33" spans="1:48" ht="14">
      <c r="A33"/>
      <c r="B33" s="19"/>
      <c r="C33" s="20"/>
      <c r="D33" s="269">
        <v>18</v>
      </c>
      <c r="E33" s="235" t="s">
        <v>3869</v>
      </c>
      <c r="F33" s="225"/>
      <c r="G33" s="205" t="s">
        <v>3856</v>
      </c>
      <c r="H33" s="194"/>
      <c r="I33" s="212" t="s">
        <v>3862</v>
      </c>
      <c r="J33" s="5"/>
      <c r="K33" s="179">
        <f t="shared" si="1"/>
        <v>7015.82</v>
      </c>
      <c r="L33" s="102"/>
      <c r="M33" s="73">
        <v>1639.36</v>
      </c>
      <c r="N33" s="73"/>
      <c r="O33" s="73">
        <v>163.33000000000001</v>
      </c>
      <c r="P33" s="73"/>
      <c r="Q33" s="73">
        <v>2254.17</v>
      </c>
      <c r="R33" s="73"/>
      <c r="S33" s="73">
        <v>2958.96</v>
      </c>
      <c r="T33" s="73"/>
      <c r="U33" s="280"/>
      <c r="V33" s="376"/>
      <c r="W33" s="335">
        <v>2166.33</v>
      </c>
      <c r="X33" s="336">
        <v>2157.75</v>
      </c>
      <c r="Y33" s="85"/>
      <c r="Z33" s="26"/>
      <c r="AA33"/>
      <c r="AB33"/>
      <c r="AC33"/>
      <c r="AD33"/>
      <c r="AE33"/>
      <c r="AF33"/>
      <c r="AG33"/>
      <c r="AH33"/>
      <c r="AI33"/>
      <c r="AJ33"/>
      <c r="AK33"/>
      <c r="AL33"/>
      <c r="AM33"/>
      <c r="AN33"/>
      <c r="AO33"/>
      <c r="AP33"/>
      <c r="AQ33"/>
      <c r="AR33"/>
      <c r="AS33"/>
      <c r="AT33"/>
      <c r="AU33"/>
      <c r="AV33"/>
    </row>
    <row r="34" spans="1:48" ht="14">
      <c r="A34"/>
      <c r="B34" s="19"/>
      <c r="C34" s="20"/>
      <c r="D34" s="269">
        <v>19</v>
      </c>
      <c r="E34" s="234" t="s">
        <v>3870</v>
      </c>
      <c r="F34" s="225"/>
      <c r="G34" s="204" t="s">
        <v>3856</v>
      </c>
      <c r="H34" s="194"/>
      <c r="I34" s="211" t="s">
        <v>3862</v>
      </c>
      <c r="J34" s="5"/>
      <c r="K34" s="179">
        <f t="shared" si="1"/>
        <v>0</v>
      </c>
      <c r="L34" s="102"/>
      <c r="M34" s="72"/>
      <c r="N34" s="72"/>
      <c r="O34" s="72"/>
      <c r="P34" s="72"/>
      <c r="Q34" s="72"/>
      <c r="R34" s="72"/>
      <c r="S34" s="72"/>
      <c r="T34" s="72"/>
      <c r="U34" s="280"/>
      <c r="V34" s="376"/>
      <c r="W34" s="333">
        <v>0</v>
      </c>
      <c r="X34" s="334">
        <v>0</v>
      </c>
      <c r="Y34" s="85"/>
      <c r="Z34" s="26"/>
      <c r="AA34"/>
      <c r="AB34"/>
      <c r="AC34"/>
      <c r="AD34"/>
      <c r="AE34"/>
      <c r="AF34"/>
      <c r="AG34"/>
      <c r="AH34"/>
      <c r="AI34"/>
      <c r="AJ34"/>
      <c r="AK34"/>
      <c r="AL34"/>
      <c r="AM34"/>
      <c r="AN34"/>
      <c r="AO34"/>
      <c r="AP34"/>
      <c r="AQ34"/>
      <c r="AR34"/>
      <c r="AS34"/>
      <c r="AT34"/>
      <c r="AU34"/>
      <c r="AV34"/>
    </row>
    <row r="35" spans="1:48" ht="14">
      <c r="A35"/>
      <c r="B35" s="19"/>
      <c r="C35" s="20"/>
      <c r="D35" s="269">
        <v>20</v>
      </c>
      <c r="E35" s="236" t="s">
        <v>3871</v>
      </c>
      <c r="F35" s="225"/>
      <c r="G35" s="205" t="s">
        <v>3856</v>
      </c>
      <c r="H35" s="194"/>
      <c r="I35" s="212" t="s">
        <v>3862</v>
      </c>
      <c r="J35" s="5"/>
      <c r="K35" s="179">
        <f t="shared" si="1"/>
        <v>4730.2199999999993</v>
      </c>
      <c r="L35" s="102"/>
      <c r="M35" s="73">
        <v>1002.6</v>
      </c>
      <c r="N35" s="73"/>
      <c r="O35" s="73"/>
      <c r="P35" s="73"/>
      <c r="Q35" s="73">
        <v>531</v>
      </c>
      <c r="R35" s="73">
        <v>3196.62</v>
      </c>
      <c r="S35" s="73"/>
      <c r="T35" s="73"/>
      <c r="U35" s="280"/>
      <c r="V35" s="376"/>
      <c r="W35" s="335">
        <v>2.2400000000000002</v>
      </c>
      <c r="X35" s="336">
        <v>162.83000000000001</v>
      </c>
      <c r="Y35" s="85"/>
      <c r="Z35" s="26"/>
      <c r="AA35"/>
      <c r="AB35"/>
      <c r="AC35"/>
      <c r="AD35"/>
      <c r="AE35"/>
      <c r="AF35"/>
      <c r="AG35"/>
      <c r="AH35"/>
      <c r="AI35"/>
      <c r="AJ35"/>
      <c r="AK35"/>
      <c r="AL35"/>
      <c r="AM35"/>
      <c r="AN35"/>
      <c r="AO35"/>
      <c r="AP35"/>
      <c r="AQ35"/>
      <c r="AR35"/>
      <c r="AS35"/>
      <c r="AT35"/>
      <c r="AU35"/>
      <c r="AV35"/>
    </row>
    <row r="36" spans="1:48" ht="14">
      <c r="A36"/>
      <c r="B36" s="19"/>
      <c r="C36" s="20"/>
      <c r="D36" s="269">
        <v>21</v>
      </c>
      <c r="E36" s="234" t="s">
        <v>3859</v>
      </c>
      <c r="F36" s="225"/>
      <c r="G36" s="204" t="s">
        <v>3856</v>
      </c>
      <c r="H36" s="194"/>
      <c r="I36" s="211" t="s">
        <v>3862</v>
      </c>
      <c r="J36" s="5"/>
      <c r="K36" s="179">
        <f t="shared" si="1"/>
        <v>27416.82</v>
      </c>
      <c r="L36" s="102"/>
      <c r="M36" s="72">
        <v>447.5</v>
      </c>
      <c r="N36" s="72">
        <v>597.97</v>
      </c>
      <c r="O36" s="72">
        <v>1198.97</v>
      </c>
      <c r="P36" s="72"/>
      <c r="Q36" s="72">
        <v>3568.75</v>
      </c>
      <c r="R36" s="72">
        <v>21603.63</v>
      </c>
      <c r="S36" s="72"/>
      <c r="T36" s="72"/>
      <c r="U36" s="280"/>
      <c r="V36" s="376"/>
      <c r="W36" s="333">
        <v>5180.43</v>
      </c>
      <c r="X36" s="334">
        <v>5058.8100000000004</v>
      </c>
      <c r="Y36" s="85"/>
      <c r="Z36" s="26"/>
      <c r="AA36"/>
      <c r="AB36"/>
      <c r="AC36"/>
      <c r="AD36"/>
      <c r="AE36"/>
      <c r="AF36"/>
      <c r="AG36"/>
      <c r="AH36"/>
      <c r="AI36"/>
      <c r="AJ36"/>
      <c r="AK36"/>
      <c r="AL36"/>
      <c r="AM36"/>
      <c r="AN36"/>
      <c r="AO36"/>
      <c r="AP36"/>
      <c r="AQ36"/>
      <c r="AR36"/>
      <c r="AS36"/>
      <c r="AT36"/>
      <c r="AU36"/>
      <c r="AV36"/>
    </row>
    <row r="37" spans="1:48" ht="14">
      <c r="A37"/>
      <c r="B37" s="19"/>
      <c r="C37" s="20"/>
      <c r="D37" s="269">
        <v>22</v>
      </c>
      <c r="E37" s="236" t="s">
        <v>3872</v>
      </c>
      <c r="F37" s="225"/>
      <c r="G37" s="205" t="s">
        <v>3856</v>
      </c>
      <c r="H37" s="194"/>
      <c r="I37" s="212" t="s">
        <v>3862</v>
      </c>
      <c r="J37" s="5"/>
      <c r="K37" s="179">
        <f t="shared" si="1"/>
        <v>0</v>
      </c>
      <c r="L37" s="102"/>
      <c r="M37" s="73"/>
      <c r="N37" s="73"/>
      <c r="O37" s="73"/>
      <c r="P37" s="73"/>
      <c r="Q37" s="73"/>
      <c r="R37" s="73"/>
      <c r="S37" s="73"/>
      <c r="T37" s="73"/>
      <c r="U37" s="280"/>
      <c r="V37" s="376"/>
      <c r="W37" s="335">
        <v>0</v>
      </c>
      <c r="X37" s="336">
        <v>0</v>
      </c>
      <c r="Y37" s="85"/>
      <c r="Z37" s="26"/>
      <c r="AA37"/>
      <c r="AB37"/>
      <c r="AC37"/>
      <c r="AD37"/>
      <c r="AE37"/>
      <c r="AF37"/>
      <c r="AG37"/>
      <c r="AH37"/>
      <c r="AI37"/>
      <c r="AJ37"/>
      <c r="AK37"/>
      <c r="AL37"/>
      <c r="AM37"/>
      <c r="AN37"/>
      <c r="AO37"/>
      <c r="AP37"/>
      <c r="AQ37"/>
      <c r="AR37"/>
      <c r="AS37"/>
      <c r="AT37"/>
      <c r="AU37"/>
      <c r="AV37"/>
    </row>
    <row r="38" spans="1:48" ht="14">
      <c r="A38"/>
      <c r="B38" s="19"/>
      <c r="C38" s="20"/>
      <c r="D38" s="269">
        <v>23</v>
      </c>
      <c r="E38" s="234" t="s">
        <v>3873</v>
      </c>
      <c r="F38" s="225"/>
      <c r="G38" s="204" t="s">
        <v>3856</v>
      </c>
      <c r="H38" s="194"/>
      <c r="I38" s="211" t="s">
        <v>3862</v>
      </c>
      <c r="J38" s="5"/>
      <c r="K38" s="179">
        <f t="shared" si="1"/>
        <v>12839.960000000001</v>
      </c>
      <c r="L38" s="102"/>
      <c r="M38" s="72">
        <v>1546.69</v>
      </c>
      <c r="N38" s="72">
        <v>2700</v>
      </c>
      <c r="O38" s="72">
        <v>1293.93</v>
      </c>
      <c r="P38" s="72"/>
      <c r="Q38" s="72">
        <v>1628</v>
      </c>
      <c r="R38" s="72"/>
      <c r="S38" s="72"/>
      <c r="T38" s="72">
        <v>5671.34</v>
      </c>
      <c r="U38" s="280"/>
      <c r="V38" s="376"/>
      <c r="W38" s="333">
        <v>3858.81</v>
      </c>
      <c r="X38" s="334">
        <v>3285.58</v>
      </c>
      <c r="Y38" s="85"/>
      <c r="Z38" s="26"/>
      <c r="AA38"/>
      <c r="AB38"/>
      <c r="AC38"/>
      <c r="AD38"/>
      <c r="AE38"/>
      <c r="AF38"/>
      <c r="AG38"/>
      <c r="AH38"/>
      <c r="AI38"/>
      <c r="AJ38"/>
      <c r="AK38"/>
      <c r="AL38"/>
      <c r="AM38"/>
      <c r="AN38"/>
      <c r="AO38"/>
      <c r="AP38"/>
      <c r="AQ38"/>
      <c r="AR38"/>
      <c r="AS38"/>
      <c r="AT38"/>
      <c r="AU38"/>
      <c r="AV38"/>
    </row>
    <row r="39" spans="1:48" ht="14">
      <c r="A39"/>
      <c r="B39" s="19"/>
      <c r="C39" s="20"/>
      <c r="D39" s="269">
        <v>24</v>
      </c>
      <c r="E39" s="236" t="s">
        <v>3874</v>
      </c>
      <c r="F39" s="225"/>
      <c r="G39" s="205" t="s">
        <v>3856</v>
      </c>
      <c r="H39" s="194"/>
      <c r="I39" s="212" t="s">
        <v>3862</v>
      </c>
      <c r="J39" s="5"/>
      <c r="K39" s="179">
        <f t="shared" si="1"/>
        <v>9471.56</v>
      </c>
      <c r="L39" s="102"/>
      <c r="M39" s="73">
        <v>1220.1600000000001</v>
      </c>
      <c r="N39" s="73">
        <v>200</v>
      </c>
      <c r="O39" s="73"/>
      <c r="P39" s="73"/>
      <c r="Q39" s="73">
        <v>562.5</v>
      </c>
      <c r="R39" s="73"/>
      <c r="S39" s="73"/>
      <c r="T39" s="73">
        <v>7488.9</v>
      </c>
      <c r="U39" s="280"/>
      <c r="V39" s="376"/>
      <c r="W39" s="335">
        <v>15000.25</v>
      </c>
      <c r="X39" s="336">
        <v>14862.49</v>
      </c>
      <c r="Y39" s="85"/>
      <c r="Z39" s="26"/>
      <c r="AA39"/>
      <c r="AB39"/>
      <c r="AC39"/>
      <c r="AD39"/>
      <c r="AE39"/>
      <c r="AF39"/>
      <c r="AG39"/>
      <c r="AH39"/>
      <c r="AI39"/>
      <c r="AJ39"/>
      <c r="AK39"/>
      <c r="AL39"/>
      <c r="AM39"/>
      <c r="AN39"/>
      <c r="AO39"/>
      <c r="AP39"/>
      <c r="AQ39"/>
      <c r="AR39"/>
      <c r="AS39"/>
      <c r="AT39"/>
      <c r="AU39"/>
      <c r="AV39"/>
    </row>
    <row r="40" spans="1:48" ht="14">
      <c r="A40"/>
      <c r="B40" s="19"/>
      <c r="C40" s="20"/>
      <c r="D40" s="269">
        <v>25</v>
      </c>
      <c r="E40" s="234" t="s">
        <v>3875</v>
      </c>
      <c r="F40" s="225"/>
      <c r="G40" s="204" t="s">
        <v>3856</v>
      </c>
      <c r="H40" s="194"/>
      <c r="I40" s="211" t="s">
        <v>3862</v>
      </c>
      <c r="J40" s="5"/>
      <c r="K40" s="179">
        <f t="shared" si="1"/>
        <v>7396.3099999999995</v>
      </c>
      <c r="L40" s="102"/>
      <c r="M40" s="72">
        <v>808.38</v>
      </c>
      <c r="N40" s="72">
        <v>103.6</v>
      </c>
      <c r="O40" s="72"/>
      <c r="P40" s="72"/>
      <c r="Q40" s="72">
        <v>1187.33</v>
      </c>
      <c r="R40" s="72">
        <v>5297</v>
      </c>
      <c r="S40" s="72"/>
      <c r="T40" s="72"/>
      <c r="U40" s="280"/>
      <c r="V40" s="376"/>
      <c r="W40" s="333">
        <v>1208.44</v>
      </c>
      <c r="X40" s="334">
        <v>1208.47</v>
      </c>
      <c r="Y40" s="85"/>
      <c r="Z40" s="26"/>
      <c r="AA40"/>
      <c r="AB40"/>
      <c r="AC40"/>
      <c r="AD40"/>
      <c r="AE40"/>
      <c r="AF40"/>
      <c r="AG40"/>
      <c r="AH40"/>
      <c r="AI40"/>
      <c r="AJ40"/>
      <c r="AK40"/>
      <c r="AL40"/>
      <c r="AM40"/>
      <c r="AN40"/>
      <c r="AO40"/>
      <c r="AP40"/>
      <c r="AQ40"/>
      <c r="AR40"/>
      <c r="AS40"/>
      <c r="AT40"/>
      <c r="AU40"/>
      <c r="AV40"/>
    </row>
    <row r="41" spans="1:48" ht="14">
      <c r="A41"/>
      <c r="B41" s="19"/>
      <c r="C41" s="20"/>
      <c r="D41" s="269">
        <v>26</v>
      </c>
      <c r="E41" s="236" t="s">
        <v>3876</v>
      </c>
      <c r="F41" s="225"/>
      <c r="G41" s="205" t="s">
        <v>3856</v>
      </c>
      <c r="H41" s="194"/>
      <c r="I41" s="212" t="s">
        <v>3862</v>
      </c>
      <c r="J41" s="5"/>
      <c r="K41" s="179">
        <f t="shared" si="1"/>
        <v>8366.51</v>
      </c>
      <c r="L41" s="102"/>
      <c r="M41" s="73">
        <v>866.18</v>
      </c>
      <c r="N41" s="73">
        <v>658.18</v>
      </c>
      <c r="O41" s="73">
        <v>22</v>
      </c>
      <c r="P41" s="73"/>
      <c r="Q41" s="73">
        <v>463.75</v>
      </c>
      <c r="R41" s="73"/>
      <c r="S41" s="73">
        <v>6356.4</v>
      </c>
      <c r="T41" s="73"/>
      <c r="U41" s="280"/>
      <c r="V41" s="376"/>
      <c r="W41" s="335">
        <v>1.65</v>
      </c>
      <c r="X41" s="336">
        <v>211.89</v>
      </c>
      <c r="Y41" s="85"/>
      <c r="Z41" s="26"/>
      <c r="AA41"/>
      <c r="AB41"/>
      <c r="AC41"/>
      <c r="AD41"/>
      <c r="AE41"/>
      <c r="AF41"/>
      <c r="AG41"/>
      <c r="AH41"/>
      <c r="AI41"/>
      <c r="AJ41"/>
      <c r="AK41"/>
      <c r="AL41"/>
      <c r="AM41"/>
      <c r="AN41"/>
      <c r="AO41"/>
      <c r="AP41"/>
      <c r="AQ41"/>
      <c r="AR41"/>
      <c r="AS41"/>
      <c r="AT41"/>
      <c r="AU41"/>
      <c r="AV41"/>
    </row>
    <row r="42" spans="1:48" ht="14">
      <c r="A42"/>
      <c r="B42" s="19"/>
      <c r="C42" s="20"/>
      <c r="D42" s="269">
        <v>27</v>
      </c>
      <c r="E42" s="234" t="s">
        <v>3877</v>
      </c>
      <c r="F42" s="225"/>
      <c r="G42" s="204" t="s">
        <v>3856</v>
      </c>
      <c r="H42" s="194"/>
      <c r="I42" s="211" t="s">
        <v>3862</v>
      </c>
      <c r="J42" s="5"/>
      <c r="K42" s="179">
        <f t="shared" si="1"/>
        <v>4767.63</v>
      </c>
      <c r="L42" s="102"/>
      <c r="M42" s="72">
        <v>414.37</v>
      </c>
      <c r="N42" s="72"/>
      <c r="O42" s="72">
        <v>407.98</v>
      </c>
      <c r="P42" s="72"/>
      <c r="Q42" s="72"/>
      <c r="R42" s="72"/>
      <c r="S42" s="72"/>
      <c r="T42" s="72">
        <v>3945.28</v>
      </c>
      <c r="U42" s="280"/>
      <c r="V42" s="376"/>
      <c r="W42" s="333">
        <v>0</v>
      </c>
      <c r="X42" s="334">
        <v>0</v>
      </c>
      <c r="Y42" s="85"/>
      <c r="Z42" s="26"/>
      <c r="AA42"/>
      <c r="AB42"/>
      <c r="AC42"/>
      <c r="AD42"/>
      <c r="AE42"/>
      <c r="AF42"/>
      <c r="AG42"/>
      <c r="AH42"/>
      <c r="AI42"/>
      <c r="AJ42"/>
      <c r="AK42"/>
      <c r="AL42"/>
      <c r="AM42"/>
      <c r="AN42"/>
      <c r="AO42"/>
      <c r="AP42"/>
      <c r="AQ42"/>
      <c r="AR42"/>
      <c r="AS42"/>
      <c r="AT42"/>
      <c r="AU42"/>
      <c r="AV42"/>
    </row>
    <row r="43" spans="1:48" ht="14">
      <c r="A43"/>
      <c r="B43" s="19"/>
      <c r="C43" s="20"/>
      <c r="D43" s="269">
        <v>28</v>
      </c>
      <c r="E43" s="236" t="s">
        <v>3878</v>
      </c>
      <c r="F43" s="225"/>
      <c r="G43" s="205" t="s">
        <v>3856</v>
      </c>
      <c r="H43" s="194"/>
      <c r="I43" s="212" t="s">
        <v>3862</v>
      </c>
      <c r="J43" s="5"/>
      <c r="K43" s="179">
        <f t="shared" si="1"/>
        <v>6825.2999999999993</v>
      </c>
      <c r="L43" s="102"/>
      <c r="M43" s="73">
        <v>2013.57</v>
      </c>
      <c r="N43" s="73"/>
      <c r="O43" s="73"/>
      <c r="P43" s="73"/>
      <c r="Q43" s="73">
        <v>250</v>
      </c>
      <c r="R43" s="73"/>
      <c r="S43" s="73">
        <v>4561.7299999999996</v>
      </c>
      <c r="T43" s="73"/>
      <c r="U43" s="280"/>
      <c r="V43" s="376"/>
      <c r="W43" s="335">
        <v>0</v>
      </c>
      <c r="X43" s="336">
        <v>0</v>
      </c>
      <c r="Y43" s="85"/>
      <c r="Z43" s="26"/>
      <c r="AA43"/>
      <c r="AB43"/>
      <c r="AC43"/>
      <c r="AD43"/>
      <c r="AE43"/>
      <c r="AF43"/>
      <c r="AG43"/>
      <c r="AH43"/>
      <c r="AI43"/>
      <c r="AJ43"/>
      <c r="AK43"/>
      <c r="AL43"/>
      <c r="AM43"/>
      <c r="AN43"/>
      <c r="AO43"/>
      <c r="AP43"/>
      <c r="AQ43"/>
      <c r="AR43"/>
      <c r="AS43"/>
      <c r="AT43"/>
      <c r="AU43"/>
      <c r="AV43"/>
    </row>
    <row r="44" spans="1:48" ht="14">
      <c r="A44"/>
      <c r="B44" s="19"/>
      <c r="C44" s="20"/>
      <c r="D44" s="269">
        <v>29</v>
      </c>
      <c r="E44" s="234" t="s">
        <v>3879</v>
      </c>
      <c r="F44" s="225"/>
      <c r="G44" s="204" t="s">
        <v>3856</v>
      </c>
      <c r="H44" s="194"/>
      <c r="I44" s="211" t="s">
        <v>3862</v>
      </c>
      <c r="J44" s="5"/>
      <c r="K44" s="179">
        <f t="shared" si="1"/>
        <v>16334.52</v>
      </c>
      <c r="L44" s="102"/>
      <c r="M44" s="72">
        <v>1989.63</v>
      </c>
      <c r="N44" s="72">
        <v>975.75</v>
      </c>
      <c r="O44" s="72">
        <v>506.59</v>
      </c>
      <c r="P44" s="72"/>
      <c r="Q44" s="72">
        <v>1026.5</v>
      </c>
      <c r="R44" s="72"/>
      <c r="S44" s="72"/>
      <c r="T44" s="72">
        <v>11836.05</v>
      </c>
      <c r="U44" s="280"/>
      <c r="V44" s="376"/>
      <c r="W44" s="333">
        <v>0</v>
      </c>
      <c r="X44" s="334">
        <v>0</v>
      </c>
      <c r="Y44" s="85"/>
      <c r="Z44" s="26"/>
      <c r="AA44"/>
      <c r="AB44"/>
      <c r="AC44"/>
      <c r="AD44"/>
      <c r="AE44"/>
      <c r="AF44"/>
      <c r="AG44"/>
      <c r="AH44"/>
      <c r="AI44"/>
      <c r="AJ44"/>
      <c r="AK44"/>
      <c r="AL44"/>
      <c r="AM44"/>
      <c r="AN44"/>
      <c r="AO44"/>
      <c r="AP44"/>
      <c r="AQ44"/>
      <c r="AR44"/>
      <c r="AS44"/>
      <c r="AT44"/>
      <c r="AU44"/>
      <c r="AV44"/>
    </row>
    <row r="45" spans="1:48" ht="14">
      <c r="A45"/>
      <c r="B45" s="19"/>
      <c r="C45" s="20"/>
      <c r="D45" s="269">
        <v>30</v>
      </c>
      <c r="E45" s="236" t="s">
        <v>3880</v>
      </c>
      <c r="F45" s="225"/>
      <c r="G45" s="205" t="s">
        <v>3856</v>
      </c>
      <c r="H45" s="194"/>
      <c r="I45" s="212" t="s">
        <v>3862</v>
      </c>
      <c r="J45" s="5"/>
      <c r="K45" s="179">
        <f t="shared" si="1"/>
        <v>0</v>
      </c>
      <c r="L45" s="102"/>
      <c r="M45" s="73"/>
      <c r="N45" s="73"/>
      <c r="O45" s="73"/>
      <c r="P45" s="73"/>
      <c r="Q45" s="73"/>
      <c r="R45" s="73"/>
      <c r="S45" s="73"/>
      <c r="T45" s="73"/>
      <c r="U45" s="280"/>
      <c r="V45" s="376"/>
      <c r="W45" s="335">
        <v>0</v>
      </c>
      <c r="X45" s="336">
        <v>0</v>
      </c>
      <c r="Y45" s="85"/>
      <c r="Z45" s="26"/>
      <c r="AA45"/>
      <c r="AB45"/>
      <c r="AC45"/>
      <c r="AD45"/>
      <c r="AE45"/>
      <c r="AF45"/>
      <c r="AG45"/>
      <c r="AH45"/>
      <c r="AI45"/>
      <c r="AJ45"/>
      <c r="AK45"/>
      <c r="AL45"/>
      <c r="AM45"/>
      <c r="AN45"/>
      <c r="AO45"/>
      <c r="AP45"/>
      <c r="AQ45"/>
      <c r="AR45"/>
      <c r="AS45"/>
      <c r="AT45"/>
      <c r="AU45"/>
      <c r="AV45"/>
    </row>
    <row r="46" spans="1:48" ht="14">
      <c r="A46"/>
      <c r="B46" s="19"/>
      <c r="C46" s="20"/>
      <c r="D46" s="269">
        <v>31</v>
      </c>
      <c r="E46" s="234" t="s">
        <v>3883</v>
      </c>
      <c r="F46" s="225"/>
      <c r="G46" s="204" t="s">
        <v>3856</v>
      </c>
      <c r="H46" s="194"/>
      <c r="I46" s="211" t="s">
        <v>3862</v>
      </c>
      <c r="J46" s="5"/>
      <c r="K46" s="179">
        <f t="shared" si="1"/>
        <v>0</v>
      </c>
      <c r="L46" s="102"/>
      <c r="M46" s="72"/>
      <c r="N46" s="72"/>
      <c r="O46" s="72"/>
      <c r="P46" s="72"/>
      <c r="Q46" s="72"/>
      <c r="R46" s="72"/>
      <c r="S46" s="72"/>
      <c r="T46" s="72"/>
      <c r="U46" s="280"/>
      <c r="V46" s="376"/>
      <c r="W46" s="333">
        <v>0</v>
      </c>
      <c r="X46" s="334">
        <v>0</v>
      </c>
      <c r="Y46" s="85"/>
      <c r="Z46" s="26"/>
      <c r="AA46"/>
      <c r="AB46"/>
      <c r="AC46"/>
      <c r="AD46"/>
      <c r="AE46"/>
      <c r="AF46"/>
      <c r="AG46"/>
      <c r="AH46"/>
      <c r="AI46"/>
      <c r="AJ46"/>
      <c r="AK46"/>
      <c r="AL46"/>
      <c r="AM46"/>
      <c r="AN46"/>
      <c r="AO46"/>
      <c r="AP46"/>
      <c r="AQ46"/>
      <c r="AR46"/>
      <c r="AS46"/>
      <c r="AT46"/>
      <c r="AU46"/>
      <c r="AV46"/>
    </row>
    <row r="47" spans="1:48" ht="14">
      <c r="A47"/>
      <c r="B47" s="19"/>
      <c r="C47" s="20"/>
      <c r="D47" s="269">
        <v>32</v>
      </c>
      <c r="E47" s="236" t="s">
        <v>3882</v>
      </c>
      <c r="F47" s="225"/>
      <c r="G47" s="205" t="s">
        <v>3856</v>
      </c>
      <c r="H47" s="194"/>
      <c r="I47" s="212" t="s">
        <v>3862</v>
      </c>
      <c r="J47" s="5"/>
      <c r="K47" s="179">
        <f t="shared" si="1"/>
        <v>11201.45</v>
      </c>
      <c r="L47" s="102"/>
      <c r="M47" s="73">
        <v>2847.38</v>
      </c>
      <c r="N47" s="73">
        <v>253.45</v>
      </c>
      <c r="O47" s="73">
        <v>811.6</v>
      </c>
      <c r="P47" s="73"/>
      <c r="Q47" s="73">
        <v>1151.5</v>
      </c>
      <c r="R47" s="73"/>
      <c r="S47" s="73">
        <v>6137.52</v>
      </c>
      <c r="T47" s="73"/>
      <c r="U47" s="280"/>
      <c r="V47" s="376"/>
      <c r="W47" s="335">
        <v>0</v>
      </c>
      <c r="X47" s="336">
        <v>0</v>
      </c>
      <c r="Y47" s="85"/>
      <c r="Z47" s="26"/>
      <c r="AA47"/>
      <c r="AB47"/>
      <c r="AC47"/>
      <c r="AD47"/>
      <c r="AE47"/>
      <c r="AF47"/>
      <c r="AG47"/>
      <c r="AH47"/>
      <c r="AI47"/>
      <c r="AJ47"/>
      <c r="AK47"/>
      <c r="AL47"/>
      <c r="AM47"/>
      <c r="AN47"/>
      <c r="AO47"/>
      <c r="AP47"/>
      <c r="AQ47"/>
      <c r="AR47"/>
      <c r="AS47"/>
      <c r="AT47"/>
      <c r="AU47"/>
      <c r="AV47"/>
    </row>
    <row r="48" spans="1:48" ht="14">
      <c r="A48"/>
      <c r="B48" s="19"/>
      <c r="C48" s="20"/>
      <c r="D48" s="269">
        <v>33</v>
      </c>
      <c r="E48" s="234" t="s">
        <v>3868</v>
      </c>
      <c r="F48" s="225"/>
      <c r="G48" s="204" t="s">
        <v>3856</v>
      </c>
      <c r="H48" s="194"/>
      <c r="I48" s="211" t="s">
        <v>3863</v>
      </c>
      <c r="J48" s="5"/>
      <c r="K48" s="179">
        <f t="shared" ref="K48:K79" si="2">SUM(M48:T48)</f>
        <v>10648.18</v>
      </c>
      <c r="L48" s="102"/>
      <c r="M48" s="72">
        <v>2220.25</v>
      </c>
      <c r="N48" s="72">
        <v>577.15</v>
      </c>
      <c r="O48" s="72">
        <v>1057.23</v>
      </c>
      <c r="P48" s="72"/>
      <c r="Q48" s="72">
        <v>702</v>
      </c>
      <c r="R48" s="72"/>
      <c r="S48" s="72"/>
      <c r="T48" s="72">
        <v>6091.55</v>
      </c>
      <c r="U48" s="280"/>
      <c r="V48" s="376"/>
      <c r="W48" s="333">
        <v>818.63</v>
      </c>
      <c r="X48" s="334">
        <v>556.59</v>
      </c>
      <c r="Y48" s="85"/>
      <c r="Z48" s="26"/>
      <c r="AA48"/>
      <c r="AB48"/>
      <c r="AC48"/>
      <c r="AD48"/>
      <c r="AE48"/>
      <c r="AF48"/>
      <c r="AG48"/>
      <c r="AH48"/>
      <c r="AI48"/>
      <c r="AJ48"/>
      <c r="AK48"/>
      <c r="AL48"/>
      <c r="AM48"/>
      <c r="AN48"/>
      <c r="AO48"/>
      <c r="AP48"/>
      <c r="AQ48"/>
      <c r="AR48"/>
      <c r="AS48"/>
      <c r="AT48"/>
      <c r="AU48"/>
      <c r="AV48"/>
    </row>
    <row r="49" spans="1:48" ht="14">
      <c r="A49"/>
      <c r="B49" s="19"/>
      <c r="C49" s="20"/>
      <c r="D49" s="269">
        <v>34</v>
      </c>
      <c r="E49" s="235" t="s">
        <v>3884</v>
      </c>
      <c r="F49" s="225"/>
      <c r="G49" s="205" t="s">
        <v>3856</v>
      </c>
      <c r="H49" s="194"/>
      <c r="I49" s="212" t="s">
        <v>3863</v>
      </c>
      <c r="J49" s="5"/>
      <c r="K49" s="179">
        <f t="shared" si="2"/>
        <v>6091.8899999999994</v>
      </c>
      <c r="L49" s="102"/>
      <c r="M49" s="73">
        <v>777</v>
      </c>
      <c r="N49" s="73">
        <v>221.19</v>
      </c>
      <c r="O49" s="73">
        <v>163.33000000000001</v>
      </c>
      <c r="P49" s="73"/>
      <c r="Q49" s="73">
        <v>1752.17</v>
      </c>
      <c r="R49" s="73"/>
      <c r="S49" s="73">
        <v>3178.2</v>
      </c>
      <c r="T49" s="73"/>
      <c r="U49" s="280"/>
      <c r="V49" s="376"/>
      <c r="W49" s="335">
        <v>2166.33</v>
      </c>
      <c r="X49" s="336">
        <v>2157.75</v>
      </c>
      <c r="Y49" s="85"/>
      <c r="Z49" s="26"/>
      <c r="AA49"/>
      <c r="AB49"/>
      <c r="AC49"/>
      <c r="AD49"/>
      <c r="AE49"/>
      <c r="AF49"/>
      <c r="AG49"/>
      <c r="AH49"/>
      <c r="AI49"/>
      <c r="AJ49"/>
      <c r="AK49"/>
      <c r="AL49"/>
      <c r="AM49"/>
      <c r="AN49"/>
      <c r="AO49"/>
      <c r="AP49"/>
      <c r="AQ49"/>
      <c r="AR49"/>
      <c r="AS49"/>
      <c r="AT49"/>
      <c r="AU49"/>
      <c r="AV49"/>
    </row>
    <row r="50" spans="1:48" ht="14">
      <c r="A50"/>
      <c r="B50" s="19"/>
      <c r="C50" s="20"/>
      <c r="D50" s="269">
        <v>35</v>
      </c>
      <c r="E50" s="234" t="s">
        <v>3870</v>
      </c>
      <c r="F50" s="225"/>
      <c r="G50" s="204" t="s">
        <v>3856</v>
      </c>
      <c r="H50" s="194"/>
      <c r="I50" s="211" t="s">
        <v>3863</v>
      </c>
      <c r="J50" s="5"/>
      <c r="K50" s="179">
        <f t="shared" si="2"/>
        <v>0</v>
      </c>
      <c r="L50" s="102"/>
      <c r="M50" s="72"/>
      <c r="N50" s="72"/>
      <c r="O50" s="72"/>
      <c r="P50" s="72"/>
      <c r="Q50" s="72"/>
      <c r="R50" s="72"/>
      <c r="S50" s="72"/>
      <c r="T50" s="72"/>
      <c r="U50" s="280"/>
      <c r="V50" s="376"/>
      <c r="W50" s="333">
        <v>0</v>
      </c>
      <c r="X50" s="334">
        <v>0</v>
      </c>
      <c r="Y50" s="85"/>
      <c r="Z50" s="26"/>
      <c r="AA50"/>
      <c r="AB50"/>
      <c r="AC50"/>
      <c r="AD50"/>
      <c r="AE50"/>
      <c r="AF50"/>
      <c r="AG50"/>
      <c r="AH50"/>
      <c r="AI50"/>
      <c r="AJ50"/>
      <c r="AK50"/>
      <c r="AL50"/>
      <c r="AM50"/>
      <c r="AN50"/>
      <c r="AO50"/>
      <c r="AP50"/>
      <c r="AQ50"/>
      <c r="AR50"/>
      <c r="AS50"/>
      <c r="AT50"/>
      <c r="AU50"/>
      <c r="AV50"/>
    </row>
    <row r="51" spans="1:48" ht="14">
      <c r="A51"/>
      <c r="B51" s="19"/>
      <c r="C51" s="20"/>
      <c r="D51" s="269">
        <v>36</v>
      </c>
      <c r="E51" s="236" t="s">
        <v>3871</v>
      </c>
      <c r="F51" s="225"/>
      <c r="G51" s="205" t="s">
        <v>3856</v>
      </c>
      <c r="H51" s="194"/>
      <c r="I51" s="212" t="s">
        <v>3863</v>
      </c>
      <c r="J51" s="5"/>
      <c r="K51" s="179">
        <f t="shared" si="2"/>
        <v>0</v>
      </c>
      <c r="L51" s="102"/>
      <c r="M51" s="73"/>
      <c r="N51" s="73"/>
      <c r="O51" s="73"/>
      <c r="P51" s="73"/>
      <c r="Q51" s="73"/>
      <c r="R51" s="73"/>
      <c r="S51" s="73"/>
      <c r="T51" s="73"/>
      <c r="U51" s="280"/>
      <c r="V51" s="376"/>
      <c r="W51" s="335">
        <v>0</v>
      </c>
      <c r="X51" s="336">
        <v>0</v>
      </c>
      <c r="Y51" s="85"/>
      <c r="Z51" s="26"/>
      <c r="AA51"/>
      <c r="AB51"/>
      <c r="AC51"/>
      <c r="AD51"/>
      <c r="AE51"/>
      <c r="AF51"/>
      <c r="AG51"/>
      <c r="AH51"/>
      <c r="AI51"/>
      <c r="AJ51"/>
      <c r="AK51"/>
      <c r="AL51"/>
      <c r="AM51"/>
      <c r="AN51"/>
      <c r="AO51"/>
      <c r="AP51"/>
      <c r="AQ51"/>
      <c r="AR51"/>
      <c r="AS51"/>
      <c r="AT51"/>
      <c r="AU51"/>
      <c r="AV51"/>
    </row>
    <row r="52" spans="1:48" ht="14">
      <c r="A52"/>
      <c r="B52" s="19"/>
      <c r="C52" s="20"/>
      <c r="D52" s="269">
        <v>37</v>
      </c>
      <c r="E52" s="234" t="s">
        <v>3859</v>
      </c>
      <c r="F52" s="225"/>
      <c r="G52" s="204" t="s">
        <v>3856</v>
      </c>
      <c r="H52" s="194"/>
      <c r="I52" s="211" t="s">
        <v>3863</v>
      </c>
      <c r="J52" s="5"/>
      <c r="K52" s="179">
        <f t="shared" si="2"/>
        <v>17532.54</v>
      </c>
      <c r="L52" s="102"/>
      <c r="M52" s="72">
        <v>1031</v>
      </c>
      <c r="N52" s="72">
        <v>597.97</v>
      </c>
      <c r="O52" s="72">
        <v>1198.97</v>
      </c>
      <c r="P52" s="72"/>
      <c r="Q52" s="72">
        <v>3379.75</v>
      </c>
      <c r="R52" s="72">
        <v>11324.85</v>
      </c>
      <c r="S52" s="72"/>
      <c r="T52" s="72"/>
      <c r="U52" s="280"/>
      <c r="V52" s="376"/>
      <c r="W52" s="333">
        <v>5180.43</v>
      </c>
      <c r="X52" s="334">
        <v>5058.8100000000004</v>
      </c>
      <c r="Y52" s="85"/>
      <c r="Z52" s="26"/>
      <c r="AA52"/>
      <c r="AB52"/>
      <c r="AC52"/>
      <c r="AD52"/>
      <c r="AE52"/>
      <c r="AF52"/>
      <c r="AG52"/>
      <c r="AH52"/>
      <c r="AI52"/>
      <c r="AJ52"/>
      <c r="AK52"/>
      <c r="AL52"/>
      <c r="AM52"/>
      <c r="AN52"/>
      <c r="AO52"/>
      <c r="AP52"/>
      <c r="AQ52"/>
      <c r="AR52"/>
      <c r="AS52"/>
      <c r="AT52"/>
      <c r="AU52"/>
      <c r="AV52"/>
    </row>
    <row r="53" spans="1:48" ht="14">
      <c r="A53"/>
      <c r="B53" s="19"/>
      <c r="C53" s="20"/>
      <c r="D53" s="269">
        <v>38</v>
      </c>
      <c r="E53" s="236" t="s">
        <v>3872</v>
      </c>
      <c r="F53" s="225"/>
      <c r="G53" s="205" t="s">
        <v>3856</v>
      </c>
      <c r="H53" s="194"/>
      <c r="I53" s="212" t="s">
        <v>3863</v>
      </c>
      <c r="J53" s="5"/>
      <c r="K53" s="179">
        <f t="shared" si="2"/>
        <v>0</v>
      </c>
      <c r="L53" s="102"/>
      <c r="M53" s="73"/>
      <c r="N53" s="73"/>
      <c r="O53" s="73"/>
      <c r="P53" s="73"/>
      <c r="Q53" s="73"/>
      <c r="R53" s="73"/>
      <c r="S53" s="73"/>
      <c r="T53" s="73"/>
      <c r="U53" s="280"/>
      <c r="V53" s="376"/>
      <c r="W53" s="335">
        <v>0</v>
      </c>
      <c r="X53" s="336">
        <v>0</v>
      </c>
      <c r="Y53" s="85"/>
      <c r="Z53" s="26"/>
      <c r="AA53"/>
      <c r="AB53"/>
      <c r="AC53"/>
      <c r="AD53"/>
      <c r="AE53"/>
      <c r="AF53"/>
      <c r="AG53"/>
      <c r="AH53"/>
      <c r="AI53"/>
      <c r="AJ53"/>
      <c r="AK53"/>
      <c r="AL53"/>
      <c r="AM53"/>
      <c r="AN53"/>
      <c r="AO53"/>
      <c r="AP53"/>
      <c r="AQ53"/>
      <c r="AR53"/>
      <c r="AS53"/>
      <c r="AT53"/>
      <c r="AU53"/>
      <c r="AV53"/>
    </row>
    <row r="54" spans="1:48" ht="14">
      <c r="A54"/>
      <c r="B54" s="19"/>
      <c r="C54" s="20"/>
      <c r="D54" s="269">
        <v>39</v>
      </c>
      <c r="E54" s="234" t="s">
        <v>3873</v>
      </c>
      <c r="F54" s="225"/>
      <c r="G54" s="204" t="s">
        <v>3856</v>
      </c>
      <c r="H54" s="194"/>
      <c r="I54" s="211" t="s">
        <v>3863</v>
      </c>
      <c r="J54" s="5"/>
      <c r="K54" s="179">
        <f t="shared" si="2"/>
        <v>0</v>
      </c>
      <c r="L54" s="102"/>
      <c r="M54" s="72"/>
      <c r="N54" s="72"/>
      <c r="O54" s="72"/>
      <c r="P54" s="72"/>
      <c r="Q54" s="72"/>
      <c r="R54" s="72"/>
      <c r="S54" s="72"/>
      <c r="T54" s="72"/>
      <c r="U54" s="280"/>
      <c r="V54" s="376"/>
      <c r="W54" s="333">
        <v>0</v>
      </c>
      <c r="X54" s="334">
        <v>0</v>
      </c>
      <c r="Y54" s="85"/>
      <c r="Z54" s="26"/>
      <c r="AA54"/>
      <c r="AB54"/>
      <c r="AC54"/>
      <c r="AD54"/>
      <c r="AE54"/>
      <c r="AF54"/>
      <c r="AG54"/>
      <c r="AH54"/>
      <c r="AI54"/>
      <c r="AJ54"/>
      <c r="AK54"/>
      <c r="AL54"/>
      <c r="AM54"/>
      <c r="AN54"/>
      <c r="AO54"/>
      <c r="AP54"/>
      <c r="AQ54"/>
      <c r="AR54"/>
      <c r="AS54"/>
      <c r="AT54"/>
      <c r="AU54"/>
      <c r="AV54"/>
    </row>
    <row r="55" spans="1:48" ht="14">
      <c r="A55"/>
      <c r="B55" s="19"/>
      <c r="C55" s="20"/>
      <c r="D55" s="269">
        <v>40</v>
      </c>
      <c r="E55" s="236" t="s">
        <v>3874</v>
      </c>
      <c r="F55" s="225"/>
      <c r="G55" s="205" t="s">
        <v>3856</v>
      </c>
      <c r="H55" s="194"/>
      <c r="I55" s="212" t="s">
        <v>3863</v>
      </c>
      <c r="J55" s="5"/>
      <c r="K55" s="179">
        <f t="shared" si="2"/>
        <v>0</v>
      </c>
      <c r="L55" s="102"/>
      <c r="M55" s="73"/>
      <c r="N55" s="73"/>
      <c r="O55" s="73"/>
      <c r="P55" s="73"/>
      <c r="Q55" s="73"/>
      <c r="R55" s="73"/>
      <c r="S55" s="73"/>
      <c r="T55" s="73"/>
      <c r="U55" s="280"/>
      <c r="V55" s="376"/>
      <c r="W55" s="335">
        <v>0</v>
      </c>
      <c r="X55" s="336">
        <v>0</v>
      </c>
      <c r="Y55" s="85"/>
      <c r="Z55" s="26"/>
      <c r="AA55"/>
      <c r="AB55"/>
      <c r="AC55"/>
      <c r="AD55"/>
      <c r="AE55"/>
      <c r="AF55"/>
      <c r="AG55"/>
      <c r="AH55"/>
      <c r="AI55"/>
      <c r="AJ55"/>
      <c r="AK55"/>
      <c r="AL55"/>
      <c r="AM55"/>
      <c r="AN55"/>
      <c r="AO55"/>
      <c r="AP55"/>
      <c r="AQ55"/>
      <c r="AR55"/>
      <c r="AS55"/>
      <c r="AT55"/>
      <c r="AU55"/>
      <c r="AV55"/>
    </row>
    <row r="56" spans="1:48" ht="14">
      <c r="A56"/>
      <c r="B56" s="19"/>
      <c r="C56" s="20"/>
      <c r="D56" s="269">
        <v>41</v>
      </c>
      <c r="E56" s="234" t="s">
        <v>3875</v>
      </c>
      <c r="F56" s="225"/>
      <c r="G56" s="204" t="s">
        <v>3856</v>
      </c>
      <c r="H56" s="194"/>
      <c r="I56" s="211" t="s">
        <v>3863</v>
      </c>
      <c r="J56" s="5"/>
      <c r="K56" s="179">
        <f t="shared" si="2"/>
        <v>7171.5300000000007</v>
      </c>
      <c r="L56" s="102"/>
      <c r="M56" s="72">
        <v>1493.5</v>
      </c>
      <c r="N56" s="72">
        <v>103.6</v>
      </c>
      <c r="O56" s="72"/>
      <c r="P56" s="72"/>
      <c r="Q56" s="72">
        <v>642.83000000000004</v>
      </c>
      <c r="R56" s="72">
        <v>4931.6000000000004</v>
      </c>
      <c r="S56" s="72"/>
      <c r="T56" s="72"/>
      <c r="U56" s="280"/>
      <c r="V56" s="376"/>
      <c r="W56" s="333">
        <v>1208.44</v>
      </c>
      <c r="X56" s="334">
        <v>1208.47</v>
      </c>
      <c r="Y56" s="85"/>
      <c r="Z56" s="26"/>
      <c r="AA56"/>
      <c r="AB56"/>
      <c r="AC56"/>
      <c r="AD56"/>
      <c r="AE56"/>
      <c r="AF56"/>
      <c r="AG56"/>
      <c r="AH56"/>
      <c r="AI56"/>
      <c r="AJ56"/>
      <c r="AK56"/>
      <c r="AL56"/>
      <c r="AM56"/>
      <c r="AN56"/>
      <c r="AO56"/>
      <c r="AP56"/>
      <c r="AQ56"/>
      <c r="AR56"/>
      <c r="AS56"/>
      <c r="AT56"/>
      <c r="AU56"/>
      <c r="AV56"/>
    </row>
    <row r="57" spans="1:48" ht="14">
      <c r="A57"/>
      <c r="B57" s="19"/>
      <c r="C57" s="20"/>
      <c r="D57" s="269">
        <v>42</v>
      </c>
      <c r="E57" s="236" t="s">
        <v>3876</v>
      </c>
      <c r="F57" s="225"/>
      <c r="G57" s="205" t="s">
        <v>3856</v>
      </c>
      <c r="H57" s="194"/>
      <c r="I57" s="212" t="s">
        <v>3863</v>
      </c>
      <c r="J57" s="5"/>
      <c r="K57" s="179">
        <f t="shared" si="2"/>
        <v>0</v>
      </c>
      <c r="L57" s="102"/>
      <c r="M57" s="73"/>
      <c r="N57" s="73"/>
      <c r="O57" s="73"/>
      <c r="P57" s="73"/>
      <c r="Q57" s="73"/>
      <c r="R57" s="73"/>
      <c r="S57" s="73"/>
      <c r="T57" s="73"/>
      <c r="U57" s="280"/>
      <c r="V57" s="376"/>
      <c r="W57" s="335">
        <v>0</v>
      </c>
      <c r="X57" s="336">
        <v>0</v>
      </c>
      <c r="Y57" s="85"/>
      <c r="Z57" s="26"/>
      <c r="AA57"/>
      <c r="AB57"/>
      <c r="AC57"/>
      <c r="AD57"/>
      <c r="AE57"/>
      <c r="AF57"/>
      <c r="AG57"/>
      <c r="AH57"/>
      <c r="AI57"/>
      <c r="AJ57"/>
      <c r="AK57"/>
      <c r="AL57"/>
      <c r="AM57"/>
      <c r="AN57"/>
      <c r="AO57"/>
      <c r="AP57"/>
      <c r="AQ57"/>
      <c r="AR57"/>
      <c r="AS57"/>
      <c r="AT57"/>
      <c r="AU57"/>
      <c r="AV57"/>
    </row>
    <row r="58" spans="1:48" ht="14">
      <c r="A58"/>
      <c r="B58" s="19"/>
      <c r="C58" s="20"/>
      <c r="D58" s="269">
        <v>43</v>
      </c>
      <c r="E58" s="234" t="s">
        <v>3877</v>
      </c>
      <c r="F58" s="225"/>
      <c r="G58" s="204" t="s">
        <v>3856</v>
      </c>
      <c r="H58" s="194"/>
      <c r="I58" s="211" t="s">
        <v>3863</v>
      </c>
      <c r="J58" s="5"/>
      <c r="K58" s="179">
        <f t="shared" si="2"/>
        <v>0</v>
      </c>
      <c r="L58" s="102"/>
      <c r="M58" s="72"/>
      <c r="N58" s="72"/>
      <c r="O58" s="72"/>
      <c r="P58" s="72"/>
      <c r="Q58" s="72"/>
      <c r="R58" s="72"/>
      <c r="S58" s="72"/>
      <c r="T58" s="72"/>
      <c r="U58" s="280"/>
      <c r="V58" s="376"/>
      <c r="W58" s="333">
        <v>0</v>
      </c>
      <c r="X58" s="334">
        <v>0</v>
      </c>
      <c r="Y58" s="85"/>
      <c r="Z58" s="26"/>
      <c r="AA58"/>
      <c r="AB58"/>
      <c r="AC58"/>
      <c r="AD58"/>
      <c r="AE58"/>
      <c r="AF58"/>
      <c r="AG58"/>
      <c r="AH58"/>
      <c r="AI58"/>
      <c r="AJ58"/>
      <c r="AK58"/>
      <c r="AL58"/>
      <c r="AM58"/>
      <c r="AN58"/>
      <c r="AO58"/>
      <c r="AP58"/>
      <c r="AQ58"/>
      <c r="AR58"/>
      <c r="AS58"/>
      <c r="AT58"/>
      <c r="AU58"/>
      <c r="AV58"/>
    </row>
    <row r="59" spans="1:48" ht="14">
      <c r="A59"/>
      <c r="B59" s="19"/>
      <c r="C59" s="20"/>
      <c r="D59" s="269">
        <v>44</v>
      </c>
      <c r="E59" s="236" t="s">
        <v>3878</v>
      </c>
      <c r="F59" s="225"/>
      <c r="G59" s="205" t="s">
        <v>3856</v>
      </c>
      <c r="H59" s="194"/>
      <c r="I59" s="212" t="s">
        <v>3863</v>
      </c>
      <c r="J59" s="5"/>
      <c r="K59" s="179">
        <f t="shared" si="2"/>
        <v>0</v>
      </c>
      <c r="L59" s="102"/>
      <c r="M59" s="73"/>
      <c r="N59" s="73"/>
      <c r="O59" s="73"/>
      <c r="P59" s="73"/>
      <c r="Q59" s="73"/>
      <c r="R59" s="73"/>
      <c r="S59" s="73"/>
      <c r="T59" s="73"/>
      <c r="U59" s="280"/>
      <c r="V59" s="376"/>
      <c r="W59" s="335">
        <v>0</v>
      </c>
      <c r="X59" s="336">
        <v>0</v>
      </c>
      <c r="Y59" s="85"/>
      <c r="Z59" s="26"/>
      <c r="AA59"/>
      <c r="AB59"/>
      <c r="AC59"/>
      <c r="AD59"/>
      <c r="AE59"/>
      <c r="AF59"/>
      <c r="AG59"/>
      <c r="AH59"/>
      <c r="AI59"/>
      <c r="AJ59"/>
      <c r="AK59"/>
      <c r="AL59"/>
      <c r="AM59"/>
      <c r="AN59"/>
      <c r="AO59"/>
      <c r="AP59"/>
      <c r="AQ59"/>
      <c r="AR59"/>
      <c r="AS59"/>
      <c r="AT59"/>
      <c r="AU59"/>
      <c r="AV59"/>
    </row>
    <row r="60" spans="1:48" ht="14">
      <c r="A60"/>
      <c r="B60" s="19"/>
      <c r="C60" s="20"/>
      <c r="D60" s="269">
        <v>45</v>
      </c>
      <c r="E60" s="234" t="s">
        <v>3879</v>
      </c>
      <c r="F60" s="225"/>
      <c r="G60" s="204" t="s">
        <v>3856</v>
      </c>
      <c r="H60" s="194"/>
      <c r="I60" s="211" t="s">
        <v>3863</v>
      </c>
      <c r="J60" s="5"/>
      <c r="K60" s="179">
        <f t="shared" si="2"/>
        <v>0</v>
      </c>
      <c r="L60" s="102"/>
      <c r="M60" s="72"/>
      <c r="N60" s="72"/>
      <c r="O60" s="72"/>
      <c r="P60" s="72"/>
      <c r="Q60" s="72"/>
      <c r="R60" s="72"/>
      <c r="S60" s="72"/>
      <c r="T60" s="72"/>
      <c r="U60" s="280"/>
      <c r="V60" s="376"/>
      <c r="W60" s="333">
        <v>0</v>
      </c>
      <c r="X60" s="334">
        <v>0</v>
      </c>
      <c r="Y60" s="85"/>
      <c r="Z60" s="26"/>
      <c r="AA60"/>
      <c r="AB60"/>
      <c r="AC60"/>
      <c r="AD60"/>
      <c r="AE60"/>
      <c r="AF60"/>
      <c r="AG60"/>
      <c r="AH60"/>
      <c r="AI60"/>
      <c r="AJ60"/>
      <c r="AK60"/>
      <c r="AL60"/>
      <c r="AM60"/>
      <c r="AN60"/>
      <c r="AO60"/>
      <c r="AP60"/>
      <c r="AQ60"/>
      <c r="AR60"/>
      <c r="AS60"/>
      <c r="AT60"/>
      <c r="AU60"/>
      <c r="AV60"/>
    </row>
    <row r="61" spans="1:48" ht="14">
      <c r="A61"/>
      <c r="B61" s="19"/>
      <c r="C61" s="20"/>
      <c r="D61" s="269">
        <v>46</v>
      </c>
      <c r="E61" s="236" t="s">
        <v>3880</v>
      </c>
      <c r="F61" s="225"/>
      <c r="G61" s="205" t="s">
        <v>3856</v>
      </c>
      <c r="H61" s="194"/>
      <c r="I61" s="212" t="s">
        <v>3863</v>
      </c>
      <c r="J61" s="5"/>
      <c r="K61" s="179">
        <f t="shared" si="2"/>
        <v>0</v>
      </c>
      <c r="L61" s="102"/>
      <c r="M61" s="73"/>
      <c r="N61" s="73"/>
      <c r="O61" s="73"/>
      <c r="P61" s="73"/>
      <c r="Q61" s="73"/>
      <c r="R61" s="73"/>
      <c r="S61" s="73"/>
      <c r="T61" s="73"/>
      <c r="U61" s="280"/>
      <c r="V61" s="376"/>
      <c r="W61" s="335">
        <v>0</v>
      </c>
      <c r="X61" s="336">
        <v>0</v>
      </c>
      <c r="Y61" s="85"/>
      <c r="Z61" s="26"/>
      <c r="AA61"/>
      <c r="AB61"/>
      <c r="AC61"/>
      <c r="AD61"/>
      <c r="AE61"/>
      <c r="AF61"/>
      <c r="AG61"/>
      <c r="AH61"/>
      <c r="AI61"/>
      <c r="AJ61"/>
      <c r="AK61"/>
      <c r="AL61"/>
      <c r="AM61"/>
      <c r="AN61"/>
      <c r="AO61"/>
      <c r="AP61"/>
      <c r="AQ61"/>
      <c r="AR61"/>
      <c r="AS61"/>
      <c r="AT61"/>
      <c r="AU61"/>
      <c r="AV61"/>
    </row>
    <row r="62" spans="1:48" ht="14">
      <c r="A62"/>
      <c r="B62" s="19"/>
      <c r="C62" s="20"/>
      <c r="D62" s="269">
        <v>47</v>
      </c>
      <c r="E62" s="237" t="s">
        <v>3883</v>
      </c>
      <c r="F62" s="225"/>
      <c r="G62" s="204" t="s">
        <v>3856</v>
      </c>
      <c r="H62" s="194"/>
      <c r="I62" s="211" t="s">
        <v>3863</v>
      </c>
      <c r="J62" s="5"/>
      <c r="K62" s="179">
        <f t="shared" si="2"/>
        <v>0</v>
      </c>
      <c r="L62" s="102"/>
      <c r="M62" s="72"/>
      <c r="N62" s="72"/>
      <c r="O62" s="72"/>
      <c r="P62" s="72"/>
      <c r="Q62" s="72"/>
      <c r="R62" s="72"/>
      <c r="S62" s="72"/>
      <c r="T62" s="72"/>
      <c r="U62" s="280"/>
      <c r="V62" s="376"/>
      <c r="W62" s="333">
        <v>0</v>
      </c>
      <c r="X62" s="334">
        <v>0</v>
      </c>
      <c r="Y62" s="85"/>
      <c r="Z62" s="26"/>
      <c r="AA62"/>
      <c r="AB62"/>
      <c r="AC62"/>
      <c r="AD62"/>
      <c r="AE62"/>
      <c r="AF62"/>
      <c r="AG62"/>
      <c r="AH62"/>
      <c r="AI62"/>
      <c r="AJ62"/>
      <c r="AK62"/>
      <c r="AL62"/>
      <c r="AM62"/>
      <c r="AN62"/>
      <c r="AO62"/>
      <c r="AP62"/>
      <c r="AQ62"/>
      <c r="AR62"/>
      <c r="AS62"/>
      <c r="AT62"/>
      <c r="AU62"/>
      <c r="AV62"/>
    </row>
    <row r="63" spans="1:48" ht="14">
      <c r="A63"/>
      <c r="B63" s="19"/>
      <c r="C63" s="20"/>
      <c r="D63" s="269">
        <v>48</v>
      </c>
      <c r="E63" s="236" t="s">
        <v>3882</v>
      </c>
      <c r="F63" s="225"/>
      <c r="G63" s="205" t="s">
        <v>3856</v>
      </c>
      <c r="H63" s="194"/>
      <c r="I63" s="212" t="s">
        <v>3863</v>
      </c>
      <c r="J63" s="5"/>
      <c r="K63" s="179">
        <f t="shared" si="2"/>
        <v>0</v>
      </c>
      <c r="L63" s="102"/>
      <c r="M63" s="73"/>
      <c r="N63" s="73"/>
      <c r="O63" s="73"/>
      <c r="P63" s="73"/>
      <c r="Q63" s="73"/>
      <c r="R63" s="73"/>
      <c r="S63" s="73"/>
      <c r="T63" s="73"/>
      <c r="U63" s="280"/>
      <c r="V63" s="376"/>
      <c r="W63" s="335">
        <v>0</v>
      </c>
      <c r="X63" s="336">
        <v>0</v>
      </c>
      <c r="Y63" s="85"/>
      <c r="Z63" s="26"/>
      <c r="AA63"/>
      <c r="AB63"/>
      <c r="AC63"/>
      <c r="AD63"/>
      <c r="AE63"/>
      <c r="AF63"/>
      <c r="AG63"/>
      <c r="AH63"/>
      <c r="AI63"/>
      <c r="AJ63"/>
      <c r="AK63"/>
      <c r="AL63"/>
      <c r="AM63"/>
      <c r="AN63"/>
      <c r="AO63"/>
      <c r="AP63"/>
      <c r="AQ63"/>
      <c r="AR63"/>
      <c r="AS63"/>
      <c r="AT63"/>
      <c r="AU63"/>
      <c r="AV63"/>
    </row>
    <row r="64" spans="1:48" ht="14">
      <c r="A64"/>
      <c r="B64" s="19"/>
      <c r="C64" s="20"/>
      <c r="D64" s="269">
        <v>49</v>
      </c>
      <c r="E64" s="234" t="s">
        <v>3868</v>
      </c>
      <c r="F64" s="225"/>
      <c r="G64" s="204" t="s">
        <v>3856</v>
      </c>
      <c r="H64" s="194"/>
      <c r="I64" s="206" t="s">
        <v>3452</v>
      </c>
      <c r="J64" s="5"/>
      <c r="K64" s="179">
        <f t="shared" si="2"/>
        <v>0</v>
      </c>
      <c r="L64" s="102"/>
      <c r="M64" s="72"/>
      <c r="N64" s="72"/>
      <c r="O64" s="72"/>
      <c r="P64" s="72"/>
      <c r="Q64" s="72"/>
      <c r="R64" s="72"/>
      <c r="S64" s="72"/>
      <c r="T64" s="72"/>
      <c r="U64" s="280"/>
      <c r="V64" s="376"/>
      <c r="W64" s="333">
        <v>0</v>
      </c>
      <c r="X64" s="334">
        <v>0</v>
      </c>
      <c r="Y64" s="85"/>
      <c r="Z64" s="26"/>
      <c r="AA64"/>
      <c r="AB64"/>
      <c r="AC64"/>
      <c r="AD64"/>
      <c r="AE64"/>
      <c r="AF64"/>
      <c r="AG64"/>
      <c r="AH64"/>
      <c r="AI64"/>
      <c r="AJ64"/>
      <c r="AK64"/>
      <c r="AL64"/>
      <c r="AM64"/>
      <c r="AN64"/>
      <c r="AO64"/>
      <c r="AP64"/>
      <c r="AQ64"/>
      <c r="AR64"/>
      <c r="AS64"/>
      <c r="AT64"/>
      <c r="AU64"/>
      <c r="AV64"/>
    </row>
    <row r="65" spans="1:48" ht="14">
      <c r="A65"/>
      <c r="B65" s="19"/>
      <c r="C65" s="20"/>
      <c r="D65" s="269">
        <v>50</v>
      </c>
      <c r="E65" s="235" t="s">
        <v>3884</v>
      </c>
      <c r="F65" s="225"/>
      <c r="G65" s="205" t="s">
        <v>3856</v>
      </c>
      <c r="H65" s="194"/>
      <c r="I65" s="207" t="s">
        <v>3452</v>
      </c>
      <c r="J65" s="5"/>
      <c r="K65" s="179">
        <f t="shared" si="2"/>
        <v>0</v>
      </c>
      <c r="L65" s="102"/>
      <c r="M65" s="73"/>
      <c r="N65" s="73"/>
      <c r="O65" s="73"/>
      <c r="P65" s="73"/>
      <c r="Q65" s="73"/>
      <c r="R65" s="73"/>
      <c r="S65" s="73"/>
      <c r="T65" s="73"/>
      <c r="U65" s="280"/>
      <c r="V65" s="376"/>
      <c r="W65" s="335">
        <v>0</v>
      </c>
      <c r="X65" s="336">
        <v>0</v>
      </c>
      <c r="Y65" s="85"/>
      <c r="Z65" s="26"/>
      <c r="AA65"/>
      <c r="AB65"/>
      <c r="AC65"/>
      <c r="AD65"/>
      <c r="AE65"/>
      <c r="AF65"/>
      <c r="AG65"/>
      <c r="AH65"/>
      <c r="AI65"/>
      <c r="AJ65"/>
      <c r="AK65"/>
      <c r="AL65"/>
      <c r="AM65"/>
      <c r="AN65"/>
      <c r="AO65"/>
      <c r="AP65"/>
      <c r="AQ65"/>
      <c r="AR65"/>
      <c r="AS65"/>
      <c r="AT65"/>
      <c r="AU65"/>
      <c r="AV65"/>
    </row>
    <row r="66" spans="1:48" ht="14">
      <c r="A66"/>
      <c r="B66" s="19"/>
      <c r="C66" s="20"/>
      <c r="D66" s="269">
        <v>51</v>
      </c>
      <c r="E66" s="234" t="s">
        <v>3870</v>
      </c>
      <c r="F66" s="225"/>
      <c r="G66" s="204" t="s">
        <v>3856</v>
      </c>
      <c r="H66" s="194"/>
      <c r="I66" s="206" t="s">
        <v>3452</v>
      </c>
      <c r="J66" s="5"/>
      <c r="K66" s="179">
        <f t="shared" si="2"/>
        <v>0</v>
      </c>
      <c r="L66" s="102"/>
      <c r="M66" s="72"/>
      <c r="N66" s="72"/>
      <c r="O66" s="72"/>
      <c r="P66" s="72"/>
      <c r="Q66" s="72"/>
      <c r="R66" s="72"/>
      <c r="S66" s="72"/>
      <c r="T66" s="72"/>
      <c r="U66" s="280"/>
      <c r="V66" s="376"/>
      <c r="W66" s="333">
        <v>0</v>
      </c>
      <c r="X66" s="334">
        <v>0</v>
      </c>
      <c r="Y66" s="85"/>
      <c r="Z66" s="26"/>
      <c r="AA66"/>
      <c r="AB66"/>
      <c r="AC66"/>
      <c r="AD66"/>
      <c r="AE66"/>
      <c r="AF66"/>
      <c r="AG66"/>
      <c r="AH66"/>
      <c r="AI66"/>
      <c r="AJ66"/>
      <c r="AK66"/>
      <c r="AL66"/>
      <c r="AM66"/>
      <c r="AN66"/>
      <c r="AO66"/>
      <c r="AP66"/>
      <c r="AQ66"/>
      <c r="AR66"/>
      <c r="AS66"/>
      <c r="AT66"/>
      <c r="AU66"/>
      <c r="AV66"/>
    </row>
    <row r="67" spans="1:48" ht="14">
      <c r="A67"/>
      <c r="B67" s="19"/>
      <c r="C67" s="20"/>
      <c r="D67" s="269">
        <v>52</v>
      </c>
      <c r="E67" s="236" t="s">
        <v>3871</v>
      </c>
      <c r="F67" s="225"/>
      <c r="G67" s="205" t="s">
        <v>3856</v>
      </c>
      <c r="H67" s="194"/>
      <c r="I67" s="207" t="s">
        <v>3452</v>
      </c>
      <c r="J67" s="5"/>
      <c r="K67" s="179">
        <f t="shared" si="2"/>
        <v>0</v>
      </c>
      <c r="L67" s="102"/>
      <c r="M67" s="73"/>
      <c r="N67" s="73"/>
      <c r="O67" s="73"/>
      <c r="P67" s="73"/>
      <c r="Q67" s="73"/>
      <c r="R67" s="73"/>
      <c r="S67" s="73"/>
      <c r="T67" s="73"/>
      <c r="U67" s="280"/>
      <c r="V67" s="376"/>
      <c r="W67" s="335">
        <v>0</v>
      </c>
      <c r="X67" s="336">
        <v>0</v>
      </c>
      <c r="Y67" s="85"/>
      <c r="Z67" s="26"/>
      <c r="AA67"/>
      <c r="AB67"/>
      <c r="AC67"/>
      <c r="AD67"/>
      <c r="AE67"/>
      <c r="AF67"/>
      <c r="AG67"/>
      <c r="AH67"/>
      <c r="AI67"/>
      <c r="AJ67"/>
      <c r="AK67"/>
      <c r="AL67"/>
      <c r="AM67"/>
      <c r="AN67"/>
      <c r="AO67"/>
      <c r="AP67"/>
      <c r="AQ67"/>
      <c r="AR67"/>
      <c r="AS67"/>
      <c r="AT67"/>
      <c r="AU67"/>
      <c r="AV67"/>
    </row>
    <row r="68" spans="1:48" ht="14">
      <c r="A68"/>
      <c r="B68" s="19"/>
      <c r="C68" s="20"/>
      <c r="D68" s="269">
        <v>53</v>
      </c>
      <c r="E68" s="234" t="s">
        <v>3859</v>
      </c>
      <c r="F68" s="225"/>
      <c r="G68" s="204" t="s">
        <v>3856</v>
      </c>
      <c r="H68" s="194"/>
      <c r="I68" s="206" t="s">
        <v>3452</v>
      </c>
      <c r="J68" s="5"/>
      <c r="K68" s="179">
        <f t="shared" si="2"/>
        <v>0</v>
      </c>
      <c r="L68" s="102"/>
      <c r="M68" s="72"/>
      <c r="N68" s="72"/>
      <c r="O68" s="72"/>
      <c r="P68" s="72"/>
      <c r="Q68" s="72"/>
      <c r="R68" s="72"/>
      <c r="S68" s="72"/>
      <c r="T68" s="72"/>
      <c r="U68" s="280"/>
      <c r="V68" s="376"/>
      <c r="W68" s="333">
        <v>0</v>
      </c>
      <c r="X68" s="334">
        <v>0</v>
      </c>
      <c r="Y68" s="85"/>
      <c r="Z68" s="26"/>
      <c r="AA68"/>
      <c r="AB68"/>
      <c r="AC68"/>
      <c r="AD68"/>
      <c r="AE68"/>
      <c r="AF68"/>
      <c r="AG68"/>
      <c r="AH68"/>
      <c r="AI68"/>
      <c r="AJ68"/>
      <c r="AK68"/>
      <c r="AL68"/>
      <c r="AM68"/>
      <c r="AN68"/>
      <c r="AO68"/>
      <c r="AP68"/>
      <c r="AQ68"/>
      <c r="AR68"/>
      <c r="AS68"/>
      <c r="AT68"/>
      <c r="AU68"/>
      <c r="AV68"/>
    </row>
    <row r="69" spans="1:48" ht="14">
      <c r="A69"/>
      <c r="B69" s="19"/>
      <c r="C69" s="20"/>
      <c r="D69" s="269">
        <v>54</v>
      </c>
      <c r="E69" s="236" t="s">
        <v>3872</v>
      </c>
      <c r="F69" s="225"/>
      <c r="G69" s="205" t="s">
        <v>3856</v>
      </c>
      <c r="H69" s="194"/>
      <c r="I69" s="207" t="s">
        <v>3452</v>
      </c>
      <c r="J69" s="5"/>
      <c r="K69" s="179">
        <f t="shared" si="2"/>
        <v>0</v>
      </c>
      <c r="L69" s="102"/>
      <c r="M69" s="73"/>
      <c r="N69" s="73"/>
      <c r="O69" s="73"/>
      <c r="P69" s="73"/>
      <c r="Q69" s="73"/>
      <c r="R69" s="73"/>
      <c r="S69" s="73"/>
      <c r="T69" s="73"/>
      <c r="U69" s="280"/>
      <c r="V69" s="376"/>
      <c r="W69" s="335">
        <v>0</v>
      </c>
      <c r="X69" s="336">
        <v>0</v>
      </c>
      <c r="Y69" s="85"/>
      <c r="Z69" s="26"/>
      <c r="AA69"/>
      <c r="AB69"/>
      <c r="AC69"/>
      <c r="AD69"/>
      <c r="AE69"/>
      <c r="AF69"/>
      <c r="AG69"/>
      <c r="AH69"/>
      <c r="AI69"/>
      <c r="AJ69"/>
      <c r="AK69"/>
      <c r="AL69"/>
      <c r="AM69"/>
      <c r="AN69"/>
      <c r="AO69"/>
      <c r="AP69"/>
      <c r="AQ69"/>
      <c r="AR69"/>
      <c r="AS69"/>
      <c r="AT69"/>
      <c r="AU69"/>
      <c r="AV69"/>
    </row>
    <row r="70" spans="1:48" ht="14">
      <c r="A70"/>
      <c r="B70" s="19"/>
      <c r="C70" s="20"/>
      <c r="D70" s="269">
        <v>55</v>
      </c>
      <c r="E70" s="234" t="s">
        <v>3873</v>
      </c>
      <c r="F70" s="225"/>
      <c r="G70" s="204" t="s">
        <v>3856</v>
      </c>
      <c r="H70" s="194"/>
      <c r="I70" s="206" t="s">
        <v>3452</v>
      </c>
      <c r="J70" s="5"/>
      <c r="K70" s="179">
        <f t="shared" si="2"/>
        <v>0</v>
      </c>
      <c r="L70" s="102"/>
      <c r="M70" s="72"/>
      <c r="N70" s="72"/>
      <c r="O70" s="72"/>
      <c r="P70" s="72"/>
      <c r="Q70" s="72"/>
      <c r="R70" s="72"/>
      <c r="S70" s="72"/>
      <c r="T70" s="72"/>
      <c r="U70" s="280"/>
      <c r="V70" s="376"/>
      <c r="W70" s="333">
        <v>0</v>
      </c>
      <c r="X70" s="334">
        <v>0</v>
      </c>
      <c r="Y70" s="85"/>
      <c r="Z70" s="26"/>
      <c r="AA70"/>
      <c r="AB70"/>
      <c r="AC70"/>
      <c r="AD70"/>
      <c r="AE70"/>
      <c r="AF70"/>
      <c r="AG70"/>
      <c r="AH70"/>
      <c r="AI70"/>
      <c r="AJ70"/>
      <c r="AK70"/>
      <c r="AL70"/>
      <c r="AM70"/>
      <c r="AN70"/>
      <c r="AO70"/>
      <c r="AP70"/>
      <c r="AQ70"/>
      <c r="AR70"/>
      <c r="AS70"/>
      <c r="AT70"/>
      <c r="AU70"/>
      <c r="AV70"/>
    </row>
    <row r="71" spans="1:48" ht="14">
      <c r="A71"/>
      <c r="B71" s="19"/>
      <c r="C71" s="20"/>
      <c r="D71" s="269">
        <v>56</v>
      </c>
      <c r="E71" s="236" t="s">
        <v>3874</v>
      </c>
      <c r="F71" s="225"/>
      <c r="G71" s="205" t="s">
        <v>3856</v>
      </c>
      <c r="H71" s="194"/>
      <c r="I71" s="207" t="s">
        <v>3452</v>
      </c>
      <c r="J71" s="5"/>
      <c r="K71" s="179">
        <f t="shared" si="2"/>
        <v>0</v>
      </c>
      <c r="L71" s="102"/>
      <c r="M71" s="73"/>
      <c r="N71" s="73"/>
      <c r="O71" s="73"/>
      <c r="P71" s="73"/>
      <c r="Q71" s="73"/>
      <c r="R71" s="73"/>
      <c r="S71" s="73"/>
      <c r="T71" s="73"/>
      <c r="U71" s="280"/>
      <c r="V71" s="376"/>
      <c r="W71" s="335">
        <v>0</v>
      </c>
      <c r="X71" s="336">
        <v>0</v>
      </c>
      <c r="Y71" s="85"/>
      <c r="Z71" s="26"/>
      <c r="AA71"/>
      <c r="AB71"/>
      <c r="AC71"/>
      <c r="AD71"/>
      <c r="AE71"/>
      <c r="AF71"/>
      <c r="AG71"/>
      <c r="AH71"/>
      <c r="AI71"/>
      <c r="AJ71"/>
      <c r="AK71"/>
      <c r="AL71"/>
      <c r="AM71"/>
      <c r="AN71"/>
      <c r="AO71"/>
      <c r="AP71"/>
      <c r="AQ71"/>
      <c r="AR71"/>
      <c r="AS71"/>
      <c r="AT71"/>
      <c r="AU71"/>
      <c r="AV71"/>
    </row>
    <row r="72" spans="1:48" ht="14">
      <c r="A72"/>
      <c r="B72" s="19"/>
      <c r="C72" s="20"/>
      <c r="D72" s="269">
        <v>57</v>
      </c>
      <c r="E72" s="234" t="s">
        <v>3875</v>
      </c>
      <c r="F72" s="225"/>
      <c r="G72" s="204" t="s">
        <v>3856</v>
      </c>
      <c r="H72" s="194"/>
      <c r="I72" s="206" t="s">
        <v>3452</v>
      </c>
      <c r="J72" s="5"/>
      <c r="K72" s="179">
        <f t="shared" si="2"/>
        <v>0</v>
      </c>
      <c r="L72" s="102"/>
      <c r="M72" s="72"/>
      <c r="N72" s="72"/>
      <c r="O72" s="72"/>
      <c r="P72" s="72"/>
      <c r="Q72" s="72"/>
      <c r="R72" s="72"/>
      <c r="S72" s="72"/>
      <c r="T72" s="72"/>
      <c r="U72" s="280"/>
      <c r="V72" s="376"/>
      <c r="W72" s="333">
        <v>0</v>
      </c>
      <c r="X72" s="334">
        <v>0</v>
      </c>
      <c r="Y72" s="85"/>
      <c r="Z72" s="26"/>
      <c r="AA72"/>
      <c r="AB72"/>
      <c r="AC72"/>
      <c r="AD72"/>
      <c r="AE72"/>
      <c r="AF72"/>
      <c r="AG72"/>
      <c r="AH72"/>
      <c r="AI72"/>
      <c r="AJ72"/>
      <c r="AK72"/>
      <c r="AL72"/>
      <c r="AM72"/>
      <c r="AN72"/>
      <c r="AO72"/>
      <c r="AP72"/>
      <c r="AQ72"/>
      <c r="AR72"/>
      <c r="AS72"/>
      <c r="AT72"/>
      <c r="AU72"/>
      <c r="AV72"/>
    </row>
    <row r="73" spans="1:48" ht="14">
      <c r="A73"/>
      <c r="B73" s="19"/>
      <c r="C73" s="20"/>
      <c r="D73" s="269">
        <v>58</v>
      </c>
      <c r="E73" s="236" t="s">
        <v>3876</v>
      </c>
      <c r="F73" s="225"/>
      <c r="G73" s="205" t="s">
        <v>3856</v>
      </c>
      <c r="H73" s="194"/>
      <c r="I73" s="207" t="s">
        <v>3452</v>
      </c>
      <c r="J73" s="5"/>
      <c r="K73" s="179">
        <f t="shared" si="2"/>
        <v>0</v>
      </c>
      <c r="L73" s="102"/>
      <c r="M73" s="73"/>
      <c r="N73" s="73"/>
      <c r="O73" s="73"/>
      <c r="P73" s="73"/>
      <c r="Q73" s="73"/>
      <c r="R73" s="73"/>
      <c r="S73" s="73"/>
      <c r="T73" s="73"/>
      <c r="U73" s="280"/>
      <c r="V73" s="376"/>
      <c r="W73" s="335">
        <v>0</v>
      </c>
      <c r="X73" s="336">
        <v>0</v>
      </c>
      <c r="Y73" s="85"/>
      <c r="Z73" s="26"/>
      <c r="AA73"/>
      <c r="AB73"/>
      <c r="AC73"/>
      <c r="AD73"/>
      <c r="AE73"/>
      <c r="AF73"/>
      <c r="AG73"/>
      <c r="AH73"/>
      <c r="AI73"/>
      <c r="AJ73"/>
      <c r="AK73"/>
      <c r="AL73"/>
      <c r="AM73"/>
      <c r="AN73"/>
      <c r="AO73"/>
      <c r="AP73"/>
      <c r="AQ73"/>
      <c r="AR73"/>
      <c r="AS73"/>
      <c r="AT73"/>
      <c r="AU73"/>
      <c r="AV73"/>
    </row>
    <row r="74" spans="1:48" ht="14">
      <c r="A74"/>
      <c r="B74" s="19"/>
      <c r="C74" s="20"/>
      <c r="D74" s="269">
        <v>59</v>
      </c>
      <c r="E74" s="234" t="s">
        <v>3877</v>
      </c>
      <c r="F74" s="225"/>
      <c r="G74" s="204" t="s">
        <v>3856</v>
      </c>
      <c r="H74" s="194"/>
      <c r="I74" s="206" t="s">
        <v>3452</v>
      </c>
      <c r="J74" s="5"/>
      <c r="K74" s="179">
        <f t="shared" si="2"/>
        <v>0</v>
      </c>
      <c r="L74" s="102"/>
      <c r="M74" s="72"/>
      <c r="N74" s="72"/>
      <c r="O74" s="72"/>
      <c r="P74" s="72"/>
      <c r="Q74" s="72"/>
      <c r="R74" s="72"/>
      <c r="S74" s="72"/>
      <c r="T74" s="72"/>
      <c r="U74" s="280"/>
      <c r="V74" s="376"/>
      <c r="W74" s="333">
        <v>0</v>
      </c>
      <c r="X74" s="334">
        <v>0</v>
      </c>
      <c r="Y74" s="85"/>
      <c r="Z74" s="26"/>
      <c r="AA74"/>
      <c r="AB74"/>
      <c r="AC74"/>
      <c r="AD74"/>
      <c r="AE74"/>
      <c r="AF74"/>
      <c r="AG74"/>
      <c r="AH74"/>
      <c r="AI74"/>
      <c r="AJ74"/>
      <c r="AK74"/>
      <c r="AL74"/>
      <c r="AM74"/>
      <c r="AN74"/>
      <c r="AO74"/>
      <c r="AP74"/>
      <c r="AQ74"/>
      <c r="AR74"/>
      <c r="AS74"/>
      <c r="AT74"/>
      <c r="AU74"/>
      <c r="AV74"/>
    </row>
    <row r="75" spans="1:48" ht="14">
      <c r="A75"/>
      <c r="B75" s="19"/>
      <c r="C75" s="20"/>
      <c r="D75" s="269">
        <v>60</v>
      </c>
      <c r="E75" s="236" t="s">
        <v>3878</v>
      </c>
      <c r="F75" s="225"/>
      <c r="G75" s="205" t="s">
        <v>3856</v>
      </c>
      <c r="H75" s="194"/>
      <c r="I75" s="207" t="s">
        <v>3452</v>
      </c>
      <c r="J75" s="5"/>
      <c r="K75" s="179">
        <f t="shared" si="2"/>
        <v>0</v>
      </c>
      <c r="L75" s="102"/>
      <c r="M75" s="73"/>
      <c r="N75" s="73"/>
      <c r="O75" s="73"/>
      <c r="P75" s="73"/>
      <c r="Q75" s="73"/>
      <c r="R75" s="73"/>
      <c r="S75" s="73"/>
      <c r="T75" s="73"/>
      <c r="U75" s="280"/>
      <c r="V75" s="376"/>
      <c r="W75" s="335">
        <v>0</v>
      </c>
      <c r="X75" s="336">
        <v>0</v>
      </c>
      <c r="Y75" s="85"/>
      <c r="Z75" s="26"/>
      <c r="AA75"/>
      <c r="AB75"/>
      <c r="AC75"/>
      <c r="AD75"/>
      <c r="AE75"/>
      <c r="AF75"/>
      <c r="AG75"/>
      <c r="AH75"/>
      <c r="AI75"/>
      <c r="AJ75"/>
      <c r="AK75"/>
      <c r="AL75"/>
      <c r="AM75"/>
      <c r="AN75"/>
      <c r="AO75"/>
      <c r="AP75"/>
      <c r="AQ75"/>
      <c r="AR75"/>
      <c r="AS75"/>
      <c r="AT75"/>
      <c r="AU75"/>
      <c r="AV75"/>
    </row>
    <row r="76" spans="1:48" ht="14">
      <c r="A76"/>
      <c r="B76" s="19"/>
      <c r="C76" s="20"/>
      <c r="D76" s="269">
        <v>61</v>
      </c>
      <c r="E76" s="234" t="s">
        <v>3879</v>
      </c>
      <c r="F76" s="225"/>
      <c r="G76" s="204" t="s">
        <v>3856</v>
      </c>
      <c r="H76" s="194"/>
      <c r="I76" s="206" t="s">
        <v>3452</v>
      </c>
      <c r="J76" s="5"/>
      <c r="K76" s="179">
        <f t="shared" si="2"/>
        <v>0</v>
      </c>
      <c r="L76" s="102"/>
      <c r="M76" s="72"/>
      <c r="N76" s="72"/>
      <c r="O76" s="72"/>
      <c r="P76" s="72"/>
      <c r="Q76" s="72"/>
      <c r="R76" s="72"/>
      <c r="S76" s="72"/>
      <c r="T76" s="72"/>
      <c r="U76" s="280"/>
      <c r="V76" s="376"/>
      <c r="W76" s="333">
        <v>0</v>
      </c>
      <c r="X76" s="334">
        <v>0</v>
      </c>
      <c r="Y76" s="85"/>
      <c r="Z76" s="26"/>
      <c r="AA76"/>
      <c r="AB76"/>
      <c r="AC76"/>
      <c r="AD76"/>
      <c r="AE76"/>
      <c r="AF76"/>
      <c r="AG76"/>
      <c r="AH76"/>
      <c r="AI76"/>
      <c r="AJ76"/>
      <c r="AK76"/>
      <c r="AL76"/>
      <c r="AM76"/>
      <c r="AN76"/>
      <c r="AO76"/>
      <c r="AP76"/>
      <c r="AQ76"/>
      <c r="AR76"/>
      <c r="AS76"/>
      <c r="AT76"/>
      <c r="AU76"/>
      <c r="AV76"/>
    </row>
    <row r="77" spans="1:48" ht="14">
      <c r="A77"/>
      <c r="B77" s="19"/>
      <c r="C77" s="20"/>
      <c r="D77" s="269">
        <v>62</v>
      </c>
      <c r="E77" s="235" t="s">
        <v>3880</v>
      </c>
      <c r="F77" s="225"/>
      <c r="G77" s="205" t="s">
        <v>3856</v>
      </c>
      <c r="H77" s="194"/>
      <c r="I77" s="207" t="s">
        <v>3452</v>
      </c>
      <c r="J77" s="5"/>
      <c r="K77" s="179">
        <f t="shared" si="2"/>
        <v>0</v>
      </c>
      <c r="L77" s="102"/>
      <c r="M77" s="73"/>
      <c r="N77" s="73"/>
      <c r="O77" s="73"/>
      <c r="P77" s="73"/>
      <c r="Q77" s="73"/>
      <c r="R77" s="73"/>
      <c r="S77" s="73"/>
      <c r="T77" s="73"/>
      <c r="U77" s="280"/>
      <c r="V77" s="376"/>
      <c r="W77" s="335">
        <v>0</v>
      </c>
      <c r="X77" s="336">
        <v>0</v>
      </c>
      <c r="Y77" s="85"/>
      <c r="Z77" s="26"/>
      <c r="AA77"/>
      <c r="AB77"/>
      <c r="AC77"/>
      <c r="AD77"/>
      <c r="AE77"/>
      <c r="AF77"/>
      <c r="AG77"/>
      <c r="AH77"/>
      <c r="AI77"/>
      <c r="AJ77"/>
      <c r="AK77"/>
      <c r="AL77"/>
      <c r="AM77"/>
      <c r="AN77"/>
      <c r="AO77"/>
      <c r="AP77"/>
      <c r="AQ77"/>
      <c r="AR77"/>
      <c r="AS77"/>
      <c r="AT77"/>
      <c r="AU77"/>
      <c r="AV77"/>
    </row>
    <row r="78" spans="1:48" ht="14">
      <c r="A78"/>
      <c r="B78" s="19"/>
      <c r="C78" s="20"/>
      <c r="D78" s="269">
        <v>63</v>
      </c>
      <c r="E78" s="234" t="s">
        <v>3883</v>
      </c>
      <c r="F78" s="225"/>
      <c r="G78" s="204" t="s">
        <v>3856</v>
      </c>
      <c r="H78" s="194"/>
      <c r="I78" s="206" t="s">
        <v>3452</v>
      </c>
      <c r="J78" s="5"/>
      <c r="K78" s="179">
        <f t="shared" si="2"/>
        <v>0</v>
      </c>
      <c r="L78" s="102"/>
      <c r="M78" s="72"/>
      <c r="N78" s="72"/>
      <c r="O78" s="72"/>
      <c r="P78" s="72"/>
      <c r="Q78" s="72"/>
      <c r="R78" s="72"/>
      <c r="S78" s="72"/>
      <c r="T78" s="72"/>
      <c r="U78" s="280"/>
      <c r="V78" s="376"/>
      <c r="W78" s="333">
        <v>0</v>
      </c>
      <c r="X78" s="334">
        <v>0</v>
      </c>
      <c r="Y78" s="85"/>
      <c r="Z78" s="26"/>
      <c r="AA78"/>
      <c r="AB78"/>
      <c r="AC78"/>
      <c r="AD78"/>
      <c r="AE78"/>
      <c r="AF78"/>
      <c r="AG78"/>
      <c r="AH78"/>
      <c r="AI78"/>
      <c r="AJ78"/>
      <c r="AK78"/>
      <c r="AL78"/>
      <c r="AM78"/>
      <c r="AN78"/>
      <c r="AO78"/>
      <c r="AP78"/>
      <c r="AQ78"/>
      <c r="AR78"/>
      <c r="AS78"/>
      <c r="AT78"/>
      <c r="AU78"/>
      <c r="AV78"/>
    </row>
    <row r="79" spans="1:48" ht="14">
      <c r="A79"/>
      <c r="B79" s="19"/>
      <c r="C79" s="20"/>
      <c r="D79" s="269">
        <v>64</v>
      </c>
      <c r="E79" s="236" t="s">
        <v>3882</v>
      </c>
      <c r="F79" s="225"/>
      <c r="G79" s="205" t="s">
        <v>3856</v>
      </c>
      <c r="H79" s="194"/>
      <c r="I79" s="207" t="s">
        <v>3452</v>
      </c>
      <c r="J79" s="5"/>
      <c r="K79" s="179">
        <f t="shared" si="2"/>
        <v>0</v>
      </c>
      <c r="L79" s="102"/>
      <c r="M79" s="73"/>
      <c r="N79" s="73"/>
      <c r="O79" s="73"/>
      <c r="P79" s="73"/>
      <c r="Q79" s="73"/>
      <c r="R79" s="73"/>
      <c r="S79" s="73"/>
      <c r="T79" s="73"/>
      <c r="U79" s="280"/>
      <c r="V79" s="376"/>
      <c r="W79" s="335">
        <v>0</v>
      </c>
      <c r="X79" s="336">
        <v>0</v>
      </c>
      <c r="Y79" s="85"/>
      <c r="Z79" s="26"/>
      <c r="AA79"/>
      <c r="AB79"/>
      <c r="AC79"/>
      <c r="AD79"/>
      <c r="AE79"/>
      <c r="AF79"/>
      <c r="AG79"/>
      <c r="AH79"/>
      <c r="AI79"/>
      <c r="AJ79"/>
      <c r="AK79"/>
      <c r="AL79"/>
      <c r="AM79"/>
      <c r="AN79"/>
      <c r="AO79"/>
      <c r="AP79"/>
      <c r="AQ79"/>
      <c r="AR79"/>
      <c r="AS79"/>
      <c r="AT79"/>
      <c r="AU79"/>
      <c r="AV79"/>
    </row>
    <row r="80" spans="1:48" ht="14">
      <c r="A80"/>
      <c r="B80" s="19"/>
      <c r="C80" s="20"/>
      <c r="D80" s="269">
        <v>65</v>
      </c>
      <c r="E80" s="234" t="s">
        <v>3868</v>
      </c>
      <c r="F80" s="225"/>
      <c r="G80" s="204" t="s">
        <v>3856</v>
      </c>
      <c r="H80" s="194"/>
      <c r="I80" s="206" t="s">
        <v>3451</v>
      </c>
      <c r="J80" s="5"/>
      <c r="K80" s="179">
        <f t="shared" ref="K80:K111" si="3">SUM(M80:T80)</f>
        <v>0</v>
      </c>
      <c r="L80" s="102"/>
      <c r="M80" s="72"/>
      <c r="N80" s="72"/>
      <c r="O80" s="72"/>
      <c r="P80" s="72"/>
      <c r="Q80" s="72"/>
      <c r="R80" s="72"/>
      <c r="S80" s="72"/>
      <c r="T80" s="72"/>
      <c r="U80" s="280"/>
      <c r="V80" s="376"/>
      <c r="W80" s="333">
        <v>0</v>
      </c>
      <c r="X80" s="334">
        <v>0</v>
      </c>
      <c r="Y80" s="85"/>
      <c r="Z80" s="26"/>
      <c r="AA80"/>
      <c r="AB80"/>
      <c r="AC80"/>
      <c r="AD80"/>
      <c r="AE80"/>
      <c r="AF80"/>
      <c r="AG80"/>
      <c r="AH80"/>
      <c r="AI80"/>
      <c r="AJ80"/>
      <c r="AK80"/>
      <c r="AL80"/>
      <c r="AM80"/>
      <c r="AN80"/>
      <c r="AO80"/>
      <c r="AP80"/>
      <c r="AQ80"/>
      <c r="AR80"/>
      <c r="AS80"/>
      <c r="AT80"/>
      <c r="AU80"/>
      <c r="AV80"/>
    </row>
    <row r="81" spans="1:48" ht="14">
      <c r="A81"/>
      <c r="B81" s="19"/>
      <c r="C81" s="20"/>
      <c r="D81" s="269">
        <v>66</v>
      </c>
      <c r="E81" s="235" t="s">
        <v>3884</v>
      </c>
      <c r="F81" s="225"/>
      <c r="G81" s="205" t="s">
        <v>3856</v>
      </c>
      <c r="H81" s="194"/>
      <c r="I81" s="207" t="s">
        <v>3451</v>
      </c>
      <c r="J81" s="5"/>
      <c r="K81" s="179">
        <f t="shared" si="3"/>
        <v>0</v>
      </c>
      <c r="L81" s="102"/>
      <c r="M81" s="73"/>
      <c r="N81" s="73"/>
      <c r="O81" s="73"/>
      <c r="P81" s="73"/>
      <c r="Q81" s="73"/>
      <c r="R81" s="73"/>
      <c r="S81" s="73"/>
      <c r="T81" s="73"/>
      <c r="U81" s="280"/>
      <c r="V81" s="376"/>
      <c r="W81" s="335">
        <v>0</v>
      </c>
      <c r="X81" s="336">
        <v>0</v>
      </c>
      <c r="Y81" s="85"/>
      <c r="Z81" s="26"/>
      <c r="AA81"/>
      <c r="AB81"/>
      <c r="AC81"/>
      <c r="AD81"/>
      <c r="AE81"/>
      <c r="AF81"/>
      <c r="AG81"/>
      <c r="AH81"/>
      <c r="AI81"/>
      <c r="AJ81"/>
      <c r="AK81"/>
      <c r="AL81"/>
      <c r="AM81"/>
      <c r="AN81"/>
      <c r="AO81"/>
      <c r="AP81"/>
      <c r="AQ81"/>
      <c r="AR81"/>
      <c r="AS81"/>
      <c r="AT81"/>
      <c r="AU81"/>
      <c r="AV81"/>
    </row>
    <row r="82" spans="1:48" ht="14">
      <c r="A82"/>
      <c r="B82" s="19"/>
      <c r="C82" s="20"/>
      <c r="D82" s="269">
        <v>67</v>
      </c>
      <c r="E82" s="234" t="s">
        <v>3870</v>
      </c>
      <c r="F82" s="225"/>
      <c r="G82" s="204" t="s">
        <v>3856</v>
      </c>
      <c r="H82" s="194"/>
      <c r="I82" s="206" t="s">
        <v>3451</v>
      </c>
      <c r="J82" s="5"/>
      <c r="K82" s="179">
        <f t="shared" si="3"/>
        <v>0</v>
      </c>
      <c r="L82" s="102"/>
      <c r="M82" s="72"/>
      <c r="N82" s="72"/>
      <c r="O82" s="72"/>
      <c r="P82" s="72"/>
      <c r="Q82" s="72"/>
      <c r="R82" s="72"/>
      <c r="S82" s="72"/>
      <c r="T82" s="72"/>
      <c r="U82" s="280"/>
      <c r="V82" s="376"/>
      <c r="W82" s="333">
        <v>0</v>
      </c>
      <c r="X82" s="334">
        <v>0</v>
      </c>
      <c r="Y82" s="85"/>
      <c r="Z82" s="26"/>
      <c r="AA82"/>
      <c r="AB82"/>
      <c r="AC82"/>
      <c r="AD82"/>
      <c r="AE82"/>
      <c r="AF82"/>
      <c r="AG82"/>
      <c r="AH82"/>
      <c r="AI82"/>
      <c r="AJ82"/>
      <c r="AK82"/>
      <c r="AL82"/>
      <c r="AM82"/>
      <c r="AN82"/>
      <c r="AO82"/>
      <c r="AP82"/>
      <c r="AQ82"/>
      <c r="AR82"/>
      <c r="AS82"/>
      <c r="AT82"/>
      <c r="AU82"/>
      <c r="AV82"/>
    </row>
    <row r="83" spans="1:48" ht="14">
      <c r="A83"/>
      <c r="B83" s="19"/>
      <c r="C83" s="20"/>
      <c r="D83" s="269">
        <v>68</v>
      </c>
      <c r="E83" s="236" t="s">
        <v>3871</v>
      </c>
      <c r="F83" s="225"/>
      <c r="G83" s="205" t="s">
        <v>3856</v>
      </c>
      <c r="H83" s="194"/>
      <c r="I83" s="207" t="s">
        <v>3451</v>
      </c>
      <c r="J83" s="5"/>
      <c r="K83" s="179">
        <f t="shared" si="3"/>
        <v>0</v>
      </c>
      <c r="L83" s="102"/>
      <c r="M83" s="73"/>
      <c r="N83" s="73"/>
      <c r="O83" s="73"/>
      <c r="P83" s="73"/>
      <c r="Q83" s="73"/>
      <c r="R83" s="73"/>
      <c r="S83" s="73"/>
      <c r="T83" s="73"/>
      <c r="U83" s="280"/>
      <c r="V83" s="376"/>
      <c r="W83" s="335">
        <v>0</v>
      </c>
      <c r="X83" s="336">
        <v>0</v>
      </c>
      <c r="Y83" s="85"/>
      <c r="Z83" s="26"/>
      <c r="AA83"/>
      <c r="AB83"/>
      <c r="AC83"/>
      <c r="AD83"/>
      <c r="AE83"/>
      <c r="AF83"/>
      <c r="AG83"/>
      <c r="AH83"/>
      <c r="AI83"/>
      <c r="AJ83"/>
      <c r="AK83"/>
      <c r="AL83"/>
      <c r="AM83"/>
      <c r="AN83"/>
      <c r="AO83"/>
      <c r="AP83"/>
      <c r="AQ83"/>
      <c r="AR83"/>
      <c r="AS83"/>
      <c r="AT83"/>
      <c r="AU83"/>
      <c r="AV83"/>
    </row>
    <row r="84" spans="1:48" ht="14">
      <c r="A84"/>
      <c r="B84" s="19"/>
      <c r="C84" s="20"/>
      <c r="D84" s="269">
        <v>69</v>
      </c>
      <c r="E84" s="234" t="s">
        <v>3859</v>
      </c>
      <c r="F84" s="225"/>
      <c r="G84" s="204" t="s">
        <v>3856</v>
      </c>
      <c r="H84" s="194"/>
      <c r="I84" s="206" t="s">
        <v>3451</v>
      </c>
      <c r="J84" s="5"/>
      <c r="K84" s="179">
        <f t="shared" si="3"/>
        <v>0</v>
      </c>
      <c r="L84" s="102"/>
      <c r="M84" s="72"/>
      <c r="N84" s="72"/>
      <c r="O84" s="72"/>
      <c r="P84" s="72"/>
      <c r="Q84" s="72"/>
      <c r="R84" s="72"/>
      <c r="S84" s="72"/>
      <c r="T84" s="72"/>
      <c r="U84" s="280"/>
      <c r="V84" s="376"/>
      <c r="W84" s="333">
        <v>0</v>
      </c>
      <c r="X84" s="334">
        <v>0</v>
      </c>
      <c r="Y84" s="85"/>
      <c r="Z84" s="26"/>
      <c r="AA84"/>
      <c r="AB84"/>
      <c r="AC84"/>
      <c r="AD84"/>
      <c r="AE84"/>
      <c r="AF84"/>
      <c r="AG84"/>
      <c r="AH84"/>
      <c r="AI84"/>
      <c r="AJ84"/>
      <c r="AK84"/>
      <c r="AL84"/>
      <c r="AM84"/>
      <c r="AN84"/>
      <c r="AO84"/>
      <c r="AP84"/>
      <c r="AQ84"/>
      <c r="AR84"/>
      <c r="AS84"/>
      <c r="AT84"/>
      <c r="AU84"/>
      <c r="AV84"/>
    </row>
    <row r="85" spans="1:48" ht="14">
      <c r="A85"/>
      <c r="B85" s="19"/>
      <c r="C85" s="20"/>
      <c r="D85" s="269">
        <v>70</v>
      </c>
      <c r="E85" s="236" t="s">
        <v>3872</v>
      </c>
      <c r="F85" s="225"/>
      <c r="G85" s="205" t="s">
        <v>3856</v>
      </c>
      <c r="H85" s="194"/>
      <c r="I85" s="207" t="s">
        <v>3451</v>
      </c>
      <c r="J85" s="5"/>
      <c r="K85" s="179">
        <f t="shared" si="3"/>
        <v>0</v>
      </c>
      <c r="L85" s="102"/>
      <c r="M85" s="73"/>
      <c r="N85" s="73"/>
      <c r="O85" s="73"/>
      <c r="P85" s="73"/>
      <c r="Q85" s="73"/>
      <c r="R85" s="73"/>
      <c r="S85" s="73"/>
      <c r="T85" s="73"/>
      <c r="U85" s="280"/>
      <c r="V85" s="376"/>
      <c r="W85" s="335">
        <v>0</v>
      </c>
      <c r="X85" s="336">
        <v>0</v>
      </c>
      <c r="Y85" s="85"/>
      <c r="Z85" s="26"/>
      <c r="AA85"/>
      <c r="AB85"/>
      <c r="AC85"/>
      <c r="AD85"/>
      <c r="AE85"/>
      <c r="AF85"/>
      <c r="AG85"/>
      <c r="AH85"/>
      <c r="AI85"/>
      <c r="AJ85"/>
      <c r="AK85"/>
      <c r="AL85"/>
      <c r="AM85"/>
      <c r="AN85"/>
      <c r="AO85"/>
      <c r="AP85"/>
      <c r="AQ85"/>
      <c r="AR85"/>
      <c r="AS85"/>
      <c r="AT85"/>
      <c r="AU85"/>
      <c r="AV85"/>
    </row>
    <row r="86" spans="1:48" ht="14">
      <c r="A86"/>
      <c r="B86" s="19"/>
      <c r="C86" s="20"/>
      <c r="D86" s="269">
        <v>71</v>
      </c>
      <c r="E86" s="234" t="s">
        <v>3873</v>
      </c>
      <c r="F86" s="225"/>
      <c r="G86" s="204" t="s">
        <v>3856</v>
      </c>
      <c r="H86" s="194"/>
      <c r="I86" s="206" t="s">
        <v>3451</v>
      </c>
      <c r="J86" s="5"/>
      <c r="K86" s="179">
        <f t="shared" si="3"/>
        <v>0</v>
      </c>
      <c r="L86" s="102"/>
      <c r="M86" s="72"/>
      <c r="N86" s="72"/>
      <c r="O86" s="72"/>
      <c r="P86" s="72"/>
      <c r="Q86" s="72"/>
      <c r="R86" s="72"/>
      <c r="S86" s="72"/>
      <c r="T86" s="72"/>
      <c r="U86" s="280"/>
      <c r="V86" s="376"/>
      <c r="W86" s="333">
        <v>0</v>
      </c>
      <c r="X86" s="334">
        <v>0</v>
      </c>
      <c r="Y86" s="85"/>
      <c r="Z86" s="26"/>
      <c r="AA86"/>
      <c r="AB86"/>
      <c r="AC86"/>
      <c r="AD86"/>
      <c r="AE86"/>
      <c r="AF86"/>
      <c r="AG86"/>
      <c r="AH86"/>
      <c r="AI86"/>
      <c r="AJ86"/>
      <c r="AK86"/>
      <c r="AL86"/>
      <c r="AM86"/>
      <c r="AN86"/>
      <c r="AO86"/>
      <c r="AP86"/>
      <c r="AQ86"/>
      <c r="AR86"/>
      <c r="AS86"/>
      <c r="AT86"/>
      <c r="AU86"/>
      <c r="AV86"/>
    </row>
    <row r="87" spans="1:48" ht="14">
      <c r="A87"/>
      <c r="B87" s="19"/>
      <c r="C87" s="20"/>
      <c r="D87" s="269">
        <v>72</v>
      </c>
      <c r="E87" s="236" t="s">
        <v>3874</v>
      </c>
      <c r="F87" s="225"/>
      <c r="G87" s="205" t="s">
        <v>3856</v>
      </c>
      <c r="H87" s="194"/>
      <c r="I87" s="207" t="s">
        <v>3451</v>
      </c>
      <c r="J87" s="5"/>
      <c r="K87" s="179">
        <f t="shared" si="3"/>
        <v>0</v>
      </c>
      <c r="L87" s="102"/>
      <c r="M87" s="73"/>
      <c r="N87" s="73"/>
      <c r="O87" s="73"/>
      <c r="P87" s="73"/>
      <c r="Q87" s="73"/>
      <c r="R87" s="73"/>
      <c r="S87" s="73"/>
      <c r="T87" s="73"/>
      <c r="U87" s="280"/>
      <c r="V87" s="376"/>
      <c r="W87" s="335">
        <v>0</v>
      </c>
      <c r="X87" s="336">
        <v>0</v>
      </c>
      <c r="Y87" s="85"/>
      <c r="Z87" s="26"/>
      <c r="AA87"/>
      <c r="AB87"/>
      <c r="AC87"/>
      <c r="AD87"/>
      <c r="AE87"/>
      <c r="AF87"/>
      <c r="AG87"/>
      <c r="AH87"/>
      <c r="AI87"/>
      <c r="AJ87"/>
      <c r="AK87"/>
      <c r="AL87"/>
      <c r="AM87"/>
      <c r="AN87"/>
      <c r="AO87"/>
      <c r="AP87"/>
      <c r="AQ87"/>
      <c r="AR87"/>
      <c r="AS87"/>
      <c r="AT87"/>
      <c r="AU87"/>
      <c r="AV87"/>
    </row>
    <row r="88" spans="1:48" ht="14">
      <c r="A88"/>
      <c r="B88" s="19"/>
      <c r="C88" s="20"/>
      <c r="D88" s="269">
        <v>73</v>
      </c>
      <c r="E88" s="234" t="s">
        <v>3875</v>
      </c>
      <c r="F88" s="225"/>
      <c r="G88" s="204" t="s">
        <v>3856</v>
      </c>
      <c r="H88" s="194"/>
      <c r="I88" s="206" t="s">
        <v>3451</v>
      </c>
      <c r="J88" s="5"/>
      <c r="K88" s="179">
        <f t="shared" si="3"/>
        <v>0</v>
      </c>
      <c r="L88" s="102"/>
      <c r="M88" s="72"/>
      <c r="N88" s="72"/>
      <c r="O88" s="72"/>
      <c r="P88" s="72"/>
      <c r="Q88" s="72"/>
      <c r="R88" s="72"/>
      <c r="S88" s="72"/>
      <c r="T88" s="72"/>
      <c r="U88" s="280"/>
      <c r="V88" s="376"/>
      <c r="W88" s="333">
        <v>0</v>
      </c>
      <c r="X88" s="334">
        <v>0</v>
      </c>
      <c r="Y88" s="85"/>
      <c r="Z88" s="26"/>
      <c r="AA88"/>
      <c r="AB88"/>
      <c r="AC88"/>
      <c r="AD88"/>
      <c r="AE88"/>
      <c r="AF88"/>
      <c r="AG88"/>
      <c r="AH88"/>
      <c r="AI88"/>
      <c r="AJ88"/>
      <c r="AK88"/>
      <c r="AL88"/>
      <c r="AM88"/>
      <c r="AN88"/>
      <c r="AO88"/>
      <c r="AP88"/>
      <c r="AQ88"/>
      <c r="AR88"/>
      <c r="AS88"/>
      <c r="AT88"/>
      <c r="AU88"/>
      <c r="AV88"/>
    </row>
    <row r="89" spans="1:48" ht="14">
      <c r="A89"/>
      <c r="B89" s="19"/>
      <c r="C89" s="20"/>
      <c r="D89" s="269">
        <v>74</v>
      </c>
      <c r="E89" s="236" t="s">
        <v>3876</v>
      </c>
      <c r="F89" s="225"/>
      <c r="G89" s="205" t="s">
        <v>3856</v>
      </c>
      <c r="H89" s="194"/>
      <c r="I89" s="207" t="s">
        <v>3451</v>
      </c>
      <c r="J89" s="5"/>
      <c r="K89" s="179">
        <f t="shared" si="3"/>
        <v>0</v>
      </c>
      <c r="L89" s="102"/>
      <c r="M89" s="73"/>
      <c r="N89" s="73"/>
      <c r="O89" s="73"/>
      <c r="P89" s="73"/>
      <c r="Q89" s="73"/>
      <c r="R89" s="73"/>
      <c r="S89" s="73"/>
      <c r="T89" s="73"/>
      <c r="U89" s="280"/>
      <c r="V89" s="376"/>
      <c r="W89" s="335">
        <v>0</v>
      </c>
      <c r="X89" s="336">
        <v>0</v>
      </c>
      <c r="Y89" s="85"/>
      <c r="Z89" s="26"/>
      <c r="AA89"/>
      <c r="AB89"/>
      <c r="AC89"/>
      <c r="AD89"/>
      <c r="AE89"/>
      <c r="AF89"/>
      <c r="AG89"/>
      <c r="AH89"/>
      <c r="AI89"/>
      <c r="AJ89"/>
      <c r="AK89"/>
      <c r="AL89"/>
      <c r="AM89"/>
      <c r="AN89"/>
      <c r="AO89"/>
      <c r="AP89"/>
      <c r="AQ89"/>
      <c r="AR89"/>
      <c r="AS89"/>
      <c r="AT89"/>
      <c r="AU89"/>
      <c r="AV89"/>
    </row>
    <row r="90" spans="1:48" ht="14">
      <c r="A90"/>
      <c r="B90" s="19"/>
      <c r="C90" s="20"/>
      <c r="D90" s="269">
        <v>75</v>
      </c>
      <c r="E90" s="234" t="s">
        <v>3877</v>
      </c>
      <c r="F90" s="225"/>
      <c r="G90" s="204" t="s">
        <v>3856</v>
      </c>
      <c r="H90" s="194"/>
      <c r="I90" s="206" t="s">
        <v>3451</v>
      </c>
      <c r="J90" s="5"/>
      <c r="K90" s="179">
        <f t="shared" si="3"/>
        <v>0</v>
      </c>
      <c r="L90" s="102"/>
      <c r="M90" s="72"/>
      <c r="N90" s="72"/>
      <c r="O90" s="72"/>
      <c r="P90" s="72"/>
      <c r="Q90" s="72"/>
      <c r="R90" s="72"/>
      <c r="S90" s="72"/>
      <c r="T90" s="72"/>
      <c r="U90" s="280"/>
      <c r="V90" s="376"/>
      <c r="W90" s="333">
        <v>0</v>
      </c>
      <c r="X90" s="334">
        <v>0</v>
      </c>
      <c r="Y90" s="85"/>
      <c r="Z90" s="26"/>
      <c r="AA90"/>
      <c r="AB90"/>
      <c r="AC90"/>
      <c r="AD90"/>
      <c r="AE90"/>
      <c r="AF90"/>
      <c r="AG90"/>
      <c r="AH90"/>
      <c r="AI90"/>
      <c r="AJ90"/>
      <c r="AK90"/>
      <c r="AL90"/>
      <c r="AM90"/>
      <c r="AN90"/>
      <c r="AO90"/>
      <c r="AP90"/>
      <c r="AQ90"/>
      <c r="AR90"/>
      <c r="AS90"/>
      <c r="AT90"/>
      <c r="AU90"/>
      <c r="AV90"/>
    </row>
    <row r="91" spans="1:48" ht="14">
      <c r="A91"/>
      <c r="B91" s="19"/>
      <c r="C91" s="20"/>
      <c r="D91" s="269">
        <v>76</v>
      </c>
      <c r="E91" s="236" t="s">
        <v>3878</v>
      </c>
      <c r="F91" s="225"/>
      <c r="G91" s="205" t="s">
        <v>3856</v>
      </c>
      <c r="H91" s="194"/>
      <c r="I91" s="207" t="s">
        <v>3451</v>
      </c>
      <c r="J91" s="5"/>
      <c r="K91" s="179">
        <f t="shared" si="3"/>
        <v>0</v>
      </c>
      <c r="L91" s="102"/>
      <c r="M91" s="73"/>
      <c r="N91" s="73"/>
      <c r="O91" s="73"/>
      <c r="P91" s="73"/>
      <c r="Q91" s="73"/>
      <c r="R91" s="73"/>
      <c r="S91" s="73"/>
      <c r="T91" s="73"/>
      <c r="U91" s="280"/>
      <c r="V91" s="376"/>
      <c r="W91" s="335">
        <v>0</v>
      </c>
      <c r="X91" s="336">
        <v>0</v>
      </c>
      <c r="Y91" s="85"/>
      <c r="Z91" s="26"/>
      <c r="AA91"/>
      <c r="AB91"/>
      <c r="AC91"/>
      <c r="AD91"/>
      <c r="AE91"/>
      <c r="AF91"/>
      <c r="AG91"/>
      <c r="AH91"/>
      <c r="AI91"/>
      <c r="AJ91"/>
      <c r="AK91"/>
      <c r="AL91"/>
      <c r="AM91"/>
      <c r="AN91"/>
      <c r="AO91"/>
      <c r="AP91"/>
      <c r="AQ91"/>
      <c r="AR91"/>
      <c r="AS91"/>
      <c r="AT91"/>
      <c r="AU91"/>
      <c r="AV91"/>
    </row>
    <row r="92" spans="1:48" ht="14">
      <c r="A92"/>
      <c r="B92" s="19"/>
      <c r="C92" s="20"/>
      <c r="D92" s="269">
        <v>77</v>
      </c>
      <c r="E92" s="234" t="s">
        <v>3879</v>
      </c>
      <c r="F92" s="225"/>
      <c r="G92" s="204" t="s">
        <v>3856</v>
      </c>
      <c r="H92" s="194"/>
      <c r="I92" s="206" t="s">
        <v>3451</v>
      </c>
      <c r="J92" s="5"/>
      <c r="K92" s="179">
        <f t="shared" si="3"/>
        <v>0</v>
      </c>
      <c r="L92" s="102"/>
      <c r="M92" s="72"/>
      <c r="N92" s="72"/>
      <c r="O92" s="72"/>
      <c r="P92" s="72"/>
      <c r="Q92" s="72"/>
      <c r="R92" s="72"/>
      <c r="S92" s="72"/>
      <c r="T92" s="72"/>
      <c r="U92" s="280"/>
      <c r="V92" s="376"/>
      <c r="W92" s="333">
        <v>0</v>
      </c>
      <c r="X92" s="334">
        <v>0</v>
      </c>
      <c r="Y92" s="85"/>
      <c r="Z92" s="26"/>
      <c r="AA92"/>
      <c r="AB92"/>
      <c r="AC92"/>
      <c r="AD92"/>
      <c r="AE92"/>
      <c r="AF92"/>
      <c r="AG92"/>
      <c r="AH92"/>
      <c r="AI92"/>
      <c r="AJ92"/>
      <c r="AK92"/>
      <c r="AL92"/>
      <c r="AM92"/>
      <c r="AN92"/>
      <c r="AO92"/>
      <c r="AP92"/>
      <c r="AQ92"/>
      <c r="AR92"/>
      <c r="AS92"/>
      <c r="AT92"/>
      <c r="AU92"/>
      <c r="AV92"/>
    </row>
    <row r="93" spans="1:48" ht="14">
      <c r="A93"/>
      <c r="B93" s="19"/>
      <c r="C93" s="20"/>
      <c r="D93" s="269">
        <v>78</v>
      </c>
      <c r="E93" s="236" t="s">
        <v>3880</v>
      </c>
      <c r="F93" s="225"/>
      <c r="G93" s="205" t="s">
        <v>3856</v>
      </c>
      <c r="H93" s="194"/>
      <c r="I93" s="207" t="s">
        <v>3451</v>
      </c>
      <c r="J93" s="5"/>
      <c r="K93" s="179">
        <f t="shared" si="3"/>
        <v>0</v>
      </c>
      <c r="L93" s="102"/>
      <c r="M93" s="73"/>
      <c r="N93" s="73"/>
      <c r="O93" s="73"/>
      <c r="P93" s="73"/>
      <c r="Q93" s="73"/>
      <c r="R93" s="73"/>
      <c r="S93" s="73"/>
      <c r="T93" s="73"/>
      <c r="U93" s="280"/>
      <c r="V93" s="376"/>
      <c r="W93" s="335">
        <v>0</v>
      </c>
      <c r="X93" s="336">
        <v>0</v>
      </c>
      <c r="Y93" s="85"/>
      <c r="Z93" s="26"/>
      <c r="AA93"/>
      <c r="AB93"/>
      <c r="AC93"/>
      <c r="AD93"/>
      <c r="AE93"/>
      <c r="AF93"/>
      <c r="AG93"/>
      <c r="AH93"/>
      <c r="AI93"/>
      <c r="AJ93"/>
      <c r="AK93"/>
      <c r="AL93"/>
      <c r="AM93"/>
      <c r="AN93"/>
      <c r="AO93"/>
      <c r="AP93"/>
      <c r="AQ93"/>
      <c r="AR93"/>
      <c r="AS93"/>
      <c r="AT93"/>
      <c r="AU93"/>
      <c r="AV93"/>
    </row>
    <row r="94" spans="1:48" ht="14">
      <c r="A94"/>
      <c r="B94" s="19"/>
      <c r="C94" s="20"/>
      <c r="D94" s="269">
        <v>79</v>
      </c>
      <c r="E94" s="234" t="s">
        <v>3881</v>
      </c>
      <c r="F94" s="225"/>
      <c r="G94" s="204" t="s">
        <v>3856</v>
      </c>
      <c r="H94" s="194"/>
      <c r="I94" s="206" t="s">
        <v>3451</v>
      </c>
      <c r="J94" s="5"/>
      <c r="K94" s="179">
        <f t="shared" si="3"/>
        <v>0</v>
      </c>
      <c r="L94" s="102"/>
      <c r="M94" s="72"/>
      <c r="N94" s="72"/>
      <c r="O94" s="72"/>
      <c r="P94" s="72"/>
      <c r="Q94" s="72"/>
      <c r="R94" s="72"/>
      <c r="S94" s="72"/>
      <c r="T94" s="72"/>
      <c r="U94" s="280"/>
      <c r="V94" s="376"/>
      <c r="W94" s="333">
        <v>0</v>
      </c>
      <c r="X94" s="334">
        <v>0</v>
      </c>
      <c r="Y94" s="85"/>
      <c r="Z94" s="26"/>
      <c r="AA94"/>
      <c r="AB94"/>
      <c r="AC94"/>
      <c r="AD94"/>
      <c r="AE94"/>
      <c r="AF94"/>
      <c r="AG94"/>
      <c r="AH94"/>
      <c r="AI94"/>
      <c r="AJ94"/>
      <c r="AK94"/>
      <c r="AL94"/>
      <c r="AM94"/>
      <c r="AN94"/>
      <c r="AO94"/>
      <c r="AP94"/>
      <c r="AQ94"/>
      <c r="AR94"/>
      <c r="AS94"/>
      <c r="AT94"/>
      <c r="AU94"/>
      <c r="AV94"/>
    </row>
    <row r="95" spans="1:48" ht="14">
      <c r="A95"/>
      <c r="B95" s="19"/>
      <c r="C95" s="20"/>
      <c r="D95" s="269">
        <v>80</v>
      </c>
      <c r="E95" s="236" t="s">
        <v>3882</v>
      </c>
      <c r="F95" s="225"/>
      <c r="G95" s="205" t="s">
        <v>3856</v>
      </c>
      <c r="H95" s="194"/>
      <c r="I95" s="207" t="s">
        <v>3451</v>
      </c>
      <c r="J95" s="5"/>
      <c r="K95" s="179">
        <f t="shared" si="3"/>
        <v>0</v>
      </c>
      <c r="L95" s="102"/>
      <c r="M95" s="73"/>
      <c r="N95" s="73"/>
      <c r="O95" s="73"/>
      <c r="P95" s="73"/>
      <c r="Q95" s="73"/>
      <c r="R95" s="73"/>
      <c r="S95" s="73"/>
      <c r="T95" s="73"/>
      <c r="U95" s="280"/>
      <c r="V95" s="376"/>
      <c r="W95" s="335">
        <v>0</v>
      </c>
      <c r="X95" s="336">
        <v>0</v>
      </c>
      <c r="Y95" s="85"/>
      <c r="Z95" s="26"/>
      <c r="AA95"/>
      <c r="AB95"/>
      <c r="AC95"/>
      <c r="AD95"/>
      <c r="AE95"/>
      <c r="AF95"/>
      <c r="AG95"/>
      <c r="AH95"/>
      <c r="AI95"/>
      <c r="AJ95"/>
      <c r="AK95"/>
      <c r="AL95"/>
      <c r="AM95"/>
      <c r="AN95"/>
      <c r="AO95"/>
      <c r="AP95"/>
      <c r="AQ95"/>
      <c r="AR95"/>
      <c r="AS95"/>
      <c r="AT95"/>
      <c r="AU95"/>
      <c r="AV95"/>
    </row>
    <row r="96" spans="1:48" ht="14">
      <c r="A96"/>
      <c r="B96" s="19"/>
      <c r="C96" s="20"/>
      <c r="D96" s="269">
        <v>81</v>
      </c>
      <c r="E96" s="234" t="s">
        <v>3884</v>
      </c>
      <c r="F96" s="225"/>
      <c r="G96" s="204" t="s">
        <v>3857</v>
      </c>
      <c r="H96" s="194"/>
      <c r="I96" s="206" t="s">
        <v>3861</v>
      </c>
      <c r="J96" s="5"/>
      <c r="K96" s="179">
        <f t="shared" si="3"/>
        <v>15044.300000000001</v>
      </c>
      <c r="L96" s="102"/>
      <c r="M96" s="72">
        <v>1162.69</v>
      </c>
      <c r="N96" s="72">
        <v>850</v>
      </c>
      <c r="O96" s="72"/>
      <c r="P96" s="72"/>
      <c r="Q96" s="72">
        <v>4821.26</v>
      </c>
      <c r="R96" s="72"/>
      <c r="S96" s="72">
        <v>8210.35</v>
      </c>
      <c r="T96" s="72"/>
      <c r="U96" s="280"/>
      <c r="V96" s="376"/>
      <c r="W96" s="333">
        <v>2319.2199999999998</v>
      </c>
      <c r="X96" s="334">
        <v>2558.0100000000002</v>
      </c>
      <c r="Y96" s="85"/>
      <c r="Z96" s="26"/>
      <c r="AA96"/>
      <c r="AB96"/>
      <c r="AC96"/>
      <c r="AD96"/>
      <c r="AE96"/>
      <c r="AF96"/>
      <c r="AG96"/>
      <c r="AH96"/>
      <c r="AI96"/>
      <c r="AJ96"/>
      <c r="AK96"/>
      <c r="AL96"/>
      <c r="AM96"/>
      <c r="AN96"/>
      <c r="AO96"/>
      <c r="AP96"/>
      <c r="AQ96"/>
      <c r="AR96"/>
      <c r="AS96"/>
      <c r="AT96"/>
      <c r="AU96"/>
      <c r="AV96"/>
    </row>
    <row r="97" spans="1:48" ht="14">
      <c r="A97"/>
      <c r="B97" s="19"/>
      <c r="C97" s="20"/>
      <c r="D97" s="269">
        <v>82</v>
      </c>
      <c r="E97" s="236" t="s">
        <v>3870</v>
      </c>
      <c r="F97" s="225"/>
      <c r="G97" s="205" t="s">
        <v>3857</v>
      </c>
      <c r="H97" s="194"/>
      <c r="I97" s="207" t="s">
        <v>3861</v>
      </c>
      <c r="J97" s="5"/>
      <c r="K97" s="179">
        <f t="shared" si="3"/>
        <v>0</v>
      </c>
      <c r="L97" s="102"/>
      <c r="M97" s="73"/>
      <c r="N97" s="73"/>
      <c r="O97" s="73"/>
      <c r="P97" s="73"/>
      <c r="Q97" s="73"/>
      <c r="R97" s="73"/>
      <c r="S97" s="73"/>
      <c r="T97" s="73"/>
      <c r="U97" s="280"/>
      <c r="V97" s="376"/>
      <c r="W97" s="335">
        <v>0</v>
      </c>
      <c r="X97" s="336">
        <v>0</v>
      </c>
      <c r="Y97" s="85"/>
      <c r="Z97" s="26"/>
      <c r="AA97"/>
      <c r="AB97"/>
      <c r="AC97"/>
      <c r="AD97"/>
      <c r="AE97"/>
      <c r="AF97"/>
      <c r="AG97"/>
      <c r="AH97"/>
      <c r="AI97"/>
      <c r="AJ97"/>
      <c r="AK97"/>
      <c r="AL97"/>
      <c r="AM97"/>
      <c r="AN97"/>
      <c r="AO97"/>
      <c r="AP97"/>
      <c r="AQ97"/>
      <c r="AR97"/>
      <c r="AS97"/>
      <c r="AT97"/>
      <c r="AU97"/>
      <c r="AV97"/>
    </row>
    <row r="98" spans="1:48" ht="14">
      <c r="A98"/>
      <c r="B98" s="19"/>
      <c r="C98" s="20"/>
      <c r="D98" s="269">
        <v>83</v>
      </c>
      <c r="E98" s="234" t="s">
        <v>3885</v>
      </c>
      <c r="F98" s="225"/>
      <c r="G98" s="204" t="s">
        <v>3857</v>
      </c>
      <c r="H98" s="194"/>
      <c r="I98" s="206" t="s">
        <v>3861</v>
      </c>
      <c r="J98" s="5"/>
      <c r="K98" s="179">
        <f t="shared" si="3"/>
        <v>9823.42</v>
      </c>
      <c r="L98" s="102"/>
      <c r="M98" s="72">
        <v>1132.75</v>
      </c>
      <c r="N98" s="72">
        <v>1134.5</v>
      </c>
      <c r="O98" s="72"/>
      <c r="P98" s="72"/>
      <c r="Q98" s="72">
        <v>140</v>
      </c>
      <c r="R98" s="72">
        <v>3708.09</v>
      </c>
      <c r="S98" s="72">
        <v>3708.08</v>
      </c>
      <c r="T98" s="72"/>
      <c r="U98" s="280"/>
      <c r="V98" s="376"/>
      <c r="W98" s="333">
        <v>0</v>
      </c>
      <c r="X98" s="334">
        <v>0</v>
      </c>
      <c r="Y98" s="85"/>
      <c r="Z98" s="26"/>
      <c r="AA98"/>
      <c r="AB98"/>
      <c r="AC98"/>
      <c r="AD98"/>
      <c r="AE98"/>
      <c r="AF98"/>
      <c r="AG98"/>
      <c r="AH98"/>
      <c r="AI98"/>
      <c r="AJ98"/>
      <c r="AK98"/>
      <c r="AL98"/>
      <c r="AM98"/>
      <c r="AN98"/>
      <c r="AO98"/>
      <c r="AP98"/>
      <c r="AQ98"/>
      <c r="AR98"/>
      <c r="AS98"/>
      <c r="AT98"/>
      <c r="AU98"/>
      <c r="AV98"/>
    </row>
    <row r="99" spans="1:48" ht="14">
      <c r="A99"/>
      <c r="B99" s="19"/>
      <c r="C99" s="20"/>
      <c r="D99" s="269">
        <v>84</v>
      </c>
      <c r="E99" s="236" t="s">
        <v>3871</v>
      </c>
      <c r="F99" s="225"/>
      <c r="G99" s="205" t="s">
        <v>3857</v>
      </c>
      <c r="H99" s="194"/>
      <c r="I99" s="207" t="s">
        <v>3861</v>
      </c>
      <c r="J99" s="5"/>
      <c r="K99" s="179">
        <f t="shared" si="3"/>
        <v>4615.8500000000004</v>
      </c>
      <c r="L99" s="102"/>
      <c r="M99" s="73">
        <v>1002.6</v>
      </c>
      <c r="N99" s="73"/>
      <c r="O99" s="73"/>
      <c r="P99" s="73"/>
      <c r="Q99" s="73">
        <v>531</v>
      </c>
      <c r="R99" s="73">
        <v>3082.25</v>
      </c>
      <c r="S99" s="73"/>
      <c r="T99" s="73"/>
      <c r="U99" s="280"/>
      <c r="V99" s="376"/>
      <c r="W99" s="335">
        <v>2.25</v>
      </c>
      <c r="X99" s="336">
        <v>162.83000000000001</v>
      </c>
      <c r="Y99" s="85"/>
      <c r="Z99" s="26"/>
      <c r="AA99"/>
      <c r="AB99"/>
      <c r="AC99"/>
      <c r="AD99"/>
      <c r="AE99"/>
      <c r="AF99"/>
      <c r="AG99"/>
      <c r="AH99"/>
      <c r="AI99"/>
      <c r="AJ99"/>
      <c r="AK99"/>
      <c r="AL99"/>
      <c r="AM99"/>
      <c r="AN99"/>
      <c r="AO99"/>
      <c r="AP99"/>
      <c r="AQ99"/>
      <c r="AR99"/>
      <c r="AS99"/>
      <c r="AT99"/>
      <c r="AU99"/>
      <c r="AV99"/>
    </row>
    <row r="100" spans="1:48" ht="14">
      <c r="A100"/>
      <c r="B100" s="19"/>
      <c r="C100" s="20"/>
      <c r="D100" s="269">
        <v>85</v>
      </c>
      <c r="E100" s="234" t="s">
        <v>3886</v>
      </c>
      <c r="F100" s="225"/>
      <c r="G100" s="204" t="s">
        <v>3857</v>
      </c>
      <c r="H100" s="194"/>
      <c r="I100" s="206" t="s">
        <v>3861</v>
      </c>
      <c r="J100" s="5"/>
      <c r="K100" s="179">
        <f t="shared" si="3"/>
        <v>9981.36</v>
      </c>
      <c r="L100" s="102"/>
      <c r="M100" s="72">
        <v>788.13</v>
      </c>
      <c r="N100" s="72"/>
      <c r="O100" s="72">
        <v>1184.1300000000001</v>
      </c>
      <c r="P100" s="72"/>
      <c r="Q100" s="72">
        <v>1123</v>
      </c>
      <c r="R100" s="72">
        <v>6886.1</v>
      </c>
      <c r="S100" s="72"/>
      <c r="T100" s="72"/>
      <c r="U100" s="280"/>
      <c r="V100" s="376"/>
      <c r="W100" s="541">
        <v>471.27</v>
      </c>
      <c r="X100" s="542">
        <v>250.04</v>
      </c>
      <c r="Y100" s="85"/>
      <c r="Z100" s="26"/>
      <c r="AA100"/>
      <c r="AB100"/>
      <c r="AC100"/>
      <c r="AD100"/>
      <c r="AE100"/>
      <c r="AF100"/>
      <c r="AG100"/>
      <c r="AH100"/>
      <c r="AI100"/>
      <c r="AJ100"/>
      <c r="AK100"/>
      <c r="AL100"/>
      <c r="AM100"/>
      <c r="AN100"/>
      <c r="AO100"/>
      <c r="AP100"/>
      <c r="AQ100"/>
      <c r="AR100"/>
      <c r="AS100"/>
      <c r="AT100"/>
      <c r="AU100"/>
      <c r="AV100"/>
    </row>
    <row r="101" spans="1:48" ht="14">
      <c r="A101"/>
      <c r="B101" s="19"/>
      <c r="C101" s="20"/>
      <c r="D101" s="269">
        <v>86</v>
      </c>
      <c r="E101" s="236" t="s">
        <v>3872</v>
      </c>
      <c r="F101" s="225"/>
      <c r="G101" s="205" t="s">
        <v>3857</v>
      </c>
      <c r="H101" s="194"/>
      <c r="I101" s="207" t="s">
        <v>3861</v>
      </c>
      <c r="J101" s="5"/>
      <c r="K101" s="179">
        <f t="shared" si="3"/>
        <v>3823.42</v>
      </c>
      <c r="L101" s="102"/>
      <c r="M101" s="73">
        <v>348.12</v>
      </c>
      <c r="N101" s="73"/>
      <c r="O101" s="73">
        <v>415</v>
      </c>
      <c r="P101" s="73"/>
      <c r="Q101" s="73">
        <v>503</v>
      </c>
      <c r="R101" s="73">
        <v>2557.3000000000002</v>
      </c>
      <c r="S101" s="73"/>
      <c r="T101" s="73"/>
      <c r="U101" s="280"/>
      <c r="V101" s="376"/>
      <c r="W101" s="335">
        <v>0</v>
      </c>
      <c r="X101" s="336">
        <v>0</v>
      </c>
      <c r="Y101" s="85"/>
      <c r="Z101" s="26"/>
      <c r="AA101"/>
      <c r="AB101"/>
      <c r="AC101"/>
      <c r="AD101"/>
      <c r="AE101"/>
      <c r="AF101"/>
      <c r="AG101"/>
      <c r="AH101"/>
      <c r="AI101"/>
      <c r="AJ101"/>
      <c r="AK101"/>
      <c r="AL101"/>
      <c r="AM101"/>
      <c r="AN101"/>
      <c r="AO101"/>
      <c r="AP101"/>
      <c r="AQ101"/>
      <c r="AR101"/>
      <c r="AS101"/>
      <c r="AT101"/>
      <c r="AU101"/>
      <c r="AV101"/>
    </row>
    <row r="102" spans="1:48" ht="14">
      <c r="A102"/>
      <c r="B102" s="19"/>
      <c r="C102" s="20"/>
      <c r="D102" s="269">
        <v>87</v>
      </c>
      <c r="E102" s="234" t="s">
        <v>3887</v>
      </c>
      <c r="F102" s="225"/>
      <c r="G102" s="204" t="s">
        <v>3857</v>
      </c>
      <c r="H102" s="194"/>
      <c r="I102" s="206" t="s">
        <v>3861</v>
      </c>
      <c r="J102" s="5"/>
      <c r="K102" s="179">
        <f t="shared" si="3"/>
        <v>0</v>
      </c>
      <c r="L102" s="102"/>
      <c r="M102" s="72"/>
      <c r="N102" s="72"/>
      <c r="O102" s="72"/>
      <c r="P102" s="72"/>
      <c r="Q102" s="72"/>
      <c r="R102" s="72"/>
      <c r="S102" s="72"/>
      <c r="T102" s="72"/>
      <c r="U102" s="280"/>
      <c r="V102" s="376"/>
      <c r="W102" s="333">
        <v>0</v>
      </c>
      <c r="X102" s="334">
        <v>0</v>
      </c>
      <c r="Y102" s="85"/>
      <c r="Z102" s="26"/>
      <c r="AA102"/>
      <c r="AB102"/>
      <c r="AC102"/>
      <c r="AD102"/>
      <c r="AE102"/>
      <c r="AF102"/>
      <c r="AG102"/>
      <c r="AH102"/>
      <c r="AI102"/>
      <c r="AJ102"/>
      <c r="AK102"/>
      <c r="AL102"/>
      <c r="AM102"/>
      <c r="AN102"/>
      <c r="AO102"/>
      <c r="AP102"/>
      <c r="AQ102"/>
      <c r="AR102"/>
      <c r="AS102"/>
      <c r="AT102"/>
      <c r="AU102"/>
      <c r="AV102"/>
    </row>
    <row r="103" spans="1:48" ht="14">
      <c r="A103"/>
      <c r="B103" s="19"/>
      <c r="C103" s="20"/>
      <c r="D103" s="269">
        <v>88</v>
      </c>
      <c r="E103" s="236" t="s">
        <v>3873</v>
      </c>
      <c r="F103" s="225"/>
      <c r="G103" s="205" t="s">
        <v>3857</v>
      </c>
      <c r="H103" s="194"/>
      <c r="I103" s="207" t="s">
        <v>3861</v>
      </c>
      <c r="J103" s="5"/>
      <c r="K103" s="179">
        <f t="shared" si="3"/>
        <v>11004.01</v>
      </c>
      <c r="L103" s="102"/>
      <c r="M103" s="73">
        <v>1375.63</v>
      </c>
      <c r="N103" s="73">
        <v>545</v>
      </c>
      <c r="O103" s="73">
        <v>409.73</v>
      </c>
      <c r="P103" s="73"/>
      <c r="Q103" s="73">
        <v>993</v>
      </c>
      <c r="R103" s="73"/>
      <c r="S103" s="73"/>
      <c r="T103" s="73">
        <v>7680.65</v>
      </c>
      <c r="U103" s="280"/>
      <c r="V103" s="376"/>
      <c r="W103" s="335">
        <v>2080.08</v>
      </c>
      <c r="X103" s="336">
        <v>1677.95</v>
      </c>
      <c r="Y103" s="85"/>
      <c r="Z103" s="26"/>
      <c r="AA103"/>
      <c r="AB103"/>
      <c r="AC103"/>
      <c r="AD103"/>
      <c r="AE103"/>
      <c r="AF103"/>
      <c r="AG103"/>
      <c r="AH103"/>
      <c r="AI103"/>
      <c r="AJ103"/>
      <c r="AK103"/>
      <c r="AL103"/>
      <c r="AM103"/>
      <c r="AN103"/>
      <c r="AO103"/>
      <c r="AP103"/>
      <c r="AQ103"/>
      <c r="AR103"/>
      <c r="AS103"/>
      <c r="AT103"/>
      <c r="AU103"/>
      <c r="AV103"/>
    </row>
    <row r="104" spans="1:48" ht="14">
      <c r="A104"/>
      <c r="B104" s="19"/>
      <c r="C104" s="20"/>
      <c r="D104" s="269">
        <v>89</v>
      </c>
      <c r="E104" s="234" t="s">
        <v>3874</v>
      </c>
      <c r="F104" s="225"/>
      <c r="G104" s="204" t="s">
        <v>3857</v>
      </c>
      <c r="H104" s="194"/>
      <c r="I104" s="206" t="s">
        <v>3861</v>
      </c>
      <c r="J104" s="5"/>
      <c r="K104" s="179">
        <f t="shared" si="3"/>
        <v>5435.01</v>
      </c>
      <c r="L104" s="102"/>
      <c r="M104" s="72">
        <v>1220.1600000000001</v>
      </c>
      <c r="N104" s="72">
        <v>200</v>
      </c>
      <c r="O104" s="72"/>
      <c r="P104" s="72"/>
      <c r="Q104" s="72">
        <v>562.5</v>
      </c>
      <c r="R104" s="72"/>
      <c r="S104" s="72"/>
      <c r="T104" s="72">
        <v>3452.35</v>
      </c>
      <c r="U104" s="280"/>
      <c r="V104" s="376"/>
      <c r="W104" s="333">
        <v>15000.25</v>
      </c>
      <c r="X104" s="334">
        <v>14862.49</v>
      </c>
      <c r="Y104" s="85"/>
      <c r="Z104" s="26"/>
      <c r="AA104"/>
      <c r="AB104"/>
      <c r="AC104"/>
      <c r="AD104"/>
      <c r="AE104"/>
      <c r="AF104"/>
      <c r="AG104"/>
      <c r="AH104"/>
      <c r="AI104"/>
      <c r="AJ104"/>
      <c r="AK104"/>
      <c r="AL104"/>
      <c r="AM104"/>
      <c r="AN104"/>
      <c r="AO104"/>
      <c r="AP104"/>
      <c r="AQ104"/>
      <c r="AR104"/>
      <c r="AS104"/>
      <c r="AT104"/>
      <c r="AU104"/>
      <c r="AV104"/>
    </row>
    <row r="105" spans="1:48" ht="14">
      <c r="A105"/>
      <c r="B105" s="19"/>
      <c r="C105" s="20"/>
      <c r="D105" s="269">
        <v>90</v>
      </c>
      <c r="E105" s="236" t="s">
        <v>3875</v>
      </c>
      <c r="F105" s="225"/>
      <c r="G105" s="205" t="s">
        <v>3857</v>
      </c>
      <c r="H105" s="194"/>
      <c r="I105" s="207" t="s">
        <v>3861</v>
      </c>
      <c r="J105" s="5"/>
      <c r="K105" s="179">
        <f t="shared" si="3"/>
        <v>14795.53</v>
      </c>
      <c r="L105" s="102"/>
      <c r="M105" s="73">
        <v>902.63</v>
      </c>
      <c r="N105" s="73">
        <v>72</v>
      </c>
      <c r="O105" s="73">
        <v>1038.22</v>
      </c>
      <c r="P105" s="73"/>
      <c r="Q105" s="73">
        <v>1440</v>
      </c>
      <c r="R105" s="73">
        <v>11342.68</v>
      </c>
      <c r="S105" s="73"/>
      <c r="T105" s="73"/>
      <c r="U105" s="280"/>
      <c r="V105" s="376"/>
      <c r="W105" s="335">
        <v>168.61</v>
      </c>
      <c r="X105" s="336">
        <v>361.09</v>
      </c>
      <c r="Y105" s="85"/>
      <c r="Z105" s="26"/>
      <c r="AA105"/>
      <c r="AB105"/>
      <c r="AC105"/>
      <c r="AD105"/>
      <c r="AE105"/>
      <c r="AF105"/>
      <c r="AG105"/>
      <c r="AH105"/>
      <c r="AI105"/>
      <c r="AJ105"/>
      <c r="AK105"/>
      <c r="AL105"/>
      <c r="AM105"/>
      <c r="AN105"/>
      <c r="AO105"/>
      <c r="AP105"/>
      <c r="AQ105"/>
      <c r="AR105"/>
      <c r="AS105"/>
      <c r="AT105"/>
      <c r="AU105"/>
      <c r="AV105"/>
    </row>
    <row r="106" spans="1:48" ht="14">
      <c r="A106"/>
      <c r="B106" s="19"/>
      <c r="C106" s="20"/>
      <c r="D106" s="269">
        <v>91</v>
      </c>
      <c r="E106" s="234" t="s">
        <v>3888</v>
      </c>
      <c r="F106" s="225"/>
      <c r="G106" s="204" t="s">
        <v>3857</v>
      </c>
      <c r="H106" s="194"/>
      <c r="I106" s="206" t="s">
        <v>3861</v>
      </c>
      <c r="J106" s="5"/>
      <c r="K106" s="179">
        <f t="shared" si="3"/>
        <v>16736.36</v>
      </c>
      <c r="L106" s="102"/>
      <c r="M106" s="72">
        <v>1026</v>
      </c>
      <c r="N106" s="72">
        <v>210</v>
      </c>
      <c r="O106" s="72">
        <v>512.4</v>
      </c>
      <c r="P106" s="72"/>
      <c r="Q106" s="72">
        <v>1690</v>
      </c>
      <c r="R106" s="72"/>
      <c r="S106" s="72"/>
      <c r="T106" s="72">
        <v>13297.96</v>
      </c>
      <c r="U106" s="280"/>
      <c r="V106" s="376"/>
      <c r="W106" s="333">
        <v>766.36</v>
      </c>
      <c r="X106" s="334">
        <v>250.52</v>
      </c>
      <c r="Y106" s="85"/>
      <c r="Z106" s="26"/>
      <c r="AA106"/>
      <c r="AB106"/>
      <c r="AC106"/>
      <c r="AD106"/>
      <c r="AE106"/>
      <c r="AF106"/>
      <c r="AG106"/>
      <c r="AH106"/>
      <c r="AI106"/>
      <c r="AJ106"/>
      <c r="AK106"/>
      <c r="AL106"/>
      <c r="AM106"/>
      <c r="AN106"/>
      <c r="AO106"/>
      <c r="AP106"/>
      <c r="AQ106"/>
      <c r="AR106"/>
      <c r="AS106"/>
      <c r="AT106"/>
      <c r="AU106"/>
      <c r="AV106"/>
    </row>
    <row r="107" spans="1:48" ht="14">
      <c r="A107"/>
      <c r="B107" s="19"/>
      <c r="C107" s="20"/>
      <c r="D107" s="269">
        <v>92</v>
      </c>
      <c r="E107" s="236" t="s">
        <v>3876</v>
      </c>
      <c r="F107" s="225"/>
      <c r="G107" s="205" t="s">
        <v>3857</v>
      </c>
      <c r="H107" s="194"/>
      <c r="I107" s="207" t="s">
        <v>3861</v>
      </c>
      <c r="J107" s="5"/>
      <c r="K107" s="179">
        <f t="shared" si="3"/>
        <v>10846.51</v>
      </c>
      <c r="L107" s="102"/>
      <c r="M107" s="73">
        <v>866.18</v>
      </c>
      <c r="N107" s="73">
        <v>1284.23</v>
      </c>
      <c r="O107" s="73">
        <v>22</v>
      </c>
      <c r="P107" s="73"/>
      <c r="Q107" s="73">
        <v>463.75</v>
      </c>
      <c r="R107" s="73"/>
      <c r="S107" s="73">
        <v>8210.35</v>
      </c>
      <c r="T107" s="73"/>
      <c r="U107" s="280"/>
      <c r="V107" s="376"/>
      <c r="W107" s="335">
        <v>1.65</v>
      </c>
      <c r="X107" s="336">
        <v>211.9</v>
      </c>
      <c r="Y107" s="85"/>
      <c r="Z107" s="26"/>
      <c r="AA107"/>
      <c r="AB107"/>
      <c r="AC107"/>
      <c r="AD107"/>
      <c r="AE107"/>
      <c r="AF107"/>
      <c r="AG107"/>
      <c r="AH107"/>
      <c r="AI107"/>
      <c r="AJ107"/>
      <c r="AK107"/>
      <c r="AL107"/>
      <c r="AM107"/>
      <c r="AN107"/>
      <c r="AO107"/>
      <c r="AP107"/>
      <c r="AQ107"/>
      <c r="AR107"/>
      <c r="AS107"/>
      <c r="AT107"/>
      <c r="AU107"/>
      <c r="AV107"/>
    </row>
    <row r="108" spans="1:48" ht="14">
      <c r="A108"/>
      <c r="B108" s="19"/>
      <c r="C108" s="20"/>
      <c r="D108" s="269">
        <v>93</v>
      </c>
      <c r="E108" s="234" t="s">
        <v>3877</v>
      </c>
      <c r="F108" s="225"/>
      <c r="G108" s="204" t="s">
        <v>3857</v>
      </c>
      <c r="H108" s="194"/>
      <c r="I108" s="206" t="s">
        <v>3861</v>
      </c>
      <c r="J108" s="5"/>
      <c r="K108" s="179">
        <f t="shared" si="3"/>
        <v>5688.31</v>
      </c>
      <c r="L108" s="102"/>
      <c r="M108" s="72">
        <v>554.63</v>
      </c>
      <c r="N108" s="72"/>
      <c r="O108" s="72">
        <v>202.08</v>
      </c>
      <c r="P108" s="72"/>
      <c r="Q108" s="72"/>
      <c r="R108" s="72">
        <v>4931.6000000000004</v>
      </c>
      <c r="S108" s="72"/>
      <c r="T108" s="72"/>
      <c r="U108" s="280"/>
      <c r="V108" s="376"/>
      <c r="W108" s="333">
        <v>0</v>
      </c>
      <c r="X108" s="334">
        <v>0</v>
      </c>
      <c r="Y108" s="85"/>
      <c r="Z108" s="26"/>
      <c r="AA108"/>
      <c r="AB108"/>
      <c r="AC108"/>
      <c r="AD108"/>
      <c r="AE108"/>
      <c r="AF108"/>
      <c r="AG108"/>
      <c r="AH108"/>
      <c r="AI108"/>
      <c r="AJ108"/>
      <c r="AK108"/>
      <c r="AL108"/>
      <c r="AM108"/>
      <c r="AN108"/>
      <c r="AO108"/>
      <c r="AP108"/>
      <c r="AQ108"/>
      <c r="AR108"/>
      <c r="AS108"/>
      <c r="AT108"/>
      <c r="AU108"/>
      <c r="AV108"/>
    </row>
    <row r="109" spans="1:48" ht="14">
      <c r="A109"/>
      <c r="B109" s="19"/>
      <c r="C109" s="20"/>
      <c r="D109" s="269">
        <v>94</v>
      </c>
      <c r="E109" s="236" t="s">
        <v>3878</v>
      </c>
      <c r="F109" s="225"/>
      <c r="G109" s="205" t="s">
        <v>3857</v>
      </c>
      <c r="H109" s="194"/>
      <c r="I109" s="207" t="s">
        <v>3861</v>
      </c>
      <c r="J109" s="5"/>
      <c r="K109" s="179">
        <f t="shared" si="3"/>
        <v>6422.48</v>
      </c>
      <c r="L109" s="102"/>
      <c r="M109" s="73">
        <v>1635.75</v>
      </c>
      <c r="N109" s="73"/>
      <c r="O109" s="73"/>
      <c r="P109" s="73"/>
      <c r="Q109" s="73">
        <v>225</v>
      </c>
      <c r="R109" s="73"/>
      <c r="S109" s="73">
        <v>4561.7299999999996</v>
      </c>
      <c r="T109" s="73"/>
      <c r="U109" s="280"/>
      <c r="V109" s="376"/>
      <c r="W109" s="335">
        <v>0</v>
      </c>
      <c r="X109" s="336">
        <v>0</v>
      </c>
      <c r="Y109" s="85"/>
      <c r="Z109" s="26"/>
      <c r="AA109"/>
      <c r="AB109"/>
      <c r="AC109"/>
      <c r="AD109"/>
      <c r="AE109"/>
      <c r="AF109"/>
      <c r="AG109"/>
      <c r="AH109"/>
      <c r="AI109"/>
      <c r="AJ109"/>
      <c r="AK109"/>
      <c r="AL109"/>
      <c r="AM109"/>
      <c r="AN109"/>
      <c r="AO109"/>
      <c r="AP109"/>
      <c r="AQ109"/>
      <c r="AR109"/>
      <c r="AS109"/>
      <c r="AT109"/>
      <c r="AU109"/>
      <c r="AV109"/>
    </row>
    <row r="110" spans="1:48" ht="14">
      <c r="A110"/>
      <c r="B110" s="19"/>
      <c r="C110" s="20"/>
      <c r="D110" s="269">
        <v>95</v>
      </c>
      <c r="E110" s="234" t="s">
        <v>3879</v>
      </c>
      <c r="F110" s="225"/>
      <c r="G110" s="204" t="s">
        <v>3857</v>
      </c>
      <c r="H110" s="194"/>
      <c r="I110" s="206" t="s">
        <v>3861</v>
      </c>
      <c r="J110" s="5"/>
      <c r="K110" s="179">
        <f t="shared" si="3"/>
        <v>10824.94</v>
      </c>
      <c r="L110" s="102"/>
      <c r="M110" s="72">
        <v>1989.63</v>
      </c>
      <c r="N110" s="72">
        <v>263.7</v>
      </c>
      <c r="O110" s="72">
        <v>506.59</v>
      </c>
      <c r="P110" s="72"/>
      <c r="Q110" s="72">
        <v>905</v>
      </c>
      <c r="R110" s="72"/>
      <c r="S110" s="72"/>
      <c r="T110" s="72">
        <v>7160.02</v>
      </c>
      <c r="U110" s="280"/>
      <c r="V110" s="376"/>
      <c r="W110" s="333">
        <v>0</v>
      </c>
      <c r="X110" s="334">
        <v>0</v>
      </c>
      <c r="Y110" s="85"/>
      <c r="Z110" s="26"/>
      <c r="AA110"/>
      <c r="AB110"/>
      <c r="AC110"/>
      <c r="AD110"/>
      <c r="AE110"/>
      <c r="AF110"/>
      <c r="AG110"/>
      <c r="AH110"/>
      <c r="AI110"/>
      <c r="AJ110"/>
      <c r="AK110"/>
      <c r="AL110"/>
      <c r="AM110"/>
      <c r="AN110"/>
      <c r="AO110"/>
      <c r="AP110"/>
      <c r="AQ110"/>
      <c r="AR110"/>
      <c r="AS110"/>
      <c r="AT110"/>
      <c r="AU110"/>
      <c r="AV110"/>
    </row>
    <row r="111" spans="1:48" ht="14">
      <c r="A111"/>
      <c r="B111" s="19"/>
      <c r="C111" s="20"/>
      <c r="D111" s="269">
        <v>96</v>
      </c>
      <c r="E111" s="236" t="s">
        <v>3880</v>
      </c>
      <c r="F111" s="225"/>
      <c r="G111" s="205" t="s">
        <v>3857</v>
      </c>
      <c r="H111" s="194"/>
      <c r="I111" s="207" t="s">
        <v>3861</v>
      </c>
      <c r="J111" s="5"/>
      <c r="K111" s="179">
        <f t="shared" si="3"/>
        <v>11722.68</v>
      </c>
      <c r="L111" s="102"/>
      <c r="M111" s="73">
        <v>2479.38</v>
      </c>
      <c r="N111" s="73">
        <v>675</v>
      </c>
      <c r="O111" s="73">
        <v>425.2</v>
      </c>
      <c r="P111" s="73"/>
      <c r="Q111" s="73">
        <v>1257</v>
      </c>
      <c r="R111" s="73">
        <v>6886.1</v>
      </c>
      <c r="S111" s="73"/>
      <c r="T111" s="73"/>
      <c r="U111" s="280"/>
      <c r="V111" s="376"/>
      <c r="W111" s="335">
        <v>2332.7399999999998</v>
      </c>
      <c r="X111" s="336">
        <v>1582.01</v>
      </c>
      <c r="Y111" s="85"/>
      <c r="Z111" s="26"/>
      <c r="AA111"/>
      <c r="AB111"/>
      <c r="AC111"/>
      <c r="AD111"/>
      <c r="AE111"/>
      <c r="AF111"/>
      <c r="AG111"/>
      <c r="AH111"/>
      <c r="AI111"/>
      <c r="AJ111"/>
      <c r="AK111"/>
      <c r="AL111"/>
      <c r="AM111"/>
      <c r="AN111"/>
      <c r="AO111"/>
      <c r="AP111"/>
      <c r="AQ111"/>
      <c r="AR111"/>
      <c r="AS111"/>
      <c r="AT111"/>
      <c r="AU111"/>
      <c r="AV111"/>
    </row>
    <row r="112" spans="1:48" ht="14">
      <c r="A112"/>
      <c r="B112" s="19"/>
      <c r="C112" s="20"/>
      <c r="D112" s="269">
        <v>97</v>
      </c>
      <c r="E112" s="234" t="s">
        <v>3881</v>
      </c>
      <c r="F112" s="225"/>
      <c r="G112" s="204" t="s">
        <v>3857</v>
      </c>
      <c r="H112" s="194"/>
      <c r="I112" s="206" t="s">
        <v>3861</v>
      </c>
      <c r="J112" s="5"/>
      <c r="K112" s="179">
        <f t="shared" ref="K112:K143" si="4">SUM(M112:T112)</f>
        <v>8494.59</v>
      </c>
      <c r="L112" s="102"/>
      <c r="M112" s="72">
        <v>2515</v>
      </c>
      <c r="N112" s="72"/>
      <c r="O112" s="72"/>
      <c r="P112" s="72"/>
      <c r="Q112" s="72">
        <v>308.25</v>
      </c>
      <c r="R112" s="72">
        <v>5671.34</v>
      </c>
      <c r="S112" s="72"/>
      <c r="T112" s="72"/>
      <c r="U112" s="280"/>
      <c r="V112" s="376"/>
      <c r="W112" s="333">
        <v>689.5</v>
      </c>
      <c r="X112" s="334">
        <v>250.84</v>
      </c>
      <c r="Y112" s="85"/>
      <c r="Z112" s="26"/>
      <c r="AA112"/>
      <c r="AB112"/>
      <c r="AC112"/>
      <c r="AD112"/>
      <c r="AE112"/>
      <c r="AF112"/>
      <c r="AG112"/>
      <c r="AH112"/>
      <c r="AI112"/>
      <c r="AJ112"/>
      <c r="AK112"/>
      <c r="AL112"/>
      <c r="AM112"/>
      <c r="AN112"/>
      <c r="AO112"/>
      <c r="AP112"/>
      <c r="AQ112"/>
      <c r="AR112"/>
      <c r="AS112"/>
      <c r="AT112"/>
      <c r="AU112"/>
      <c r="AV112"/>
    </row>
    <row r="113" spans="1:48" ht="14">
      <c r="A113"/>
      <c r="B113" s="19"/>
      <c r="C113" s="20"/>
      <c r="D113" s="269">
        <v>98</v>
      </c>
      <c r="E113" s="236" t="s">
        <v>3884</v>
      </c>
      <c r="F113" s="225"/>
      <c r="G113" s="205" t="s">
        <v>3857</v>
      </c>
      <c r="H113" s="194"/>
      <c r="I113" s="207" t="s">
        <v>3862</v>
      </c>
      <c r="J113" s="5"/>
      <c r="K113" s="179">
        <f t="shared" si="4"/>
        <v>11709.34</v>
      </c>
      <c r="L113" s="102"/>
      <c r="M113" s="73">
        <v>1162.69</v>
      </c>
      <c r="N113" s="73">
        <v>850</v>
      </c>
      <c r="O113" s="73"/>
      <c r="P113" s="73"/>
      <c r="Q113" s="73">
        <v>3340.25</v>
      </c>
      <c r="R113" s="73"/>
      <c r="S113" s="73">
        <v>6356.4</v>
      </c>
      <c r="T113" s="73"/>
      <c r="U113" s="280"/>
      <c r="V113" s="376"/>
      <c r="W113" s="335">
        <v>2319.2199999999998</v>
      </c>
      <c r="X113" s="336">
        <v>2558.0100000000002</v>
      </c>
      <c r="Y113" s="85"/>
      <c r="Z113" s="26"/>
      <c r="AA113"/>
      <c r="AB113"/>
      <c r="AC113"/>
      <c r="AD113"/>
      <c r="AE113"/>
      <c r="AF113"/>
      <c r="AG113"/>
      <c r="AH113"/>
      <c r="AI113"/>
      <c r="AJ113"/>
      <c r="AK113"/>
      <c r="AL113"/>
      <c r="AM113"/>
      <c r="AN113"/>
      <c r="AO113"/>
      <c r="AP113"/>
      <c r="AQ113"/>
      <c r="AR113"/>
      <c r="AS113"/>
      <c r="AT113"/>
      <c r="AU113"/>
      <c r="AV113"/>
    </row>
    <row r="114" spans="1:48" ht="14">
      <c r="A114"/>
      <c r="B114" s="19"/>
      <c r="C114" s="20"/>
      <c r="D114" s="269">
        <v>99</v>
      </c>
      <c r="E114" s="234" t="s">
        <v>3870</v>
      </c>
      <c r="F114" s="225"/>
      <c r="G114" s="204" t="s">
        <v>3857</v>
      </c>
      <c r="H114" s="194"/>
      <c r="I114" s="206" t="s">
        <v>3862</v>
      </c>
      <c r="J114" s="5"/>
      <c r="K114" s="179">
        <f t="shared" si="4"/>
        <v>0</v>
      </c>
      <c r="L114" s="102"/>
      <c r="M114" s="72"/>
      <c r="N114" s="72"/>
      <c r="O114" s="72"/>
      <c r="P114" s="72"/>
      <c r="Q114" s="72"/>
      <c r="R114" s="72"/>
      <c r="S114" s="72"/>
      <c r="T114" s="72"/>
      <c r="U114" s="280"/>
      <c r="V114" s="376"/>
      <c r="W114" s="333">
        <v>0</v>
      </c>
      <c r="X114" s="334">
        <v>0</v>
      </c>
      <c r="Y114" s="85"/>
      <c r="Z114" s="26"/>
      <c r="AA114"/>
      <c r="AB114"/>
      <c r="AC114"/>
      <c r="AD114"/>
      <c r="AE114"/>
      <c r="AF114"/>
      <c r="AG114"/>
      <c r="AH114"/>
      <c r="AI114"/>
      <c r="AJ114"/>
      <c r="AK114"/>
      <c r="AL114"/>
      <c r="AM114"/>
      <c r="AN114"/>
      <c r="AO114"/>
      <c r="AP114"/>
      <c r="AQ114"/>
      <c r="AR114"/>
      <c r="AS114"/>
      <c r="AT114"/>
      <c r="AU114"/>
      <c r="AV114"/>
    </row>
    <row r="115" spans="1:48" ht="14">
      <c r="A115"/>
      <c r="B115" s="19"/>
      <c r="C115" s="20"/>
      <c r="D115" s="269">
        <v>100</v>
      </c>
      <c r="E115" s="236" t="s">
        <v>3885</v>
      </c>
      <c r="F115" s="225"/>
      <c r="G115" s="205" t="s">
        <v>3857</v>
      </c>
      <c r="H115" s="194"/>
      <c r="I115" s="207" t="s">
        <v>3862</v>
      </c>
      <c r="J115" s="5"/>
      <c r="K115" s="179">
        <f t="shared" si="4"/>
        <v>5612.79</v>
      </c>
      <c r="L115" s="102"/>
      <c r="M115" s="73">
        <v>1132.75</v>
      </c>
      <c r="N115" s="73">
        <v>1134.5</v>
      </c>
      <c r="O115" s="73"/>
      <c r="P115" s="73"/>
      <c r="Q115" s="73">
        <v>140</v>
      </c>
      <c r="R115" s="73">
        <v>1602.77</v>
      </c>
      <c r="S115" s="73">
        <v>1602.77</v>
      </c>
      <c r="T115" s="73"/>
      <c r="U115" s="280"/>
      <c r="V115" s="376"/>
      <c r="W115" s="335">
        <v>0</v>
      </c>
      <c r="X115" s="336">
        <v>0</v>
      </c>
      <c r="Y115" s="85"/>
      <c r="Z115" s="26"/>
      <c r="AA115"/>
      <c r="AB115"/>
      <c r="AC115"/>
      <c r="AD115"/>
      <c r="AE115"/>
      <c r="AF115"/>
      <c r="AG115"/>
      <c r="AH115"/>
      <c r="AI115"/>
      <c r="AJ115"/>
      <c r="AK115"/>
      <c r="AL115"/>
      <c r="AM115"/>
      <c r="AN115"/>
      <c r="AO115"/>
      <c r="AP115"/>
      <c r="AQ115"/>
      <c r="AR115"/>
      <c r="AS115"/>
      <c r="AT115"/>
      <c r="AU115"/>
      <c r="AV115"/>
    </row>
    <row r="116" spans="1:48" ht="14">
      <c r="A116"/>
      <c r="B116" s="19"/>
      <c r="C116" s="20"/>
      <c r="D116" s="269">
        <v>101</v>
      </c>
      <c r="E116" s="234" t="s">
        <v>3871</v>
      </c>
      <c r="F116" s="225"/>
      <c r="G116" s="204" t="s">
        <v>3857</v>
      </c>
      <c r="H116" s="194"/>
      <c r="I116" s="206" t="s">
        <v>3862</v>
      </c>
      <c r="J116" s="5"/>
      <c r="K116" s="179">
        <f t="shared" si="4"/>
        <v>4615.8500000000004</v>
      </c>
      <c r="L116" s="102"/>
      <c r="M116" s="72">
        <v>1002.6</v>
      </c>
      <c r="N116" s="72"/>
      <c r="O116" s="72"/>
      <c r="P116" s="72"/>
      <c r="Q116" s="72">
        <v>531</v>
      </c>
      <c r="R116" s="72">
        <v>3082.25</v>
      </c>
      <c r="S116" s="72"/>
      <c r="T116" s="72"/>
      <c r="U116" s="280"/>
      <c r="V116" s="376"/>
      <c r="W116" s="333">
        <v>2.2400000000000002</v>
      </c>
      <c r="X116" s="334">
        <v>162.83000000000001</v>
      </c>
      <c r="Y116" s="85"/>
      <c r="Z116" s="26"/>
      <c r="AA116"/>
      <c r="AB116"/>
      <c r="AC116"/>
      <c r="AD116"/>
      <c r="AE116"/>
      <c r="AF116"/>
      <c r="AG116"/>
      <c r="AH116"/>
      <c r="AI116"/>
      <c r="AJ116"/>
      <c r="AK116"/>
      <c r="AL116"/>
      <c r="AM116"/>
      <c r="AN116"/>
      <c r="AO116"/>
      <c r="AP116"/>
      <c r="AQ116"/>
      <c r="AR116"/>
      <c r="AS116"/>
      <c r="AT116"/>
      <c r="AU116"/>
      <c r="AV116"/>
    </row>
    <row r="117" spans="1:48" ht="14">
      <c r="A117"/>
      <c r="B117" s="19"/>
      <c r="C117" s="20"/>
      <c r="D117" s="269">
        <v>102</v>
      </c>
      <c r="E117" s="236" t="s">
        <v>3886</v>
      </c>
      <c r="F117" s="225"/>
      <c r="G117" s="205" t="s">
        <v>3857</v>
      </c>
      <c r="H117" s="194"/>
      <c r="I117" s="207" t="s">
        <v>3862</v>
      </c>
      <c r="J117" s="5"/>
      <c r="K117" s="179">
        <f t="shared" si="4"/>
        <v>8209.85</v>
      </c>
      <c r="L117" s="102"/>
      <c r="M117" s="73">
        <v>788.12</v>
      </c>
      <c r="N117" s="73"/>
      <c r="O117" s="73">
        <v>1184.1300000000001</v>
      </c>
      <c r="P117" s="73"/>
      <c r="Q117" s="73">
        <v>1123</v>
      </c>
      <c r="R117" s="73">
        <v>5114.6000000000004</v>
      </c>
      <c r="S117" s="73"/>
      <c r="T117" s="73"/>
      <c r="U117" s="280"/>
      <c r="V117" s="376"/>
      <c r="W117" s="335">
        <v>471.27</v>
      </c>
      <c r="X117" s="336">
        <v>250.04</v>
      </c>
      <c r="Y117" s="85"/>
      <c r="Z117" s="26"/>
      <c r="AA117"/>
      <c r="AB117"/>
      <c r="AC117"/>
      <c r="AD117"/>
      <c r="AE117"/>
      <c r="AF117"/>
      <c r="AG117"/>
      <c r="AH117"/>
      <c r="AI117"/>
      <c r="AJ117"/>
      <c r="AK117"/>
      <c r="AL117"/>
      <c r="AM117"/>
      <c r="AN117"/>
      <c r="AO117"/>
      <c r="AP117"/>
      <c r="AQ117"/>
      <c r="AR117"/>
      <c r="AS117"/>
      <c r="AT117"/>
      <c r="AU117"/>
      <c r="AV117"/>
    </row>
    <row r="118" spans="1:48" ht="14">
      <c r="A118"/>
      <c r="B118" s="19"/>
      <c r="C118" s="20"/>
      <c r="D118" s="269">
        <v>103</v>
      </c>
      <c r="E118" s="234" t="s">
        <v>3872</v>
      </c>
      <c r="F118" s="225"/>
      <c r="G118" s="204" t="s">
        <v>3857</v>
      </c>
      <c r="H118" s="194"/>
      <c r="I118" s="206" t="s">
        <v>3862</v>
      </c>
      <c r="J118" s="5"/>
      <c r="K118" s="179">
        <f t="shared" si="4"/>
        <v>0</v>
      </c>
      <c r="L118" s="102"/>
      <c r="M118" s="72"/>
      <c r="N118" s="72"/>
      <c r="O118" s="72"/>
      <c r="P118" s="72"/>
      <c r="Q118" s="72"/>
      <c r="R118" s="72"/>
      <c r="S118" s="72"/>
      <c r="T118" s="72"/>
      <c r="U118" s="280"/>
      <c r="V118" s="376"/>
      <c r="W118" s="333">
        <v>0</v>
      </c>
      <c r="X118" s="334">
        <v>0</v>
      </c>
      <c r="Y118" s="85"/>
      <c r="Z118" s="26"/>
      <c r="AA118"/>
      <c r="AB118"/>
      <c r="AC118"/>
      <c r="AD118"/>
      <c r="AE118"/>
      <c r="AF118"/>
      <c r="AG118"/>
      <c r="AH118"/>
      <c r="AI118"/>
      <c r="AJ118"/>
      <c r="AK118"/>
      <c r="AL118"/>
      <c r="AM118"/>
      <c r="AN118"/>
      <c r="AO118"/>
      <c r="AP118"/>
      <c r="AQ118"/>
      <c r="AR118"/>
      <c r="AS118"/>
      <c r="AT118"/>
      <c r="AU118"/>
      <c r="AV118"/>
    </row>
    <row r="119" spans="1:48" ht="14">
      <c r="A119"/>
      <c r="B119" s="19"/>
      <c r="C119" s="20"/>
      <c r="D119" s="269">
        <v>104</v>
      </c>
      <c r="E119" s="236" t="s">
        <v>3887</v>
      </c>
      <c r="F119" s="225"/>
      <c r="G119" s="205" t="s">
        <v>3857</v>
      </c>
      <c r="H119" s="194"/>
      <c r="I119" s="207" t="s">
        <v>3862</v>
      </c>
      <c r="J119" s="5"/>
      <c r="K119" s="179">
        <f t="shared" si="4"/>
        <v>0</v>
      </c>
      <c r="L119" s="102"/>
      <c r="M119" s="73"/>
      <c r="N119" s="73"/>
      <c r="O119" s="73"/>
      <c r="P119" s="73"/>
      <c r="Q119" s="73"/>
      <c r="R119" s="73"/>
      <c r="S119" s="73"/>
      <c r="T119" s="73"/>
      <c r="U119" s="280"/>
      <c r="V119" s="376"/>
      <c r="W119" s="335">
        <v>0</v>
      </c>
      <c r="X119" s="336">
        <v>0</v>
      </c>
      <c r="Y119" s="85"/>
      <c r="Z119" s="26"/>
      <c r="AA119"/>
      <c r="AB119"/>
      <c r="AC119"/>
      <c r="AD119"/>
      <c r="AE119"/>
      <c r="AF119"/>
      <c r="AG119"/>
      <c r="AH119"/>
      <c r="AI119"/>
      <c r="AJ119"/>
      <c r="AK119"/>
      <c r="AL119"/>
      <c r="AM119"/>
      <c r="AN119"/>
      <c r="AO119"/>
      <c r="AP119"/>
      <c r="AQ119"/>
      <c r="AR119"/>
      <c r="AS119"/>
      <c r="AT119"/>
      <c r="AU119"/>
      <c r="AV119"/>
    </row>
    <row r="120" spans="1:48" ht="14">
      <c r="A120"/>
      <c r="B120" s="19"/>
      <c r="C120" s="20"/>
      <c r="D120" s="269">
        <v>105</v>
      </c>
      <c r="E120" s="234" t="s">
        <v>3873</v>
      </c>
      <c r="F120" s="225"/>
      <c r="G120" s="204" t="s">
        <v>3857</v>
      </c>
      <c r="H120" s="194"/>
      <c r="I120" s="206" t="s">
        <v>3862</v>
      </c>
      <c r="J120" s="5"/>
      <c r="K120" s="179">
        <f t="shared" si="4"/>
        <v>9487.85</v>
      </c>
      <c r="L120" s="102"/>
      <c r="M120" s="72">
        <v>1375.62</v>
      </c>
      <c r="N120" s="72">
        <v>545</v>
      </c>
      <c r="O120" s="72">
        <v>409.73</v>
      </c>
      <c r="P120" s="72"/>
      <c r="Q120" s="72">
        <v>993</v>
      </c>
      <c r="R120" s="72"/>
      <c r="S120" s="72"/>
      <c r="T120" s="72">
        <v>6164.5</v>
      </c>
      <c r="U120" s="280"/>
      <c r="V120" s="376"/>
      <c r="W120" s="333">
        <v>2080.08</v>
      </c>
      <c r="X120" s="334">
        <v>1677.95</v>
      </c>
      <c r="Y120" s="85"/>
      <c r="Z120" s="26"/>
      <c r="AA120"/>
      <c r="AB120"/>
      <c r="AC120"/>
      <c r="AD120"/>
      <c r="AE120"/>
      <c r="AF120"/>
      <c r="AG120"/>
      <c r="AH120"/>
      <c r="AI120"/>
      <c r="AJ120"/>
      <c r="AK120"/>
      <c r="AL120"/>
      <c r="AM120"/>
      <c r="AN120"/>
      <c r="AO120"/>
      <c r="AP120"/>
      <c r="AQ120"/>
      <c r="AR120"/>
      <c r="AS120"/>
      <c r="AT120"/>
      <c r="AU120"/>
      <c r="AV120"/>
    </row>
    <row r="121" spans="1:48" ht="14">
      <c r="A121"/>
      <c r="B121" s="19"/>
      <c r="C121" s="20"/>
      <c r="D121" s="269">
        <v>106</v>
      </c>
      <c r="E121" s="236" t="s">
        <v>3874</v>
      </c>
      <c r="F121" s="225"/>
      <c r="G121" s="205" t="s">
        <v>3857</v>
      </c>
      <c r="H121" s="194"/>
      <c r="I121" s="207" t="s">
        <v>3862</v>
      </c>
      <c r="J121" s="5"/>
      <c r="K121" s="179">
        <f t="shared" si="4"/>
        <v>9471.56</v>
      </c>
      <c r="L121" s="102"/>
      <c r="M121" s="73">
        <v>1220.1600000000001</v>
      </c>
      <c r="N121" s="73">
        <v>200</v>
      </c>
      <c r="O121" s="73"/>
      <c r="P121" s="73"/>
      <c r="Q121" s="73">
        <v>562.5</v>
      </c>
      <c r="R121" s="73"/>
      <c r="S121" s="73"/>
      <c r="T121" s="73">
        <v>7488.9</v>
      </c>
      <c r="U121" s="280"/>
      <c r="V121" s="376"/>
      <c r="W121" s="335">
        <v>15000.26</v>
      </c>
      <c r="X121" s="336">
        <v>14862.49</v>
      </c>
      <c r="Y121" s="85"/>
      <c r="Z121" s="26"/>
      <c r="AA121"/>
      <c r="AB121"/>
      <c r="AC121"/>
      <c r="AD121"/>
      <c r="AE121"/>
      <c r="AF121"/>
      <c r="AG121"/>
      <c r="AH121"/>
      <c r="AI121"/>
      <c r="AJ121"/>
      <c r="AK121"/>
      <c r="AL121"/>
      <c r="AM121"/>
      <c r="AN121"/>
      <c r="AO121"/>
      <c r="AP121"/>
      <c r="AQ121"/>
      <c r="AR121"/>
      <c r="AS121"/>
      <c r="AT121"/>
      <c r="AU121"/>
      <c r="AV121"/>
    </row>
    <row r="122" spans="1:48" ht="14">
      <c r="A122"/>
      <c r="B122" s="19"/>
      <c r="C122" s="20"/>
      <c r="D122" s="269">
        <v>107</v>
      </c>
      <c r="E122" s="234" t="s">
        <v>3875</v>
      </c>
      <c r="F122" s="225"/>
      <c r="G122" s="204" t="s">
        <v>3857</v>
      </c>
      <c r="H122" s="194"/>
      <c r="I122" s="206" t="s">
        <v>3862</v>
      </c>
      <c r="J122" s="5"/>
      <c r="K122" s="179">
        <f t="shared" si="4"/>
        <v>7727.4400000000005</v>
      </c>
      <c r="L122" s="102"/>
      <c r="M122" s="72">
        <v>902.62</v>
      </c>
      <c r="N122" s="72">
        <v>72</v>
      </c>
      <c r="O122" s="72">
        <v>1038.22</v>
      </c>
      <c r="P122" s="72"/>
      <c r="Q122" s="72">
        <v>783</v>
      </c>
      <c r="R122" s="72">
        <v>4931.6000000000004</v>
      </c>
      <c r="S122" s="72"/>
      <c r="T122" s="72"/>
      <c r="U122" s="280"/>
      <c r="V122" s="376"/>
      <c r="W122" s="333">
        <v>168.6</v>
      </c>
      <c r="X122" s="334">
        <v>361.08</v>
      </c>
      <c r="Y122" s="85"/>
      <c r="Z122" s="26"/>
      <c r="AA122"/>
      <c r="AB122"/>
      <c r="AC122"/>
      <c r="AD122"/>
      <c r="AE122"/>
      <c r="AF122"/>
      <c r="AG122"/>
      <c r="AH122"/>
      <c r="AI122"/>
      <c r="AJ122"/>
      <c r="AK122"/>
      <c r="AL122"/>
      <c r="AM122"/>
      <c r="AN122"/>
      <c r="AO122"/>
      <c r="AP122"/>
      <c r="AQ122"/>
      <c r="AR122"/>
      <c r="AS122"/>
      <c r="AT122"/>
      <c r="AU122"/>
      <c r="AV122"/>
    </row>
    <row r="123" spans="1:48" ht="14">
      <c r="A123"/>
      <c r="B123" s="19"/>
      <c r="C123" s="20"/>
      <c r="D123" s="269">
        <v>108</v>
      </c>
      <c r="E123" s="236" t="s">
        <v>3888</v>
      </c>
      <c r="F123" s="225"/>
      <c r="G123" s="205" t="s">
        <v>3857</v>
      </c>
      <c r="H123" s="194"/>
      <c r="I123" s="207" t="s">
        <v>3862</v>
      </c>
      <c r="J123" s="5"/>
      <c r="K123" s="179">
        <f t="shared" si="4"/>
        <v>8715.74</v>
      </c>
      <c r="L123" s="102"/>
      <c r="M123" s="73">
        <v>1026</v>
      </c>
      <c r="N123" s="73">
        <v>210</v>
      </c>
      <c r="O123" s="73">
        <v>512.4</v>
      </c>
      <c r="P123" s="73"/>
      <c r="Q123" s="73">
        <v>1296</v>
      </c>
      <c r="R123" s="73"/>
      <c r="S123" s="73"/>
      <c r="T123" s="73">
        <v>5671.34</v>
      </c>
      <c r="U123" s="280"/>
      <c r="V123" s="376"/>
      <c r="W123" s="335">
        <v>766.35</v>
      </c>
      <c r="X123" s="336">
        <v>250.51</v>
      </c>
      <c r="Y123" s="85"/>
      <c r="Z123" s="26"/>
      <c r="AA123"/>
      <c r="AB123"/>
      <c r="AC123"/>
      <c r="AD123"/>
      <c r="AE123"/>
      <c r="AF123"/>
      <c r="AG123"/>
      <c r="AH123"/>
      <c r="AI123"/>
      <c r="AJ123"/>
      <c r="AK123"/>
      <c r="AL123"/>
      <c r="AM123"/>
      <c r="AN123"/>
      <c r="AO123"/>
      <c r="AP123"/>
      <c r="AQ123"/>
      <c r="AR123"/>
      <c r="AS123"/>
      <c r="AT123"/>
      <c r="AU123"/>
      <c r="AV123"/>
    </row>
    <row r="124" spans="1:48" ht="14">
      <c r="A124"/>
      <c r="B124" s="19"/>
      <c r="C124" s="20"/>
      <c r="D124" s="269">
        <v>109</v>
      </c>
      <c r="E124" s="234" t="s">
        <v>3876</v>
      </c>
      <c r="F124" s="225"/>
      <c r="G124" s="204" t="s">
        <v>3857</v>
      </c>
      <c r="H124" s="194"/>
      <c r="I124" s="206" t="s">
        <v>3862</v>
      </c>
      <c r="J124" s="5"/>
      <c r="K124" s="179">
        <f t="shared" si="4"/>
        <v>7567.76</v>
      </c>
      <c r="L124" s="102"/>
      <c r="M124" s="72">
        <v>866.18</v>
      </c>
      <c r="N124" s="72">
        <v>1284.23</v>
      </c>
      <c r="O124" s="72">
        <v>22</v>
      </c>
      <c r="P124" s="72"/>
      <c r="Q124" s="72">
        <v>463.75</v>
      </c>
      <c r="R124" s="72"/>
      <c r="S124" s="72">
        <v>4931.6000000000004</v>
      </c>
      <c r="T124" s="72"/>
      <c r="U124" s="280"/>
      <c r="V124" s="376"/>
      <c r="W124" s="333">
        <v>1.66</v>
      </c>
      <c r="X124" s="334">
        <v>211.89</v>
      </c>
      <c r="Y124" s="85"/>
      <c r="Z124" s="26"/>
      <c r="AA124"/>
      <c r="AB124"/>
      <c r="AC124"/>
      <c r="AD124"/>
      <c r="AE124"/>
      <c r="AF124"/>
      <c r="AG124"/>
      <c r="AH124"/>
      <c r="AI124"/>
      <c r="AJ124"/>
      <c r="AK124"/>
      <c r="AL124"/>
      <c r="AM124"/>
      <c r="AN124"/>
      <c r="AO124"/>
      <c r="AP124"/>
      <c r="AQ124"/>
      <c r="AR124"/>
      <c r="AS124"/>
      <c r="AT124"/>
      <c r="AU124"/>
      <c r="AV124"/>
    </row>
    <row r="125" spans="1:48" ht="14">
      <c r="A125"/>
      <c r="B125" s="19"/>
      <c r="C125" s="20"/>
      <c r="D125" s="269">
        <v>110</v>
      </c>
      <c r="E125" s="236" t="s">
        <v>3877</v>
      </c>
      <c r="F125" s="225"/>
      <c r="G125" s="205" t="s">
        <v>3857</v>
      </c>
      <c r="H125" s="194"/>
      <c r="I125" s="207" t="s">
        <v>3862</v>
      </c>
      <c r="J125" s="5"/>
      <c r="K125" s="179">
        <f t="shared" si="4"/>
        <v>4701.9800000000005</v>
      </c>
      <c r="L125" s="102"/>
      <c r="M125" s="73">
        <v>554.62</v>
      </c>
      <c r="N125" s="73"/>
      <c r="O125" s="73">
        <v>202.08</v>
      </c>
      <c r="P125" s="73"/>
      <c r="Q125" s="73"/>
      <c r="R125" s="73">
        <v>3945.28</v>
      </c>
      <c r="S125" s="73"/>
      <c r="T125" s="73"/>
      <c r="U125" s="280"/>
      <c r="V125" s="376"/>
      <c r="W125" s="335">
        <v>0</v>
      </c>
      <c r="X125" s="336">
        <v>0</v>
      </c>
      <c r="Y125" s="85"/>
      <c r="Z125" s="26"/>
      <c r="AA125"/>
      <c r="AB125"/>
      <c r="AC125"/>
      <c r="AD125"/>
      <c r="AE125"/>
      <c r="AF125"/>
      <c r="AG125"/>
      <c r="AH125"/>
      <c r="AI125"/>
      <c r="AJ125"/>
      <c r="AK125"/>
      <c r="AL125"/>
      <c r="AM125"/>
      <c r="AN125"/>
      <c r="AO125"/>
      <c r="AP125"/>
      <c r="AQ125"/>
      <c r="AR125"/>
      <c r="AS125"/>
      <c r="AT125"/>
      <c r="AU125"/>
      <c r="AV125"/>
    </row>
    <row r="126" spans="1:48" ht="14">
      <c r="A126"/>
      <c r="B126" s="19"/>
      <c r="C126" s="20"/>
      <c r="D126" s="269">
        <v>111</v>
      </c>
      <c r="E126" s="234" t="s">
        <v>3878</v>
      </c>
      <c r="F126" s="225"/>
      <c r="G126" s="204" t="s">
        <v>3857</v>
      </c>
      <c r="H126" s="194"/>
      <c r="I126" s="206" t="s">
        <v>3862</v>
      </c>
      <c r="J126" s="5"/>
      <c r="K126" s="179">
        <f t="shared" si="4"/>
        <v>6422.48</v>
      </c>
      <c r="L126" s="102"/>
      <c r="M126" s="72">
        <v>1635.75</v>
      </c>
      <c r="N126" s="72"/>
      <c r="O126" s="72"/>
      <c r="P126" s="72"/>
      <c r="Q126" s="72">
        <v>225</v>
      </c>
      <c r="R126" s="72"/>
      <c r="S126" s="72">
        <v>4561.7299999999996</v>
      </c>
      <c r="T126" s="72"/>
      <c r="U126" s="280"/>
      <c r="V126" s="376"/>
      <c r="W126" s="333">
        <v>0</v>
      </c>
      <c r="X126" s="334">
        <v>0</v>
      </c>
      <c r="Y126" s="85"/>
      <c r="Z126" s="26"/>
      <c r="AA126"/>
      <c r="AB126"/>
      <c r="AC126"/>
      <c r="AD126"/>
      <c r="AE126"/>
      <c r="AF126"/>
      <c r="AG126"/>
      <c r="AH126"/>
      <c r="AI126"/>
      <c r="AJ126"/>
      <c r="AK126"/>
      <c r="AL126"/>
      <c r="AM126"/>
      <c r="AN126"/>
      <c r="AO126"/>
      <c r="AP126"/>
      <c r="AQ126"/>
      <c r="AR126"/>
      <c r="AS126"/>
      <c r="AT126"/>
      <c r="AU126"/>
      <c r="AV126"/>
    </row>
    <row r="127" spans="1:48" ht="14">
      <c r="A127"/>
      <c r="B127" s="19"/>
      <c r="C127" s="20"/>
      <c r="D127" s="269">
        <v>112</v>
      </c>
      <c r="E127" s="236" t="s">
        <v>3879</v>
      </c>
      <c r="F127" s="225"/>
      <c r="G127" s="205" t="s">
        <v>3857</v>
      </c>
      <c r="H127" s="194"/>
      <c r="I127" s="207" t="s">
        <v>3862</v>
      </c>
      <c r="J127" s="5"/>
      <c r="K127" s="179">
        <f t="shared" si="4"/>
        <v>15500.97</v>
      </c>
      <c r="L127" s="102"/>
      <c r="M127" s="73">
        <v>1989.63</v>
      </c>
      <c r="N127" s="73">
        <v>263.7</v>
      </c>
      <c r="O127" s="73">
        <v>506.59</v>
      </c>
      <c r="P127" s="73"/>
      <c r="Q127" s="73">
        <v>905</v>
      </c>
      <c r="R127" s="73"/>
      <c r="S127" s="73"/>
      <c r="T127" s="73">
        <v>11836.05</v>
      </c>
      <c r="U127" s="280"/>
      <c r="V127" s="376"/>
      <c r="W127" s="335">
        <v>0</v>
      </c>
      <c r="X127" s="336">
        <v>0</v>
      </c>
      <c r="Y127" s="85"/>
      <c r="Z127" s="26"/>
      <c r="AA127"/>
      <c r="AB127"/>
      <c r="AC127"/>
      <c r="AD127"/>
      <c r="AE127"/>
      <c r="AF127"/>
      <c r="AG127"/>
      <c r="AH127"/>
      <c r="AI127"/>
      <c r="AJ127"/>
      <c r="AK127"/>
      <c r="AL127"/>
      <c r="AM127"/>
      <c r="AN127"/>
      <c r="AO127"/>
      <c r="AP127"/>
      <c r="AQ127"/>
      <c r="AR127"/>
      <c r="AS127"/>
      <c r="AT127"/>
      <c r="AU127"/>
      <c r="AV127"/>
    </row>
    <row r="128" spans="1:48" ht="14">
      <c r="A128"/>
      <c r="B128" s="19"/>
      <c r="C128" s="20"/>
      <c r="D128" s="269">
        <v>113</v>
      </c>
      <c r="E128" s="234" t="s">
        <v>3880</v>
      </c>
      <c r="F128" s="225"/>
      <c r="G128" s="204" t="s">
        <v>3857</v>
      </c>
      <c r="H128" s="194"/>
      <c r="I128" s="206" t="s">
        <v>3862</v>
      </c>
      <c r="J128" s="5"/>
      <c r="K128" s="179">
        <f t="shared" si="4"/>
        <v>9768.17</v>
      </c>
      <c r="L128" s="102"/>
      <c r="M128" s="72">
        <v>2479.37</v>
      </c>
      <c r="N128" s="72">
        <v>675</v>
      </c>
      <c r="O128" s="72">
        <v>425.2</v>
      </c>
      <c r="P128" s="72"/>
      <c r="Q128" s="72">
        <v>1257</v>
      </c>
      <c r="R128" s="72">
        <v>4931.6000000000004</v>
      </c>
      <c r="S128" s="72"/>
      <c r="T128" s="72"/>
      <c r="U128" s="280"/>
      <c r="V128" s="376"/>
      <c r="W128" s="333">
        <v>2332.73</v>
      </c>
      <c r="X128" s="334">
        <v>1582</v>
      </c>
      <c r="Y128" s="85"/>
      <c r="Z128" s="26"/>
      <c r="AA128"/>
      <c r="AB128"/>
      <c r="AC128"/>
      <c r="AD128"/>
      <c r="AE128"/>
      <c r="AF128"/>
      <c r="AG128"/>
      <c r="AH128"/>
      <c r="AI128"/>
      <c r="AJ128"/>
      <c r="AK128"/>
      <c r="AL128"/>
      <c r="AM128"/>
      <c r="AN128"/>
      <c r="AO128"/>
      <c r="AP128"/>
      <c r="AQ128"/>
      <c r="AR128"/>
      <c r="AS128"/>
      <c r="AT128"/>
      <c r="AU128"/>
      <c r="AV128"/>
    </row>
    <row r="129" spans="1:48" ht="14">
      <c r="A129"/>
      <c r="B129" s="19"/>
      <c r="C129" s="20"/>
      <c r="D129" s="269">
        <v>114</v>
      </c>
      <c r="E129" s="236" t="s">
        <v>3881</v>
      </c>
      <c r="F129" s="225"/>
      <c r="G129" s="205" t="s">
        <v>3857</v>
      </c>
      <c r="H129" s="194"/>
      <c r="I129" s="207" t="s">
        <v>3862</v>
      </c>
      <c r="J129" s="5"/>
      <c r="K129" s="179">
        <f t="shared" si="4"/>
        <v>0</v>
      </c>
      <c r="L129" s="102"/>
      <c r="M129" s="73"/>
      <c r="N129" s="73"/>
      <c r="O129" s="73"/>
      <c r="P129" s="73"/>
      <c r="Q129" s="73"/>
      <c r="R129" s="73"/>
      <c r="S129" s="73"/>
      <c r="T129" s="73"/>
      <c r="U129" s="280"/>
      <c r="V129" s="376"/>
      <c r="W129" s="335">
        <v>0</v>
      </c>
      <c r="X129" s="336">
        <v>0</v>
      </c>
      <c r="Y129" s="85"/>
      <c r="Z129" s="26"/>
      <c r="AA129"/>
      <c r="AB129"/>
      <c r="AC129"/>
      <c r="AD129"/>
      <c r="AE129"/>
      <c r="AF129"/>
      <c r="AG129"/>
      <c r="AH129"/>
      <c r="AI129"/>
      <c r="AJ129"/>
      <c r="AK129"/>
      <c r="AL129"/>
      <c r="AM129"/>
      <c r="AN129"/>
      <c r="AO129"/>
      <c r="AP129"/>
      <c r="AQ129"/>
      <c r="AR129"/>
      <c r="AS129"/>
      <c r="AT129"/>
      <c r="AU129"/>
      <c r="AV129"/>
    </row>
    <row r="130" spans="1:48" ht="14">
      <c r="A130"/>
      <c r="B130" s="19"/>
      <c r="C130" s="20"/>
      <c r="D130" s="269">
        <v>115</v>
      </c>
      <c r="E130" s="234" t="s">
        <v>3884</v>
      </c>
      <c r="F130" s="225"/>
      <c r="G130" s="204" t="s">
        <v>3857</v>
      </c>
      <c r="H130" s="194"/>
      <c r="I130" s="206" t="s">
        <v>3863</v>
      </c>
      <c r="J130" s="5"/>
      <c r="K130" s="179">
        <f t="shared" si="4"/>
        <v>0</v>
      </c>
      <c r="L130" s="102"/>
      <c r="M130" s="72"/>
      <c r="N130" s="72"/>
      <c r="O130" s="72"/>
      <c r="P130" s="72"/>
      <c r="Q130" s="72"/>
      <c r="R130" s="72"/>
      <c r="S130" s="72"/>
      <c r="T130" s="72"/>
      <c r="U130" s="280"/>
      <c r="V130" s="376"/>
      <c r="W130" s="333">
        <v>0</v>
      </c>
      <c r="X130" s="334">
        <v>0</v>
      </c>
      <c r="Y130" s="85"/>
      <c r="Z130" s="26"/>
      <c r="AA130"/>
      <c r="AB130"/>
      <c r="AC130"/>
      <c r="AD130"/>
      <c r="AE130"/>
      <c r="AF130"/>
      <c r="AG130"/>
      <c r="AH130"/>
      <c r="AI130"/>
      <c r="AJ130"/>
      <c r="AK130"/>
      <c r="AL130"/>
      <c r="AM130"/>
      <c r="AN130"/>
      <c r="AO130"/>
      <c r="AP130"/>
      <c r="AQ130"/>
      <c r="AR130"/>
      <c r="AS130"/>
      <c r="AT130"/>
      <c r="AU130"/>
      <c r="AV130"/>
    </row>
    <row r="131" spans="1:48" ht="14">
      <c r="A131"/>
      <c r="B131" s="19"/>
      <c r="C131" s="20"/>
      <c r="D131" s="269">
        <v>116</v>
      </c>
      <c r="E131" s="236" t="s">
        <v>3870</v>
      </c>
      <c r="F131" s="225"/>
      <c r="G131" s="205" t="s">
        <v>3857</v>
      </c>
      <c r="H131" s="194"/>
      <c r="I131" s="207" t="s">
        <v>3863</v>
      </c>
      <c r="J131" s="5"/>
      <c r="K131" s="179">
        <f t="shared" si="4"/>
        <v>0</v>
      </c>
      <c r="L131" s="102"/>
      <c r="M131" s="73"/>
      <c r="N131" s="73"/>
      <c r="O131" s="73"/>
      <c r="P131" s="73"/>
      <c r="Q131" s="73"/>
      <c r="R131" s="73"/>
      <c r="S131" s="73"/>
      <c r="T131" s="73"/>
      <c r="U131" s="280"/>
      <c r="V131" s="376"/>
      <c r="W131" s="335">
        <v>0</v>
      </c>
      <c r="X131" s="336">
        <v>0</v>
      </c>
      <c r="Y131" s="85"/>
      <c r="Z131" s="26"/>
      <c r="AA131"/>
      <c r="AB131"/>
      <c r="AC131"/>
      <c r="AD131"/>
      <c r="AE131"/>
      <c r="AF131"/>
      <c r="AG131"/>
      <c r="AH131"/>
      <c r="AI131"/>
      <c r="AJ131"/>
      <c r="AK131"/>
      <c r="AL131"/>
      <c r="AM131"/>
      <c r="AN131"/>
      <c r="AO131"/>
      <c r="AP131"/>
      <c r="AQ131"/>
      <c r="AR131"/>
      <c r="AS131"/>
      <c r="AT131"/>
      <c r="AU131"/>
      <c r="AV131"/>
    </row>
    <row r="132" spans="1:48" ht="14">
      <c r="A132"/>
      <c r="B132" s="19"/>
      <c r="C132" s="20"/>
      <c r="D132" s="269">
        <v>117</v>
      </c>
      <c r="E132" s="234" t="s">
        <v>3885</v>
      </c>
      <c r="F132" s="225"/>
      <c r="G132" s="204" t="s">
        <v>3857</v>
      </c>
      <c r="H132" s="194"/>
      <c r="I132" s="206" t="s">
        <v>3863</v>
      </c>
      <c r="J132" s="5"/>
      <c r="K132" s="179">
        <f t="shared" si="4"/>
        <v>0</v>
      </c>
      <c r="L132" s="102"/>
      <c r="M132" s="72"/>
      <c r="N132" s="72"/>
      <c r="O132" s="72"/>
      <c r="P132" s="72"/>
      <c r="Q132" s="72"/>
      <c r="R132" s="72"/>
      <c r="S132" s="72"/>
      <c r="T132" s="72"/>
      <c r="U132" s="280"/>
      <c r="V132" s="376"/>
      <c r="W132" s="333">
        <v>0</v>
      </c>
      <c r="X132" s="334">
        <v>0</v>
      </c>
      <c r="Y132" s="85"/>
      <c r="Z132" s="26"/>
      <c r="AA132"/>
      <c r="AB132"/>
      <c r="AC132"/>
      <c r="AD132"/>
      <c r="AE132"/>
      <c r="AF132"/>
      <c r="AG132"/>
      <c r="AH132"/>
      <c r="AI132"/>
      <c r="AJ132"/>
      <c r="AK132"/>
      <c r="AL132"/>
      <c r="AM132"/>
      <c r="AN132"/>
      <c r="AO132"/>
      <c r="AP132"/>
      <c r="AQ132"/>
      <c r="AR132"/>
      <c r="AS132"/>
      <c r="AT132"/>
      <c r="AU132"/>
      <c r="AV132"/>
    </row>
    <row r="133" spans="1:48" ht="14">
      <c r="A133"/>
      <c r="B133" s="19"/>
      <c r="C133" s="20"/>
      <c r="D133" s="269">
        <v>118</v>
      </c>
      <c r="E133" s="236" t="s">
        <v>3871</v>
      </c>
      <c r="F133" s="225"/>
      <c r="G133" s="205" t="s">
        <v>3857</v>
      </c>
      <c r="H133" s="194"/>
      <c r="I133" s="207" t="s">
        <v>3863</v>
      </c>
      <c r="J133" s="5"/>
      <c r="K133" s="179">
        <f t="shared" si="4"/>
        <v>0</v>
      </c>
      <c r="L133" s="102"/>
      <c r="M133" s="73"/>
      <c r="N133" s="73"/>
      <c r="O133" s="73"/>
      <c r="P133" s="73"/>
      <c r="Q133" s="73"/>
      <c r="R133" s="73"/>
      <c r="S133" s="73"/>
      <c r="T133" s="73"/>
      <c r="U133" s="280"/>
      <c r="V133" s="376"/>
      <c r="W133" s="335">
        <v>0</v>
      </c>
      <c r="X133" s="336">
        <v>0</v>
      </c>
      <c r="Y133" s="85"/>
      <c r="Z133" s="26"/>
      <c r="AA133"/>
      <c r="AB133"/>
      <c r="AC133"/>
      <c r="AD133"/>
      <c r="AE133"/>
      <c r="AF133"/>
      <c r="AG133"/>
      <c r="AH133"/>
      <c r="AI133"/>
      <c r="AJ133"/>
      <c r="AK133"/>
      <c r="AL133"/>
      <c r="AM133"/>
      <c r="AN133"/>
      <c r="AO133"/>
      <c r="AP133"/>
      <c r="AQ133"/>
      <c r="AR133"/>
      <c r="AS133"/>
      <c r="AT133"/>
      <c r="AU133"/>
      <c r="AV133"/>
    </row>
    <row r="134" spans="1:48" ht="14">
      <c r="A134"/>
      <c r="B134" s="19"/>
      <c r="C134" s="20"/>
      <c r="D134" s="269">
        <v>119</v>
      </c>
      <c r="E134" s="234" t="s">
        <v>3886</v>
      </c>
      <c r="F134" s="225"/>
      <c r="G134" s="204" t="s">
        <v>3857</v>
      </c>
      <c r="H134" s="194"/>
      <c r="I134" s="206" t="s">
        <v>3863</v>
      </c>
      <c r="J134" s="5"/>
      <c r="K134" s="179">
        <f t="shared" si="4"/>
        <v>0</v>
      </c>
      <c r="L134" s="102"/>
      <c r="M134" s="72"/>
      <c r="N134" s="72"/>
      <c r="O134" s="72"/>
      <c r="P134" s="72"/>
      <c r="Q134" s="72"/>
      <c r="R134" s="72"/>
      <c r="S134" s="72"/>
      <c r="T134" s="72"/>
      <c r="U134" s="280"/>
      <c r="V134" s="376"/>
      <c r="W134" s="333">
        <v>0</v>
      </c>
      <c r="X134" s="334">
        <v>0</v>
      </c>
      <c r="Y134" s="85"/>
      <c r="Z134" s="26"/>
      <c r="AA134"/>
      <c r="AB134"/>
      <c r="AC134"/>
      <c r="AD134"/>
      <c r="AE134"/>
      <c r="AF134"/>
      <c r="AG134"/>
      <c r="AH134"/>
      <c r="AI134"/>
      <c r="AJ134"/>
      <c r="AK134"/>
      <c r="AL134"/>
      <c r="AM134"/>
      <c r="AN134"/>
      <c r="AO134"/>
      <c r="AP134"/>
      <c r="AQ134"/>
      <c r="AR134"/>
      <c r="AS134"/>
      <c r="AT134"/>
      <c r="AU134"/>
      <c r="AV134"/>
    </row>
    <row r="135" spans="1:48" ht="14">
      <c r="A135"/>
      <c r="B135" s="19"/>
      <c r="C135" s="20"/>
      <c r="D135" s="269">
        <v>120</v>
      </c>
      <c r="E135" s="236" t="s">
        <v>3872</v>
      </c>
      <c r="F135" s="225"/>
      <c r="G135" s="205" t="s">
        <v>3857</v>
      </c>
      <c r="H135" s="194"/>
      <c r="I135" s="207" t="s">
        <v>3863</v>
      </c>
      <c r="J135" s="5"/>
      <c r="K135" s="179">
        <f t="shared" si="4"/>
        <v>0</v>
      </c>
      <c r="L135" s="102"/>
      <c r="M135" s="73"/>
      <c r="N135" s="73"/>
      <c r="O135" s="73"/>
      <c r="P135" s="73"/>
      <c r="Q135" s="73"/>
      <c r="R135" s="73"/>
      <c r="S135" s="73"/>
      <c r="T135" s="73"/>
      <c r="U135" s="280"/>
      <c r="V135" s="376"/>
      <c r="W135" s="335">
        <v>0</v>
      </c>
      <c r="X135" s="336">
        <v>0</v>
      </c>
      <c r="Y135" s="85"/>
      <c r="Z135" s="26"/>
      <c r="AA135"/>
      <c r="AB135"/>
      <c r="AC135"/>
      <c r="AD135"/>
      <c r="AE135"/>
      <c r="AF135"/>
      <c r="AG135"/>
      <c r="AH135"/>
      <c r="AI135"/>
      <c r="AJ135"/>
      <c r="AK135"/>
      <c r="AL135"/>
      <c r="AM135"/>
      <c r="AN135"/>
      <c r="AO135"/>
      <c r="AP135"/>
      <c r="AQ135"/>
      <c r="AR135"/>
      <c r="AS135"/>
      <c r="AT135"/>
      <c r="AU135"/>
      <c r="AV135"/>
    </row>
    <row r="136" spans="1:48" ht="14">
      <c r="A136"/>
      <c r="B136" s="19"/>
      <c r="C136" s="20"/>
      <c r="D136" s="269">
        <v>121</v>
      </c>
      <c r="E136" s="234" t="s">
        <v>3887</v>
      </c>
      <c r="F136" s="225"/>
      <c r="G136" s="204" t="s">
        <v>3857</v>
      </c>
      <c r="H136" s="194"/>
      <c r="I136" s="206" t="s">
        <v>3863</v>
      </c>
      <c r="J136" s="5"/>
      <c r="K136" s="179">
        <f t="shared" si="4"/>
        <v>0</v>
      </c>
      <c r="L136" s="102"/>
      <c r="M136" s="72"/>
      <c r="N136" s="72"/>
      <c r="O136" s="72"/>
      <c r="P136" s="72"/>
      <c r="Q136" s="72"/>
      <c r="R136" s="72"/>
      <c r="S136" s="72"/>
      <c r="T136" s="72"/>
      <c r="U136" s="280"/>
      <c r="V136" s="376"/>
      <c r="W136" s="333">
        <v>0</v>
      </c>
      <c r="X136" s="334">
        <v>0</v>
      </c>
      <c r="Y136" s="85"/>
      <c r="Z136" s="26"/>
      <c r="AA136"/>
      <c r="AB136"/>
      <c r="AC136"/>
      <c r="AD136"/>
      <c r="AE136"/>
      <c r="AF136"/>
      <c r="AG136"/>
      <c r="AH136"/>
      <c r="AI136"/>
      <c r="AJ136"/>
      <c r="AK136"/>
      <c r="AL136"/>
      <c r="AM136"/>
      <c r="AN136"/>
      <c r="AO136"/>
      <c r="AP136"/>
      <c r="AQ136"/>
      <c r="AR136"/>
      <c r="AS136"/>
      <c r="AT136"/>
      <c r="AU136"/>
      <c r="AV136"/>
    </row>
    <row r="137" spans="1:48" ht="14">
      <c r="A137"/>
      <c r="B137" s="19"/>
      <c r="C137" s="20"/>
      <c r="D137" s="269">
        <v>122</v>
      </c>
      <c r="E137" s="236" t="s">
        <v>3873</v>
      </c>
      <c r="F137" s="225"/>
      <c r="G137" s="205" t="s">
        <v>3857</v>
      </c>
      <c r="H137" s="194"/>
      <c r="I137" s="207" t="s">
        <v>3863</v>
      </c>
      <c r="J137" s="5"/>
      <c r="K137" s="179">
        <f t="shared" si="4"/>
        <v>0</v>
      </c>
      <c r="L137" s="102"/>
      <c r="M137" s="73"/>
      <c r="N137" s="73"/>
      <c r="O137" s="73"/>
      <c r="P137" s="73"/>
      <c r="Q137" s="73"/>
      <c r="R137" s="73"/>
      <c r="S137" s="73"/>
      <c r="T137" s="73"/>
      <c r="U137" s="280"/>
      <c r="V137" s="376"/>
      <c r="W137" s="335">
        <v>0</v>
      </c>
      <c r="X137" s="336">
        <v>0</v>
      </c>
      <c r="Y137" s="85"/>
      <c r="Z137" s="26"/>
      <c r="AA137"/>
      <c r="AB137"/>
      <c r="AC137"/>
      <c r="AD137"/>
      <c r="AE137"/>
      <c r="AF137"/>
      <c r="AG137"/>
      <c r="AH137"/>
      <c r="AI137"/>
      <c r="AJ137"/>
      <c r="AK137"/>
      <c r="AL137"/>
      <c r="AM137"/>
      <c r="AN137"/>
      <c r="AO137"/>
      <c r="AP137"/>
      <c r="AQ137"/>
      <c r="AR137"/>
      <c r="AS137"/>
      <c r="AT137"/>
      <c r="AU137"/>
      <c r="AV137"/>
    </row>
    <row r="138" spans="1:48" ht="14">
      <c r="A138"/>
      <c r="B138" s="19"/>
      <c r="C138" s="20"/>
      <c r="D138" s="269">
        <v>123</v>
      </c>
      <c r="E138" s="234" t="s">
        <v>3874</v>
      </c>
      <c r="F138" s="225"/>
      <c r="G138" s="204" t="s">
        <v>3857</v>
      </c>
      <c r="H138" s="194"/>
      <c r="I138" s="206" t="s">
        <v>3863</v>
      </c>
      <c r="J138" s="5"/>
      <c r="K138" s="179">
        <f t="shared" si="4"/>
        <v>0</v>
      </c>
      <c r="L138" s="102"/>
      <c r="M138" s="72"/>
      <c r="N138" s="72"/>
      <c r="O138" s="72"/>
      <c r="P138" s="72"/>
      <c r="Q138" s="72"/>
      <c r="R138" s="72"/>
      <c r="S138" s="72"/>
      <c r="T138" s="72"/>
      <c r="U138" s="280"/>
      <c r="V138" s="376"/>
      <c r="W138" s="333">
        <v>0</v>
      </c>
      <c r="X138" s="334">
        <v>0</v>
      </c>
      <c r="Y138" s="85"/>
      <c r="Z138" s="26"/>
      <c r="AA138"/>
      <c r="AB138"/>
      <c r="AC138"/>
      <c r="AD138"/>
      <c r="AE138"/>
      <c r="AF138"/>
      <c r="AG138"/>
      <c r="AH138"/>
      <c r="AI138"/>
      <c r="AJ138"/>
      <c r="AK138"/>
      <c r="AL138"/>
      <c r="AM138"/>
      <c r="AN138"/>
      <c r="AO138"/>
      <c r="AP138"/>
      <c r="AQ138"/>
      <c r="AR138"/>
      <c r="AS138"/>
      <c r="AT138"/>
      <c r="AU138"/>
      <c r="AV138"/>
    </row>
    <row r="139" spans="1:48" ht="14">
      <c r="A139"/>
      <c r="B139" s="19"/>
      <c r="C139" s="20"/>
      <c r="D139" s="269">
        <v>124</v>
      </c>
      <c r="E139" s="236" t="s">
        <v>3875</v>
      </c>
      <c r="F139" s="225"/>
      <c r="G139" s="205" t="s">
        <v>3857</v>
      </c>
      <c r="H139" s="194"/>
      <c r="I139" s="207" t="s">
        <v>3863</v>
      </c>
      <c r="J139" s="5"/>
      <c r="K139" s="179">
        <f t="shared" si="4"/>
        <v>0</v>
      </c>
      <c r="L139" s="102"/>
      <c r="M139" s="73"/>
      <c r="N139" s="73"/>
      <c r="O139" s="73"/>
      <c r="P139" s="73"/>
      <c r="Q139" s="73"/>
      <c r="R139" s="73"/>
      <c r="S139" s="73"/>
      <c r="T139" s="73"/>
      <c r="U139" s="280"/>
      <c r="V139" s="376"/>
      <c r="W139" s="335">
        <v>0</v>
      </c>
      <c r="X139" s="336">
        <v>0</v>
      </c>
      <c r="Y139" s="85"/>
      <c r="Z139" s="26"/>
      <c r="AA139"/>
      <c r="AB139"/>
      <c r="AC139"/>
      <c r="AD139"/>
      <c r="AE139"/>
      <c r="AF139"/>
      <c r="AG139"/>
      <c r="AH139"/>
      <c r="AI139"/>
      <c r="AJ139"/>
      <c r="AK139"/>
      <c r="AL139"/>
      <c r="AM139"/>
      <c r="AN139"/>
      <c r="AO139"/>
      <c r="AP139"/>
      <c r="AQ139"/>
      <c r="AR139"/>
      <c r="AS139"/>
      <c r="AT139"/>
      <c r="AU139"/>
      <c r="AV139"/>
    </row>
    <row r="140" spans="1:48" ht="14">
      <c r="A140"/>
      <c r="B140" s="19"/>
      <c r="C140" s="20"/>
      <c r="D140" s="269">
        <v>125</v>
      </c>
      <c r="E140" s="234" t="s">
        <v>3888</v>
      </c>
      <c r="F140" s="225"/>
      <c r="G140" s="204" t="s">
        <v>3857</v>
      </c>
      <c r="H140" s="194"/>
      <c r="I140" s="206" t="s">
        <v>3863</v>
      </c>
      <c r="J140" s="5"/>
      <c r="K140" s="179">
        <f t="shared" si="4"/>
        <v>0</v>
      </c>
      <c r="L140" s="102"/>
      <c r="M140" s="72"/>
      <c r="N140" s="72"/>
      <c r="O140" s="72"/>
      <c r="P140" s="72"/>
      <c r="Q140" s="72"/>
      <c r="R140" s="72"/>
      <c r="S140" s="72"/>
      <c r="T140" s="72"/>
      <c r="U140" s="280"/>
      <c r="V140" s="376"/>
      <c r="W140" s="333">
        <v>0</v>
      </c>
      <c r="X140" s="334">
        <v>0</v>
      </c>
      <c r="Y140" s="85"/>
      <c r="Z140" s="26"/>
      <c r="AA140"/>
      <c r="AB140"/>
      <c r="AC140"/>
      <c r="AD140"/>
      <c r="AE140"/>
      <c r="AF140"/>
      <c r="AG140"/>
      <c r="AH140"/>
      <c r="AI140"/>
      <c r="AJ140"/>
      <c r="AK140"/>
      <c r="AL140"/>
      <c r="AM140"/>
      <c r="AN140"/>
      <c r="AO140"/>
      <c r="AP140"/>
      <c r="AQ140"/>
      <c r="AR140"/>
      <c r="AS140"/>
      <c r="AT140"/>
      <c r="AU140"/>
      <c r="AV140"/>
    </row>
    <row r="141" spans="1:48" ht="14">
      <c r="A141"/>
      <c r="B141" s="19"/>
      <c r="C141" s="20"/>
      <c r="D141" s="269">
        <v>126</v>
      </c>
      <c r="E141" s="236" t="s">
        <v>3876</v>
      </c>
      <c r="F141" s="225"/>
      <c r="G141" s="205" t="s">
        <v>3857</v>
      </c>
      <c r="H141" s="194"/>
      <c r="I141" s="207" t="s">
        <v>3863</v>
      </c>
      <c r="J141" s="5"/>
      <c r="K141" s="179">
        <f t="shared" si="4"/>
        <v>0</v>
      </c>
      <c r="L141" s="102"/>
      <c r="M141" s="73"/>
      <c r="N141" s="73"/>
      <c r="O141" s="73"/>
      <c r="P141" s="73"/>
      <c r="Q141" s="73"/>
      <c r="R141" s="73"/>
      <c r="S141" s="73"/>
      <c r="T141" s="73"/>
      <c r="U141" s="280"/>
      <c r="V141" s="376"/>
      <c r="W141" s="335">
        <v>0</v>
      </c>
      <c r="X141" s="336">
        <v>0</v>
      </c>
      <c r="Y141" s="85"/>
      <c r="Z141" s="26"/>
      <c r="AA141"/>
      <c r="AB141"/>
      <c r="AC141"/>
      <c r="AD141"/>
      <c r="AE141"/>
      <c r="AF141"/>
      <c r="AG141"/>
      <c r="AH141"/>
      <c r="AI141"/>
      <c r="AJ141"/>
      <c r="AK141"/>
      <c r="AL141"/>
      <c r="AM141"/>
      <c r="AN141"/>
      <c r="AO141"/>
      <c r="AP141"/>
      <c r="AQ141"/>
      <c r="AR141"/>
      <c r="AS141"/>
      <c r="AT141"/>
      <c r="AU141"/>
      <c r="AV141"/>
    </row>
    <row r="142" spans="1:48" ht="14">
      <c r="A142"/>
      <c r="B142" s="19"/>
      <c r="C142" s="20"/>
      <c r="D142" s="269">
        <v>127</v>
      </c>
      <c r="E142" s="234" t="s">
        <v>3877</v>
      </c>
      <c r="F142" s="225"/>
      <c r="G142" s="204" t="s">
        <v>3857</v>
      </c>
      <c r="H142" s="194"/>
      <c r="I142" s="206" t="s">
        <v>3863</v>
      </c>
      <c r="J142" s="5"/>
      <c r="K142" s="179">
        <f t="shared" si="4"/>
        <v>0</v>
      </c>
      <c r="L142" s="102"/>
      <c r="M142" s="72"/>
      <c r="N142" s="72"/>
      <c r="O142" s="72"/>
      <c r="P142" s="72"/>
      <c r="Q142" s="72"/>
      <c r="R142" s="72"/>
      <c r="S142" s="72"/>
      <c r="T142" s="72"/>
      <c r="U142" s="280"/>
      <c r="V142" s="376"/>
      <c r="W142" s="333">
        <v>0</v>
      </c>
      <c r="X142" s="334">
        <v>0</v>
      </c>
      <c r="Y142" s="85"/>
      <c r="Z142" s="26"/>
      <c r="AA142"/>
      <c r="AB142"/>
      <c r="AC142"/>
      <c r="AD142"/>
      <c r="AE142"/>
      <c r="AF142"/>
      <c r="AG142"/>
      <c r="AH142"/>
      <c r="AI142"/>
      <c r="AJ142"/>
      <c r="AK142"/>
      <c r="AL142"/>
      <c r="AM142"/>
      <c r="AN142"/>
      <c r="AO142"/>
      <c r="AP142"/>
      <c r="AQ142"/>
      <c r="AR142"/>
      <c r="AS142"/>
      <c r="AT142"/>
      <c r="AU142"/>
      <c r="AV142"/>
    </row>
    <row r="143" spans="1:48" ht="14">
      <c r="A143"/>
      <c r="B143" s="19"/>
      <c r="C143" s="20"/>
      <c r="D143" s="269">
        <v>128</v>
      </c>
      <c r="E143" s="236" t="s">
        <v>3878</v>
      </c>
      <c r="F143" s="225"/>
      <c r="G143" s="205" t="s">
        <v>3857</v>
      </c>
      <c r="H143" s="194"/>
      <c r="I143" s="207" t="s">
        <v>3863</v>
      </c>
      <c r="J143" s="5"/>
      <c r="K143" s="179">
        <f t="shared" si="4"/>
        <v>0</v>
      </c>
      <c r="L143" s="102"/>
      <c r="M143" s="73"/>
      <c r="N143" s="73"/>
      <c r="O143" s="73"/>
      <c r="P143" s="73"/>
      <c r="Q143" s="73"/>
      <c r="R143" s="73"/>
      <c r="S143" s="73"/>
      <c r="T143" s="73"/>
      <c r="U143" s="280"/>
      <c r="V143" s="376"/>
      <c r="W143" s="335">
        <v>0</v>
      </c>
      <c r="X143" s="336">
        <v>0</v>
      </c>
      <c r="Y143" s="85"/>
      <c r="Z143" s="26"/>
      <c r="AA143"/>
      <c r="AB143"/>
      <c r="AC143"/>
      <c r="AD143"/>
      <c r="AE143"/>
      <c r="AF143"/>
      <c r="AG143"/>
      <c r="AH143"/>
      <c r="AI143"/>
      <c r="AJ143"/>
      <c r="AK143"/>
      <c r="AL143"/>
      <c r="AM143"/>
      <c r="AN143"/>
      <c r="AO143"/>
      <c r="AP143"/>
      <c r="AQ143"/>
      <c r="AR143"/>
      <c r="AS143"/>
      <c r="AT143"/>
      <c r="AU143"/>
      <c r="AV143"/>
    </row>
    <row r="144" spans="1:48" ht="14">
      <c r="A144"/>
      <c r="B144" s="19"/>
      <c r="C144" s="20"/>
      <c r="D144" s="269">
        <v>129</v>
      </c>
      <c r="E144" s="234" t="s">
        <v>3879</v>
      </c>
      <c r="F144" s="225"/>
      <c r="G144" s="204" t="s">
        <v>3857</v>
      </c>
      <c r="H144" s="194"/>
      <c r="I144" s="206" t="s">
        <v>3863</v>
      </c>
      <c r="J144" s="5"/>
      <c r="K144" s="179">
        <f t="shared" ref="K144:K180" si="5">SUM(M144:T144)</f>
        <v>0</v>
      </c>
      <c r="L144" s="102"/>
      <c r="M144" s="72"/>
      <c r="N144" s="72"/>
      <c r="O144" s="72"/>
      <c r="P144" s="72"/>
      <c r="Q144" s="72"/>
      <c r="R144" s="72"/>
      <c r="S144" s="72"/>
      <c r="T144" s="72"/>
      <c r="U144" s="280"/>
      <c r="V144" s="376"/>
      <c r="W144" s="333">
        <v>0</v>
      </c>
      <c r="X144" s="334">
        <v>0</v>
      </c>
      <c r="Y144" s="85"/>
      <c r="Z144" s="26"/>
      <c r="AA144"/>
      <c r="AB144"/>
      <c r="AC144"/>
      <c r="AD144"/>
      <c r="AE144"/>
      <c r="AF144"/>
      <c r="AG144"/>
      <c r="AH144"/>
      <c r="AI144"/>
      <c r="AJ144"/>
      <c r="AK144"/>
      <c r="AL144"/>
      <c r="AM144"/>
      <c r="AN144"/>
      <c r="AO144"/>
      <c r="AP144"/>
      <c r="AQ144"/>
      <c r="AR144"/>
      <c r="AS144"/>
      <c r="AT144"/>
      <c r="AU144"/>
      <c r="AV144"/>
    </row>
    <row r="145" spans="1:48" ht="14">
      <c r="A145"/>
      <c r="B145" s="19"/>
      <c r="C145" s="20"/>
      <c r="D145" s="269">
        <v>130</v>
      </c>
      <c r="E145" s="236" t="s">
        <v>3880</v>
      </c>
      <c r="F145" s="225"/>
      <c r="G145" s="205" t="s">
        <v>3857</v>
      </c>
      <c r="H145" s="194"/>
      <c r="I145" s="207" t="s">
        <v>3863</v>
      </c>
      <c r="J145" s="5"/>
      <c r="K145" s="179">
        <f t="shared" si="5"/>
        <v>0</v>
      </c>
      <c r="L145" s="102"/>
      <c r="M145" s="73"/>
      <c r="N145" s="73"/>
      <c r="O145" s="73"/>
      <c r="P145" s="73"/>
      <c r="Q145" s="73"/>
      <c r="R145" s="73"/>
      <c r="S145" s="73"/>
      <c r="T145" s="73"/>
      <c r="U145" s="280"/>
      <c r="V145" s="376"/>
      <c r="W145" s="335">
        <v>0</v>
      </c>
      <c r="X145" s="336">
        <v>0</v>
      </c>
      <c r="Y145" s="85"/>
      <c r="Z145" s="26"/>
      <c r="AA145"/>
      <c r="AB145"/>
      <c r="AC145"/>
      <c r="AD145"/>
      <c r="AE145"/>
      <c r="AF145"/>
      <c r="AG145"/>
      <c r="AH145"/>
      <c r="AI145"/>
      <c r="AJ145"/>
      <c r="AK145"/>
      <c r="AL145"/>
      <c r="AM145"/>
      <c r="AN145"/>
      <c r="AO145"/>
      <c r="AP145"/>
      <c r="AQ145"/>
      <c r="AR145"/>
      <c r="AS145"/>
      <c r="AT145"/>
      <c r="AU145"/>
      <c r="AV145"/>
    </row>
    <row r="146" spans="1:48" ht="14">
      <c r="A146"/>
      <c r="B146" s="19"/>
      <c r="C146" s="20"/>
      <c r="D146" s="269">
        <v>131</v>
      </c>
      <c r="E146" s="234" t="s">
        <v>3881</v>
      </c>
      <c r="F146" s="225"/>
      <c r="G146" s="204" t="s">
        <v>3857</v>
      </c>
      <c r="H146" s="194"/>
      <c r="I146" s="206" t="s">
        <v>3863</v>
      </c>
      <c r="J146" s="5"/>
      <c r="K146" s="179">
        <f t="shared" si="5"/>
        <v>0</v>
      </c>
      <c r="L146" s="102"/>
      <c r="M146" s="72"/>
      <c r="N146" s="72"/>
      <c r="O146" s="72"/>
      <c r="P146" s="72"/>
      <c r="Q146" s="72"/>
      <c r="R146" s="72"/>
      <c r="S146" s="72"/>
      <c r="T146" s="72"/>
      <c r="U146" s="280"/>
      <c r="V146" s="376"/>
      <c r="W146" s="333">
        <v>0</v>
      </c>
      <c r="X146" s="334">
        <v>0</v>
      </c>
      <c r="Y146" s="85"/>
      <c r="Z146" s="26"/>
      <c r="AA146"/>
      <c r="AB146"/>
      <c r="AC146"/>
      <c r="AD146"/>
      <c r="AE146"/>
      <c r="AF146"/>
      <c r="AG146"/>
      <c r="AH146"/>
      <c r="AI146"/>
      <c r="AJ146"/>
      <c r="AK146"/>
      <c r="AL146"/>
      <c r="AM146"/>
      <c r="AN146"/>
      <c r="AO146"/>
      <c r="AP146"/>
      <c r="AQ146"/>
      <c r="AR146"/>
      <c r="AS146"/>
      <c r="AT146"/>
      <c r="AU146"/>
      <c r="AV146"/>
    </row>
    <row r="147" spans="1:48" ht="14">
      <c r="A147"/>
      <c r="B147" s="19"/>
      <c r="C147" s="20"/>
      <c r="D147" s="269">
        <v>132</v>
      </c>
      <c r="E147" s="236" t="s">
        <v>3884</v>
      </c>
      <c r="F147" s="225"/>
      <c r="G147" s="205" t="s">
        <v>3857</v>
      </c>
      <c r="H147" s="194"/>
      <c r="I147" s="207" t="s">
        <v>3452</v>
      </c>
      <c r="J147" s="5"/>
      <c r="K147" s="179">
        <f t="shared" si="5"/>
        <v>0</v>
      </c>
      <c r="L147" s="102"/>
      <c r="M147" s="73"/>
      <c r="N147" s="73"/>
      <c r="O147" s="73"/>
      <c r="P147" s="73"/>
      <c r="Q147" s="73"/>
      <c r="R147" s="73"/>
      <c r="S147" s="73"/>
      <c r="T147" s="73"/>
      <c r="U147" s="280"/>
      <c r="V147" s="376"/>
      <c r="W147" s="335">
        <v>0</v>
      </c>
      <c r="X147" s="336">
        <v>0</v>
      </c>
      <c r="Y147" s="85"/>
      <c r="Z147" s="26"/>
      <c r="AA147"/>
      <c r="AB147"/>
      <c r="AC147"/>
      <c r="AD147"/>
      <c r="AE147"/>
      <c r="AF147"/>
      <c r="AG147"/>
      <c r="AH147"/>
      <c r="AI147"/>
      <c r="AJ147"/>
      <c r="AK147"/>
      <c r="AL147"/>
      <c r="AM147"/>
      <c r="AN147"/>
      <c r="AO147"/>
      <c r="AP147"/>
      <c r="AQ147"/>
      <c r="AR147"/>
      <c r="AS147"/>
      <c r="AT147"/>
      <c r="AU147"/>
      <c r="AV147"/>
    </row>
    <row r="148" spans="1:48" ht="14">
      <c r="A148"/>
      <c r="B148" s="19"/>
      <c r="C148" s="20"/>
      <c r="D148" s="269">
        <v>133</v>
      </c>
      <c r="E148" s="234" t="s">
        <v>3870</v>
      </c>
      <c r="F148" s="225"/>
      <c r="G148" s="204" t="s">
        <v>3857</v>
      </c>
      <c r="H148" s="194"/>
      <c r="I148" s="206" t="s">
        <v>3452</v>
      </c>
      <c r="J148" s="5"/>
      <c r="K148" s="179">
        <f t="shared" si="5"/>
        <v>0</v>
      </c>
      <c r="L148" s="102"/>
      <c r="M148" s="72"/>
      <c r="N148" s="72"/>
      <c r="O148" s="72"/>
      <c r="P148" s="72"/>
      <c r="Q148" s="72"/>
      <c r="R148" s="72"/>
      <c r="S148" s="72"/>
      <c r="T148" s="72"/>
      <c r="U148" s="280"/>
      <c r="V148" s="376"/>
      <c r="W148" s="333">
        <v>0</v>
      </c>
      <c r="X148" s="334">
        <v>0</v>
      </c>
      <c r="Y148" s="85"/>
      <c r="Z148" s="26"/>
      <c r="AA148"/>
      <c r="AB148"/>
      <c r="AC148"/>
      <c r="AD148"/>
      <c r="AE148"/>
      <c r="AF148"/>
      <c r="AG148"/>
      <c r="AH148"/>
      <c r="AI148"/>
      <c r="AJ148"/>
      <c r="AK148"/>
      <c r="AL148"/>
      <c r="AM148"/>
      <c r="AN148"/>
      <c r="AO148"/>
      <c r="AP148"/>
      <c r="AQ148"/>
      <c r="AR148"/>
      <c r="AS148"/>
      <c r="AT148"/>
      <c r="AU148"/>
      <c r="AV148"/>
    </row>
    <row r="149" spans="1:48" ht="14">
      <c r="A149"/>
      <c r="B149" s="19"/>
      <c r="C149" s="20"/>
      <c r="D149" s="269">
        <v>134</v>
      </c>
      <c r="E149" s="236" t="s">
        <v>3885</v>
      </c>
      <c r="F149" s="225"/>
      <c r="G149" s="205" t="s">
        <v>3857</v>
      </c>
      <c r="H149" s="194"/>
      <c r="I149" s="207" t="s">
        <v>3452</v>
      </c>
      <c r="J149" s="5"/>
      <c r="K149" s="179">
        <f t="shared" si="5"/>
        <v>0</v>
      </c>
      <c r="L149" s="102"/>
      <c r="M149" s="73"/>
      <c r="N149" s="73"/>
      <c r="O149" s="73"/>
      <c r="P149" s="73"/>
      <c r="Q149" s="73"/>
      <c r="R149" s="73"/>
      <c r="S149" s="73"/>
      <c r="T149" s="73"/>
      <c r="U149" s="280"/>
      <c r="V149" s="376"/>
      <c r="W149" s="335">
        <v>0</v>
      </c>
      <c r="X149" s="336">
        <v>0</v>
      </c>
      <c r="Y149" s="85"/>
      <c r="Z149" s="26"/>
      <c r="AA149"/>
      <c r="AB149"/>
      <c r="AC149"/>
      <c r="AD149"/>
      <c r="AE149"/>
      <c r="AF149"/>
      <c r="AG149"/>
      <c r="AH149"/>
      <c r="AI149"/>
      <c r="AJ149"/>
      <c r="AK149"/>
      <c r="AL149"/>
      <c r="AM149"/>
      <c r="AN149"/>
      <c r="AO149"/>
      <c r="AP149"/>
      <c r="AQ149"/>
      <c r="AR149"/>
      <c r="AS149"/>
      <c r="AT149"/>
      <c r="AU149"/>
      <c r="AV149"/>
    </row>
    <row r="150" spans="1:48" ht="14">
      <c r="A150"/>
      <c r="B150" s="19"/>
      <c r="C150" s="20"/>
      <c r="D150" s="269">
        <v>135</v>
      </c>
      <c r="E150" s="234" t="s">
        <v>3871</v>
      </c>
      <c r="F150" s="225"/>
      <c r="G150" s="204" t="s">
        <v>3857</v>
      </c>
      <c r="H150" s="194"/>
      <c r="I150" s="206" t="s">
        <v>3452</v>
      </c>
      <c r="J150" s="5"/>
      <c r="K150" s="179">
        <f t="shared" si="5"/>
        <v>0</v>
      </c>
      <c r="L150" s="102"/>
      <c r="M150" s="72"/>
      <c r="N150" s="72"/>
      <c r="O150" s="72"/>
      <c r="P150" s="72"/>
      <c r="Q150" s="72"/>
      <c r="R150" s="72"/>
      <c r="S150" s="72"/>
      <c r="T150" s="72"/>
      <c r="U150" s="280"/>
      <c r="V150" s="376"/>
      <c r="W150" s="333">
        <v>0</v>
      </c>
      <c r="X150" s="334">
        <v>0</v>
      </c>
      <c r="Y150" s="85"/>
      <c r="Z150" s="26"/>
      <c r="AA150"/>
      <c r="AB150"/>
      <c r="AC150"/>
      <c r="AD150"/>
      <c r="AE150"/>
      <c r="AF150"/>
      <c r="AG150"/>
      <c r="AH150"/>
      <c r="AI150"/>
      <c r="AJ150"/>
      <c r="AK150"/>
      <c r="AL150"/>
      <c r="AM150"/>
      <c r="AN150"/>
      <c r="AO150"/>
      <c r="AP150"/>
      <c r="AQ150"/>
      <c r="AR150"/>
      <c r="AS150"/>
      <c r="AT150"/>
      <c r="AU150"/>
      <c r="AV150"/>
    </row>
    <row r="151" spans="1:48" ht="14">
      <c r="A151"/>
      <c r="B151" s="19"/>
      <c r="C151" s="20"/>
      <c r="D151" s="269">
        <v>136</v>
      </c>
      <c r="E151" s="236" t="s">
        <v>3886</v>
      </c>
      <c r="F151" s="225"/>
      <c r="G151" s="205" t="s">
        <v>3857</v>
      </c>
      <c r="H151" s="194"/>
      <c r="I151" s="207" t="s">
        <v>3452</v>
      </c>
      <c r="J151" s="5"/>
      <c r="K151" s="179">
        <f t="shared" si="5"/>
        <v>0</v>
      </c>
      <c r="L151" s="102"/>
      <c r="M151" s="73"/>
      <c r="N151" s="73"/>
      <c r="O151" s="73"/>
      <c r="P151" s="73"/>
      <c r="Q151" s="73"/>
      <c r="R151" s="73"/>
      <c r="S151" s="73"/>
      <c r="T151" s="73"/>
      <c r="U151" s="280"/>
      <c r="V151" s="376"/>
      <c r="W151" s="335">
        <v>0</v>
      </c>
      <c r="X151" s="336">
        <v>0</v>
      </c>
      <c r="Y151" s="85"/>
      <c r="Z151" s="26"/>
      <c r="AA151"/>
      <c r="AB151"/>
      <c r="AC151"/>
      <c r="AD151"/>
      <c r="AE151"/>
      <c r="AF151"/>
      <c r="AG151"/>
      <c r="AH151"/>
      <c r="AI151"/>
      <c r="AJ151"/>
      <c r="AK151"/>
      <c r="AL151"/>
      <c r="AM151"/>
      <c r="AN151"/>
      <c r="AO151"/>
      <c r="AP151"/>
      <c r="AQ151"/>
      <c r="AR151"/>
      <c r="AS151"/>
      <c r="AT151"/>
      <c r="AU151"/>
      <c r="AV151"/>
    </row>
    <row r="152" spans="1:48" ht="14">
      <c r="A152"/>
      <c r="B152" s="19"/>
      <c r="C152" s="20"/>
      <c r="D152" s="269">
        <v>137</v>
      </c>
      <c r="E152" s="234" t="s">
        <v>3872</v>
      </c>
      <c r="F152" s="225"/>
      <c r="G152" s="204" t="s">
        <v>3857</v>
      </c>
      <c r="H152" s="194"/>
      <c r="I152" s="206" t="s">
        <v>3452</v>
      </c>
      <c r="J152" s="5"/>
      <c r="K152" s="179">
        <f t="shared" si="5"/>
        <v>0</v>
      </c>
      <c r="L152" s="102"/>
      <c r="M152" s="72"/>
      <c r="N152" s="72"/>
      <c r="O152" s="72"/>
      <c r="P152" s="72"/>
      <c r="Q152" s="72"/>
      <c r="R152" s="72"/>
      <c r="S152" s="72"/>
      <c r="T152" s="72"/>
      <c r="U152" s="280"/>
      <c r="V152" s="376"/>
      <c r="W152" s="333">
        <v>0</v>
      </c>
      <c r="X152" s="334">
        <v>0</v>
      </c>
      <c r="Y152" s="85"/>
      <c r="Z152" s="26"/>
      <c r="AA152"/>
      <c r="AB152"/>
      <c r="AC152"/>
      <c r="AD152"/>
      <c r="AE152"/>
      <c r="AF152"/>
      <c r="AG152"/>
      <c r="AH152"/>
      <c r="AI152"/>
      <c r="AJ152"/>
      <c r="AK152"/>
      <c r="AL152"/>
      <c r="AM152"/>
      <c r="AN152"/>
      <c r="AO152"/>
      <c r="AP152"/>
      <c r="AQ152"/>
      <c r="AR152"/>
      <c r="AS152"/>
      <c r="AT152"/>
      <c r="AU152"/>
      <c r="AV152"/>
    </row>
    <row r="153" spans="1:48" ht="14">
      <c r="A153"/>
      <c r="B153" s="19"/>
      <c r="C153" s="20"/>
      <c r="D153" s="269">
        <v>138</v>
      </c>
      <c r="E153" s="236" t="s">
        <v>3887</v>
      </c>
      <c r="F153" s="225"/>
      <c r="G153" s="205" t="s">
        <v>3857</v>
      </c>
      <c r="H153" s="194"/>
      <c r="I153" s="207" t="s">
        <v>3452</v>
      </c>
      <c r="J153" s="5"/>
      <c r="K153" s="179">
        <f t="shared" si="5"/>
        <v>0</v>
      </c>
      <c r="L153" s="102"/>
      <c r="M153" s="73"/>
      <c r="N153" s="73"/>
      <c r="O153" s="73"/>
      <c r="P153" s="73"/>
      <c r="Q153" s="73"/>
      <c r="R153" s="73"/>
      <c r="S153" s="73"/>
      <c r="T153" s="73"/>
      <c r="U153" s="280"/>
      <c r="V153" s="376"/>
      <c r="W153" s="335">
        <v>0</v>
      </c>
      <c r="X153" s="336">
        <v>0</v>
      </c>
      <c r="Y153" s="85"/>
      <c r="Z153" s="26"/>
      <c r="AA153"/>
      <c r="AB153"/>
      <c r="AC153"/>
      <c r="AD153"/>
      <c r="AE153"/>
      <c r="AF153"/>
      <c r="AG153"/>
      <c r="AH153"/>
      <c r="AI153"/>
      <c r="AJ153"/>
      <c r="AK153"/>
      <c r="AL153"/>
      <c r="AM153"/>
      <c r="AN153"/>
      <c r="AO153"/>
      <c r="AP153"/>
      <c r="AQ153"/>
      <c r="AR153"/>
      <c r="AS153"/>
      <c r="AT153"/>
      <c r="AU153"/>
      <c r="AV153"/>
    </row>
    <row r="154" spans="1:48" ht="14">
      <c r="A154"/>
      <c r="B154" s="19"/>
      <c r="C154" s="20"/>
      <c r="D154" s="269">
        <v>139</v>
      </c>
      <c r="E154" s="234" t="s">
        <v>3873</v>
      </c>
      <c r="F154" s="225"/>
      <c r="G154" s="204" t="s">
        <v>3857</v>
      </c>
      <c r="H154" s="194"/>
      <c r="I154" s="206" t="s">
        <v>3452</v>
      </c>
      <c r="J154" s="5"/>
      <c r="K154" s="179">
        <f t="shared" si="5"/>
        <v>0</v>
      </c>
      <c r="L154" s="102"/>
      <c r="M154" s="72"/>
      <c r="N154" s="72"/>
      <c r="O154" s="72"/>
      <c r="P154" s="72"/>
      <c r="Q154" s="72"/>
      <c r="R154" s="72"/>
      <c r="S154" s="72"/>
      <c r="T154" s="72"/>
      <c r="U154" s="280"/>
      <c r="V154" s="376"/>
      <c r="W154" s="333">
        <v>0</v>
      </c>
      <c r="X154" s="334">
        <v>0</v>
      </c>
      <c r="Y154" s="85"/>
      <c r="Z154" s="26"/>
      <c r="AA154"/>
      <c r="AB154"/>
      <c r="AC154"/>
      <c r="AD154"/>
      <c r="AE154"/>
      <c r="AF154"/>
      <c r="AG154"/>
      <c r="AH154"/>
      <c r="AI154"/>
      <c r="AJ154"/>
      <c r="AK154"/>
      <c r="AL154"/>
      <c r="AM154"/>
      <c r="AN154"/>
      <c r="AO154"/>
      <c r="AP154"/>
      <c r="AQ154"/>
      <c r="AR154"/>
      <c r="AS154"/>
      <c r="AT154"/>
      <c r="AU154"/>
      <c r="AV154"/>
    </row>
    <row r="155" spans="1:48" ht="14">
      <c r="A155"/>
      <c r="B155" s="19"/>
      <c r="C155" s="20"/>
      <c r="D155" s="269">
        <v>140</v>
      </c>
      <c r="E155" s="236" t="s">
        <v>3874</v>
      </c>
      <c r="F155" s="225"/>
      <c r="G155" s="205" t="s">
        <v>3857</v>
      </c>
      <c r="H155" s="194"/>
      <c r="I155" s="207" t="s">
        <v>3452</v>
      </c>
      <c r="J155" s="5"/>
      <c r="K155" s="179">
        <f t="shared" si="5"/>
        <v>0</v>
      </c>
      <c r="L155" s="102"/>
      <c r="M155" s="73"/>
      <c r="N155" s="73"/>
      <c r="O155" s="73"/>
      <c r="P155" s="73"/>
      <c r="Q155" s="73"/>
      <c r="R155" s="73"/>
      <c r="S155" s="73"/>
      <c r="T155" s="73"/>
      <c r="U155" s="280"/>
      <c r="V155" s="376"/>
      <c r="W155" s="335">
        <v>0</v>
      </c>
      <c r="X155" s="336">
        <v>0</v>
      </c>
      <c r="Y155" s="85"/>
      <c r="Z155" s="26"/>
      <c r="AA155"/>
      <c r="AB155"/>
      <c r="AC155"/>
      <c r="AD155"/>
      <c r="AE155"/>
      <c r="AF155"/>
      <c r="AG155"/>
      <c r="AH155"/>
      <c r="AI155"/>
      <c r="AJ155"/>
      <c r="AK155"/>
      <c r="AL155"/>
      <c r="AM155"/>
      <c r="AN155"/>
      <c r="AO155"/>
      <c r="AP155"/>
      <c r="AQ155"/>
      <c r="AR155"/>
      <c r="AS155"/>
      <c r="AT155"/>
      <c r="AU155"/>
      <c r="AV155"/>
    </row>
    <row r="156" spans="1:48" ht="14">
      <c r="A156"/>
      <c r="B156" s="19"/>
      <c r="C156" s="20"/>
      <c r="D156" s="269">
        <v>141</v>
      </c>
      <c r="E156" s="234" t="s">
        <v>3875</v>
      </c>
      <c r="F156" s="225"/>
      <c r="G156" s="204" t="s">
        <v>3857</v>
      </c>
      <c r="H156" s="194"/>
      <c r="I156" s="206" t="s">
        <v>3452</v>
      </c>
      <c r="J156" s="5"/>
      <c r="K156" s="179">
        <f t="shared" si="5"/>
        <v>0</v>
      </c>
      <c r="L156" s="102"/>
      <c r="M156" s="72"/>
      <c r="N156" s="72"/>
      <c r="O156" s="72"/>
      <c r="P156" s="72"/>
      <c r="Q156" s="72"/>
      <c r="R156" s="72"/>
      <c r="S156" s="72"/>
      <c r="T156" s="72"/>
      <c r="U156" s="280"/>
      <c r="V156" s="376"/>
      <c r="W156" s="333">
        <v>0</v>
      </c>
      <c r="X156" s="334">
        <v>0</v>
      </c>
      <c r="Y156" s="85"/>
      <c r="Z156" s="26"/>
      <c r="AA156"/>
      <c r="AB156"/>
      <c r="AC156"/>
      <c r="AD156"/>
      <c r="AE156"/>
      <c r="AF156"/>
      <c r="AG156"/>
      <c r="AH156"/>
      <c r="AI156"/>
      <c r="AJ156"/>
      <c r="AK156"/>
      <c r="AL156"/>
      <c r="AM156"/>
      <c r="AN156"/>
      <c r="AO156"/>
      <c r="AP156"/>
      <c r="AQ156"/>
      <c r="AR156"/>
      <c r="AS156"/>
      <c r="AT156"/>
      <c r="AU156"/>
      <c r="AV156"/>
    </row>
    <row r="157" spans="1:48" ht="14">
      <c r="A157"/>
      <c r="B157" s="19"/>
      <c r="C157" s="20"/>
      <c r="D157" s="269">
        <v>142</v>
      </c>
      <c r="E157" s="236" t="s">
        <v>3888</v>
      </c>
      <c r="F157" s="225"/>
      <c r="G157" s="205" t="s">
        <v>3857</v>
      </c>
      <c r="H157" s="194"/>
      <c r="I157" s="207" t="s">
        <v>3452</v>
      </c>
      <c r="J157" s="5"/>
      <c r="K157" s="179">
        <f t="shared" si="5"/>
        <v>0</v>
      </c>
      <c r="L157" s="102"/>
      <c r="M157" s="73"/>
      <c r="N157" s="73"/>
      <c r="O157" s="73"/>
      <c r="P157" s="73"/>
      <c r="Q157" s="73"/>
      <c r="R157" s="73"/>
      <c r="S157" s="73"/>
      <c r="T157" s="73"/>
      <c r="U157" s="280"/>
      <c r="V157" s="376"/>
      <c r="W157" s="335">
        <v>0</v>
      </c>
      <c r="X157" s="336">
        <v>0</v>
      </c>
      <c r="Y157" s="85"/>
      <c r="Z157" s="26"/>
      <c r="AA157"/>
      <c r="AB157"/>
      <c r="AC157"/>
      <c r="AD157"/>
      <c r="AE157"/>
      <c r="AF157"/>
      <c r="AG157"/>
      <c r="AH157"/>
      <c r="AI157"/>
      <c r="AJ157"/>
      <c r="AK157"/>
      <c r="AL157"/>
      <c r="AM157"/>
      <c r="AN157"/>
      <c r="AO157"/>
      <c r="AP157"/>
      <c r="AQ157"/>
      <c r="AR157"/>
      <c r="AS157"/>
      <c r="AT157"/>
      <c r="AU157"/>
      <c r="AV157"/>
    </row>
    <row r="158" spans="1:48" ht="14">
      <c r="A158"/>
      <c r="B158" s="19"/>
      <c r="C158" s="20"/>
      <c r="D158" s="269">
        <v>143</v>
      </c>
      <c r="E158" s="234" t="s">
        <v>3876</v>
      </c>
      <c r="F158" s="225"/>
      <c r="G158" s="204" t="s">
        <v>3857</v>
      </c>
      <c r="H158" s="194"/>
      <c r="I158" s="206" t="s">
        <v>3452</v>
      </c>
      <c r="J158" s="5"/>
      <c r="K158" s="179">
        <f t="shared" si="5"/>
        <v>0</v>
      </c>
      <c r="L158" s="102"/>
      <c r="M158" s="72"/>
      <c r="N158" s="72"/>
      <c r="O158" s="72"/>
      <c r="P158" s="72"/>
      <c r="Q158" s="72"/>
      <c r="R158" s="72"/>
      <c r="S158" s="72"/>
      <c r="T158" s="72"/>
      <c r="U158" s="280"/>
      <c r="V158" s="376"/>
      <c r="W158" s="333">
        <v>0</v>
      </c>
      <c r="X158" s="334">
        <v>0</v>
      </c>
      <c r="Y158" s="85"/>
      <c r="Z158" s="26"/>
      <c r="AA158"/>
      <c r="AB158"/>
      <c r="AC158"/>
      <c r="AD158"/>
      <c r="AE158"/>
      <c r="AF158"/>
      <c r="AG158"/>
      <c r="AH158"/>
      <c r="AI158"/>
      <c r="AJ158"/>
      <c r="AK158"/>
      <c r="AL158"/>
      <c r="AM158"/>
      <c r="AN158"/>
      <c r="AO158"/>
      <c r="AP158"/>
      <c r="AQ158"/>
      <c r="AR158"/>
      <c r="AS158"/>
      <c r="AT158"/>
      <c r="AU158"/>
      <c r="AV158"/>
    </row>
    <row r="159" spans="1:48" ht="14">
      <c r="A159"/>
      <c r="B159" s="19"/>
      <c r="C159" s="20"/>
      <c r="D159" s="269">
        <v>144</v>
      </c>
      <c r="E159" s="236" t="s">
        <v>3877</v>
      </c>
      <c r="F159" s="225"/>
      <c r="G159" s="205" t="s">
        <v>3857</v>
      </c>
      <c r="H159" s="194"/>
      <c r="I159" s="207" t="s">
        <v>3452</v>
      </c>
      <c r="J159" s="5"/>
      <c r="K159" s="179">
        <f t="shared" si="5"/>
        <v>0</v>
      </c>
      <c r="L159" s="102"/>
      <c r="M159" s="73"/>
      <c r="N159" s="73"/>
      <c r="O159" s="73"/>
      <c r="P159" s="73"/>
      <c r="Q159" s="73"/>
      <c r="R159" s="73"/>
      <c r="S159" s="73"/>
      <c r="T159" s="73"/>
      <c r="U159" s="280"/>
      <c r="V159" s="376"/>
      <c r="W159" s="335">
        <v>0</v>
      </c>
      <c r="X159" s="336">
        <v>0</v>
      </c>
      <c r="Y159" s="85"/>
      <c r="Z159" s="26"/>
      <c r="AA159"/>
      <c r="AB159"/>
      <c r="AC159"/>
      <c r="AD159"/>
      <c r="AE159"/>
      <c r="AF159"/>
      <c r="AG159"/>
      <c r="AH159"/>
      <c r="AI159"/>
      <c r="AJ159"/>
      <c r="AK159"/>
      <c r="AL159"/>
      <c r="AM159"/>
      <c r="AN159"/>
      <c r="AO159"/>
      <c r="AP159"/>
      <c r="AQ159"/>
      <c r="AR159"/>
      <c r="AS159"/>
      <c r="AT159"/>
      <c r="AU159"/>
      <c r="AV159"/>
    </row>
    <row r="160" spans="1:48" ht="14">
      <c r="A160"/>
      <c r="B160" s="19"/>
      <c r="C160" s="20"/>
      <c r="D160" s="269">
        <v>145</v>
      </c>
      <c r="E160" s="234" t="s">
        <v>3878</v>
      </c>
      <c r="F160" s="225"/>
      <c r="G160" s="204" t="s">
        <v>3857</v>
      </c>
      <c r="H160" s="194"/>
      <c r="I160" s="206" t="s">
        <v>3452</v>
      </c>
      <c r="J160" s="5"/>
      <c r="K160" s="179">
        <f t="shared" si="5"/>
        <v>0</v>
      </c>
      <c r="L160" s="102"/>
      <c r="M160" s="72"/>
      <c r="N160" s="72"/>
      <c r="O160" s="72"/>
      <c r="P160" s="72"/>
      <c r="Q160" s="72"/>
      <c r="R160" s="72"/>
      <c r="S160" s="72"/>
      <c r="T160" s="72"/>
      <c r="U160" s="280"/>
      <c r="V160" s="376"/>
      <c r="W160" s="333">
        <v>0</v>
      </c>
      <c r="X160" s="334">
        <v>0</v>
      </c>
      <c r="Y160" s="85"/>
      <c r="Z160" s="26"/>
      <c r="AA160"/>
      <c r="AB160"/>
      <c r="AC160"/>
      <c r="AD160"/>
      <c r="AE160"/>
      <c r="AF160"/>
      <c r="AG160"/>
      <c r="AH160"/>
      <c r="AI160"/>
      <c r="AJ160"/>
      <c r="AK160"/>
      <c r="AL160"/>
      <c r="AM160"/>
      <c r="AN160"/>
      <c r="AO160"/>
      <c r="AP160"/>
      <c r="AQ160"/>
      <c r="AR160"/>
      <c r="AS160"/>
      <c r="AT160"/>
      <c r="AU160"/>
      <c r="AV160"/>
    </row>
    <row r="161" spans="1:48" ht="14">
      <c r="A161"/>
      <c r="B161" s="19"/>
      <c r="C161" s="20"/>
      <c r="D161" s="269">
        <v>146</v>
      </c>
      <c r="E161" s="236" t="s">
        <v>3879</v>
      </c>
      <c r="F161" s="225"/>
      <c r="G161" s="205" t="s">
        <v>3857</v>
      </c>
      <c r="H161" s="194"/>
      <c r="I161" s="207" t="s">
        <v>3452</v>
      </c>
      <c r="J161" s="5"/>
      <c r="K161" s="179">
        <f t="shared" si="5"/>
        <v>0</v>
      </c>
      <c r="L161" s="102"/>
      <c r="M161" s="73"/>
      <c r="N161" s="73"/>
      <c r="O161" s="73"/>
      <c r="P161" s="73"/>
      <c r="Q161" s="73"/>
      <c r="R161" s="73"/>
      <c r="S161" s="73"/>
      <c r="T161" s="73"/>
      <c r="U161" s="280"/>
      <c r="V161" s="376"/>
      <c r="W161" s="335">
        <v>0</v>
      </c>
      <c r="X161" s="336">
        <v>0</v>
      </c>
      <c r="Y161" s="85"/>
      <c r="Z161" s="26"/>
      <c r="AA161"/>
      <c r="AB161"/>
      <c r="AC161"/>
      <c r="AD161"/>
      <c r="AE161"/>
      <c r="AF161"/>
      <c r="AG161"/>
      <c r="AH161"/>
      <c r="AI161"/>
      <c r="AJ161"/>
      <c r="AK161"/>
      <c r="AL161"/>
      <c r="AM161"/>
      <c r="AN161"/>
      <c r="AO161"/>
      <c r="AP161"/>
      <c r="AQ161"/>
      <c r="AR161"/>
      <c r="AS161"/>
      <c r="AT161"/>
      <c r="AU161"/>
      <c r="AV161"/>
    </row>
    <row r="162" spans="1:48" ht="14">
      <c r="A162"/>
      <c r="B162" s="19"/>
      <c r="C162" s="20"/>
      <c r="D162" s="269">
        <v>147</v>
      </c>
      <c r="E162" s="234" t="s">
        <v>3880</v>
      </c>
      <c r="F162" s="225"/>
      <c r="G162" s="204" t="s">
        <v>3857</v>
      </c>
      <c r="H162" s="194"/>
      <c r="I162" s="206" t="s">
        <v>3452</v>
      </c>
      <c r="J162" s="5"/>
      <c r="K162" s="179">
        <f t="shared" si="5"/>
        <v>0</v>
      </c>
      <c r="L162" s="102"/>
      <c r="M162" s="72"/>
      <c r="N162" s="72"/>
      <c r="O162" s="72"/>
      <c r="P162" s="72"/>
      <c r="Q162" s="72"/>
      <c r="R162" s="72"/>
      <c r="S162" s="72"/>
      <c r="T162" s="72"/>
      <c r="U162" s="280"/>
      <c r="V162" s="376"/>
      <c r="W162" s="333">
        <v>0</v>
      </c>
      <c r="X162" s="334">
        <v>0</v>
      </c>
      <c r="Y162" s="85"/>
      <c r="Z162" s="26"/>
      <c r="AA162"/>
      <c r="AB162"/>
      <c r="AC162"/>
      <c r="AD162"/>
      <c r="AE162"/>
      <c r="AF162"/>
      <c r="AG162"/>
      <c r="AH162"/>
      <c r="AI162"/>
      <c r="AJ162"/>
      <c r="AK162"/>
      <c r="AL162"/>
      <c r="AM162"/>
      <c r="AN162"/>
      <c r="AO162"/>
      <c r="AP162"/>
      <c r="AQ162"/>
      <c r="AR162"/>
      <c r="AS162"/>
      <c r="AT162"/>
      <c r="AU162"/>
      <c r="AV162"/>
    </row>
    <row r="163" spans="1:48" ht="14">
      <c r="A163"/>
      <c r="B163" s="19"/>
      <c r="C163" s="20"/>
      <c r="D163" s="269">
        <v>148</v>
      </c>
      <c r="E163" s="236" t="s">
        <v>3881</v>
      </c>
      <c r="F163" s="225"/>
      <c r="G163" s="205" t="s">
        <v>3857</v>
      </c>
      <c r="H163" s="194"/>
      <c r="I163" s="207" t="s">
        <v>3452</v>
      </c>
      <c r="J163" s="5"/>
      <c r="K163" s="179">
        <f t="shared" si="5"/>
        <v>0</v>
      </c>
      <c r="L163" s="102"/>
      <c r="M163" s="73"/>
      <c r="N163" s="73"/>
      <c r="O163" s="73"/>
      <c r="P163" s="73"/>
      <c r="Q163" s="73"/>
      <c r="R163" s="73"/>
      <c r="S163" s="73"/>
      <c r="T163" s="73"/>
      <c r="U163" s="280"/>
      <c r="V163" s="376"/>
      <c r="W163" s="335">
        <v>0</v>
      </c>
      <c r="X163" s="336">
        <v>0</v>
      </c>
      <c r="Y163" s="85"/>
      <c r="Z163" s="26"/>
      <c r="AA163"/>
      <c r="AB163"/>
      <c r="AC163"/>
      <c r="AD163"/>
      <c r="AE163"/>
      <c r="AF163"/>
      <c r="AG163"/>
      <c r="AH163"/>
      <c r="AI163"/>
      <c r="AJ163"/>
      <c r="AK163"/>
      <c r="AL163"/>
      <c r="AM163"/>
      <c r="AN163"/>
      <c r="AO163"/>
      <c r="AP163"/>
      <c r="AQ163"/>
      <c r="AR163"/>
      <c r="AS163"/>
      <c r="AT163"/>
      <c r="AU163"/>
      <c r="AV163"/>
    </row>
    <row r="164" spans="1:48" ht="14">
      <c r="A164"/>
      <c r="B164" s="19"/>
      <c r="C164" s="20"/>
      <c r="D164" s="269">
        <v>149</v>
      </c>
      <c r="E164" s="234" t="s">
        <v>3884</v>
      </c>
      <c r="F164" s="225"/>
      <c r="G164" s="204" t="s">
        <v>3857</v>
      </c>
      <c r="H164" s="194"/>
      <c r="I164" s="206" t="s">
        <v>3451</v>
      </c>
      <c r="J164" s="5"/>
      <c r="K164" s="179">
        <f t="shared" si="5"/>
        <v>0</v>
      </c>
      <c r="L164" s="102"/>
      <c r="M164" s="72"/>
      <c r="N164" s="72"/>
      <c r="O164" s="72"/>
      <c r="P164" s="72"/>
      <c r="Q164" s="72"/>
      <c r="R164" s="72"/>
      <c r="S164" s="72"/>
      <c r="T164" s="72"/>
      <c r="U164" s="280"/>
      <c r="V164" s="376"/>
      <c r="W164" s="333">
        <v>0</v>
      </c>
      <c r="X164" s="334">
        <v>0</v>
      </c>
      <c r="Y164" s="85"/>
      <c r="Z164" s="26"/>
      <c r="AA164"/>
      <c r="AB164"/>
      <c r="AC164"/>
      <c r="AD164"/>
      <c r="AE164"/>
      <c r="AF164"/>
      <c r="AG164"/>
      <c r="AH164"/>
      <c r="AI164"/>
      <c r="AJ164"/>
      <c r="AK164"/>
      <c r="AL164"/>
      <c r="AM164"/>
      <c r="AN164"/>
      <c r="AO164"/>
      <c r="AP164"/>
      <c r="AQ164"/>
      <c r="AR164"/>
      <c r="AS164"/>
      <c r="AT164"/>
      <c r="AU164"/>
      <c r="AV164"/>
    </row>
    <row r="165" spans="1:48" ht="14">
      <c r="A165"/>
      <c r="B165" s="19"/>
      <c r="C165" s="20"/>
      <c r="D165" s="269">
        <v>150</v>
      </c>
      <c r="E165" s="236" t="s">
        <v>3870</v>
      </c>
      <c r="F165" s="225"/>
      <c r="G165" s="205" t="s">
        <v>3857</v>
      </c>
      <c r="H165" s="194"/>
      <c r="I165" s="207" t="s">
        <v>3451</v>
      </c>
      <c r="J165" s="5"/>
      <c r="K165" s="179">
        <f t="shared" si="5"/>
        <v>0</v>
      </c>
      <c r="L165" s="102"/>
      <c r="M165" s="73"/>
      <c r="N165" s="73"/>
      <c r="O165" s="73"/>
      <c r="P165" s="73"/>
      <c r="Q165" s="73"/>
      <c r="R165" s="73"/>
      <c r="S165" s="73"/>
      <c r="T165" s="73"/>
      <c r="U165" s="280"/>
      <c r="V165" s="376"/>
      <c r="W165" s="335">
        <v>0</v>
      </c>
      <c r="X165" s="336">
        <v>0</v>
      </c>
      <c r="Y165" s="85"/>
      <c r="Z165" s="26"/>
      <c r="AA165"/>
      <c r="AB165"/>
      <c r="AC165"/>
      <c r="AD165"/>
      <c r="AE165"/>
      <c r="AF165"/>
      <c r="AG165"/>
      <c r="AH165"/>
      <c r="AI165"/>
      <c r="AJ165"/>
      <c r="AK165"/>
      <c r="AL165"/>
      <c r="AM165"/>
      <c r="AN165"/>
      <c r="AO165"/>
      <c r="AP165"/>
      <c r="AQ165"/>
      <c r="AR165"/>
      <c r="AS165"/>
      <c r="AT165"/>
      <c r="AU165"/>
      <c r="AV165"/>
    </row>
    <row r="166" spans="1:48" ht="14">
      <c r="A166"/>
      <c r="B166" s="19"/>
      <c r="C166" s="20"/>
      <c r="D166" s="269">
        <v>151</v>
      </c>
      <c r="E166" s="234" t="s">
        <v>3885</v>
      </c>
      <c r="F166" s="225"/>
      <c r="G166" s="204" t="s">
        <v>3857</v>
      </c>
      <c r="H166" s="194"/>
      <c r="I166" s="206" t="s">
        <v>3451</v>
      </c>
      <c r="J166" s="5"/>
      <c r="K166" s="179">
        <f t="shared" si="5"/>
        <v>0</v>
      </c>
      <c r="L166" s="102"/>
      <c r="M166" s="72"/>
      <c r="N166" s="72"/>
      <c r="O166" s="72"/>
      <c r="P166" s="72"/>
      <c r="Q166" s="72"/>
      <c r="R166" s="72"/>
      <c r="S166" s="72"/>
      <c r="T166" s="72"/>
      <c r="U166" s="280"/>
      <c r="V166" s="376"/>
      <c r="W166" s="333">
        <v>0</v>
      </c>
      <c r="X166" s="334">
        <v>0</v>
      </c>
      <c r="Y166" s="85"/>
      <c r="Z166" s="26"/>
      <c r="AA166"/>
      <c r="AB166"/>
      <c r="AC166"/>
      <c r="AD166"/>
      <c r="AE166"/>
      <c r="AF166"/>
      <c r="AG166"/>
      <c r="AH166"/>
      <c r="AI166"/>
      <c r="AJ166"/>
      <c r="AK166"/>
      <c r="AL166"/>
      <c r="AM166"/>
      <c r="AN166"/>
      <c r="AO166"/>
      <c r="AP166"/>
      <c r="AQ166"/>
      <c r="AR166"/>
      <c r="AS166"/>
      <c r="AT166"/>
      <c r="AU166"/>
      <c r="AV166"/>
    </row>
    <row r="167" spans="1:48" ht="14">
      <c r="A167"/>
      <c r="B167" s="19"/>
      <c r="C167" s="20"/>
      <c r="D167" s="269">
        <v>152</v>
      </c>
      <c r="E167" s="236" t="s">
        <v>3871</v>
      </c>
      <c r="F167" s="225"/>
      <c r="G167" s="205" t="s">
        <v>3857</v>
      </c>
      <c r="H167" s="194"/>
      <c r="I167" s="207" t="s">
        <v>3451</v>
      </c>
      <c r="J167" s="5"/>
      <c r="K167" s="179">
        <f t="shared" si="5"/>
        <v>0</v>
      </c>
      <c r="L167" s="102"/>
      <c r="M167" s="73"/>
      <c r="N167" s="73"/>
      <c r="O167" s="73"/>
      <c r="P167" s="73"/>
      <c r="Q167" s="73"/>
      <c r="R167" s="73"/>
      <c r="S167" s="73"/>
      <c r="T167" s="73"/>
      <c r="U167" s="280"/>
      <c r="V167" s="376"/>
      <c r="W167" s="335">
        <v>0</v>
      </c>
      <c r="X167" s="336">
        <v>0</v>
      </c>
      <c r="Y167" s="85"/>
      <c r="Z167" s="26"/>
      <c r="AA167"/>
      <c r="AB167"/>
      <c r="AC167"/>
      <c r="AD167"/>
      <c r="AE167"/>
      <c r="AF167"/>
      <c r="AG167"/>
      <c r="AH167"/>
      <c r="AI167"/>
      <c r="AJ167"/>
      <c r="AK167"/>
      <c r="AL167"/>
      <c r="AM167"/>
      <c r="AN167"/>
      <c r="AO167"/>
      <c r="AP167"/>
      <c r="AQ167"/>
      <c r="AR167"/>
      <c r="AS167"/>
      <c r="AT167"/>
      <c r="AU167"/>
      <c r="AV167"/>
    </row>
    <row r="168" spans="1:48" ht="14">
      <c r="A168"/>
      <c r="B168" s="19"/>
      <c r="C168" s="20"/>
      <c r="D168" s="269">
        <v>153</v>
      </c>
      <c r="E168" s="234" t="s">
        <v>3886</v>
      </c>
      <c r="F168" s="225"/>
      <c r="G168" s="204" t="s">
        <v>3857</v>
      </c>
      <c r="H168" s="194"/>
      <c r="I168" s="206" t="s">
        <v>3451</v>
      </c>
      <c r="J168" s="5"/>
      <c r="K168" s="179">
        <f t="shared" si="5"/>
        <v>0</v>
      </c>
      <c r="L168" s="102"/>
      <c r="M168" s="72"/>
      <c r="N168" s="72"/>
      <c r="O168" s="72"/>
      <c r="P168" s="72"/>
      <c r="Q168" s="72"/>
      <c r="R168" s="72"/>
      <c r="S168" s="72"/>
      <c r="T168" s="72"/>
      <c r="U168" s="280"/>
      <c r="V168" s="376"/>
      <c r="W168" s="333">
        <v>0</v>
      </c>
      <c r="X168" s="334">
        <v>0</v>
      </c>
      <c r="Y168" s="85"/>
      <c r="Z168" s="26"/>
      <c r="AA168"/>
      <c r="AB168"/>
      <c r="AC168"/>
      <c r="AD168"/>
      <c r="AE168"/>
      <c r="AF168"/>
      <c r="AG168"/>
      <c r="AH168"/>
      <c r="AI168"/>
      <c r="AJ168"/>
      <c r="AK168"/>
      <c r="AL168"/>
      <c r="AM168"/>
      <c r="AN168"/>
      <c r="AO168"/>
      <c r="AP168"/>
      <c r="AQ168"/>
      <c r="AR168"/>
      <c r="AS168"/>
      <c r="AT168"/>
      <c r="AU168"/>
      <c r="AV168"/>
    </row>
    <row r="169" spans="1:48" ht="14">
      <c r="A169"/>
      <c r="B169" s="19"/>
      <c r="C169" s="20"/>
      <c r="D169" s="269">
        <v>154</v>
      </c>
      <c r="E169" s="236" t="s">
        <v>3872</v>
      </c>
      <c r="F169" s="225"/>
      <c r="G169" s="205" t="s">
        <v>3857</v>
      </c>
      <c r="H169" s="194"/>
      <c r="I169" s="207" t="s">
        <v>3451</v>
      </c>
      <c r="J169" s="5"/>
      <c r="K169" s="179">
        <f t="shared" si="5"/>
        <v>0</v>
      </c>
      <c r="L169" s="102"/>
      <c r="M169" s="73"/>
      <c r="N169" s="73"/>
      <c r="O169" s="73"/>
      <c r="P169" s="73"/>
      <c r="Q169" s="73"/>
      <c r="R169" s="73"/>
      <c r="S169" s="73"/>
      <c r="T169" s="73"/>
      <c r="U169" s="280"/>
      <c r="V169" s="376"/>
      <c r="W169" s="335">
        <v>0</v>
      </c>
      <c r="X169" s="336">
        <v>0</v>
      </c>
      <c r="Y169" s="85"/>
      <c r="Z169" s="26"/>
      <c r="AA169"/>
      <c r="AB169"/>
      <c r="AC169"/>
      <c r="AD169"/>
      <c r="AE169"/>
      <c r="AF169"/>
      <c r="AG169"/>
      <c r="AH169"/>
      <c r="AI169"/>
      <c r="AJ169"/>
      <c r="AK169"/>
      <c r="AL169"/>
      <c r="AM169"/>
      <c r="AN169"/>
      <c r="AO169"/>
      <c r="AP169"/>
      <c r="AQ169"/>
      <c r="AR169"/>
      <c r="AS169"/>
      <c r="AT169"/>
      <c r="AU169"/>
      <c r="AV169"/>
    </row>
    <row r="170" spans="1:48" ht="14">
      <c r="A170"/>
      <c r="B170" s="19"/>
      <c r="C170" s="20"/>
      <c r="D170" s="269">
        <v>155</v>
      </c>
      <c r="E170" s="234" t="s">
        <v>3887</v>
      </c>
      <c r="F170" s="225"/>
      <c r="G170" s="204" t="s">
        <v>3857</v>
      </c>
      <c r="H170" s="194"/>
      <c r="I170" s="206" t="s">
        <v>3451</v>
      </c>
      <c r="J170" s="5"/>
      <c r="K170" s="179">
        <f t="shared" si="5"/>
        <v>0</v>
      </c>
      <c r="L170" s="102"/>
      <c r="M170" s="72"/>
      <c r="N170" s="72"/>
      <c r="O170" s="72"/>
      <c r="P170" s="72"/>
      <c r="Q170" s="72"/>
      <c r="R170" s="72"/>
      <c r="S170" s="72"/>
      <c r="T170" s="72"/>
      <c r="U170" s="280"/>
      <c r="V170" s="376"/>
      <c r="W170" s="333">
        <v>0</v>
      </c>
      <c r="X170" s="334">
        <v>0</v>
      </c>
      <c r="Y170" s="85"/>
      <c r="Z170" s="26"/>
      <c r="AA170"/>
      <c r="AB170"/>
      <c r="AC170"/>
      <c r="AD170"/>
      <c r="AE170"/>
      <c r="AF170"/>
      <c r="AG170"/>
      <c r="AH170"/>
      <c r="AI170"/>
      <c r="AJ170"/>
      <c r="AK170"/>
      <c r="AL170"/>
      <c r="AM170"/>
      <c r="AN170"/>
      <c r="AO170"/>
      <c r="AP170"/>
      <c r="AQ170"/>
      <c r="AR170"/>
      <c r="AS170"/>
      <c r="AT170"/>
      <c r="AU170"/>
      <c r="AV170"/>
    </row>
    <row r="171" spans="1:48" ht="14">
      <c r="A171"/>
      <c r="B171" s="19"/>
      <c r="C171" s="20"/>
      <c r="D171" s="269">
        <v>156</v>
      </c>
      <c r="E171" s="236" t="s">
        <v>3873</v>
      </c>
      <c r="F171" s="225"/>
      <c r="G171" s="205" t="s">
        <v>3857</v>
      </c>
      <c r="H171" s="194"/>
      <c r="I171" s="207" t="s">
        <v>3451</v>
      </c>
      <c r="J171" s="5"/>
      <c r="K171" s="179">
        <f t="shared" si="5"/>
        <v>0</v>
      </c>
      <c r="L171" s="102"/>
      <c r="M171" s="73"/>
      <c r="N171" s="73"/>
      <c r="O171" s="73"/>
      <c r="P171" s="73"/>
      <c r="Q171" s="73"/>
      <c r="R171" s="73"/>
      <c r="S171" s="73"/>
      <c r="T171" s="73"/>
      <c r="U171" s="280"/>
      <c r="V171" s="376"/>
      <c r="W171" s="335">
        <v>0</v>
      </c>
      <c r="X171" s="336">
        <v>0</v>
      </c>
      <c r="Y171" s="85"/>
      <c r="Z171" s="26"/>
      <c r="AA171"/>
      <c r="AB171"/>
      <c r="AC171"/>
      <c r="AD171"/>
      <c r="AE171"/>
      <c r="AF171"/>
      <c r="AG171"/>
      <c r="AH171"/>
      <c r="AI171"/>
      <c r="AJ171"/>
      <c r="AK171"/>
      <c r="AL171"/>
      <c r="AM171"/>
      <c r="AN171"/>
      <c r="AO171"/>
      <c r="AP171"/>
      <c r="AQ171"/>
      <c r="AR171"/>
      <c r="AS171"/>
      <c r="AT171"/>
      <c r="AU171"/>
      <c r="AV171"/>
    </row>
    <row r="172" spans="1:48" ht="14">
      <c r="A172"/>
      <c r="B172" s="19"/>
      <c r="C172" s="20"/>
      <c r="D172" s="269">
        <v>157</v>
      </c>
      <c r="E172" s="234" t="s">
        <v>3874</v>
      </c>
      <c r="F172" s="225"/>
      <c r="G172" s="204" t="s">
        <v>3857</v>
      </c>
      <c r="H172" s="194"/>
      <c r="I172" s="206" t="s">
        <v>3451</v>
      </c>
      <c r="J172" s="5"/>
      <c r="K172" s="179">
        <f t="shared" si="5"/>
        <v>0</v>
      </c>
      <c r="L172" s="102"/>
      <c r="M172" s="72"/>
      <c r="N172" s="72"/>
      <c r="O172" s="72"/>
      <c r="P172" s="72"/>
      <c r="Q172" s="72"/>
      <c r="R172" s="72"/>
      <c r="S172" s="72"/>
      <c r="T172" s="72"/>
      <c r="U172" s="280"/>
      <c r="V172" s="376"/>
      <c r="W172" s="333">
        <v>0</v>
      </c>
      <c r="X172" s="334">
        <v>0</v>
      </c>
      <c r="Y172" s="85"/>
      <c r="Z172" s="26"/>
      <c r="AA172"/>
      <c r="AB172"/>
      <c r="AC172"/>
      <c r="AD172"/>
      <c r="AE172"/>
      <c r="AF172"/>
      <c r="AG172"/>
      <c r="AH172"/>
      <c r="AI172"/>
      <c r="AJ172"/>
      <c r="AK172"/>
      <c r="AL172"/>
      <c r="AM172"/>
      <c r="AN172"/>
      <c r="AO172"/>
      <c r="AP172"/>
      <c r="AQ172"/>
      <c r="AR172"/>
      <c r="AS172"/>
      <c r="AT172"/>
      <c r="AU172"/>
      <c r="AV172"/>
    </row>
    <row r="173" spans="1:48" ht="14">
      <c r="A173"/>
      <c r="B173" s="19"/>
      <c r="C173" s="20"/>
      <c r="D173" s="269">
        <v>158</v>
      </c>
      <c r="E173" s="236" t="s">
        <v>3875</v>
      </c>
      <c r="F173" s="225"/>
      <c r="G173" s="205" t="s">
        <v>3857</v>
      </c>
      <c r="H173" s="194"/>
      <c r="I173" s="207" t="s">
        <v>3451</v>
      </c>
      <c r="J173" s="5"/>
      <c r="K173" s="179">
        <f t="shared" si="5"/>
        <v>0</v>
      </c>
      <c r="L173" s="102"/>
      <c r="M173" s="73"/>
      <c r="N173" s="73"/>
      <c r="O173" s="73"/>
      <c r="P173" s="73"/>
      <c r="Q173" s="73"/>
      <c r="R173" s="73"/>
      <c r="S173" s="73"/>
      <c r="T173" s="73"/>
      <c r="U173" s="280"/>
      <c r="V173" s="376"/>
      <c r="W173" s="335">
        <v>0</v>
      </c>
      <c r="X173" s="336">
        <v>0</v>
      </c>
      <c r="Y173" s="85"/>
      <c r="Z173" s="26"/>
      <c r="AA173"/>
      <c r="AB173"/>
      <c r="AC173"/>
      <c r="AD173"/>
      <c r="AE173"/>
      <c r="AF173"/>
      <c r="AG173"/>
      <c r="AH173"/>
      <c r="AI173"/>
      <c r="AJ173"/>
      <c r="AK173"/>
      <c r="AL173"/>
      <c r="AM173"/>
      <c r="AN173"/>
      <c r="AO173"/>
      <c r="AP173"/>
      <c r="AQ173"/>
      <c r="AR173"/>
      <c r="AS173"/>
      <c r="AT173"/>
      <c r="AU173"/>
      <c r="AV173"/>
    </row>
    <row r="174" spans="1:48" ht="14">
      <c r="A174"/>
      <c r="B174" s="19"/>
      <c r="C174" s="20"/>
      <c r="D174" s="269">
        <v>159</v>
      </c>
      <c r="E174" s="234" t="s">
        <v>3888</v>
      </c>
      <c r="F174" s="225"/>
      <c r="G174" s="204" t="s">
        <v>3857</v>
      </c>
      <c r="H174" s="194"/>
      <c r="I174" s="206" t="s">
        <v>3451</v>
      </c>
      <c r="J174" s="5"/>
      <c r="K174" s="179">
        <f t="shared" si="5"/>
        <v>0</v>
      </c>
      <c r="L174" s="102"/>
      <c r="M174" s="72"/>
      <c r="N174" s="72"/>
      <c r="O174" s="72"/>
      <c r="P174" s="72"/>
      <c r="Q174" s="72"/>
      <c r="R174" s="72"/>
      <c r="S174" s="72"/>
      <c r="T174" s="72"/>
      <c r="U174" s="280"/>
      <c r="V174" s="376"/>
      <c r="W174" s="333">
        <v>0</v>
      </c>
      <c r="X174" s="334">
        <v>0</v>
      </c>
      <c r="Y174" s="85"/>
      <c r="Z174" s="26"/>
      <c r="AA174"/>
      <c r="AB174"/>
      <c r="AC174"/>
      <c r="AD174"/>
      <c r="AE174"/>
      <c r="AF174"/>
      <c r="AG174"/>
      <c r="AH174"/>
      <c r="AI174"/>
      <c r="AJ174"/>
      <c r="AK174"/>
      <c r="AL174"/>
      <c r="AM174"/>
      <c r="AN174"/>
      <c r="AO174"/>
      <c r="AP174"/>
      <c r="AQ174"/>
      <c r="AR174"/>
      <c r="AS174"/>
      <c r="AT174"/>
      <c r="AU174"/>
      <c r="AV174"/>
    </row>
    <row r="175" spans="1:48" ht="14">
      <c r="A175"/>
      <c r="B175" s="19"/>
      <c r="C175" s="20"/>
      <c r="D175" s="269">
        <v>160</v>
      </c>
      <c r="E175" s="236" t="s">
        <v>3876</v>
      </c>
      <c r="F175" s="225"/>
      <c r="G175" s="205" t="s">
        <v>3857</v>
      </c>
      <c r="H175" s="194"/>
      <c r="I175" s="207" t="s">
        <v>3451</v>
      </c>
      <c r="J175" s="5"/>
      <c r="K175" s="179">
        <f t="shared" si="5"/>
        <v>0</v>
      </c>
      <c r="L175" s="102"/>
      <c r="M175" s="73"/>
      <c r="N175" s="73"/>
      <c r="O175" s="73"/>
      <c r="P175" s="73"/>
      <c r="Q175" s="73"/>
      <c r="R175" s="73"/>
      <c r="S175" s="73"/>
      <c r="T175" s="73"/>
      <c r="U175" s="280"/>
      <c r="V175" s="376"/>
      <c r="W175" s="335">
        <v>0</v>
      </c>
      <c r="X175" s="336">
        <v>0</v>
      </c>
      <c r="Y175" s="85"/>
      <c r="Z175" s="26"/>
      <c r="AA175"/>
      <c r="AB175"/>
      <c r="AC175"/>
      <c r="AD175"/>
      <c r="AE175"/>
      <c r="AF175"/>
      <c r="AG175"/>
      <c r="AH175"/>
      <c r="AI175"/>
      <c r="AJ175"/>
      <c r="AK175"/>
      <c r="AL175"/>
      <c r="AM175"/>
      <c r="AN175"/>
      <c r="AO175"/>
      <c r="AP175"/>
      <c r="AQ175"/>
      <c r="AR175"/>
      <c r="AS175"/>
      <c r="AT175"/>
      <c r="AU175"/>
      <c r="AV175"/>
    </row>
    <row r="176" spans="1:48" ht="14">
      <c r="A176"/>
      <c r="B176" s="19"/>
      <c r="C176" s="20"/>
      <c r="D176" s="269">
        <v>161</v>
      </c>
      <c r="E176" s="234" t="s">
        <v>3877</v>
      </c>
      <c r="F176" s="225"/>
      <c r="G176" s="204" t="s">
        <v>3857</v>
      </c>
      <c r="H176" s="194"/>
      <c r="I176" s="206" t="s">
        <v>3451</v>
      </c>
      <c r="J176" s="5"/>
      <c r="K176" s="179">
        <f t="shared" si="5"/>
        <v>0</v>
      </c>
      <c r="L176" s="102"/>
      <c r="M176" s="72"/>
      <c r="N176" s="72"/>
      <c r="O176" s="72"/>
      <c r="P176" s="72"/>
      <c r="Q176" s="72"/>
      <c r="R176" s="72"/>
      <c r="S176" s="72"/>
      <c r="T176" s="72"/>
      <c r="U176" s="280"/>
      <c r="V176" s="376"/>
      <c r="W176" s="333">
        <v>0</v>
      </c>
      <c r="X176" s="334">
        <v>0</v>
      </c>
      <c r="Y176" s="85"/>
      <c r="Z176" s="26"/>
      <c r="AA176"/>
      <c r="AB176"/>
      <c r="AC176"/>
      <c r="AD176"/>
      <c r="AE176"/>
      <c r="AF176"/>
      <c r="AG176"/>
      <c r="AH176"/>
      <c r="AI176"/>
      <c r="AJ176"/>
      <c r="AK176"/>
      <c r="AL176"/>
      <c r="AM176"/>
      <c r="AN176"/>
      <c r="AO176"/>
      <c r="AP176"/>
      <c r="AQ176"/>
      <c r="AR176"/>
      <c r="AS176"/>
      <c r="AT176"/>
      <c r="AU176"/>
      <c r="AV176"/>
    </row>
    <row r="177" spans="1:48" ht="14">
      <c r="A177"/>
      <c r="B177" s="19"/>
      <c r="C177" s="20"/>
      <c r="D177" s="269">
        <v>162</v>
      </c>
      <c r="E177" s="236" t="s">
        <v>3878</v>
      </c>
      <c r="F177" s="225"/>
      <c r="G177" s="205" t="s">
        <v>3857</v>
      </c>
      <c r="H177" s="194"/>
      <c r="I177" s="207" t="s">
        <v>3451</v>
      </c>
      <c r="J177" s="5"/>
      <c r="K177" s="179">
        <f t="shared" si="5"/>
        <v>0</v>
      </c>
      <c r="L177" s="102"/>
      <c r="M177" s="73"/>
      <c r="N177" s="73"/>
      <c r="O177" s="73"/>
      <c r="P177" s="73"/>
      <c r="Q177" s="73"/>
      <c r="R177" s="73"/>
      <c r="S177" s="73"/>
      <c r="T177" s="73"/>
      <c r="U177" s="280"/>
      <c r="V177" s="376"/>
      <c r="W177" s="335">
        <v>0</v>
      </c>
      <c r="X177" s="336">
        <v>0</v>
      </c>
      <c r="Y177" s="85"/>
      <c r="Z177" s="26"/>
      <c r="AA177"/>
      <c r="AB177"/>
      <c r="AC177"/>
      <c r="AD177"/>
      <c r="AE177"/>
      <c r="AF177"/>
      <c r="AG177"/>
      <c r="AH177"/>
      <c r="AI177"/>
      <c r="AJ177"/>
      <c r="AK177"/>
      <c r="AL177"/>
      <c r="AM177"/>
      <c r="AN177"/>
      <c r="AO177"/>
      <c r="AP177"/>
      <c r="AQ177"/>
      <c r="AR177"/>
      <c r="AS177"/>
      <c r="AT177"/>
      <c r="AU177"/>
      <c r="AV177"/>
    </row>
    <row r="178" spans="1:48" ht="14">
      <c r="A178"/>
      <c r="B178" s="19"/>
      <c r="C178" s="20"/>
      <c r="D178" s="269">
        <v>163</v>
      </c>
      <c r="E178" s="234" t="s">
        <v>3879</v>
      </c>
      <c r="F178" s="225"/>
      <c r="G178" s="204" t="s">
        <v>3857</v>
      </c>
      <c r="H178" s="194"/>
      <c r="I178" s="206" t="s">
        <v>3451</v>
      </c>
      <c r="J178" s="5"/>
      <c r="K178" s="179">
        <f t="shared" si="5"/>
        <v>0</v>
      </c>
      <c r="L178" s="102"/>
      <c r="M178" s="72"/>
      <c r="N178" s="72"/>
      <c r="O178" s="72"/>
      <c r="P178" s="72"/>
      <c r="Q178" s="72"/>
      <c r="R178" s="72"/>
      <c r="S178" s="72"/>
      <c r="T178" s="72"/>
      <c r="U178" s="280"/>
      <c r="V178" s="376"/>
      <c r="W178" s="333">
        <v>0</v>
      </c>
      <c r="X178" s="334">
        <v>0</v>
      </c>
      <c r="Y178" s="85"/>
      <c r="Z178" s="26"/>
      <c r="AA178"/>
      <c r="AB178"/>
      <c r="AC178"/>
      <c r="AD178"/>
      <c r="AE178"/>
      <c r="AF178"/>
      <c r="AG178"/>
      <c r="AH178"/>
      <c r="AI178"/>
      <c r="AJ178"/>
      <c r="AK178"/>
      <c r="AL178"/>
      <c r="AM178"/>
      <c r="AN178"/>
      <c r="AO178"/>
      <c r="AP178"/>
      <c r="AQ178"/>
      <c r="AR178"/>
      <c r="AS178"/>
      <c r="AT178"/>
      <c r="AU178"/>
      <c r="AV178"/>
    </row>
    <row r="179" spans="1:48" ht="14">
      <c r="A179"/>
      <c r="B179" s="19"/>
      <c r="C179" s="20"/>
      <c r="D179" s="269">
        <v>164</v>
      </c>
      <c r="E179" s="236" t="s">
        <v>3880</v>
      </c>
      <c r="F179" s="225"/>
      <c r="G179" s="205" t="s">
        <v>3857</v>
      </c>
      <c r="H179" s="194"/>
      <c r="I179" s="207" t="s">
        <v>3451</v>
      </c>
      <c r="J179" s="5"/>
      <c r="K179" s="179">
        <f t="shared" si="5"/>
        <v>0</v>
      </c>
      <c r="L179" s="102"/>
      <c r="M179" s="73"/>
      <c r="N179" s="73"/>
      <c r="O179" s="73"/>
      <c r="P179" s="73"/>
      <c r="Q179" s="73"/>
      <c r="R179" s="73"/>
      <c r="S179" s="73"/>
      <c r="T179" s="73"/>
      <c r="U179" s="280"/>
      <c r="V179" s="376"/>
      <c r="W179" s="335">
        <v>0</v>
      </c>
      <c r="X179" s="336">
        <v>0</v>
      </c>
      <c r="Y179" s="85"/>
      <c r="Z179" s="26"/>
      <c r="AA179"/>
      <c r="AB179"/>
      <c r="AC179"/>
      <c r="AD179"/>
      <c r="AE179"/>
      <c r="AF179"/>
      <c r="AG179"/>
      <c r="AH179"/>
      <c r="AI179"/>
      <c r="AJ179"/>
      <c r="AK179"/>
      <c r="AL179"/>
      <c r="AM179"/>
      <c r="AN179"/>
      <c r="AO179"/>
      <c r="AP179"/>
      <c r="AQ179"/>
      <c r="AR179"/>
      <c r="AS179"/>
      <c r="AT179"/>
      <c r="AU179"/>
      <c r="AV179"/>
    </row>
    <row r="180" spans="1:48" ht="14">
      <c r="A180"/>
      <c r="B180" s="19"/>
      <c r="C180" s="20"/>
      <c r="D180" s="269">
        <v>165</v>
      </c>
      <c r="E180" s="261" t="s">
        <v>3881</v>
      </c>
      <c r="F180" s="369"/>
      <c r="G180" s="204" t="s">
        <v>3857</v>
      </c>
      <c r="H180" s="209"/>
      <c r="I180" s="206" t="s">
        <v>3451</v>
      </c>
      <c r="J180" s="106"/>
      <c r="K180" s="179">
        <f t="shared" si="5"/>
        <v>0</v>
      </c>
      <c r="L180" s="103"/>
      <c r="M180" s="72"/>
      <c r="N180" s="72"/>
      <c r="O180" s="72"/>
      <c r="P180" s="72"/>
      <c r="Q180" s="72"/>
      <c r="R180" s="72"/>
      <c r="S180" s="72"/>
      <c r="T180" s="72"/>
      <c r="U180" s="370"/>
      <c r="V180" s="377"/>
      <c r="W180" s="333">
        <v>0</v>
      </c>
      <c r="X180" s="333">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4" t="s">
        <v>3848</v>
      </c>
      <c r="F181" s="226"/>
      <c r="G181" s="350"/>
      <c r="H181" s="194"/>
      <c r="I181" s="351"/>
      <c r="J181" s="5"/>
      <c r="K181" s="365"/>
      <c r="L181" s="102"/>
      <c r="M181" s="366"/>
      <c r="N181" s="366"/>
      <c r="O181" s="366"/>
      <c r="P181" s="366"/>
      <c r="Q181" s="366"/>
      <c r="R181" s="366"/>
      <c r="S181" s="366"/>
      <c r="T181" s="366"/>
      <c r="U181" s="280"/>
      <c r="V181" s="15"/>
      <c r="W181" s="367"/>
      <c r="X181" s="368"/>
      <c r="Y181" s="85"/>
      <c r="Z181" s="26"/>
      <c r="AA181"/>
      <c r="AB181"/>
      <c r="AC181"/>
      <c r="AD181"/>
      <c r="AE181"/>
      <c r="AF181"/>
      <c r="AG181"/>
      <c r="AH181"/>
      <c r="AI181"/>
      <c r="AJ181"/>
      <c r="AK181"/>
      <c r="AL181"/>
      <c r="AM181"/>
      <c r="AN181"/>
      <c r="AO181"/>
      <c r="AP181"/>
      <c r="AQ181"/>
      <c r="AR181"/>
      <c r="AS181"/>
      <c r="AT181"/>
      <c r="AU181"/>
      <c r="AV181"/>
    </row>
    <row r="182" spans="1:48" ht="14" hidden="1">
      <c r="A182"/>
      <c r="B182" s="19"/>
      <c r="C182" s="20"/>
      <c r="D182" s="269">
        <v>167</v>
      </c>
      <c r="E182" s="228" t="str">
        <f>IF('Page 2 - Team Information'!E180="","",'Page 2 - Team Information'!E180)</f>
        <v/>
      </c>
      <c r="F182" s="226"/>
      <c r="G182" s="323" t="str">
        <f>IF('Page 2 - Team Information'!G180="","",'Page 2 - Team Information'!G180)</f>
        <v/>
      </c>
      <c r="H182" s="194"/>
      <c r="I182" s="323" t="str">
        <f>IF('Page 2 - Team Information'!I180="","",'Page 2 - Team Information'!I180)</f>
        <v/>
      </c>
      <c r="J182" s="5"/>
      <c r="K182" s="179">
        <f>SUM(M182:X182)</f>
        <v>0</v>
      </c>
      <c r="L182" s="102"/>
      <c r="M182" s="72"/>
      <c r="N182" s="72"/>
      <c r="O182" s="72"/>
      <c r="P182" s="72"/>
      <c r="Q182" s="72"/>
      <c r="R182" s="72"/>
      <c r="S182" s="72"/>
      <c r="T182" s="72"/>
      <c r="U182" s="280"/>
      <c r="V182" s="15"/>
      <c r="W182" s="333">
        <v>0</v>
      </c>
      <c r="X182" s="334">
        <v>0</v>
      </c>
      <c r="Y182" s="85"/>
      <c r="Z182" s="26"/>
      <c r="AA182"/>
      <c r="AB182"/>
      <c r="AC182"/>
      <c r="AD182"/>
      <c r="AE182"/>
      <c r="AF182"/>
      <c r="AG182"/>
      <c r="AH182"/>
      <c r="AI182"/>
      <c r="AJ182"/>
      <c r="AK182"/>
      <c r="AL182"/>
      <c r="AM182"/>
      <c r="AN182"/>
      <c r="AO182"/>
      <c r="AP182"/>
      <c r="AQ182"/>
      <c r="AR182"/>
      <c r="AS182"/>
      <c r="AT182"/>
      <c r="AU182"/>
      <c r="AV182"/>
    </row>
    <row r="183" spans="1:48" ht="14" hidden="1">
      <c r="A183"/>
      <c r="B183" s="19"/>
      <c r="C183" s="20"/>
      <c r="D183" s="269">
        <v>168</v>
      </c>
      <c r="E183" s="229" t="str">
        <f>IF('Page 2 - Team Information'!E181="","",'Page 2 - Team Information'!E181)</f>
        <v/>
      </c>
      <c r="F183" s="226"/>
      <c r="G183" s="324" t="str">
        <f>IF('Page 2 - Team Information'!G181="","",'Page 2 - Team Information'!G181)</f>
        <v/>
      </c>
      <c r="H183" s="194"/>
      <c r="I183" s="324" t="str">
        <f>IF('Page 2 - Team Information'!I181="","",'Page 2 - Team Information'!I181)</f>
        <v/>
      </c>
      <c r="J183" s="5"/>
      <c r="K183" s="179">
        <f>SUM(M183:X183)</f>
        <v>0</v>
      </c>
      <c r="L183" s="102"/>
      <c r="M183" s="73"/>
      <c r="N183" s="73"/>
      <c r="O183" s="73"/>
      <c r="P183" s="73"/>
      <c r="Q183" s="73"/>
      <c r="R183" s="73"/>
      <c r="S183" s="73"/>
      <c r="T183" s="73"/>
      <c r="U183" s="280"/>
      <c r="V183" s="178"/>
      <c r="W183" s="335">
        <v>0</v>
      </c>
      <c r="X183" s="336">
        <v>0</v>
      </c>
      <c r="Y183" s="85"/>
      <c r="Z183" s="26"/>
      <c r="AA183"/>
      <c r="AB183"/>
      <c r="AC183"/>
      <c r="AD183"/>
      <c r="AE183"/>
      <c r="AF183"/>
      <c r="AG183"/>
      <c r="AH183"/>
      <c r="AI183"/>
      <c r="AJ183"/>
      <c r="AK183"/>
      <c r="AL183"/>
      <c r="AM183"/>
      <c r="AN183"/>
      <c r="AO183"/>
      <c r="AP183"/>
      <c r="AQ183"/>
      <c r="AR183"/>
      <c r="AS183"/>
      <c r="AT183"/>
      <c r="AU183"/>
      <c r="AV183"/>
    </row>
    <row r="184" spans="1:48" ht="14" hidden="1">
      <c r="A184"/>
      <c r="B184" s="19"/>
      <c r="C184" s="20"/>
      <c r="D184" s="269">
        <v>169</v>
      </c>
      <c r="E184" s="228" t="str">
        <f>IF('Page 2 - Team Information'!E182="","",'Page 2 - Team Information'!E182)</f>
        <v/>
      </c>
      <c r="F184" s="226"/>
      <c r="G184" s="323" t="str">
        <f>IF('Page 2 - Team Information'!G182="","",'Page 2 - Team Information'!G182)</f>
        <v/>
      </c>
      <c r="H184" s="194"/>
      <c r="I184" s="323" t="str">
        <f>IF('Page 2 - Team Information'!I182="","",'Page 2 - Team Information'!I182)</f>
        <v/>
      </c>
      <c r="J184" s="5"/>
      <c r="K184" s="179">
        <f>SUM(M184:X184)</f>
        <v>0</v>
      </c>
      <c r="L184" s="102"/>
      <c r="M184" s="72"/>
      <c r="N184" s="72"/>
      <c r="O184" s="72"/>
      <c r="P184" s="72"/>
      <c r="Q184" s="72"/>
      <c r="R184" s="72"/>
      <c r="S184" s="72"/>
      <c r="T184" s="72"/>
      <c r="U184" s="280"/>
      <c r="V184" s="15"/>
      <c r="W184" s="333">
        <v>0</v>
      </c>
      <c r="X184" s="334">
        <v>0</v>
      </c>
      <c r="Y184" s="85"/>
      <c r="Z184" s="26"/>
      <c r="AA184"/>
      <c r="AB184"/>
      <c r="AC184"/>
      <c r="AD184"/>
      <c r="AE184"/>
      <c r="AF184"/>
      <c r="AG184"/>
      <c r="AH184"/>
      <c r="AI184"/>
      <c r="AJ184"/>
      <c r="AK184"/>
      <c r="AL184"/>
      <c r="AM184"/>
      <c r="AN184"/>
      <c r="AO184"/>
      <c r="AP184"/>
      <c r="AQ184"/>
      <c r="AR184"/>
      <c r="AS184"/>
      <c r="AT184"/>
      <c r="AU184"/>
      <c r="AV184"/>
    </row>
    <row r="185" spans="1:48" ht="14" hidden="1">
      <c r="A185"/>
      <c r="B185" s="19"/>
      <c r="C185" s="20"/>
      <c r="D185" s="269">
        <v>170</v>
      </c>
      <c r="E185" s="229" t="str">
        <f>IF('Page 2 - Team Information'!E183="","",'Page 2 - Team Information'!E183)</f>
        <v/>
      </c>
      <c r="F185" s="226"/>
      <c r="G185" s="324" t="str">
        <f>IF('Page 2 - Team Information'!G183="","",'Page 2 - Team Information'!G183)</f>
        <v/>
      </c>
      <c r="H185" s="209"/>
      <c r="I185" s="324" t="str">
        <f>IF('Page 2 - Team Information'!I183="","",'Page 2 - Team Information'!I183)</f>
        <v/>
      </c>
      <c r="J185" s="5"/>
      <c r="K185" s="179">
        <f>SUM(M185:X185)</f>
        <v>0</v>
      </c>
      <c r="L185" s="102"/>
      <c r="M185" s="73"/>
      <c r="N185" s="73"/>
      <c r="O185" s="73"/>
      <c r="P185" s="73"/>
      <c r="Q185" s="73"/>
      <c r="R185" s="73"/>
      <c r="S185" s="73"/>
      <c r="T185" s="73"/>
      <c r="U185" s="280"/>
      <c r="V185" s="15"/>
      <c r="W185" s="335">
        <v>0</v>
      </c>
      <c r="X185" s="336">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c r="A186"/>
      <c r="B186" s="19"/>
      <c r="C186" s="20"/>
      <c r="D186" s="277">
        <v>171</v>
      </c>
      <c r="E186" s="228" t="str">
        <f>IF('Page 2 - Team Information'!E184="","",'Page 2 - Team Information'!E184)</f>
        <v/>
      </c>
      <c r="F186" s="230"/>
      <c r="G186" s="323" t="str">
        <f>IF('Page 2 - Team Information'!G184="","",'Page 2 - Team Information'!G184)</f>
        <v/>
      </c>
      <c r="H186" s="210"/>
      <c r="I186" s="323" t="str">
        <f>IF('Page 2 - Team Information'!I184="","",'Page 2 - Team Information'!I184)</f>
        <v/>
      </c>
      <c r="J186" s="106"/>
      <c r="K186" s="180">
        <f>SUM(M186:X186)</f>
        <v>0</v>
      </c>
      <c r="L186" s="103"/>
      <c r="M186" s="74"/>
      <c r="N186" s="74"/>
      <c r="O186" s="74"/>
      <c r="P186" s="232"/>
      <c r="Q186" s="232"/>
      <c r="R186" s="74"/>
      <c r="S186" s="74"/>
      <c r="T186" s="74"/>
      <c r="U186" s="280"/>
      <c r="V186" s="15"/>
      <c r="W186" s="337">
        <v>0</v>
      </c>
      <c r="X186" s="338">
        <v>0</v>
      </c>
      <c r="Y186" s="85"/>
      <c r="Z186" s="26"/>
      <c r="AA186"/>
      <c r="AB186"/>
      <c r="AC186"/>
      <c r="AD186"/>
      <c r="AE186"/>
      <c r="AF186"/>
      <c r="AG186"/>
      <c r="AH186"/>
      <c r="AI186"/>
      <c r="AJ186"/>
      <c r="AK186"/>
      <c r="AL186"/>
      <c r="AM186"/>
      <c r="AN186"/>
      <c r="AO186"/>
      <c r="AP186"/>
      <c r="AQ186"/>
      <c r="AR186"/>
      <c r="AS186"/>
      <c r="AT186"/>
      <c r="AU186"/>
      <c r="AV186"/>
    </row>
    <row r="187" spans="1:48" s="100" customFormat="1" ht="7"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25" customHeight="1">
      <c r="A189"/>
      <c r="B189" s="19"/>
      <c r="C189" s="20"/>
      <c r="D189" s="20"/>
      <c r="E189" s="155" t="s">
        <v>5430</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25" customHeight="1">
      <c r="A190"/>
      <c r="B190" s="19"/>
      <c r="C190" s="20"/>
      <c r="D190" s="20"/>
      <c r="E190" s="155" t="s">
        <v>5431</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25" customHeight="1">
      <c r="A191"/>
      <c r="B191" s="19"/>
      <c r="C191" s="20"/>
      <c r="D191" s="20"/>
      <c r="E191" s="155" t="s">
        <v>3854</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25" customHeight="1">
      <c r="A192"/>
      <c r="B192" s="19"/>
      <c r="C192" s="20"/>
      <c r="D192" s="20"/>
      <c r="E192" s="155" t="s">
        <v>5432</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75" customHeight="1">
      <c r="A193"/>
      <c r="B193" s="19"/>
      <c r="C193" s="20"/>
      <c r="D193" s="20"/>
      <c r="E193" s="640" t="s">
        <v>5433</v>
      </c>
      <c r="F193" s="641"/>
      <c r="G193" s="641"/>
      <c r="H193" s="641"/>
      <c r="I193" s="641"/>
      <c r="J193" s="641"/>
      <c r="K193" s="641"/>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2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2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7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c r="Z198" s="90"/>
    </row>
    <row r="199" spans="1:48" customFormat="1" ht="14"/>
    <row r="200" spans="1:48" customFormat="1" ht="14"/>
    <row r="201" spans="1:48" customFormat="1" ht="14"/>
    <row r="202" spans="1:48" customFormat="1" ht="14"/>
    <row r="203" spans="1:48" customFormat="1" ht="14"/>
    <row r="204" spans="1:48" customFormat="1" ht="14"/>
    <row r="205" spans="1:48" customFormat="1" ht="14"/>
    <row r="206" spans="1:48" customFormat="1" ht="14"/>
    <row r="207" spans="1:48" customFormat="1" ht="14"/>
    <row r="208" spans="1:48" customFormat="1" ht="14"/>
    <row r="209" customFormat="1" ht="14"/>
    <row r="210" customFormat="1" ht="14"/>
    <row r="211" customFormat="1" ht="14"/>
    <row r="212" customFormat="1" ht="14"/>
    <row r="213" customFormat="1" ht="14"/>
    <row r="214" customFormat="1" ht="14"/>
    <row r="215" customFormat="1" ht="14"/>
    <row r="216" customFormat="1" ht="14"/>
    <row r="217" customFormat="1" ht="14"/>
    <row r="218" customFormat="1" ht="14"/>
    <row r="219" customFormat="1" ht="14"/>
    <row r="220" customFormat="1" ht="14"/>
    <row r="221" customFormat="1" ht="14"/>
    <row r="222" customFormat="1" ht="14"/>
    <row r="223" customFormat="1" ht="14"/>
    <row r="224" customFormat="1" ht="14"/>
    <row r="225" customFormat="1" ht="14"/>
    <row r="226" customFormat="1" ht="14"/>
    <row r="227" customFormat="1" ht="14"/>
    <row r="228" customFormat="1" ht="14"/>
    <row r="229" customFormat="1" ht="14"/>
    <row r="230" customFormat="1" ht="14"/>
    <row r="231" customFormat="1" ht="14"/>
    <row r="232" customFormat="1" ht="14"/>
    <row r="233" customFormat="1" ht="14"/>
    <row r="234" customFormat="1" ht="14"/>
    <row r="235" customFormat="1" ht="14"/>
    <row r="236" customFormat="1" ht="14"/>
    <row r="237" customFormat="1" ht="14"/>
    <row r="238" customFormat="1" ht="14"/>
    <row r="239" customFormat="1" ht="14"/>
    <row r="240" customFormat="1" ht="14"/>
    <row r="241" customFormat="1" ht="14"/>
    <row r="242" customFormat="1" ht="14"/>
    <row r="243" customFormat="1" ht="14"/>
    <row r="244" customFormat="1" ht="14"/>
    <row r="245" customFormat="1" ht="14"/>
    <row r="246" customFormat="1" ht="14"/>
    <row r="247" customFormat="1" ht="14"/>
    <row r="248" customFormat="1" ht="14"/>
    <row r="249" customFormat="1" ht="14"/>
    <row r="250" customFormat="1" ht="14"/>
    <row r="251" customFormat="1" ht="14"/>
    <row r="252" customFormat="1" ht="14"/>
    <row r="253" customFormat="1" ht="14"/>
    <row r="254" customFormat="1" ht="14"/>
    <row r="255" customFormat="1" ht="14"/>
    <row r="256" customFormat="1" ht="14"/>
    <row r="257" customFormat="1" ht="14"/>
    <row r="258" customFormat="1" ht="14"/>
    <row r="259" customFormat="1" ht="14"/>
    <row r="260" customFormat="1" ht="14"/>
    <row r="261" customFormat="1" ht="14"/>
    <row r="262" customFormat="1" ht="14"/>
    <row r="263" customFormat="1" ht="14"/>
    <row r="264" customFormat="1" ht="14"/>
    <row r="265" customFormat="1" ht="14"/>
    <row r="266" customFormat="1" ht="14"/>
    <row r="267" customFormat="1" ht="14"/>
    <row r="268" customFormat="1" ht="14"/>
    <row r="269" customFormat="1" ht="14"/>
    <row r="270" customFormat="1" ht="14"/>
    <row r="271" customFormat="1" ht="14"/>
    <row r="272" customFormat="1" ht="14"/>
    <row r="273" customFormat="1" ht="14"/>
    <row r="274" customFormat="1" ht="14"/>
    <row r="275" customFormat="1" ht="14"/>
    <row r="276" customFormat="1" ht="14"/>
    <row r="277" customFormat="1" ht="14"/>
    <row r="278" customFormat="1" ht="14"/>
    <row r="279" customFormat="1" ht="14"/>
    <row r="280" customFormat="1" ht="14"/>
    <row r="281" customFormat="1" ht="14"/>
    <row r="282" customFormat="1" ht="14"/>
    <row r="283" customFormat="1" ht="14"/>
    <row r="284" customFormat="1" ht="14"/>
    <row r="285" customFormat="1" ht="14"/>
    <row r="286" customFormat="1" ht="14"/>
    <row r="287" customFormat="1" ht="14"/>
    <row r="288" customFormat="1" ht="14"/>
    <row r="289" customFormat="1" ht="14"/>
    <row r="290" customFormat="1" ht="14"/>
    <row r="291" customFormat="1" ht="14"/>
    <row r="292" customFormat="1" ht="14"/>
    <row r="293" customFormat="1" ht="14"/>
    <row r="294" customFormat="1" ht="14"/>
    <row r="295" customFormat="1" ht="14"/>
    <row r="296" customFormat="1" ht="14"/>
    <row r="297" customFormat="1" ht="14"/>
    <row r="298" customFormat="1" ht="14"/>
    <row r="299" customFormat="1" ht="14"/>
    <row r="300" customFormat="1" ht="14"/>
    <row r="301" customFormat="1" ht="14"/>
    <row r="302" customFormat="1" ht="14"/>
    <row r="303" customFormat="1" ht="14"/>
    <row r="304" customFormat="1" ht="14"/>
    <row r="305" customFormat="1" ht="14"/>
    <row r="306" customFormat="1" ht="14"/>
    <row r="307" customFormat="1" ht="14"/>
    <row r="308" customFormat="1" ht="14"/>
    <row r="309" customFormat="1" ht="14"/>
    <row r="310" customFormat="1" ht="14"/>
    <row r="311" customFormat="1" ht="14"/>
    <row r="312" customFormat="1" ht="14"/>
    <row r="313" customFormat="1" ht="14"/>
    <row r="314" customFormat="1" ht="14"/>
    <row r="315" customFormat="1" ht="14"/>
    <row r="316" customFormat="1" ht="14"/>
    <row r="317" customFormat="1" ht="14"/>
    <row r="318" customFormat="1" ht="14"/>
    <row r="319" customFormat="1" ht="14"/>
    <row r="320" customFormat="1" ht="14"/>
    <row r="321" customFormat="1" ht="14"/>
    <row r="322" customFormat="1" ht="14"/>
    <row r="323" customFormat="1" ht="14"/>
    <row r="324" customFormat="1" ht="14"/>
    <row r="325" customFormat="1" ht="14"/>
    <row r="326" customFormat="1" ht="14"/>
    <row r="327" customFormat="1" ht="14"/>
    <row r="328" customFormat="1" ht="14"/>
    <row r="329" customFormat="1" ht="14"/>
    <row r="330" customFormat="1" ht="14"/>
    <row r="331" customFormat="1" ht="14"/>
    <row r="332" customFormat="1" ht="14"/>
    <row r="333" customFormat="1" ht="14"/>
    <row r="334" customFormat="1" ht="14"/>
    <row r="335" customFormat="1" ht="14"/>
    <row r="336" customFormat="1" ht="14"/>
    <row r="337" customFormat="1" ht="14"/>
    <row r="338" customFormat="1" ht="14"/>
    <row r="339" customFormat="1" ht="14"/>
    <row r="340" customFormat="1" ht="14"/>
    <row r="341" customFormat="1" ht="14"/>
    <row r="342" customFormat="1" ht="14"/>
    <row r="343" customFormat="1" ht="14"/>
    <row r="344" customFormat="1" ht="14"/>
    <row r="345" customFormat="1" ht="14"/>
    <row r="346" customFormat="1" ht="14"/>
    <row r="347" customFormat="1" ht="14"/>
    <row r="348" customFormat="1" ht="14"/>
    <row r="349" customFormat="1" ht="14"/>
    <row r="350" customFormat="1" ht="14"/>
    <row r="351" customFormat="1" ht="14"/>
    <row r="352" customFormat="1" ht="14"/>
    <row r="353" customFormat="1" ht="14"/>
    <row r="354" customFormat="1" ht="14"/>
    <row r="355" customFormat="1" ht="14"/>
    <row r="356" customFormat="1" ht="14"/>
    <row r="357" customFormat="1" ht="14"/>
    <row r="358" customFormat="1" ht="14"/>
    <row r="359" customFormat="1" ht="14"/>
    <row r="360" customFormat="1" ht="14"/>
    <row r="361" customFormat="1" ht="14"/>
    <row r="362" customFormat="1" ht="14"/>
    <row r="363" customFormat="1" ht="14"/>
    <row r="364" customFormat="1" ht="14"/>
    <row r="365" customFormat="1" ht="14"/>
    <row r="366" customFormat="1" ht="14"/>
    <row r="367" customFormat="1" ht="14"/>
    <row r="368" customFormat="1" ht="14"/>
    <row r="369" customFormat="1" ht="14"/>
    <row r="370" customFormat="1" ht="14"/>
    <row r="371" customFormat="1" ht="14"/>
    <row r="372" customFormat="1" ht="14"/>
    <row r="373" customFormat="1" ht="14"/>
    <row r="374" customFormat="1" ht="14"/>
    <row r="375" customFormat="1" ht="14"/>
    <row r="376" customFormat="1" ht="14"/>
    <row r="377" customFormat="1" ht="14"/>
    <row r="378" customFormat="1" ht="14"/>
    <row r="379" customFormat="1" ht="14"/>
    <row r="380" customFormat="1" ht="14"/>
    <row r="381" customFormat="1" ht="14"/>
    <row r="382" customFormat="1" ht="14"/>
    <row r="383" customFormat="1" ht="14"/>
    <row r="384" customFormat="1" ht="14"/>
    <row r="385" customFormat="1" ht="14"/>
    <row r="386" customFormat="1" ht="14"/>
    <row r="387" customFormat="1" ht="14"/>
    <row r="388" customFormat="1" ht="14"/>
    <row r="389" customFormat="1" ht="14"/>
    <row r="390" customFormat="1" ht="14"/>
    <row r="391" customFormat="1" ht="14"/>
    <row r="392" customFormat="1" ht="14"/>
    <row r="393" customFormat="1" ht="14"/>
    <row r="394" customFormat="1" ht="14"/>
    <row r="395" customFormat="1" ht="14"/>
    <row r="396" customFormat="1" ht="14"/>
    <row r="397" customFormat="1" ht="14"/>
    <row r="398" customFormat="1" ht="14"/>
    <row r="399" customFormat="1" ht="14"/>
    <row r="400" customFormat="1" ht="14"/>
    <row r="401" customFormat="1" ht="14"/>
    <row r="402" customFormat="1" ht="14"/>
    <row r="403" customFormat="1" ht="14"/>
    <row r="404" customFormat="1" ht="14"/>
    <row r="405" customFormat="1" ht="14"/>
    <row r="406" customFormat="1" ht="14"/>
    <row r="407" customFormat="1" ht="14"/>
    <row r="408" customFormat="1" ht="14"/>
    <row r="409" customFormat="1" ht="14"/>
    <row r="410" customFormat="1" ht="14"/>
    <row r="411" customFormat="1" ht="14"/>
    <row r="412" customFormat="1" ht="14"/>
    <row r="413" customFormat="1" ht="14"/>
    <row r="414" customFormat="1" ht="14"/>
    <row r="415" customFormat="1" ht="14"/>
    <row r="416" customFormat="1" ht="14"/>
    <row r="417" customFormat="1" ht="14"/>
    <row r="418" customFormat="1" ht="14"/>
    <row r="419" customFormat="1" ht="14"/>
    <row r="420" customFormat="1" ht="14"/>
    <row r="421" customFormat="1" ht="14"/>
    <row r="422" customFormat="1" ht="14"/>
    <row r="423" customFormat="1" ht="14"/>
    <row r="424" customFormat="1" ht="14"/>
    <row r="425" customFormat="1" ht="14"/>
    <row r="426" customFormat="1" ht="14"/>
    <row r="427" customFormat="1" ht="14"/>
    <row r="428" customFormat="1" ht="14"/>
    <row r="429" customFormat="1" ht="14"/>
    <row r="430" customFormat="1" ht="14"/>
    <row r="431" customFormat="1" ht="14"/>
    <row r="432" customFormat="1" ht="14"/>
    <row r="433" customFormat="1" ht="14"/>
    <row r="434" customFormat="1" ht="14"/>
    <row r="435" customFormat="1" ht="14"/>
    <row r="436" customFormat="1" ht="14"/>
    <row r="437" customFormat="1" ht="14"/>
    <row r="438" customFormat="1" ht="14"/>
    <row r="439" customFormat="1" ht="14"/>
    <row r="440" customFormat="1" ht="14"/>
    <row r="441" customFormat="1" ht="14"/>
    <row r="442" customFormat="1" ht="14"/>
    <row r="443" customFormat="1" ht="14"/>
    <row r="444" customFormat="1" ht="14"/>
    <row r="445" customFormat="1" ht="14"/>
    <row r="446" customFormat="1" ht="14"/>
    <row r="447" customFormat="1" ht="14"/>
    <row r="448" customFormat="1" ht="14"/>
    <row r="449" customFormat="1" ht="14"/>
    <row r="450" customFormat="1" ht="14"/>
    <row r="451" customFormat="1" ht="14"/>
    <row r="452" customFormat="1" ht="14"/>
    <row r="453" customFormat="1" ht="14"/>
    <row r="454" customFormat="1" ht="14"/>
    <row r="455" customFormat="1" ht="14"/>
    <row r="456" customFormat="1" ht="14"/>
    <row r="457" customFormat="1" ht="14"/>
    <row r="458" customFormat="1" ht="14"/>
    <row r="459" customFormat="1" ht="14"/>
    <row r="460" customFormat="1" ht="14"/>
    <row r="461" customFormat="1" ht="14"/>
    <row r="462" customFormat="1" ht="14"/>
    <row r="463" customFormat="1" ht="14"/>
    <row r="464" customFormat="1" ht="14"/>
    <row r="465" customFormat="1" ht="14"/>
    <row r="466" customFormat="1" ht="14"/>
    <row r="467" customFormat="1" ht="14"/>
    <row r="468" customFormat="1" ht="14"/>
    <row r="469" customFormat="1" ht="14"/>
    <row r="470" customFormat="1" ht="14"/>
    <row r="471" customFormat="1" ht="14"/>
    <row r="472" customFormat="1" ht="14"/>
    <row r="473" customFormat="1" ht="14"/>
    <row r="474" customFormat="1" ht="14"/>
    <row r="475" customFormat="1" ht="14"/>
    <row r="476" customFormat="1" ht="14"/>
    <row r="477" customFormat="1" ht="14"/>
    <row r="478" customFormat="1" ht="14"/>
    <row r="479" customFormat="1" ht="14"/>
    <row r="480" customFormat="1" ht="14"/>
    <row r="481" customFormat="1" ht="14"/>
    <row r="482" customFormat="1" ht="14"/>
    <row r="483" customFormat="1" ht="14"/>
    <row r="484" customFormat="1" ht="14"/>
    <row r="485" customFormat="1" ht="14"/>
    <row r="486" customFormat="1" ht="14"/>
    <row r="487" customFormat="1" ht="14"/>
    <row r="488" customFormat="1" ht="14"/>
    <row r="489" customFormat="1" ht="14"/>
    <row r="490" customFormat="1" ht="14"/>
    <row r="491" customFormat="1" ht="14"/>
    <row r="492" customFormat="1" ht="14"/>
    <row r="493" customFormat="1" ht="14"/>
    <row r="494" customFormat="1" ht="14"/>
    <row r="495" customFormat="1" ht="14"/>
    <row r="496" customFormat="1" ht="14"/>
    <row r="497" customFormat="1" ht="14"/>
    <row r="498" customFormat="1" ht="14"/>
    <row r="499" customFormat="1" ht="14"/>
    <row r="500" customFormat="1" ht="14"/>
    <row r="501" customFormat="1" ht="14"/>
    <row r="502" customFormat="1" ht="14"/>
    <row r="503" customFormat="1" ht="14"/>
    <row r="504" customFormat="1" ht="14"/>
    <row r="505" customFormat="1" ht="14"/>
    <row r="506" customFormat="1" ht="14"/>
    <row r="507" customFormat="1" ht="14"/>
    <row r="508" customFormat="1" ht="14"/>
    <row r="509" customFormat="1" ht="14"/>
    <row r="510" customFormat="1" ht="14"/>
    <row r="511" customFormat="1" ht="14"/>
    <row r="512" customFormat="1" ht="14"/>
    <row r="513" customFormat="1" ht="14"/>
    <row r="514" customFormat="1" ht="14"/>
    <row r="515" customFormat="1" ht="14"/>
    <row r="516" customFormat="1" ht="14"/>
    <row r="517" customFormat="1" ht="14"/>
    <row r="518" customFormat="1" ht="14"/>
    <row r="519" customFormat="1" ht="14"/>
    <row r="520" customFormat="1" ht="14"/>
    <row r="521" customFormat="1" ht="14"/>
    <row r="522" customFormat="1" ht="14"/>
    <row r="523" customFormat="1" ht="14"/>
    <row r="524" customFormat="1" ht="14"/>
    <row r="525" customFormat="1" ht="14"/>
    <row r="526" customFormat="1" ht="14"/>
    <row r="527" customFormat="1" ht="14"/>
    <row r="528" customFormat="1" ht="14"/>
    <row r="529" customFormat="1" ht="14"/>
    <row r="530" customFormat="1" ht="14"/>
    <row r="531" customFormat="1" ht="14"/>
    <row r="532" customFormat="1" ht="14"/>
    <row r="533" customFormat="1" ht="14"/>
    <row r="534" customFormat="1" ht="14"/>
    <row r="535" customFormat="1" ht="14"/>
    <row r="536" customFormat="1" ht="14"/>
    <row r="537" customFormat="1" ht="14"/>
    <row r="538" customFormat="1" ht="14"/>
    <row r="539" customFormat="1" ht="14"/>
    <row r="540" customFormat="1" ht="14"/>
    <row r="541" customFormat="1" ht="14"/>
    <row r="542" customFormat="1" ht="14"/>
    <row r="543" customFormat="1" ht="14"/>
    <row r="544" customFormat="1" ht="14"/>
    <row r="545" customFormat="1" ht="14"/>
    <row r="546" customFormat="1" ht="14"/>
    <row r="547" customFormat="1" ht="14"/>
    <row r="548" customFormat="1" ht="14"/>
    <row r="549" customFormat="1" ht="14"/>
    <row r="550" customFormat="1" ht="14"/>
    <row r="551" customFormat="1" ht="14"/>
    <row r="552" customFormat="1" ht="14"/>
    <row r="553" customFormat="1" ht="14"/>
    <row r="554" customFormat="1" ht="14"/>
    <row r="555" customFormat="1" ht="14"/>
    <row r="556" customFormat="1" ht="14"/>
    <row r="557" customFormat="1" ht="14"/>
    <row r="558" customFormat="1" ht="14"/>
    <row r="559" customFormat="1" ht="14"/>
    <row r="560" customFormat="1" ht="14"/>
    <row r="561" customFormat="1" ht="14"/>
    <row r="562" customFormat="1" ht="14"/>
    <row r="563" customFormat="1" ht="14"/>
    <row r="564" customFormat="1" ht="14"/>
    <row r="565" customFormat="1" ht="14"/>
    <row r="566" customFormat="1" ht="14"/>
    <row r="567" customFormat="1" ht="14"/>
    <row r="568" customFormat="1" ht="14"/>
    <row r="569" customFormat="1" ht="14"/>
    <row r="570" customFormat="1" ht="14"/>
    <row r="571" customFormat="1" ht="14"/>
    <row r="572" customFormat="1" ht="14"/>
    <row r="573" customFormat="1" ht="14"/>
    <row r="574" customFormat="1" ht="14"/>
    <row r="575" customFormat="1" ht="14"/>
    <row r="576" customFormat="1" ht="14"/>
    <row r="577" customFormat="1" ht="14"/>
    <row r="578" customFormat="1" ht="14"/>
    <row r="579" customFormat="1" ht="14"/>
    <row r="580" customFormat="1" ht="14"/>
    <row r="581" customFormat="1" ht="14"/>
    <row r="582" customFormat="1" ht="14"/>
    <row r="583" customFormat="1" ht="14"/>
    <row r="584" customFormat="1" ht="14"/>
    <row r="585" customFormat="1" ht="14"/>
    <row r="586" customFormat="1" ht="14"/>
    <row r="587" customFormat="1" ht="14"/>
    <row r="588" customFormat="1" ht="14"/>
    <row r="589" customFormat="1" ht="14"/>
    <row r="590" customFormat="1" ht="14"/>
    <row r="591" customFormat="1" ht="14"/>
    <row r="592" customFormat="1" ht="14"/>
    <row r="593" customFormat="1" ht="14"/>
    <row r="594" customFormat="1" ht="14"/>
    <row r="595" customFormat="1" ht="14"/>
    <row r="596" customFormat="1" ht="14"/>
    <row r="597" customFormat="1" ht="14"/>
    <row r="598" customFormat="1" ht="14"/>
    <row r="599" customFormat="1" ht="14"/>
    <row r="600" customFormat="1" ht="14"/>
    <row r="601" customFormat="1" ht="14"/>
    <row r="602" customFormat="1" ht="14"/>
    <row r="603" customFormat="1" ht="14"/>
    <row r="604" customFormat="1" ht="14"/>
    <row r="605" customFormat="1" ht="14"/>
    <row r="606" customFormat="1" ht="14"/>
    <row r="607" customFormat="1" ht="14"/>
    <row r="608" customFormat="1" ht="14"/>
    <row r="609" customFormat="1" ht="14"/>
    <row r="610" customFormat="1" ht="14"/>
    <row r="611" customFormat="1" ht="14"/>
    <row r="612" customFormat="1" ht="14"/>
    <row r="613" customFormat="1" ht="14"/>
    <row r="614" customFormat="1" ht="14"/>
    <row r="615" customFormat="1" ht="14"/>
    <row r="616" customFormat="1" ht="14"/>
    <row r="617" customFormat="1" ht="14"/>
    <row r="618" customFormat="1" ht="14"/>
    <row r="619" customFormat="1" ht="14"/>
    <row r="620" customFormat="1" ht="14"/>
    <row r="621" customFormat="1" ht="14"/>
    <row r="622" customFormat="1" ht="14"/>
    <row r="623" customFormat="1" ht="14"/>
    <row r="624" customFormat="1" ht="14"/>
    <row r="625" customFormat="1" ht="14"/>
    <row r="626" customFormat="1" ht="14"/>
    <row r="627" customFormat="1" ht="14"/>
    <row r="628" customFormat="1" ht="14"/>
    <row r="629" customFormat="1" ht="14"/>
    <row r="630" customFormat="1" ht="14"/>
    <row r="631" customFormat="1" ht="14"/>
    <row r="632" customFormat="1" ht="14"/>
    <row r="633" customFormat="1" ht="14"/>
    <row r="634" customFormat="1" ht="14"/>
    <row r="635" customFormat="1" ht="14"/>
    <row r="636" customFormat="1" ht="14"/>
    <row r="637" customFormat="1" ht="14"/>
    <row r="638" customFormat="1" ht="14"/>
    <row r="639" customFormat="1" ht="14"/>
    <row r="640" customFormat="1" ht="14"/>
    <row r="641" customFormat="1" ht="14"/>
    <row r="642" customFormat="1" ht="14"/>
    <row r="643" customFormat="1" ht="14"/>
    <row r="644" customFormat="1" ht="14"/>
    <row r="645" customFormat="1" ht="14"/>
    <row r="646" customFormat="1" ht="14"/>
    <row r="647" customFormat="1" ht="14"/>
    <row r="648" customFormat="1" ht="14"/>
    <row r="649" customFormat="1" ht="14"/>
    <row r="650" customFormat="1" ht="14"/>
    <row r="651" customFormat="1" ht="14"/>
    <row r="652" customFormat="1" ht="14"/>
    <row r="653" customFormat="1" ht="14"/>
    <row r="654" customFormat="1" ht="14"/>
    <row r="655" customFormat="1" ht="14"/>
    <row r="656" customFormat="1" ht="14"/>
    <row r="657" customFormat="1" ht="14"/>
    <row r="658" customFormat="1" ht="14"/>
    <row r="659" customFormat="1" ht="14"/>
    <row r="660" customFormat="1" ht="14"/>
    <row r="661" customFormat="1" ht="14"/>
    <row r="662" customFormat="1" ht="14"/>
    <row r="663" customFormat="1" ht="14"/>
    <row r="664" customFormat="1" ht="14"/>
    <row r="665" customFormat="1" ht="14"/>
    <row r="666" customFormat="1" ht="14"/>
    <row r="667" customFormat="1" ht="14"/>
    <row r="668" customFormat="1" ht="14"/>
    <row r="669" customFormat="1" ht="14"/>
    <row r="670" customFormat="1" ht="14"/>
    <row r="671" customFormat="1" ht="14"/>
    <row r="672" customFormat="1" ht="14"/>
    <row r="673" customFormat="1" ht="14"/>
    <row r="674" customFormat="1" ht="14"/>
    <row r="675" customFormat="1" ht="14"/>
    <row r="676" customFormat="1" ht="14"/>
    <row r="677" customFormat="1" ht="14"/>
    <row r="678" customFormat="1" ht="14"/>
    <row r="679" customFormat="1" ht="14"/>
    <row r="680" customFormat="1" ht="14"/>
    <row r="681" customFormat="1" ht="14"/>
    <row r="682" customFormat="1" ht="14"/>
    <row r="683" customFormat="1" ht="14"/>
    <row r="684" customFormat="1" ht="14"/>
    <row r="685" customFormat="1" ht="14"/>
    <row r="686" customFormat="1" ht="14"/>
    <row r="687" customFormat="1" ht="14"/>
    <row r="688" customFormat="1" ht="14"/>
    <row r="689" customFormat="1" ht="14"/>
    <row r="690" customFormat="1" ht="14"/>
    <row r="691" customFormat="1" ht="14"/>
    <row r="692" customFormat="1" ht="14"/>
    <row r="693" customFormat="1" ht="14"/>
    <row r="694" customFormat="1" ht="14"/>
    <row r="695" customFormat="1" ht="14"/>
    <row r="696" customFormat="1" ht="14"/>
    <row r="697" customFormat="1" ht="14"/>
    <row r="698" customFormat="1" ht="14"/>
    <row r="699" customFormat="1" ht="14"/>
    <row r="700" customFormat="1" ht="14"/>
    <row r="701" customFormat="1" ht="14"/>
    <row r="702" customFormat="1" ht="14"/>
    <row r="703" customFormat="1" ht="14"/>
    <row r="704" customFormat="1" ht="14"/>
    <row r="705" customFormat="1" ht="14"/>
    <row r="706" customFormat="1" ht="14"/>
    <row r="707" customFormat="1" ht="14"/>
    <row r="708" customFormat="1" ht="14"/>
    <row r="709" customFormat="1" ht="14"/>
    <row r="710" customFormat="1" ht="14"/>
    <row r="711" customFormat="1" ht="14"/>
    <row r="712" customFormat="1" ht="14"/>
    <row r="713" customFormat="1" ht="14"/>
    <row r="714" customFormat="1" ht="14"/>
    <row r="715" customFormat="1" ht="14"/>
    <row r="716" customFormat="1" ht="14"/>
    <row r="717" customFormat="1" ht="14"/>
    <row r="718" customFormat="1" ht="14"/>
    <row r="719" customFormat="1" ht="14"/>
    <row r="720" customFormat="1" ht="14"/>
    <row r="721" customFormat="1" ht="14"/>
    <row r="722" customFormat="1" ht="14"/>
    <row r="723" customFormat="1" ht="14"/>
    <row r="724" customFormat="1" ht="14"/>
    <row r="725" customFormat="1" ht="14"/>
    <row r="726" customFormat="1" ht="14"/>
    <row r="727" customFormat="1" ht="14"/>
    <row r="728" customFormat="1" ht="14"/>
    <row r="729" customFormat="1" ht="14"/>
    <row r="730" customFormat="1" ht="14"/>
    <row r="731" customFormat="1" ht="14"/>
    <row r="732" customFormat="1" ht="14"/>
    <row r="733" customFormat="1" ht="14"/>
    <row r="734" customFormat="1" ht="14"/>
    <row r="735" customFormat="1" ht="14"/>
    <row r="736" customFormat="1" ht="14"/>
    <row r="737" customFormat="1" ht="14"/>
    <row r="738" customFormat="1" ht="14"/>
    <row r="739" customFormat="1" ht="14"/>
    <row r="740" customFormat="1" ht="14"/>
    <row r="741" customFormat="1" ht="14"/>
    <row r="742" customFormat="1" ht="14"/>
    <row r="743" customFormat="1" ht="14"/>
    <row r="744" customFormat="1" ht="14"/>
    <row r="745" customFormat="1" ht="14"/>
    <row r="746" customFormat="1" ht="14"/>
    <row r="747" customFormat="1" ht="14"/>
    <row r="748" customFormat="1" ht="14"/>
    <row r="749" customFormat="1" ht="14"/>
    <row r="750" customFormat="1" ht="14"/>
    <row r="751" customFormat="1" ht="14"/>
    <row r="752" customFormat="1" ht="14"/>
    <row r="753" customFormat="1" ht="14"/>
    <row r="754" customFormat="1" ht="14"/>
    <row r="755" customFormat="1" ht="14"/>
    <row r="756" customFormat="1" ht="14"/>
    <row r="757" customFormat="1" ht="14"/>
    <row r="758" customFormat="1" ht="14"/>
    <row r="759" customFormat="1" ht="14"/>
    <row r="760" customFormat="1" ht="14"/>
    <row r="761" customFormat="1" ht="14"/>
    <row r="762" customFormat="1" ht="14"/>
    <row r="763" customFormat="1" ht="14"/>
    <row r="764" customFormat="1" ht="14"/>
    <row r="765" customFormat="1" ht="14"/>
    <row r="766" customFormat="1" ht="14"/>
    <row r="767" customFormat="1" ht="14"/>
    <row r="768" customFormat="1" ht="14"/>
    <row r="769" customFormat="1" ht="14"/>
    <row r="770" customFormat="1" ht="14"/>
    <row r="771" customFormat="1" ht="14"/>
    <row r="772" customFormat="1" ht="14"/>
    <row r="773" customFormat="1" ht="14"/>
    <row r="774" customFormat="1" ht="14"/>
    <row r="775" customFormat="1" ht="14"/>
    <row r="776" customFormat="1" ht="14"/>
    <row r="777" customFormat="1" ht="14"/>
    <row r="778" customFormat="1" ht="14"/>
    <row r="779" customFormat="1" ht="14"/>
    <row r="780" customFormat="1" ht="14"/>
    <row r="781" customFormat="1" ht="14"/>
    <row r="782" customFormat="1" ht="14"/>
    <row r="783" customFormat="1" ht="14"/>
    <row r="784" customFormat="1" ht="14"/>
    <row r="785" customFormat="1" ht="14"/>
    <row r="786" customFormat="1" ht="14"/>
    <row r="787" customFormat="1" ht="14"/>
    <row r="788" customFormat="1" ht="14"/>
    <row r="789" customFormat="1" ht="14"/>
    <row r="790" customFormat="1" ht="14"/>
    <row r="791" customFormat="1" ht="14"/>
    <row r="792" customFormat="1" ht="14"/>
    <row r="793" customFormat="1" ht="14"/>
    <row r="794" customFormat="1" ht="14"/>
    <row r="795" customFormat="1" ht="14"/>
    <row r="796" customFormat="1" ht="14"/>
    <row r="797" customFormat="1" ht="14"/>
    <row r="798" customFormat="1" ht="14"/>
    <row r="799" customFormat="1" ht="14"/>
    <row r="800" customFormat="1" ht="14"/>
    <row r="801" customFormat="1" ht="14"/>
    <row r="802" customFormat="1" ht="14"/>
    <row r="803" customFormat="1" ht="14"/>
    <row r="804" customFormat="1" ht="14"/>
    <row r="805" customFormat="1" ht="14"/>
    <row r="806" customFormat="1" ht="14"/>
    <row r="807" customFormat="1" ht="14"/>
    <row r="808" customFormat="1" ht="14"/>
    <row r="809" customFormat="1" ht="14"/>
    <row r="810" customFormat="1" ht="14"/>
    <row r="811" customFormat="1" ht="14"/>
    <row r="812" customFormat="1" ht="14"/>
    <row r="813" customFormat="1" ht="14"/>
    <row r="814" customFormat="1" ht="14"/>
    <row r="815" customFormat="1" ht="14"/>
    <row r="816" customFormat="1" ht="14"/>
    <row r="817" customFormat="1" ht="14"/>
    <row r="818" customFormat="1" ht="14"/>
    <row r="819" customFormat="1" ht="14"/>
    <row r="820" customFormat="1" ht="14"/>
    <row r="821" customFormat="1" ht="14"/>
    <row r="822" customFormat="1" ht="14"/>
    <row r="823" customFormat="1" ht="14"/>
    <row r="824" customFormat="1" ht="14"/>
    <row r="825" customFormat="1" ht="14"/>
    <row r="826" customFormat="1" ht="14"/>
    <row r="827" customFormat="1" ht="14"/>
    <row r="828" customFormat="1" ht="14"/>
    <row r="829" customFormat="1" ht="14"/>
    <row r="830" customFormat="1" ht="14"/>
    <row r="831" customFormat="1" ht="14"/>
    <row r="832" customFormat="1" ht="14"/>
    <row r="833" customFormat="1" ht="14"/>
    <row r="834" customFormat="1" ht="14"/>
    <row r="835" customFormat="1" ht="14"/>
    <row r="836" customFormat="1" ht="14"/>
    <row r="837" customFormat="1" ht="14"/>
    <row r="838" customFormat="1" ht="14"/>
    <row r="839" customFormat="1" ht="14"/>
    <row r="840" customFormat="1" ht="14"/>
    <row r="841" customFormat="1" ht="14"/>
    <row r="842" customFormat="1" ht="14"/>
    <row r="843" customFormat="1" ht="14"/>
    <row r="844" customFormat="1" ht="14"/>
    <row r="845" customFormat="1" ht="14"/>
    <row r="846" customFormat="1" ht="14"/>
    <row r="847" customFormat="1" ht="14"/>
    <row r="848" customFormat="1" ht="14"/>
    <row r="849" customFormat="1" ht="14"/>
    <row r="850" customFormat="1" ht="14"/>
    <row r="851" customFormat="1" ht="14"/>
    <row r="852" customFormat="1" ht="14"/>
    <row r="853" customFormat="1" ht="14"/>
    <row r="854" customFormat="1" ht="14"/>
    <row r="855" customFormat="1" ht="14"/>
    <row r="856" customFormat="1" ht="14"/>
    <row r="857" customFormat="1" ht="14"/>
    <row r="858" customFormat="1" ht="14"/>
    <row r="859" customFormat="1" ht="14"/>
    <row r="860" customFormat="1" ht="14"/>
    <row r="861" customFormat="1" ht="14"/>
    <row r="862" customFormat="1" ht="14"/>
    <row r="863" customFormat="1" ht="14"/>
    <row r="864" customFormat="1" ht="14"/>
    <row r="865" customFormat="1" ht="14"/>
    <row r="866" customFormat="1" ht="14"/>
    <row r="867" customFormat="1" ht="14"/>
    <row r="868" customFormat="1" ht="14"/>
    <row r="869" customFormat="1" ht="14"/>
    <row r="870" customFormat="1" ht="14"/>
    <row r="871" customFormat="1" ht="14"/>
    <row r="872" customFormat="1" ht="14"/>
    <row r="873" customFormat="1" ht="14"/>
    <row r="874" customFormat="1" ht="14"/>
    <row r="875" customFormat="1" ht="14"/>
    <row r="876" customFormat="1" ht="14"/>
    <row r="877" customFormat="1" ht="14"/>
    <row r="878" customFormat="1" ht="14"/>
    <row r="879" customFormat="1" ht="14"/>
    <row r="880" customFormat="1" ht="14"/>
    <row r="881" customFormat="1" ht="14"/>
    <row r="882" customFormat="1" ht="14"/>
    <row r="883" customFormat="1" ht="14"/>
    <row r="884" customFormat="1" ht="14"/>
    <row r="885" customFormat="1" ht="14"/>
    <row r="886" customFormat="1" ht="14"/>
    <row r="887" customFormat="1" ht="14"/>
    <row r="888" customFormat="1" ht="14"/>
    <row r="889" customFormat="1" ht="14"/>
    <row r="890" customFormat="1" ht="14"/>
    <row r="891" customFormat="1" ht="14"/>
    <row r="892" customFormat="1" ht="14"/>
    <row r="893" customFormat="1" ht="14"/>
    <row r="894" customFormat="1" ht="14"/>
    <row r="895" customFormat="1" ht="14"/>
    <row r="896" customFormat="1" ht="14"/>
    <row r="897" customFormat="1" ht="14"/>
    <row r="898" customFormat="1" ht="14"/>
    <row r="899" customFormat="1" ht="14"/>
    <row r="900" customFormat="1" ht="14"/>
    <row r="901" customFormat="1" ht="14"/>
    <row r="902" customFormat="1" ht="14"/>
    <row r="903" customFormat="1" ht="14"/>
    <row r="904" customFormat="1" ht="14"/>
    <row r="905" customFormat="1" ht="14"/>
    <row r="906" customFormat="1" ht="14"/>
    <row r="907" customFormat="1" ht="14"/>
    <row r="908" customFormat="1" ht="14"/>
    <row r="909" customFormat="1" ht="14"/>
    <row r="910" customFormat="1" ht="14"/>
    <row r="911" customFormat="1" ht="14"/>
    <row r="912" customFormat="1" ht="14"/>
    <row r="913" customFormat="1" ht="14"/>
    <row r="914" customFormat="1" ht="14"/>
    <row r="915" customFormat="1" ht="14"/>
    <row r="916" customFormat="1" ht="14"/>
    <row r="917" customFormat="1" ht="14"/>
    <row r="918" customFormat="1" ht="14"/>
    <row r="919" customFormat="1" ht="14"/>
    <row r="920" customFormat="1" ht="14"/>
    <row r="921" customFormat="1" ht="14"/>
    <row r="922" customFormat="1" ht="14"/>
    <row r="923" customFormat="1" ht="14"/>
    <row r="924" customFormat="1" ht="14"/>
    <row r="925" customFormat="1" ht="14"/>
    <row r="926" customFormat="1" ht="14"/>
    <row r="927" customFormat="1" ht="14"/>
    <row r="928" customFormat="1" ht="14"/>
    <row r="929" customFormat="1" ht="14"/>
    <row r="930" customFormat="1" ht="14"/>
    <row r="931" customFormat="1" ht="14"/>
    <row r="932" customFormat="1" ht="14"/>
    <row r="933" customFormat="1" ht="14"/>
    <row r="934" customFormat="1" ht="14"/>
    <row r="935" customFormat="1" ht="14"/>
    <row r="936" customFormat="1" ht="14"/>
    <row r="937" customFormat="1" ht="14"/>
    <row r="938" customFormat="1" ht="14"/>
    <row r="939" customFormat="1" ht="14"/>
    <row r="940" customFormat="1" ht="14"/>
    <row r="941" customFormat="1" ht="14"/>
    <row r="942" customFormat="1" ht="14"/>
    <row r="943" customFormat="1" ht="14"/>
    <row r="944" customFormat="1" ht="14"/>
    <row r="945" customFormat="1" ht="14"/>
    <row r="946" customFormat="1" ht="14"/>
    <row r="947" customFormat="1" ht="14"/>
    <row r="948" customFormat="1" ht="14"/>
    <row r="949" customFormat="1" ht="14"/>
    <row r="950" customFormat="1" ht="14"/>
    <row r="951" customFormat="1" ht="14"/>
    <row r="952" customFormat="1" ht="14"/>
    <row r="953" customFormat="1" ht="14"/>
    <row r="954" customFormat="1" ht="14"/>
    <row r="955" customFormat="1" ht="14"/>
    <row r="956" customFormat="1" ht="14"/>
    <row r="957" customFormat="1" ht="14"/>
    <row r="958" customFormat="1" ht="14"/>
    <row r="959" customFormat="1" ht="14"/>
    <row r="960" customFormat="1" ht="14"/>
    <row r="961" customFormat="1" ht="14"/>
    <row r="962" customFormat="1" ht="14"/>
    <row r="963" customFormat="1" ht="14"/>
    <row r="964" customFormat="1" ht="14"/>
    <row r="965" customFormat="1" ht="14"/>
    <row r="966" customFormat="1" ht="14"/>
    <row r="967" customFormat="1" ht="14"/>
    <row r="968" customFormat="1" ht="14"/>
    <row r="969" customFormat="1" ht="14"/>
    <row r="970" customFormat="1" ht="14"/>
    <row r="971" customFormat="1" ht="14"/>
    <row r="972" customFormat="1" ht="14"/>
    <row r="973" customFormat="1" ht="14"/>
    <row r="974" customFormat="1" ht="14"/>
    <row r="975" customFormat="1" ht="14"/>
    <row r="976" customFormat="1" ht="14"/>
    <row r="977" customFormat="1" ht="14"/>
    <row r="978" customFormat="1" ht="14"/>
    <row r="979" customFormat="1" ht="14"/>
    <row r="980" customFormat="1" ht="14"/>
    <row r="981" customFormat="1" ht="14"/>
    <row r="982" customFormat="1" ht="14"/>
    <row r="983" customFormat="1" ht="14"/>
    <row r="984" customFormat="1" ht="14"/>
    <row r="985" customFormat="1" ht="14"/>
    <row r="986" customFormat="1" ht="14"/>
    <row r="987" customFormat="1" ht="14"/>
    <row r="988" customFormat="1" ht="14"/>
    <row r="989" customFormat="1" ht="14"/>
    <row r="990" customFormat="1" ht="14"/>
    <row r="991" customFormat="1" ht="14"/>
    <row r="992" customFormat="1" ht="14"/>
    <row r="993" customFormat="1" ht="14"/>
    <row r="994" customFormat="1" ht="14"/>
    <row r="995" customFormat="1" ht="14"/>
    <row r="996" customFormat="1" ht="14"/>
    <row r="997" customFormat="1" ht="14"/>
    <row r="998" customFormat="1" ht="14"/>
    <row r="999" customFormat="1" ht="14"/>
    <row r="1000" customFormat="1" ht="14"/>
    <row r="1001" customFormat="1" ht="14"/>
    <row r="1002" customFormat="1" ht="14"/>
    <row r="1003" customFormat="1" ht="14"/>
    <row r="1004" customFormat="1" ht="14"/>
    <row r="1005" customFormat="1" ht="14"/>
    <row r="1006" customFormat="1" ht="14"/>
    <row r="1007" customFormat="1" ht="14"/>
    <row r="1008" customFormat="1" ht="14"/>
    <row r="1009" customFormat="1" ht="14"/>
    <row r="1010" customFormat="1" ht="14"/>
    <row r="1011" customFormat="1" ht="14"/>
    <row r="1012" customFormat="1" ht="14"/>
    <row r="1013" customFormat="1" ht="14"/>
    <row r="1014" customFormat="1" ht="14"/>
    <row r="1015" customFormat="1" ht="14"/>
    <row r="1016" customFormat="1" ht="14"/>
    <row r="1017" customFormat="1" ht="14"/>
    <row r="1018" customFormat="1" ht="14"/>
    <row r="1019" customFormat="1" ht="14"/>
    <row r="1020" customFormat="1" ht="14"/>
    <row r="1021" customFormat="1" ht="14"/>
    <row r="1022" customFormat="1" ht="14"/>
    <row r="1023" customFormat="1" ht="14"/>
    <row r="1024" customFormat="1" ht="14"/>
    <row r="1025" customFormat="1" ht="14"/>
    <row r="1026" customFormat="1" ht="14"/>
    <row r="1027" customFormat="1" ht="14"/>
    <row r="1028" customFormat="1" ht="14"/>
    <row r="1029" customFormat="1" ht="14"/>
    <row r="1030" customFormat="1" ht="14"/>
    <row r="1031" customFormat="1" ht="14"/>
    <row r="1032" customFormat="1" ht="14"/>
    <row r="1033" customFormat="1" ht="14"/>
    <row r="1034" customFormat="1" ht="14"/>
    <row r="1035" customFormat="1" ht="14"/>
    <row r="1036" customFormat="1" ht="14"/>
    <row r="1037" customFormat="1" ht="14"/>
    <row r="1038" customFormat="1" ht="14"/>
    <row r="1039" customFormat="1" ht="14"/>
    <row r="1040" customFormat="1" ht="14"/>
    <row r="1041" customFormat="1" ht="14"/>
    <row r="1042" customFormat="1" ht="14"/>
    <row r="1043" customFormat="1" ht="14"/>
    <row r="1044" customFormat="1" ht="14"/>
    <row r="1045" customFormat="1" ht="14"/>
    <row r="1046" customFormat="1" ht="14"/>
    <row r="1047" customFormat="1" ht="14"/>
    <row r="1048" customFormat="1" ht="14"/>
    <row r="1049" customFormat="1" ht="14"/>
    <row r="1050" customFormat="1" ht="14"/>
    <row r="1051" customFormat="1" ht="14"/>
    <row r="1052" customFormat="1" ht="14"/>
    <row r="1053" customFormat="1" ht="14"/>
    <row r="1054" customFormat="1" ht="14"/>
    <row r="1055" customFormat="1" ht="14"/>
    <row r="1056" customFormat="1" ht="14"/>
    <row r="1057" customFormat="1" ht="14"/>
    <row r="1058" customFormat="1" ht="14"/>
    <row r="1059" customFormat="1" ht="14"/>
    <row r="1060" customFormat="1" ht="14"/>
    <row r="1061" customFormat="1" ht="14"/>
    <row r="1062" customFormat="1" ht="14"/>
    <row r="1063" customFormat="1" ht="14"/>
    <row r="1064" customFormat="1" ht="14"/>
    <row r="1065" customFormat="1" ht="14"/>
    <row r="1066" customFormat="1" ht="14"/>
    <row r="1067" customFormat="1" ht="14"/>
    <row r="1068" customFormat="1" ht="14"/>
    <row r="1069" customFormat="1" ht="14"/>
    <row r="1070" customFormat="1" ht="14"/>
    <row r="1071" customFormat="1" ht="14"/>
    <row r="1072" customFormat="1" ht="14"/>
    <row r="1073" customFormat="1" ht="14"/>
    <row r="1074" customFormat="1" ht="14"/>
    <row r="1075" customFormat="1" ht="14"/>
    <row r="1076" customFormat="1" ht="14"/>
    <row r="1077" customFormat="1" ht="14"/>
    <row r="1078" customFormat="1" ht="14"/>
    <row r="1079" customFormat="1" ht="14"/>
    <row r="1080" customFormat="1" ht="14"/>
    <row r="1081" customFormat="1" ht="14"/>
    <row r="1082" customFormat="1" ht="14"/>
    <row r="1083" customFormat="1" ht="14"/>
    <row r="1084" customFormat="1" ht="14"/>
    <row r="1085" customFormat="1" ht="14"/>
    <row r="1086" customFormat="1" ht="14"/>
    <row r="1087" customFormat="1" ht="14"/>
    <row r="1088" customFormat="1" ht="14"/>
    <row r="1089" customFormat="1" ht="14"/>
    <row r="1090" customFormat="1" ht="14"/>
    <row r="1091" customFormat="1" ht="14"/>
    <row r="1092" customFormat="1" ht="14"/>
    <row r="1093" customFormat="1" ht="14"/>
    <row r="1094" customFormat="1" ht="14"/>
    <row r="1095" customFormat="1" ht="14"/>
    <row r="1096" customFormat="1" ht="14"/>
    <row r="1097" customFormat="1" ht="14"/>
    <row r="1098" customFormat="1" ht="14"/>
    <row r="1099" customFormat="1" ht="14"/>
    <row r="1100" customFormat="1" ht="14"/>
    <row r="1101" customFormat="1" ht="14"/>
    <row r="1102" customFormat="1" ht="14"/>
    <row r="1103" customFormat="1" ht="14"/>
    <row r="1104" customFormat="1" ht="14"/>
    <row r="1105" customFormat="1" ht="14"/>
    <row r="1106" customFormat="1" ht="14"/>
    <row r="1107" customFormat="1" ht="14"/>
    <row r="1108" customFormat="1" ht="14"/>
    <row r="1109" customFormat="1" ht="14"/>
    <row r="1110" customFormat="1" ht="14"/>
    <row r="1111" customFormat="1" ht="14"/>
    <row r="1112" customFormat="1" ht="14"/>
    <row r="1113" customFormat="1" ht="14"/>
    <row r="1114" customFormat="1" ht="14"/>
    <row r="1115" customFormat="1" ht="14"/>
    <row r="1116" customFormat="1" ht="14"/>
    <row r="1117" customFormat="1" ht="14"/>
    <row r="1118" customFormat="1" ht="14"/>
    <row r="1119" customFormat="1" ht="14"/>
    <row r="1120" customFormat="1" ht="14"/>
    <row r="1121" customFormat="1" ht="14"/>
    <row r="1122" customFormat="1" ht="14"/>
    <row r="1123" customFormat="1" ht="14"/>
    <row r="1124" customFormat="1" ht="14"/>
    <row r="1125" customFormat="1" ht="14"/>
    <row r="1126" customFormat="1" ht="14"/>
    <row r="1127" customFormat="1" ht="14"/>
    <row r="1128" customFormat="1" ht="14"/>
    <row r="1129" customFormat="1" ht="14"/>
    <row r="1130" customFormat="1" ht="14"/>
    <row r="1131" customFormat="1" ht="14"/>
    <row r="1132" customFormat="1" ht="14"/>
    <row r="1133" customFormat="1" ht="14"/>
    <row r="1134" customFormat="1" ht="14"/>
    <row r="1135" customFormat="1" ht="14"/>
    <row r="1136" customFormat="1" ht="14"/>
    <row r="1137" customFormat="1" ht="14"/>
    <row r="1138" customFormat="1" ht="14"/>
    <row r="1139" customFormat="1" ht="14"/>
    <row r="1140" customFormat="1" ht="14"/>
    <row r="1141" customFormat="1" ht="14"/>
    <row r="1142" customFormat="1" ht="14"/>
    <row r="1143" customFormat="1" ht="14"/>
    <row r="1144" customFormat="1" ht="14"/>
    <row r="1145" customFormat="1" ht="14"/>
    <row r="1146" customFormat="1" ht="14"/>
    <row r="1147" customFormat="1" ht="14"/>
    <row r="1148" customFormat="1" ht="14"/>
    <row r="1149" customFormat="1" ht="14"/>
    <row r="1150" customFormat="1" ht="14"/>
    <row r="1151" customFormat="1" ht="14"/>
    <row r="1152" customFormat="1" ht="14"/>
    <row r="1153" customFormat="1" ht="14"/>
    <row r="1154" customFormat="1" ht="14"/>
    <row r="1155" customFormat="1" ht="14"/>
    <row r="1156" customFormat="1" ht="14"/>
    <row r="1157" customFormat="1" ht="14"/>
    <row r="1158" customFormat="1" ht="14"/>
    <row r="1159" customFormat="1" ht="14"/>
    <row r="1160" customFormat="1" ht="14"/>
    <row r="1161" customFormat="1" ht="14"/>
    <row r="1162" customFormat="1" ht="14"/>
    <row r="1163" customFormat="1" ht="14"/>
    <row r="1164" customFormat="1" ht="14"/>
    <row r="1165" customFormat="1" ht="14"/>
    <row r="1166" customFormat="1" ht="14"/>
    <row r="1167" customFormat="1" ht="14"/>
    <row r="1168" customFormat="1" ht="14"/>
    <row r="1169" customFormat="1" ht="14"/>
    <row r="1170" customFormat="1" ht="14"/>
    <row r="1171" customFormat="1" ht="14"/>
    <row r="1172" customFormat="1" ht="14"/>
    <row r="1173" customFormat="1" ht="14"/>
    <row r="1174" customFormat="1" ht="14"/>
    <row r="1175" customFormat="1" ht="14"/>
    <row r="1176" customFormat="1" ht="14"/>
    <row r="1177" customFormat="1" ht="14"/>
    <row r="1178" customFormat="1" ht="14"/>
    <row r="1179" customFormat="1" ht="14"/>
    <row r="1180" customFormat="1" ht="14"/>
    <row r="1181" customFormat="1" ht="14"/>
    <row r="1182" customFormat="1" ht="14"/>
    <row r="1183" customFormat="1" ht="14"/>
    <row r="1184" customFormat="1" ht="14"/>
    <row r="1185" customFormat="1" ht="14"/>
    <row r="1186" customFormat="1" ht="14"/>
    <row r="1187" customFormat="1" ht="14"/>
    <row r="1188" customFormat="1" ht="14"/>
    <row r="1189" customFormat="1" ht="14"/>
    <row r="1190" customFormat="1" ht="14"/>
    <row r="1191" customFormat="1" ht="14"/>
    <row r="1192" customFormat="1" ht="14"/>
    <row r="1193" customFormat="1" ht="14"/>
    <row r="1194" customFormat="1" ht="14"/>
    <row r="1195" customFormat="1" ht="14"/>
    <row r="1196" customFormat="1" ht="14"/>
    <row r="1197" customFormat="1" ht="14"/>
    <row r="1198" customFormat="1" ht="14"/>
    <row r="1199" customFormat="1" ht="14"/>
    <row r="1200" customFormat="1" ht="14"/>
    <row r="1201" customFormat="1" ht="14"/>
    <row r="1202" customFormat="1" ht="14"/>
    <row r="1203" customFormat="1" ht="14"/>
    <row r="1204" customFormat="1" ht="14"/>
    <row r="1205" customFormat="1" ht="14"/>
    <row r="1206" customFormat="1" ht="14"/>
    <row r="1207" customFormat="1" ht="14"/>
    <row r="1208" customFormat="1" ht="14"/>
    <row r="1209" customFormat="1" ht="14"/>
    <row r="1210" customFormat="1" ht="14"/>
    <row r="1211" customFormat="1" ht="14"/>
    <row r="1212" customFormat="1" ht="14"/>
    <row r="1213" customFormat="1" ht="14"/>
    <row r="1214" customFormat="1" ht="14"/>
    <row r="1215" customFormat="1" ht="14"/>
    <row r="1216" customFormat="1" ht="14"/>
    <row r="1217" customFormat="1" ht="14"/>
    <row r="1218" customFormat="1" ht="14"/>
    <row r="1219" customFormat="1" ht="14"/>
    <row r="1220" customFormat="1" ht="14"/>
    <row r="1221" customFormat="1" ht="14"/>
    <row r="1222" customFormat="1" ht="14"/>
    <row r="1223" customFormat="1" ht="14"/>
    <row r="1224" customFormat="1" ht="14"/>
    <row r="1225" customFormat="1" ht="14"/>
    <row r="1226" customFormat="1" ht="14"/>
    <row r="1227" customFormat="1" ht="14"/>
    <row r="1228" customFormat="1" ht="14"/>
    <row r="1229" customFormat="1" ht="14"/>
    <row r="1230" customFormat="1" ht="14"/>
    <row r="1231" customFormat="1" ht="14"/>
    <row r="1232" customFormat="1" ht="14"/>
    <row r="1233" customFormat="1" ht="14"/>
    <row r="1234" customFormat="1" ht="14"/>
    <row r="1235" customFormat="1" ht="14"/>
    <row r="1236" customFormat="1" ht="14"/>
    <row r="1237" customFormat="1" ht="14"/>
    <row r="1238" customFormat="1" ht="14"/>
    <row r="1239" customFormat="1" ht="14"/>
    <row r="1240" customFormat="1" ht="14"/>
    <row r="1241" customFormat="1" ht="14"/>
    <row r="1242" customFormat="1" ht="14"/>
    <row r="1243" customFormat="1" ht="14"/>
    <row r="1244" customFormat="1" ht="14"/>
    <row r="1245" customFormat="1" ht="14"/>
    <row r="1246" customFormat="1" ht="14"/>
    <row r="1247" customFormat="1" ht="14"/>
    <row r="1248" customFormat="1" ht="14"/>
    <row r="1249" customFormat="1" ht="14"/>
    <row r="1250" customFormat="1" ht="14"/>
    <row r="1251" customFormat="1" ht="14"/>
    <row r="1252" customFormat="1" ht="14"/>
    <row r="1253" customFormat="1" ht="14"/>
    <row r="1254" customFormat="1" ht="14"/>
    <row r="1255" customFormat="1" ht="14"/>
    <row r="1256" customFormat="1" ht="14"/>
    <row r="1257" customFormat="1" ht="14"/>
    <row r="1258" customFormat="1" ht="14"/>
    <row r="1259" customFormat="1" ht="14"/>
    <row r="1260" customFormat="1" ht="14"/>
    <row r="1261" customFormat="1" ht="14"/>
    <row r="1262" customFormat="1" ht="14"/>
    <row r="1263" customFormat="1" ht="14"/>
    <row r="1264" customFormat="1" ht="14"/>
    <row r="1265" customFormat="1" ht="14"/>
    <row r="1266" customFormat="1" ht="14"/>
    <row r="1267" customFormat="1" ht="14"/>
    <row r="1268" customFormat="1" ht="14"/>
    <row r="1269" customFormat="1" ht="14"/>
    <row r="1270" customFormat="1" ht="14"/>
    <row r="1271" customFormat="1" ht="14"/>
    <row r="1272" customFormat="1" ht="14"/>
    <row r="1273" customFormat="1" ht="14"/>
    <row r="1274" customFormat="1" ht="14"/>
    <row r="1275" customFormat="1" ht="14"/>
    <row r="1276" customFormat="1" ht="14"/>
    <row r="1277" customFormat="1" ht="14"/>
    <row r="1278" customFormat="1" ht="14"/>
    <row r="1279" customFormat="1" ht="14"/>
    <row r="1280" customFormat="1" ht="14"/>
    <row r="1281" customFormat="1" ht="14"/>
    <row r="1282" customFormat="1" ht="14"/>
    <row r="1283" customFormat="1" ht="14"/>
    <row r="1284" customFormat="1" ht="14"/>
    <row r="1285" customFormat="1" ht="14"/>
    <row r="1286" customFormat="1" ht="14"/>
    <row r="1287" customFormat="1" ht="14"/>
    <row r="1288" customFormat="1" ht="14"/>
    <row r="1289" customFormat="1" ht="14"/>
    <row r="1290" customFormat="1" ht="14"/>
    <row r="1291" customFormat="1" ht="14"/>
    <row r="1292" customFormat="1" ht="14"/>
    <row r="1293" customFormat="1" ht="14"/>
    <row r="1294" customFormat="1" ht="14"/>
    <row r="1295" customFormat="1" ht="14"/>
    <row r="1296" customFormat="1" ht="14"/>
    <row r="1297" customFormat="1" ht="14"/>
    <row r="1298" customFormat="1" ht="14"/>
    <row r="1299" customFormat="1" ht="14"/>
    <row r="1300" customFormat="1" ht="14"/>
    <row r="1301" customFormat="1" ht="14"/>
    <row r="1302" customFormat="1" ht="14"/>
    <row r="1303" customFormat="1" ht="14"/>
    <row r="1304" customFormat="1" ht="14"/>
    <row r="1305" customFormat="1" ht="14"/>
    <row r="1306" customFormat="1" ht="14"/>
    <row r="1307" customFormat="1" ht="14"/>
    <row r="1308" customFormat="1" ht="14"/>
    <row r="1309" customFormat="1" ht="14"/>
    <row r="1310" customFormat="1" ht="14"/>
    <row r="1311" customFormat="1" ht="14"/>
    <row r="1312" customFormat="1" ht="14"/>
    <row r="1313" customFormat="1" ht="14"/>
    <row r="1314" customFormat="1" ht="14"/>
    <row r="1315" customFormat="1" ht="14"/>
    <row r="1316" customFormat="1" ht="14"/>
    <row r="1317" customFormat="1" ht="14"/>
    <row r="1318" customFormat="1" ht="14"/>
    <row r="1319" customFormat="1" ht="14"/>
    <row r="1320" customFormat="1" ht="14"/>
    <row r="1321" customFormat="1" ht="14"/>
    <row r="1322" customFormat="1" ht="14"/>
    <row r="1323" customFormat="1" ht="14"/>
    <row r="1324" customFormat="1" ht="14"/>
    <row r="1325" customFormat="1" ht="14"/>
    <row r="1326" customFormat="1" ht="14"/>
    <row r="1327" customFormat="1" ht="14"/>
    <row r="1328" customFormat="1" ht="14"/>
    <row r="1329" customFormat="1" ht="14"/>
    <row r="1330" customFormat="1" ht="14"/>
    <row r="1331" customFormat="1" ht="14"/>
    <row r="1332" customFormat="1" ht="14"/>
    <row r="1333" customFormat="1" ht="14"/>
    <row r="1334" customFormat="1" ht="14"/>
    <row r="1335" customFormat="1" ht="14"/>
    <row r="1336" customFormat="1" ht="14"/>
    <row r="1337" customFormat="1" ht="14"/>
    <row r="1338" customFormat="1" ht="14"/>
    <row r="1339" customFormat="1" ht="14"/>
    <row r="1340" customFormat="1" ht="14"/>
    <row r="1341" customFormat="1" ht="14"/>
    <row r="1342" customFormat="1" ht="14"/>
    <row r="1343" customFormat="1" ht="14"/>
    <row r="1344" customFormat="1" ht="14"/>
    <row r="1345" customFormat="1" ht="14"/>
    <row r="1346" customFormat="1" ht="14"/>
    <row r="1347" customFormat="1" ht="14"/>
    <row r="1348" customFormat="1" ht="14"/>
    <row r="1349" customFormat="1" ht="14"/>
    <row r="1350" customFormat="1" ht="14"/>
    <row r="1351" customFormat="1" ht="14"/>
    <row r="1352" customFormat="1" ht="14"/>
    <row r="1353" customFormat="1" ht="14"/>
    <row r="1354" customFormat="1" ht="14"/>
    <row r="1355" customFormat="1" ht="14"/>
    <row r="1356" customFormat="1" ht="14"/>
    <row r="1357" customFormat="1" ht="14"/>
    <row r="1358" customFormat="1" ht="14"/>
    <row r="1359" customFormat="1" ht="14"/>
    <row r="1360" customFormat="1" ht="14"/>
    <row r="1361" customFormat="1" ht="14"/>
    <row r="1362" customFormat="1" ht="14"/>
    <row r="1363" customFormat="1" ht="14"/>
    <row r="1364" customFormat="1" ht="14"/>
    <row r="1365" customFormat="1" ht="14"/>
    <row r="1366" customFormat="1" ht="14"/>
    <row r="1367" customFormat="1" ht="14"/>
    <row r="1368" customFormat="1" ht="14"/>
    <row r="1369" customFormat="1" ht="14"/>
    <row r="1370" customFormat="1" ht="14"/>
    <row r="1371" customFormat="1" ht="14"/>
    <row r="1372" customFormat="1" ht="14"/>
    <row r="1373" customFormat="1" ht="14"/>
    <row r="1374" customFormat="1" ht="14"/>
    <row r="1375" customFormat="1" ht="14"/>
    <row r="1376" customFormat="1" ht="14"/>
    <row r="1377" customFormat="1" ht="14"/>
    <row r="1378" customFormat="1" ht="14"/>
    <row r="1379" customFormat="1" ht="14"/>
    <row r="1380" customFormat="1" ht="14"/>
    <row r="1381" customFormat="1" ht="14"/>
    <row r="1382" customFormat="1" ht="14"/>
    <row r="1383" customFormat="1" ht="14"/>
    <row r="1384" customFormat="1" ht="14"/>
    <row r="1385" customFormat="1" ht="14"/>
    <row r="1386" customFormat="1" ht="14"/>
    <row r="1387" customFormat="1" ht="14"/>
    <row r="1388" customFormat="1" ht="14"/>
    <row r="1389" customFormat="1" ht="14"/>
    <row r="1390" customFormat="1" ht="14"/>
    <row r="1391" customFormat="1" ht="14"/>
    <row r="1392" customFormat="1" ht="14"/>
    <row r="1393" customFormat="1" ht="14"/>
    <row r="1394" customFormat="1" ht="14"/>
    <row r="1395" customFormat="1" ht="14"/>
    <row r="1396" customFormat="1" ht="14"/>
    <row r="1397" customFormat="1" ht="14"/>
    <row r="1398" customFormat="1" ht="14"/>
    <row r="1399" customFormat="1" ht="14"/>
    <row r="1400" customFormat="1" ht="14"/>
    <row r="1401" customFormat="1" ht="14"/>
    <row r="1402" customFormat="1" ht="14"/>
    <row r="1403" customFormat="1" ht="14"/>
    <row r="1404" customFormat="1" ht="14"/>
    <row r="1405" customFormat="1" ht="14"/>
    <row r="1406" customFormat="1" ht="14"/>
    <row r="1407" customFormat="1" ht="14"/>
    <row r="1408" customFormat="1" ht="14"/>
    <row r="1409" customFormat="1" ht="14"/>
    <row r="1410" customFormat="1" ht="14"/>
    <row r="1411" customFormat="1" ht="14"/>
    <row r="1412" customFormat="1" ht="14"/>
    <row r="1413" customFormat="1" ht="14"/>
    <row r="1414" customFormat="1" ht="14"/>
    <row r="1415" customFormat="1" ht="14"/>
    <row r="1416" customFormat="1" ht="14"/>
    <row r="1417" customFormat="1" ht="14"/>
    <row r="1418" customFormat="1" ht="14"/>
    <row r="1419" customFormat="1" ht="14"/>
    <row r="1420" customFormat="1" ht="14"/>
    <row r="1421" customFormat="1" ht="14"/>
    <row r="1422" customFormat="1" ht="14"/>
    <row r="1423" customFormat="1" ht="14"/>
    <row r="1424" customFormat="1" ht="14"/>
    <row r="1425" customFormat="1" ht="14"/>
    <row r="1426" customFormat="1" ht="14"/>
    <row r="1427" customFormat="1" ht="14"/>
    <row r="1428" customFormat="1" ht="14"/>
    <row r="1429" customFormat="1" ht="14"/>
    <row r="1430" customFormat="1" ht="14"/>
    <row r="1431" customFormat="1" ht="14"/>
    <row r="1432" customFormat="1" ht="14"/>
    <row r="1433" customFormat="1" ht="14"/>
    <row r="1434" customFormat="1" ht="14"/>
    <row r="1435" customFormat="1" ht="14"/>
    <row r="1436" customFormat="1" ht="14"/>
    <row r="1437" customFormat="1" ht="14"/>
    <row r="1438" customFormat="1" ht="14"/>
    <row r="1439" customFormat="1" ht="14"/>
    <row r="1440" customFormat="1" ht="14"/>
    <row r="1441" customFormat="1" ht="14"/>
    <row r="1442" customFormat="1" ht="14"/>
    <row r="1443" customFormat="1" ht="14"/>
    <row r="1444" customFormat="1" ht="14"/>
    <row r="1445" customFormat="1" ht="14"/>
    <row r="1446" customFormat="1" ht="14"/>
    <row r="1447" customFormat="1" ht="14"/>
    <row r="1448" customFormat="1" ht="14"/>
    <row r="1449" customFormat="1" ht="14"/>
    <row r="1450" customFormat="1" ht="14"/>
    <row r="1451" customFormat="1" ht="14"/>
    <row r="1452" customFormat="1" ht="14"/>
    <row r="1453" customFormat="1" ht="14"/>
    <row r="1454" customFormat="1" ht="14"/>
    <row r="1455" customFormat="1" ht="14"/>
    <row r="1456" customFormat="1" ht="14"/>
    <row r="1457" customFormat="1" ht="14"/>
    <row r="1458" customFormat="1" ht="14"/>
    <row r="1459" customFormat="1" ht="14"/>
    <row r="1460" customFormat="1" ht="14"/>
    <row r="1461" customFormat="1" ht="14"/>
    <row r="1462" customFormat="1" ht="14"/>
    <row r="1463" customFormat="1" ht="14"/>
    <row r="1464" customFormat="1" ht="14"/>
    <row r="1465" customFormat="1" ht="14"/>
    <row r="1466" customFormat="1" ht="14"/>
    <row r="1467" customFormat="1" ht="14"/>
    <row r="1468" customFormat="1" ht="14"/>
    <row r="1469" customFormat="1" ht="14"/>
    <row r="1470" customFormat="1" ht="14"/>
    <row r="1471" customFormat="1" ht="14"/>
    <row r="1472" customFormat="1" ht="14"/>
    <row r="1473" customFormat="1" ht="14"/>
    <row r="1474" customFormat="1" ht="14"/>
    <row r="1475" customFormat="1" ht="14"/>
    <row r="1476" customFormat="1" ht="14"/>
    <row r="1477" customFormat="1" ht="14"/>
    <row r="1478" customFormat="1" ht="14"/>
    <row r="1479" customFormat="1" ht="14"/>
    <row r="1480" customFormat="1" ht="14"/>
    <row r="1481" customFormat="1" ht="14"/>
    <row r="1482" customFormat="1" ht="14"/>
    <row r="1483" customFormat="1" ht="14"/>
    <row r="1484" customFormat="1" ht="14"/>
    <row r="1485" customFormat="1" ht="14"/>
    <row r="1486" customFormat="1" ht="14"/>
    <row r="1487" customFormat="1" ht="14"/>
    <row r="1488" customFormat="1" ht="14"/>
    <row r="1489" customFormat="1" ht="14"/>
    <row r="1490" customFormat="1" ht="14"/>
    <row r="1491" customFormat="1" ht="14"/>
    <row r="1492" customFormat="1" ht="14"/>
    <row r="1493" customFormat="1" ht="14"/>
    <row r="1494" customFormat="1" ht="14"/>
    <row r="1495" customFormat="1" ht="14"/>
    <row r="1496" customFormat="1" ht="14"/>
    <row r="1497" customFormat="1" ht="14"/>
    <row r="1498" customFormat="1" ht="14"/>
    <row r="1499" customFormat="1" ht="14"/>
    <row r="1500" customFormat="1" ht="14"/>
    <row r="1501" customFormat="1" ht="14"/>
    <row r="1502" customFormat="1" ht="14"/>
    <row r="1503" customFormat="1" ht="14"/>
    <row r="1504" customFormat="1" ht="14"/>
    <row r="1505" customFormat="1" ht="14"/>
    <row r="1506" customFormat="1" ht="14"/>
    <row r="1507" customFormat="1" ht="14"/>
    <row r="1508" customFormat="1" ht="14"/>
    <row r="1509" customFormat="1" ht="14"/>
    <row r="1510" customFormat="1" ht="14"/>
    <row r="1511" customFormat="1" ht="14"/>
    <row r="1512" customFormat="1" ht="14"/>
    <row r="1513" customFormat="1" ht="14"/>
    <row r="1514" customFormat="1" ht="14"/>
    <row r="1515" customFormat="1" ht="14"/>
    <row r="1516" customFormat="1" ht="14"/>
    <row r="1517" customFormat="1" ht="14"/>
    <row r="1518" customFormat="1" ht="14"/>
    <row r="1519" customFormat="1" ht="14"/>
    <row r="1520" customFormat="1" ht="14"/>
    <row r="1521" customFormat="1" ht="14"/>
    <row r="1522" customFormat="1" ht="14"/>
    <row r="1523" customFormat="1" ht="14"/>
    <row r="1524" customFormat="1" ht="14"/>
    <row r="1525" customFormat="1" ht="14"/>
    <row r="1526" customFormat="1" ht="14"/>
    <row r="1527" customFormat="1" ht="14"/>
    <row r="1528" customFormat="1" ht="14"/>
    <row r="1529" customFormat="1" ht="14"/>
    <row r="1530" customFormat="1" ht="14"/>
    <row r="1531" customFormat="1" ht="14"/>
    <row r="1532" customFormat="1" ht="14"/>
    <row r="1533" customFormat="1" ht="14"/>
    <row r="1534" customFormat="1" ht="14"/>
    <row r="1535" customFormat="1" ht="14"/>
    <row r="1536" customFormat="1" ht="14"/>
    <row r="1537" customFormat="1" ht="14"/>
    <row r="1538" customFormat="1" ht="14"/>
    <row r="1539" customFormat="1" ht="14"/>
    <row r="1540" customFormat="1" ht="14"/>
    <row r="1541" customFormat="1" ht="14"/>
    <row r="1542" customFormat="1" ht="14"/>
    <row r="1543" customFormat="1" ht="14"/>
    <row r="1544" customFormat="1" ht="14"/>
    <row r="1545" customFormat="1" ht="14"/>
    <row r="1546" customFormat="1" ht="14"/>
    <row r="1547" customFormat="1" ht="14"/>
    <row r="1548" customFormat="1" ht="14"/>
    <row r="1549" customFormat="1" ht="14"/>
    <row r="1550" customFormat="1" ht="14"/>
    <row r="1551" customFormat="1" ht="14"/>
    <row r="1552" customFormat="1" ht="14"/>
    <row r="1553" customFormat="1" ht="14"/>
    <row r="1554" customFormat="1" ht="14"/>
    <row r="1555" customFormat="1" ht="14"/>
    <row r="1556" customFormat="1" ht="14"/>
    <row r="1557" customFormat="1" ht="14"/>
    <row r="1558" customFormat="1" ht="14"/>
    <row r="1559" customFormat="1" ht="14"/>
    <row r="1560" customFormat="1" ht="14"/>
    <row r="1561" customFormat="1" ht="14"/>
    <row r="1562" customFormat="1" ht="14"/>
    <row r="1563" customFormat="1" ht="14"/>
    <row r="1564" customFormat="1" ht="14"/>
    <row r="1565" customFormat="1" ht="14"/>
    <row r="1566" customFormat="1" ht="14"/>
    <row r="1567" customFormat="1" ht="14"/>
    <row r="1568" customFormat="1" ht="14"/>
    <row r="1569" customFormat="1" ht="14"/>
    <row r="1570" customFormat="1" ht="14"/>
    <row r="1571" customFormat="1" ht="14"/>
    <row r="1572" customFormat="1" ht="14"/>
    <row r="1573" customFormat="1" ht="14"/>
    <row r="1574" customFormat="1" ht="14"/>
    <row r="1575" customFormat="1" ht="14"/>
    <row r="1576" customFormat="1" ht="14"/>
    <row r="1577" customFormat="1" ht="14"/>
    <row r="1578" customFormat="1" ht="14"/>
    <row r="1579" customFormat="1" ht="14"/>
    <row r="1580" customFormat="1" ht="14"/>
    <row r="1581" customFormat="1" ht="14"/>
    <row r="1582" customFormat="1" ht="14"/>
    <row r="1583" customFormat="1" ht="14"/>
    <row r="1584" customFormat="1" ht="14"/>
    <row r="1585" customFormat="1" ht="14"/>
    <row r="1586" customFormat="1" ht="14"/>
    <row r="1587" customFormat="1" ht="14"/>
    <row r="1588" customFormat="1" ht="14"/>
    <row r="1589" customFormat="1" ht="14"/>
    <row r="1590" customFormat="1" ht="14"/>
    <row r="1591" customFormat="1" ht="14"/>
    <row r="1592" customFormat="1" ht="14"/>
    <row r="1593" customFormat="1" ht="14"/>
    <row r="1594" customFormat="1" ht="14"/>
    <row r="1595" customFormat="1" ht="14"/>
    <row r="1596" customFormat="1" ht="14"/>
    <row r="1597" customFormat="1" ht="14"/>
    <row r="1598" customFormat="1" ht="14"/>
    <row r="1599" customFormat="1" ht="14"/>
    <row r="1600" customFormat="1" ht="14"/>
    <row r="1601" customFormat="1" ht="14"/>
    <row r="1602" customFormat="1" ht="14"/>
    <row r="1603" customFormat="1" ht="14"/>
    <row r="1604" customFormat="1" ht="14"/>
    <row r="1605" customFormat="1" ht="14"/>
    <row r="1606" customFormat="1" ht="14"/>
    <row r="1607" customFormat="1" ht="14"/>
    <row r="1608" customFormat="1" ht="14"/>
    <row r="1609" customFormat="1" ht="14"/>
    <row r="1610" customFormat="1" ht="14"/>
    <row r="1611" customFormat="1" ht="14"/>
    <row r="1612" customFormat="1" ht="14"/>
    <row r="1613" customFormat="1" ht="14"/>
    <row r="1614" customFormat="1" ht="14"/>
    <row r="1615" customFormat="1" ht="14"/>
    <row r="1616" customFormat="1" ht="14"/>
    <row r="1617" customFormat="1" ht="14"/>
    <row r="1618" customFormat="1" ht="14"/>
    <row r="1619" customFormat="1" ht="14"/>
    <row r="1620" customFormat="1" ht="14"/>
    <row r="1621" customFormat="1" ht="14"/>
    <row r="1622" customFormat="1" ht="14"/>
    <row r="1623" customFormat="1" ht="14"/>
    <row r="1624" customFormat="1" ht="14"/>
    <row r="1625" customFormat="1" ht="14"/>
    <row r="1626" customFormat="1" ht="14"/>
    <row r="1627" customFormat="1" ht="14"/>
    <row r="1628" customFormat="1" ht="14"/>
    <row r="1629" customFormat="1" ht="14"/>
    <row r="1630" customFormat="1" ht="14"/>
    <row r="1631" customFormat="1" ht="14"/>
    <row r="1632" customFormat="1" ht="14"/>
    <row r="1633" customFormat="1" ht="14"/>
    <row r="1634" customFormat="1" ht="14"/>
    <row r="1635" customFormat="1" ht="14"/>
    <row r="1636" customFormat="1" ht="14"/>
    <row r="1637" customFormat="1" ht="14"/>
    <row r="1638" customFormat="1" ht="14"/>
    <row r="1639" customFormat="1" ht="14"/>
    <row r="1640" customFormat="1" ht="14"/>
    <row r="1641" customFormat="1" ht="14"/>
    <row r="1642" customFormat="1" ht="14"/>
    <row r="1643" customFormat="1" ht="14"/>
    <row r="1644" customFormat="1" ht="14"/>
    <row r="1645" customFormat="1" ht="14"/>
    <row r="1646" customFormat="1" ht="14"/>
    <row r="1647" customFormat="1" ht="14"/>
    <row r="1648" customFormat="1" ht="14"/>
    <row r="1649" customFormat="1" ht="14"/>
    <row r="1650" customFormat="1" ht="14"/>
    <row r="1651" customFormat="1" ht="14"/>
    <row r="1652" customFormat="1" ht="14"/>
    <row r="1653" customFormat="1" ht="14"/>
    <row r="1654" customFormat="1" ht="14"/>
    <row r="1655" customFormat="1" ht="14"/>
    <row r="1656" customFormat="1" ht="14"/>
    <row r="1657" customFormat="1" ht="14"/>
    <row r="1658" customFormat="1" ht="14"/>
    <row r="1659" customFormat="1" ht="14"/>
    <row r="1660" customFormat="1" ht="14"/>
    <row r="1661" customFormat="1" ht="14"/>
    <row r="1662" customFormat="1" ht="14"/>
    <row r="1663" customFormat="1" ht="14"/>
    <row r="1664" customFormat="1" ht="14"/>
    <row r="1665" customFormat="1" ht="14"/>
    <row r="1666" customFormat="1" ht="14"/>
    <row r="1667" customFormat="1" ht="14"/>
    <row r="1668" customFormat="1" ht="14"/>
    <row r="1669" customFormat="1" ht="14"/>
    <row r="1670" customFormat="1" ht="14"/>
    <row r="1671" customFormat="1" ht="14"/>
    <row r="1672" customFormat="1" ht="14"/>
    <row r="1673" customFormat="1" ht="14"/>
    <row r="1674" customFormat="1" ht="14"/>
    <row r="1675" customFormat="1" ht="14"/>
    <row r="1676" customFormat="1" ht="14"/>
    <row r="1677" customFormat="1" ht="14"/>
    <row r="1678" customFormat="1" ht="14"/>
    <row r="1679" customFormat="1" ht="14"/>
    <row r="1680" customFormat="1" ht="14"/>
    <row r="1681" customFormat="1" ht="14"/>
    <row r="1682" customFormat="1" ht="14"/>
    <row r="1683" customFormat="1" ht="14"/>
    <row r="1684" customFormat="1" ht="14"/>
    <row r="1685" customFormat="1" ht="14"/>
    <row r="1686" customFormat="1" ht="14"/>
    <row r="1687" customFormat="1" ht="14"/>
    <row r="1688" customFormat="1" ht="14"/>
    <row r="1689" customFormat="1" ht="14"/>
    <row r="1690" customFormat="1" ht="14"/>
    <row r="1691" customFormat="1" ht="14"/>
    <row r="1692" customFormat="1" ht="14"/>
    <row r="1693" customFormat="1" ht="14"/>
    <row r="1694" customFormat="1" ht="14"/>
    <row r="1695" customFormat="1" ht="14"/>
    <row r="1696" customFormat="1" ht="14"/>
    <row r="1697" customFormat="1" ht="14"/>
    <row r="1698" customFormat="1" ht="14"/>
    <row r="1699" customFormat="1" ht="14"/>
    <row r="1700" customFormat="1" ht="14"/>
    <row r="1701" customFormat="1" ht="14"/>
    <row r="1702" customFormat="1" ht="14"/>
    <row r="1703" customFormat="1" ht="14"/>
    <row r="1704" customFormat="1" ht="14"/>
    <row r="1705" customFormat="1" ht="14"/>
    <row r="1706" customFormat="1" ht="14"/>
    <row r="1707" customFormat="1" ht="14"/>
    <row r="1708" customFormat="1" ht="14"/>
    <row r="1709" customFormat="1" ht="14"/>
    <row r="1710" customFormat="1" ht="14"/>
    <row r="1711" customFormat="1" ht="14"/>
    <row r="1712" customFormat="1" ht="14"/>
    <row r="1713" customFormat="1" ht="14"/>
    <row r="1714" customFormat="1" ht="14"/>
    <row r="1715" customFormat="1" ht="14"/>
    <row r="1716" customFormat="1" ht="14"/>
    <row r="1717" customFormat="1" ht="14"/>
    <row r="1718" customFormat="1" ht="14"/>
    <row r="1719" customFormat="1" ht="14"/>
    <row r="1720" customFormat="1" ht="14"/>
    <row r="1721" customFormat="1" ht="14"/>
    <row r="1722" customFormat="1" ht="14"/>
    <row r="1723" customFormat="1" ht="14"/>
    <row r="1724" customFormat="1" ht="14"/>
    <row r="1725" customFormat="1" ht="14"/>
    <row r="1726" customFormat="1" ht="14"/>
    <row r="1727" customFormat="1" ht="14"/>
    <row r="1728" customFormat="1" ht="14"/>
    <row r="1729" customFormat="1" ht="14"/>
    <row r="1730" customFormat="1" ht="14"/>
    <row r="1731" customFormat="1" ht="14"/>
    <row r="1732" customFormat="1" ht="14"/>
    <row r="1733" customFormat="1" ht="14"/>
    <row r="1734" customFormat="1" ht="14"/>
    <row r="1735" customFormat="1" ht="14"/>
    <row r="1736" customFormat="1" ht="14"/>
    <row r="1737" customFormat="1" ht="14"/>
    <row r="1738" customFormat="1" ht="14"/>
    <row r="1739" customFormat="1" ht="14"/>
    <row r="1740" customFormat="1" ht="14"/>
    <row r="1741" customFormat="1" ht="14"/>
    <row r="1742" customFormat="1" ht="14"/>
    <row r="1743" customFormat="1" ht="14"/>
    <row r="1744" customFormat="1" ht="14"/>
    <row r="1745" customFormat="1" ht="14"/>
    <row r="1746" customFormat="1" ht="14"/>
    <row r="1747" customFormat="1" ht="14"/>
    <row r="1748" customFormat="1" ht="14"/>
    <row r="1749" customFormat="1" ht="14"/>
    <row r="1750" customFormat="1" ht="14"/>
    <row r="1751" customFormat="1" ht="14"/>
    <row r="1752" customFormat="1" ht="14"/>
    <row r="1753" customFormat="1" ht="14"/>
    <row r="1754" customFormat="1" ht="14"/>
    <row r="1755" customFormat="1" ht="14"/>
    <row r="1756" customFormat="1" ht="14"/>
    <row r="1757" customFormat="1" ht="14"/>
    <row r="1758" customFormat="1" ht="14"/>
    <row r="1759" customFormat="1" ht="14"/>
    <row r="1760" customFormat="1" ht="14"/>
    <row r="1761" customFormat="1" ht="14"/>
    <row r="1762" customFormat="1" ht="14"/>
    <row r="1763" customFormat="1" ht="14"/>
    <row r="1764" customFormat="1" ht="14"/>
    <row r="1765" customFormat="1" ht="14"/>
    <row r="1766" customFormat="1" ht="14"/>
    <row r="1767" customFormat="1" ht="14"/>
    <row r="1768" customFormat="1" ht="14"/>
    <row r="1769" customFormat="1" ht="14"/>
    <row r="1770" customFormat="1" ht="14"/>
    <row r="1771" customFormat="1" ht="14"/>
    <row r="1772" customFormat="1" ht="14"/>
    <row r="1773" customFormat="1" ht="14"/>
    <row r="1774" customFormat="1" ht="14"/>
    <row r="1775" customFormat="1" ht="14"/>
    <row r="1776" customFormat="1" ht="14"/>
    <row r="1777" customFormat="1" ht="14"/>
    <row r="1778" customFormat="1" ht="14"/>
    <row r="1779" customFormat="1" ht="14"/>
    <row r="1780" customFormat="1" ht="14"/>
    <row r="1781" customFormat="1" ht="14"/>
    <row r="1782" customFormat="1" ht="14"/>
    <row r="1783" customFormat="1" ht="14"/>
    <row r="1784" customFormat="1" ht="14"/>
    <row r="1785" customFormat="1" ht="14"/>
    <row r="1786" customFormat="1" ht="14"/>
    <row r="1787" customFormat="1" ht="14"/>
    <row r="1788" customFormat="1" ht="14"/>
    <row r="1789" customFormat="1" ht="14"/>
    <row r="1790" customFormat="1" ht="14"/>
    <row r="1791" customFormat="1" ht="14"/>
    <row r="1792" customFormat="1" ht="14"/>
    <row r="1793" customFormat="1" ht="14"/>
    <row r="1794" customFormat="1" ht="14"/>
    <row r="1795" customFormat="1" ht="14"/>
    <row r="1796" customFormat="1" ht="14"/>
    <row r="1797" customFormat="1" ht="14"/>
    <row r="1798" customFormat="1" ht="14"/>
    <row r="1799" customFormat="1" ht="14"/>
    <row r="1800" customFormat="1" ht="14"/>
    <row r="1801" customFormat="1" ht="14"/>
    <row r="1802" customFormat="1" ht="14"/>
    <row r="1803" customFormat="1" ht="14"/>
    <row r="1804" customFormat="1" ht="14"/>
    <row r="1805" customFormat="1" ht="14"/>
    <row r="1806" customFormat="1" ht="14"/>
    <row r="1807" customFormat="1" ht="14"/>
    <row r="1808" customFormat="1" ht="14"/>
    <row r="1809" customFormat="1" ht="14"/>
    <row r="1810" customFormat="1" ht="14"/>
    <row r="1811" customFormat="1" ht="14"/>
    <row r="1812" customFormat="1" ht="14"/>
    <row r="1813" customFormat="1" ht="14"/>
    <row r="1814" customFormat="1" ht="14"/>
    <row r="1815" customFormat="1" ht="14"/>
    <row r="1816" customFormat="1" ht="14"/>
    <row r="1817" customFormat="1" ht="14"/>
    <row r="1818" customFormat="1" ht="14"/>
    <row r="1819" customFormat="1" ht="14"/>
    <row r="1820" customFormat="1" ht="14"/>
    <row r="1821" customFormat="1" ht="14"/>
    <row r="1822" customFormat="1" ht="14"/>
    <row r="1823" customFormat="1" ht="14"/>
    <row r="1824" customFormat="1" ht="14"/>
    <row r="1825" customFormat="1" ht="14"/>
    <row r="1826" customFormat="1" ht="14"/>
    <row r="1827" customFormat="1" ht="14"/>
    <row r="1828" customFormat="1" ht="14"/>
    <row r="1829" customFormat="1" ht="14"/>
    <row r="1830" customFormat="1" ht="14"/>
    <row r="1831" customFormat="1" ht="14"/>
    <row r="1832" customFormat="1" ht="14"/>
    <row r="1833" customFormat="1" ht="14"/>
    <row r="1834" customFormat="1" ht="14"/>
    <row r="1835" customFormat="1" ht="14"/>
    <row r="1836" customFormat="1" ht="14"/>
    <row r="1837" customFormat="1" ht="14"/>
    <row r="1838" customFormat="1" ht="14"/>
    <row r="1839" customFormat="1" ht="14"/>
    <row r="1840" customFormat="1" ht="14"/>
    <row r="1841" customFormat="1" ht="14"/>
    <row r="1842" customFormat="1" ht="14"/>
    <row r="1843" customFormat="1" ht="14"/>
    <row r="1844" customFormat="1" ht="14"/>
    <row r="1845" customFormat="1" ht="14"/>
    <row r="1846" customFormat="1" ht="14"/>
    <row r="1847" customFormat="1" ht="14"/>
    <row r="1848" customFormat="1" ht="14"/>
    <row r="1849" customFormat="1" ht="14"/>
    <row r="1850" customFormat="1" ht="14"/>
    <row r="1851" customFormat="1" ht="14"/>
    <row r="1852" customFormat="1" ht="14"/>
    <row r="1853" customFormat="1" ht="14"/>
    <row r="1854" customFormat="1" ht="14"/>
    <row r="1855" customFormat="1" ht="14"/>
    <row r="1856" customFormat="1" ht="14"/>
    <row r="1857" customFormat="1" ht="14"/>
    <row r="1858" customFormat="1" ht="14"/>
    <row r="1859" customFormat="1" ht="14"/>
    <row r="1860" customFormat="1" ht="14"/>
    <row r="1861" customFormat="1" ht="14"/>
    <row r="1862" customFormat="1" ht="14"/>
    <row r="1863" customFormat="1" ht="14"/>
    <row r="1864" customFormat="1" ht="14"/>
    <row r="1865" customFormat="1" ht="14"/>
    <row r="1866" customFormat="1" ht="14"/>
    <row r="1867" customFormat="1" ht="14"/>
    <row r="1868" customFormat="1" ht="14"/>
    <row r="1869" customFormat="1" ht="14"/>
    <row r="1870" customFormat="1" ht="14"/>
    <row r="1871" customFormat="1" ht="14"/>
    <row r="1872" customFormat="1" ht="14"/>
    <row r="1873" customFormat="1" ht="14"/>
    <row r="1874" customFormat="1" ht="14"/>
    <row r="1875" customFormat="1" ht="14"/>
    <row r="1876" customFormat="1" ht="14"/>
    <row r="1877" customFormat="1" ht="14"/>
    <row r="1878" customFormat="1" ht="14"/>
    <row r="1879" customFormat="1" ht="14"/>
    <row r="1880" customFormat="1" ht="14"/>
    <row r="1881" customFormat="1" ht="14"/>
    <row r="1882" customFormat="1" ht="14"/>
    <row r="1883" customFormat="1" ht="14"/>
    <row r="1884" customFormat="1" ht="14"/>
    <row r="1885" customFormat="1" ht="14"/>
    <row r="1886" customFormat="1" ht="14"/>
    <row r="1887" customFormat="1" ht="14"/>
    <row r="1888" customFormat="1" ht="14"/>
    <row r="1889" customFormat="1" ht="14"/>
    <row r="1890" customFormat="1" ht="14"/>
    <row r="1891" customFormat="1" ht="14"/>
    <row r="1892" customFormat="1" ht="14"/>
    <row r="1893" customFormat="1" ht="14"/>
    <row r="1894" customFormat="1" ht="14"/>
    <row r="1895" customFormat="1" ht="14"/>
    <row r="1896" customFormat="1" ht="14"/>
    <row r="1897" customFormat="1" ht="14"/>
    <row r="1898" customFormat="1" ht="14"/>
    <row r="1899" customFormat="1" ht="14"/>
    <row r="1900" customFormat="1" ht="14"/>
    <row r="1901" customFormat="1" ht="14"/>
    <row r="1902" customFormat="1" ht="14"/>
    <row r="1903" customFormat="1" ht="14"/>
    <row r="1904" customFormat="1" ht="14"/>
    <row r="1905" customFormat="1" ht="14"/>
    <row r="1906" customFormat="1" ht="14"/>
    <row r="1907" customFormat="1" ht="14"/>
    <row r="1908" customFormat="1" ht="14"/>
    <row r="1909" customFormat="1" ht="14"/>
    <row r="1910" customFormat="1" ht="14"/>
    <row r="1911" customFormat="1" ht="14"/>
    <row r="1912" customFormat="1" ht="14"/>
    <row r="1913" customFormat="1" ht="14"/>
    <row r="1914" customFormat="1" ht="14"/>
    <row r="1915" customFormat="1" ht="14"/>
    <row r="1916" customFormat="1" ht="14"/>
    <row r="1917" customFormat="1" ht="14"/>
    <row r="1918" customFormat="1" ht="14"/>
    <row r="1919" customFormat="1" ht="14"/>
    <row r="1920" customFormat="1" ht="14"/>
    <row r="1921" customFormat="1" ht="14"/>
    <row r="1922" customFormat="1" ht="14"/>
    <row r="1923" customFormat="1" ht="14"/>
    <row r="1924" customFormat="1" ht="14"/>
    <row r="1925" customFormat="1" ht="14"/>
    <row r="1926" customFormat="1" ht="14"/>
    <row r="1927" customFormat="1" ht="14"/>
    <row r="1928" customFormat="1" ht="14"/>
    <row r="1929" customFormat="1" ht="14"/>
    <row r="1930" customFormat="1" ht="14"/>
    <row r="1931" customFormat="1" ht="14"/>
    <row r="1932" customFormat="1" ht="14"/>
    <row r="1933" customFormat="1" ht="14"/>
    <row r="1934" customFormat="1" ht="14"/>
    <row r="1935" customFormat="1" ht="14"/>
    <row r="1936" customFormat="1" ht="14"/>
    <row r="1937" customFormat="1" ht="14"/>
    <row r="1938" customFormat="1" ht="14"/>
    <row r="1939" customFormat="1" ht="14"/>
    <row r="1940" customFormat="1" ht="14"/>
    <row r="1941" customFormat="1" ht="14"/>
    <row r="1942" customFormat="1" ht="14"/>
    <row r="1943" customFormat="1" ht="14"/>
    <row r="1944" customFormat="1" ht="14"/>
    <row r="1945" customFormat="1" ht="14"/>
    <row r="1946" customFormat="1" ht="14"/>
    <row r="1947" customFormat="1" ht="14"/>
    <row r="1948" customFormat="1" ht="14"/>
    <row r="1949" customFormat="1" ht="14"/>
    <row r="1950" customFormat="1" ht="14"/>
    <row r="1951" customFormat="1" ht="14"/>
    <row r="1952" customFormat="1" ht="14"/>
    <row r="1953" customFormat="1" ht="14"/>
    <row r="1954" customFormat="1" ht="14"/>
    <row r="1955" customFormat="1" ht="14"/>
    <row r="1956" customFormat="1" ht="14"/>
    <row r="1957" customFormat="1" ht="14"/>
    <row r="1958" customFormat="1" ht="14"/>
    <row r="1959" customFormat="1" ht="14"/>
    <row r="1960" customFormat="1" ht="14"/>
    <row r="1961" customFormat="1" ht="14"/>
    <row r="1962" customFormat="1" ht="14"/>
    <row r="1963" customFormat="1" ht="14"/>
    <row r="1964" customFormat="1" ht="14"/>
    <row r="1965" customFormat="1" ht="14"/>
    <row r="1966" customFormat="1" ht="14"/>
    <row r="1967" customFormat="1" ht="14"/>
    <row r="1968" customFormat="1" ht="14"/>
    <row r="1969" customFormat="1" ht="14"/>
    <row r="1970" customFormat="1" ht="14"/>
    <row r="1971" customFormat="1" ht="14"/>
    <row r="1972" customFormat="1" ht="14"/>
    <row r="1973" customFormat="1" ht="14"/>
    <row r="1974" customFormat="1" ht="14"/>
    <row r="1975" customFormat="1" ht="14"/>
    <row r="1976" customFormat="1" ht="14"/>
    <row r="1977" customFormat="1" ht="14"/>
    <row r="1978" customFormat="1" ht="14"/>
    <row r="1979" customFormat="1" ht="14"/>
    <row r="1980" customFormat="1" ht="14"/>
    <row r="1981" customFormat="1" ht="14"/>
    <row r="1982" customFormat="1" ht="14"/>
    <row r="1983" customFormat="1" ht="14"/>
    <row r="1984" customFormat="1" ht="14"/>
    <row r="1985" customFormat="1" ht="14"/>
    <row r="1986" customFormat="1" ht="14"/>
    <row r="1987" customFormat="1" ht="14"/>
    <row r="1988" customFormat="1" ht="14"/>
    <row r="1989" customFormat="1" ht="14"/>
    <row r="1990" customFormat="1" ht="14"/>
    <row r="1991" customFormat="1" ht="14"/>
    <row r="1992" customFormat="1" ht="14"/>
    <row r="1993" customFormat="1" ht="14"/>
    <row r="1994" customFormat="1" ht="14"/>
    <row r="1995" customFormat="1" ht="14"/>
    <row r="1996" customFormat="1" ht="14"/>
    <row r="1997" customFormat="1" ht="14"/>
    <row r="1998" customFormat="1" ht="14"/>
    <row r="1999" customFormat="1" ht="14"/>
    <row r="2000" customFormat="1" ht="14"/>
    <row r="2001" customFormat="1" ht="14"/>
    <row r="2002" customFormat="1" ht="14"/>
    <row r="2003" customFormat="1" ht="14"/>
    <row r="2004" customFormat="1" ht="14"/>
    <row r="2005" customFormat="1" ht="14"/>
    <row r="2006" customFormat="1" ht="14"/>
    <row r="2007" customFormat="1" ht="14"/>
    <row r="2008" customFormat="1" ht="14"/>
    <row r="2009" customFormat="1" ht="14"/>
    <row r="2010" customFormat="1" ht="14"/>
    <row r="2011" customFormat="1" ht="14"/>
    <row r="2012" customFormat="1" ht="14"/>
    <row r="2013" customFormat="1" ht="14"/>
    <row r="2014" customFormat="1" ht="14"/>
    <row r="2015" customFormat="1" ht="14"/>
    <row r="2016" customFormat="1" ht="14"/>
    <row r="2017" customFormat="1" ht="14"/>
    <row r="2018" customFormat="1" ht="14"/>
    <row r="2019" customFormat="1" ht="14"/>
    <row r="2020" customFormat="1" ht="14"/>
    <row r="2021" customFormat="1" ht="14"/>
    <row r="2022" customFormat="1" ht="14"/>
    <row r="2023" customFormat="1" ht="14"/>
    <row r="2024" customFormat="1" ht="14"/>
    <row r="2025" customFormat="1" ht="14"/>
    <row r="2026" customFormat="1" ht="14"/>
    <row r="2027" customFormat="1" ht="14"/>
    <row r="2028" customFormat="1" ht="14"/>
    <row r="2029" customFormat="1" ht="14"/>
    <row r="2030" customFormat="1" ht="14"/>
    <row r="2031" customFormat="1" ht="14"/>
    <row r="2032" customFormat="1" ht="14"/>
    <row r="2033" customFormat="1" ht="14"/>
    <row r="2034" customFormat="1" ht="14"/>
    <row r="2035" customFormat="1" ht="14"/>
    <row r="2036" customFormat="1" ht="14"/>
    <row r="2037" customFormat="1" ht="14"/>
    <row r="2038" customFormat="1" ht="14"/>
    <row r="2039" customFormat="1" ht="14"/>
    <row r="2040" customFormat="1" ht="14"/>
    <row r="2041" customFormat="1" ht="14"/>
    <row r="2042" customFormat="1" ht="14"/>
    <row r="2043" customFormat="1" ht="14"/>
    <row r="2044" customFormat="1" ht="14"/>
    <row r="2045" customFormat="1" ht="14"/>
    <row r="2046" customFormat="1" ht="14"/>
    <row r="2047" customFormat="1" ht="14"/>
    <row r="2048" customFormat="1" ht="14"/>
    <row r="2049" customFormat="1" ht="14"/>
    <row r="2050" customFormat="1" ht="14"/>
    <row r="2051" customFormat="1" ht="14"/>
    <row r="2052" customFormat="1" ht="14"/>
    <row r="2053" customFormat="1" ht="14"/>
    <row r="2054" customFormat="1" ht="14"/>
    <row r="2055" customFormat="1" ht="14"/>
    <row r="2056" customFormat="1" ht="14"/>
    <row r="2057" customFormat="1" ht="14"/>
    <row r="2058" customFormat="1" ht="14"/>
    <row r="2059" customFormat="1" ht="14"/>
    <row r="2060" customFormat="1" ht="14"/>
    <row r="2061" customFormat="1" ht="14"/>
    <row r="2062" customFormat="1" ht="14"/>
    <row r="2063" customFormat="1" ht="14"/>
    <row r="2064" customFormat="1" ht="14"/>
    <row r="2065" customFormat="1" ht="14"/>
    <row r="2066" customFormat="1" ht="14"/>
    <row r="2067" customFormat="1" ht="14"/>
    <row r="2068" customFormat="1" ht="14"/>
    <row r="2069" customFormat="1" ht="14"/>
    <row r="2070" customFormat="1" ht="14"/>
    <row r="2071" customFormat="1" ht="14"/>
    <row r="2072" customFormat="1" ht="14"/>
    <row r="2073" customFormat="1" ht="14"/>
    <row r="2074" customFormat="1" ht="14"/>
    <row r="2075" customFormat="1" ht="14"/>
    <row r="2076" customFormat="1" ht="14"/>
    <row r="2077" customFormat="1" ht="14"/>
    <row r="2078" customFormat="1" ht="14"/>
    <row r="2079" customFormat="1" ht="14"/>
    <row r="2080" customFormat="1" ht="14"/>
    <row r="2081" customFormat="1" ht="14"/>
    <row r="2082" customFormat="1" ht="14"/>
    <row r="2083" customFormat="1" ht="14"/>
    <row r="2084" customFormat="1" ht="14"/>
    <row r="2085" customFormat="1" ht="14"/>
    <row r="2086" customFormat="1" ht="14"/>
    <row r="2087" customFormat="1" ht="14"/>
    <row r="2088" customFormat="1" ht="14"/>
    <row r="2089" customFormat="1" ht="14"/>
    <row r="2090" customFormat="1" ht="14"/>
    <row r="2091" customFormat="1" ht="14"/>
    <row r="2092" customFormat="1" ht="14"/>
    <row r="2093" customFormat="1" ht="14"/>
    <row r="2094" customFormat="1" ht="14"/>
    <row r="2095" customFormat="1" ht="14"/>
    <row r="2096" customFormat="1" ht="14"/>
    <row r="2097" customFormat="1" ht="14"/>
    <row r="2098" customFormat="1" ht="14"/>
    <row r="2099" customFormat="1" ht="14"/>
    <row r="2100" customFormat="1" ht="14"/>
    <row r="2101" customFormat="1" ht="14"/>
    <row r="2102" customFormat="1" ht="14"/>
    <row r="2103" customFormat="1" ht="14"/>
    <row r="2104" customFormat="1" ht="14"/>
    <row r="2105" customFormat="1" ht="14"/>
    <row r="2106" customFormat="1" ht="14"/>
    <row r="2107" customFormat="1" ht="14"/>
    <row r="2108" customFormat="1" ht="14"/>
    <row r="2109" customFormat="1" ht="14"/>
    <row r="2110" customFormat="1" ht="14"/>
    <row r="2111" customFormat="1" ht="14"/>
    <row r="2112" customFormat="1" ht="14"/>
    <row r="2113" customFormat="1" ht="14"/>
    <row r="2114" customFormat="1" ht="14"/>
    <row r="2115" customFormat="1" ht="14"/>
    <row r="2116" customFormat="1" ht="14"/>
    <row r="2117" customFormat="1" ht="14"/>
    <row r="2118" customFormat="1" ht="14"/>
    <row r="2119" customFormat="1" ht="14"/>
    <row r="2120" customFormat="1" ht="14"/>
    <row r="2121" customFormat="1" ht="14"/>
    <row r="2122" customFormat="1" ht="14"/>
    <row r="2123" customFormat="1" ht="14"/>
    <row r="2124" customFormat="1" ht="14"/>
    <row r="2125" customFormat="1" ht="14"/>
    <row r="2126" customFormat="1" ht="14"/>
    <row r="2127" customFormat="1" ht="14"/>
    <row r="2128" customFormat="1" ht="14"/>
    <row r="2129" customFormat="1" ht="14"/>
    <row r="2130" customFormat="1" ht="14"/>
    <row r="2131" customFormat="1" ht="14"/>
    <row r="2132" customFormat="1" ht="14"/>
    <row r="2133" customFormat="1" ht="14"/>
    <row r="2134" customFormat="1" ht="14"/>
    <row r="2135" customFormat="1" ht="14"/>
    <row r="2136" customFormat="1" ht="14"/>
    <row r="2137" customFormat="1" ht="14"/>
    <row r="2138" customFormat="1" ht="14"/>
    <row r="2139" customFormat="1" ht="14"/>
    <row r="2140" customFormat="1" ht="14"/>
    <row r="2141" customFormat="1" ht="14"/>
    <row r="2142" customFormat="1" ht="14"/>
    <row r="2143" customFormat="1" ht="14"/>
    <row r="2144" customFormat="1" ht="14"/>
    <row r="2145" customFormat="1" ht="14"/>
    <row r="2146" customFormat="1" ht="14"/>
    <row r="2147" customFormat="1" ht="14"/>
    <row r="2148" customFormat="1" ht="14"/>
    <row r="2149" customFormat="1" ht="14"/>
    <row r="2150" customFormat="1" ht="14"/>
    <row r="2151" customFormat="1" ht="14"/>
    <row r="2152" customFormat="1" ht="14"/>
    <row r="2153" customFormat="1" ht="14"/>
    <row r="2154" customFormat="1" ht="14"/>
    <row r="2155" customFormat="1" ht="14"/>
    <row r="2156" customFormat="1" ht="14"/>
    <row r="2157" customFormat="1" ht="14"/>
    <row r="2158" customFormat="1" ht="14"/>
    <row r="2159" customFormat="1" ht="14"/>
    <row r="2160" customFormat="1" ht="14"/>
    <row r="2161" customFormat="1" ht="14"/>
    <row r="2162" customFormat="1" ht="14"/>
    <row r="2163" customFormat="1" ht="14"/>
    <row r="2164" customFormat="1" ht="14"/>
    <row r="2165" customFormat="1" ht="14"/>
    <row r="2166" customFormat="1" ht="14"/>
    <row r="2167" customFormat="1" ht="14"/>
    <row r="2168" customFormat="1" ht="14"/>
    <row r="2169" customFormat="1" ht="14"/>
    <row r="2170" customFormat="1" ht="14"/>
    <row r="2171" customFormat="1" ht="14"/>
    <row r="2172" customFormat="1" ht="14"/>
    <row r="2173" customFormat="1" ht="14"/>
    <row r="2174" customFormat="1" ht="14"/>
    <row r="2175" customFormat="1" ht="14"/>
    <row r="5000" spans="7:9" hidden="1"/>
    <row r="5001" spans="7:9" hidden="1">
      <c r="G5001" s="208" t="s">
        <v>3860</v>
      </c>
      <c r="I5001" s="208" t="s">
        <v>3865</v>
      </c>
    </row>
    <row r="5002" spans="7:9" hidden="1">
      <c r="G5002" s="4" t="s">
        <v>3866</v>
      </c>
      <c r="I5002" s="4" t="s">
        <v>3861</v>
      </c>
    </row>
    <row r="5003" spans="7:9" hidden="1">
      <c r="G5003" s="108" t="s">
        <v>3857</v>
      </c>
      <c r="I5003" s="4" t="s">
        <v>3862</v>
      </c>
    </row>
    <row r="5004" spans="7:9" hidden="1">
      <c r="I5004" s="4" t="s">
        <v>3863</v>
      </c>
    </row>
    <row r="5005" spans="7:9" hidden="1">
      <c r="I5005" s="4" t="s">
        <v>3452</v>
      </c>
    </row>
    <row r="5006" spans="7:9" hidden="1">
      <c r="I5006" s="108" t="s">
        <v>3451</v>
      </c>
    </row>
    <row r="5007" spans="7:9" hidden="1"/>
    <row r="5008" spans="7:9" hidden="1"/>
  </sheetData>
  <sheetProtection password="CE45" sheet="1" objects="1" scenarios="1" selectLockedCells="1"/>
  <mergeCells count="21">
    <mergeCell ref="E193:K193"/>
    <mergeCell ref="O7:U7"/>
    <mergeCell ref="Q11:Q12"/>
    <mergeCell ref="E5:X5"/>
    <mergeCell ref="E9:X9"/>
    <mergeCell ref="P11:P12"/>
    <mergeCell ref="K10:K12"/>
    <mergeCell ref="G10:G14"/>
    <mergeCell ref="U13:U14"/>
    <mergeCell ref="O11:O12"/>
    <mergeCell ref="E2:Z2"/>
    <mergeCell ref="W12:X12"/>
    <mergeCell ref="R11:T12"/>
    <mergeCell ref="U11:U12"/>
    <mergeCell ref="M10:U10"/>
    <mergeCell ref="N11:N12"/>
    <mergeCell ref="I10:I14"/>
    <mergeCell ref="E4:X4"/>
    <mergeCell ref="M11:M12"/>
    <mergeCell ref="W10:X10"/>
    <mergeCell ref="E10:E14"/>
  </mergeCells>
  <dataValidations disablePrompts="1"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N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workbookViewId="0">
      <selection activeCell="S15" sqref="S15"/>
    </sheetView>
  </sheetViews>
  <sheetFormatPr baseColWidth="10" defaultColWidth="8.83203125" defaultRowHeight="14" x14ac:dyDescent="0"/>
  <cols>
    <col min="1" max="1" width="1.6640625" customWidth="1"/>
    <col min="2" max="2" width="1.6640625" style="459" customWidth="1"/>
    <col min="3" max="3" width="0.83203125" style="459" customWidth="1"/>
    <col min="4" max="4" width="25.83203125" style="459" hidden="1" customWidth="1"/>
    <col min="5" max="5" width="13.5" style="459" customWidth="1"/>
    <col min="6" max="6" width="11.33203125" style="459" customWidth="1"/>
    <col min="7" max="7" width="11.1640625" style="459" customWidth="1"/>
    <col min="8" max="8" width="8.83203125" style="459" customWidth="1"/>
    <col min="9" max="9" width="12.6640625" style="459" customWidth="1"/>
    <col min="10" max="10" width="11.83203125" style="459" customWidth="1"/>
    <col min="11" max="11" width="10.83203125" style="459" customWidth="1"/>
    <col min="12" max="12" width="11.6640625" style="459" customWidth="1"/>
    <col min="13" max="13" width="8.83203125" style="459" customWidth="1"/>
    <col min="14" max="14" width="0.5" style="459" customWidth="1"/>
    <col min="15" max="15" width="11.33203125" style="459" customWidth="1"/>
    <col min="16" max="16" width="10.83203125" style="459" customWidth="1"/>
    <col min="17" max="17" width="8.83203125" style="459" customWidth="1"/>
    <col min="18" max="18" width="12.6640625" style="459" customWidth="1"/>
    <col min="19" max="19" width="12.33203125" style="459" customWidth="1"/>
    <col min="20" max="20" width="11.5" style="459" customWidth="1"/>
    <col min="21" max="21" width="12.6640625" style="459" customWidth="1"/>
    <col min="22" max="22" width="8.83203125" style="459" customWidth="1"/>
    <col min="23" max="23" width="0.83203125" style="459" customWidth="1"/>
    <col min="24" max="24" width="1.6640625" style="459" customWidth="1"/>
  </cols>
  <sheetData>
    <row r="1" spans="1:94" ht="9.5" customHeight="1" thickBot="1"/>
    <row r="2" spans="1:94" ht="9.5" customHeight="1" thickTop="1">
      <c r="B2" s="460"/>
      <c r="C2" s="649"/>
      <c r="D2" s="649"/>
      <c r="E2" s="649"/>
      <c r="F2" s="649"/>
      <c r="G2" s="649"/>
      <c r="H2" s="649"/>
      <c r="I2" s="649"/>
      <c r="J2" s="649"/>
      <c r="K2" s="649"/>
      <c r="L2" s="649"/>
      <c r="M2" s="461"/>
      <c r="N2" s="461"/>
      <c r="O2" s="461"/>
      <c r="P2" s="461"/>
      <c r="Q2" s="461"/>
      <c r="R2" s="461"/>
      <c r="S2" s="461"/>
      <c r="T2" s="461"/>
      <c r="U2" s="461"/>
      <c r="V2" s="461"/>
      <c r="W2" s="461"/>
      <c r="X2" s="462"/>
    </row>
    <row r="3" spans="1:94" ht="4.75" customHeight="1">
      <c r="B3" s="463"/>
      <c r="C3" s="464"/>
      <c r="D3" s="465"/>
      <c r="E3" s="465"/>
      <c r="F3" s="465"/>
      <c r="G3" s="465"/>
      <c r="H3" s="465"/>
      <c r="I3" s="465"/>
      <c r="J3" s="465"/>
      <c r="K3" s="465"/>
      <c r="L3" s="465"/>
      <c r="X3" s="466"/>
    </row>
    <row r="4" spans="1:94" s="1" customFormat="1" ht="21" customHeight="1">
      <c r="A4"/>
      <c r="B4" s="463"/>
      <c r="C4" s="467"/>
      <c r="D4" s="468"/>
      <c r="E4" s="659" t="str">
        <f>'Page 1 - General Information'!E4</f>
        <v xml:space="preserve"> INTERSCHOLASTIC ATHLETIC OPPORTUNITIES DISCLOSURE FORM 15.6</v>
      </c>
      <c r="F4" s="660"/>
      <c r="G4" s="660"/>
      <c r="H4" s="660"/>
      <c r="I4" s="660"/>
      <c r="J4" s="660"/>
      <c r="K4" s="660"/>
      <c r="L4" s="660"/>
      <c r="M4" s="660"/>
      <c r="N4" s="660"/>
      <c r="O4" s="660"/>
      <c r="P4" s="660"/>
      <c r="Q4" s="660"/>
      <c r="R4" s="660"/>
      <c r="S4" s="660"/>
      <c r="T4" s="660"/>
      <c r="U4" s="660"/>
      <c r="V4" s="661"/>
      <c r="W4" s="459"/>
      <c r="X4" s="466"/>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25" customHeight="1">
      <c r="A5"/>
      <c r="B5" s="463"/>
      <c r="C5" s="469" t="str">
        <f>'Page 1 - General Information'!E5</f>
        <v>2014 - 2015 School Year</v>
      </c>
      <c r="D5" s="470"/>
      <c r="E5" s="662" t="str">
        <f>'Page 1 - General Information'!E5</f>
        <v>2014 - 2015 School Year</v>
      </c>
      <c r="F5" s="663"/>
      <c r="G5" s="663"/>
      <c r="H5" s="663"/>
      <c r="I5" s="663"/>
      <c r="J5" s="663"/>
      <c r="K5" s="663"/>
      <c r="L5" s="663"/>
      <c r="M5" s="663"/>
      <c r="N5" s="663"/>
      <c r="O5" s="663"/>
      <c r="P5" s="663"/>
      <c r="Q5" s="663"/>
      <c r="R5" s="663"/>
      <c r="S5" s="663"/>
      <c r="T5" s="663"/>
      <c r="U5" s="663"/>
      <c r="V5" s="664"/>
      <c r="W5" s="459"/>
      <c r="X5" s="466"/>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75" customHeight="1">
      <c r="B6" s="463"/>
      <c r="C6" s="25"/>
      <c r="D6" s="25"/>
      <c r="E6" s="444"/>
      <c r="F6" s="25"/>
      <c r="G6" s="25"/>
      <c r="H6" s="25"/>
      <c r="I6" s="25"/>
      <c r="J6" s="25"/>
      <c r="K6" s="25"/>
      <c r="L6" s="113"/>
      <c r="M6" s="471"/>
      <c r="N6" s="113"/>
      <c r="O6" s="113"/>
      <c r="P6" s="113"/>
      <c r="Q6" s="113"/>
      <c r="R6" s="113"/>
      <c r="S6" s="113"/>
      <c r="T6" s="113"/>
      <c r="U6" s="113"/>
      <c r="V6" s="446"/>
      <c r="W6" s="459"/>
      <c r="X6" s="466"/>
      <c r="Y6"/>
      <c r="Z6"/>
      <c r="AA6"/>
      <c r="AB6"/>
      <c r="AC6"/>
      <c r="AD6"/>
      <c r="AE6"/>
      <c r="AF6"/>
      <c r="AG6"/>
      <c r="AH6"/>
      <c r="AI6"/>
      <c r="AJ6"/>
      <c r="AK6"/>
      <c r="AL6"/>
      <c r="AM6"/>
      <c r="AN6"/>
      <c r="AO6"/>
      <c r="AP6"/>
      <c r="AQ6"/>
      <c r="AR6"/>
      <c r="AS6"/>
      <c r="AT6"/>
      <c r="AU6"/>
      <c r="AV6"/>
      <c r="AW6"/>
      <c r="AX6"/>
    </row>
    <row r="7" spans="1:94" ht="20.25" customHeight="1">
      <c r="B7" s="463"/>
      <c r="C7" s="443"/>
      <c r="D7" s="111"/>
      <c r="E7" s="472" t="str">
        <f>IF('Page 1 - General Information'!G14="[Make Selection From Drop-Down List ]","",("School:  "&amp;'Page 1 - General Information'!G14&amp;" - "&amp;'Page 1 - General Information'!G16))</f>
        <v>School:  Upper Merion HS - 3395</v>
      </c>
      <c r="F7" s="111"/>
      <c r="G7" s="111"/>
      <c r="H7" s="473"/>
      <c r="I7" s="111"/>
      <c r="J7" s="111" t="s">
        <v>12339</v>
      </c>
      <c r="K7" s="111"/>
      <c r="L7" s="111"/>
      <c r="M7" s="111"/>
      <c r="N7" s="111"/>
      <c r="O7" s="111"/>
      <c r="P7" s="111"/>
      <c r="Q7" s="473"/>
      <c r="R7" s="474"/>
      <c r="S7" s="474" t="str">
        <f>IF('Page 1 - General Information'!H10=" [Make Selection From Drop-Down List ]","",("LEA:  "&amp;'Page 1 - General Information'!G10&amp;" - "&amp;'Page 1 - General Information'!G12))</f>
        <v>LEA:  Upper Merion Area SD - 123468402</v>
      </c>
      <c r="T7" s="475"/>
      <c r="U7" s="111"/>
      <c r="V7" s="112"/>
      <c r="X7" s="466"/>
    </row>
    <row r="8" spans="1:94" ht="4.75" customHeight="1">
      <c r="B8" s="463"/>
      <c r="C8" s="140"/>
      <c r="D8" s="141"/>
      <c r="E8" s="445"/>
      <c r="F8" s="447"/>
      <c r="G8" s="447"/>
      <c r="H8" s="447"/>
      <c r="I8" s="449"/>
      <c r="J8" s="476"/>
      <c r="K8" s="476"/>
      <c r="L8" s="476"/>
      <c r="M8" s="476"/>
      <c r="N8" s="476"/>
      <c r="O8" s="476"/>
      <c r="P8" s="476"/>
      <c r="Q8" s="476"/>
      <c r="R8" s="476"/>
      <c r="S8" s="476"/>
      <c r="T8" s="476"/>
      <c r="U8" s="476"/>
      <c r="V8" s="477"/>
      <c r="X8" s="466"/>
    </row>
    <row r="9" spans="1:94" s="1" customFormat="1" ht="20.25" customHeight="1">
      <c r="A9"/>
      <c r="B9" s="463"/>
      <c r="C9" s="478"/>
      <c r="D9" s="479"/>
      <c r="E9" s="650"/>
      <c r="F9" s="650"/>
      <c r="G9" s="650"/>
      <c r="H9" s="651"/>
      <c r="I9" s="650"/>
      <c r="J9" s="650"/>
      <c r="K9" s="650"/>
      <c r="L9" s="650"/>
      <c r="M9" s="650"/>
      <c r="N9" s="650"/>
      <c r="O9" s="650"/>
      <c r="P9" s="650"/>
      <c r="Q9" s="650"/>
      <c r="R9" s="650"/>
      <c r="S9" s="650"/>
      <c r="T9" s="650"/>
      <c r="U9" s="650"/>
      <c r="V9" s="650"/>
      <c r="W9" s="480"/>
      <c r="X9" s="466"/>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25" customHeight="1">
      <c r="A10" s="127"/>
      <c r="B10" s="481"/>
      <c r="C10" s="170"/>
      <c r="D10" s="482"/>
      <c r="E10" s="665" t="s">
        <v>10867</v>
      </c>
      <c r="F10" s="655" t="s">
        <v>10868</v>
      </c>
      <c r="G10" s="656"/>
      <c r="H10" s="656"/>
      <c r="I10" s="656"/>
      <c r="J10" s="656"/>
      <c r="K10" s="656"/>
      <c r="L10" s="656"/>
      <c r="M10" s="657"/>
      <c r="N10" s="483"/>
      <c r="O10" s="655" t="s">
        <v>10870</v>
      </c>
      <c r="P10" s="656"/>
      <c r="Q10" s="656"/>
      <c r="R10" s="656"/>
      <c r="S10" s="656"/>
      <c r="T10" s="656"/>
      <c r="U10" s="656"/>
      <c r="V10" s="657"/>
      <c r="W10" s="484"/>
      <c r="X10" s="485"/>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75" customHeight="1">
      <c r="A11"/>
      <c r="B11" s="463"/>
      <c r="C11" s="486"/>
      <c r="D11" s="487"/>
      <c r="E11" s="666"/>
      <c r="F11" s="652" t="s">
        <v>10869</v>
      </c>
      <c r="G11" s="653"/>
      <c r="H11" s="653"/>
      <c r="I11" s="653"/>
      <c r="J11" s="653"/>
      <c r="K11" s="653"/>
      <c r="L11" s="653"/>
      <c r="M11" s="654"/>
      <c r="N11" s="488"/>
      <c r="O11" s="652" t="s">
        <v>10869</v>
      </c>
      <c r="P11" s="653"/>
      <c r="Q11" s="653"/>
      <c r="R11" s="653"/>
      <c r="S11" s="653"/>
      <c r="T11" s="653"/>
      <c r="U11" s="653"/>
      <c r="V11" s="654"/>
      <c r="W11" s="489"/>
      <c r="X11" s="466"/>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63"/>
      <c r="C12" s="486"/>
      <c r="D12" s="487"/>
      <c r="E12" s="667"/>
      <c r="F12" s="437" t="s">
        <v>12331</v>
      </c>
      <c r="G12" s="436" t="s">
        <v>12332</v>
      </c>
      <c r="H12" s="436" t="s">
        <v>12333</v>
      </c>
      <c r="I12" s="436" t="s">
        <v>12334</v>
      </c>
      <c r="J12" s="436" t="s">
        <v>12335</v>
      </c>
      <c r="K12" s="436" t="s">
        <v>12336</v>
      </c>
      <c r="L12" s="450" t="s">
        <v>12337</v>
      </c>
      <c r="M12" s="458" t="s">
        <v>3453</v>
      </c>
      <c r="N12" s="488"/>
      <c r="O12" s="437" t="s">
        <v>12331</v>
      </c>
      <c r="P12" s="436" t="s">
        <v>12332</v>
      </c>
      <c r="Q12" s="436" t="s">
        <v>12333</v>
      </c>
      <c r="R12" s="436" t="s">
        <v>12334</v>
      </c>
      <c r="S12" s="436" t="s">
        <v>12335</v>
      </c>
      <c r="T12" s="436" t="s">
        <v>12336</v>
      </c>
      <c r="U12" s="450" t="s">
        <v>12337</v>
      </c>
      <c r="V12" s="458" t="s">
        <v>3453</v>
      </c>
      <c r="W12" s="489"/>
      <c r="X12" s="466"/>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75" hidden="1" customHeight="1">
      <c r="A13" s="23"/>
      <c r="B13" s="490"/>
      <c r="C13" s="491"/>
      <c r="D13" s="492"/>
      <c r="E13" s="493"/>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94"/>
      <c r="X13" s="495"/>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63"/>
      <c r="C14" s="496"/>
      <c r="D14" s="479" t="str">
        <f>'Page 1 - General Information'!G12&amp;'Page 1 - General Information'!G16&amp;'Page 4 - Gender and Race Info'!E14</f>
        <v>1234684023395Male</v>
      </c>
      <c r="E14" s="438" t="s">
        <v>4066</v>
      </c>
      <c r="F14" s="457" t="str">
        <f>IF(ISERROR(VLOOKUP($D$14,'Race Data'!$B:$O,7,FALSE))," ",(VLOOKUP($D$14,'Race Data'!$B:$O,7,FALSE)))</f>
        <v>*</v>
      </c>
      <c r="G14" s="457">
        <f>IF(ISERROR(VLOOKUP($D$14,'Race Data'!$B:$O,8,FALSE))," ",(VLOOKUP($D$14,'Race Data'!$B:$O,8,FALSE)))</f>
        <v>59</v>
      </c>
      <c r="H14" s="457">
        <f>IF(ISERROR(VLOOKUP($D$14,'Race Data'!$B:$O,9,FALSE))," ",(VLOOKUP($D$14,'Race Data'!$B:$O,9,FALSE)))</f>
        <v>34</v>
      </c>
      <c r="I14" s="457">
        <f>IF(ISERROR(VLOOKUP($D$14,'Race Data'!$B:$O,10,FALSE))," ",(VLOOKUP($D$14,'Race Data'!$B:$O,10,FALSE)))</f>
        <v>383</v>
      </c>
      <c r="J14" s="457" t="str">
        <f>IF(ISERROR(VLOOKUP($D$14,'Race Data'!$B:$O,11,FALSE))," ",(VLOOKUP($D$14,'Race Data'!$B:$O,11,FALSE)))</f>
        <v>*</v>
      </c>
      <c r="K14" s="457">
        <f>IF(ISERROR(VLOOKUP($D$14,'Race Data'!$B:$O,12,FALSE))," ",(VLOOKUP($D$14,'Race Data'!$B:$O,12,FALSE)))</f>
        <v>79</v>
      </c>
      <c r="L14" s="457" t="str">
        <f>IF(ISERROR(VLOOKUP($D$14,'Race Data'!$B:$O,13,FALSE))," ",(VLOOKUP($D$14,'Race Data'!$B:$O,13,FALSE)))</f>
        <v>*</v>
      </c>
      <c r="M14" s="441">
        <f>IF(ISERROR(VLOOKUP($D$14,'Race Data'!$B:$O,14,FALSE))," ",(VLOOKUP($D$14,'Race Data'!$B:$O,14,FALSE)))</f>
        <v>580</v>
      </c>
      <c r="N14" s="169"/>
      <c r="O14" s="451">
        <v>1</v>
      </c>
      <c r="P14" s="452">
        <v>47</v>
      </c>
      <c r="Q14" s="452">
        <v>16</v>
      </c>
      <c r="R14" s="451">
        <v>312</v>
      </c>
      <c r="S14" s="451">
        <v>11</v>
      </c>
      <c r="T14" s="452">
        <v>67</v>
      </c>
      <c r="U14" s="452">
        <v>16</v>
      </c>
      <c r="V14" s="441">
        <f>SUM(O14:U14)</f>
        <v>470</v>
      </c>
      <c r="W14" s="489"/>
      <c r="X14" s="466"/>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63"/>
      <c r="C15" s="496"/>
      <c r="D15" s="479" t="str">
        <f>'Page 1 - General Information'!G12&amp;'Page 1 - General Information'!G16&amp;'Page 4 - Gender and Race Info'!E15</f>
        <v>1234684023395Female</v>
      </c>
      <c r="E15" s="205" t="s">
        <v>4065</v>
      </c>
      <c r="F15" s="457" t="str">
        <f>IF(ISERROR(VLOOKUP($D$15,'Race Data'!$B:$O,7,FALSE))," ",(VLOOKUP($D$15,'Race Data'!$B:$O,7,FALSE)))</f>
        <v>*</v>
      </c>
      <c r="G15" s="457">
        <f>IF(ISERROR(VLOOKUP($D$15,'Race Data'!$B:$O,8,FALSE))," ",(VLOOKUP($D$15,'Race Data'!$B:$O,8,FALSE)))</f>
        <v>71</v>
      </c>
      <c r="H15" s="457">
        <f>IF(ISERROR(VLOOKUP($D$15,'Race Data'!$B:$O,9,FALSE))," ",(VLOOKUP($D$15,'Race Data'!$B:$O,9,FALSE)))</f>
        <v>39</v>
      </c>
      <c r="I15" s="457">
        <f>IF(ISERROR(VLOOKUP($D$15,'Race Data'!$B:$O,10,FALSE))," ",(VLOOKUP($D$15,'Race Data'!$B:$O,10,FALSE)))</f>
        <v>342</v>
      </c>
      <c r="J15" s="457">
        <f>IF(ISERROR(VLOOKUP($D$15,'Race Data'!$B:$O,11,FALSE))," ",(VLOOKUP($D$15,'Race Data'!$B:$O,11,FALSE)))</f>
        <v>14</v>
      </c>
      <c r="K15" s="457">
        <f>IF(ISERROR(VLOOKUP($D$15,'Race Data'!$B:$O,12,FALSE))," ",(VLOOKUP($D$15,'Race Data'!$B:$O,12,FALSE)))</f>
        <v>77</v>
      </c>
      <c r="L15" s="457" t="str">
        <f>IF(ISERROR(VLOOKUP($D$15,'Race Data'!$B:$O,13,FALSE))," ",(VLOOKUP($D$15,'Race Data'!$B:$O,13,FALSE)))</f>
        <v>*</v>
      </c>
      <c r="M15" s="441">
        <f>IF(ISERROR(VLOOKUP($D$15,'Race Data'!$B:$O,14,FALSE))," ",(VLOOKUP($D$15,'Race Data'!$B:$O,14,FALSE)))</f>
        <v>557</v>
      </c>
      <c r="N15" s="497"/>
      <c r="O15" s="439">
        <v>3</v>
      </c>
      <c r="P15" s="440">
        <v>41</v>
      </c>
      <c r="Q15" s="440">
        <v>22</v>
      </c>
      <c r="R15" s="440">
        <v>274</v>
      </c>
      <c r="S15" s="440">
        <v>6</v>
      </c>
      <c r="T15" s="440">
        <v>50</v>
      </c>
      <c r="U15" s="440">
        <v>7</v>
      </c>
      <c r="V15" s="441">
        <f>SUM(O15:U15)</f>
        <v>403</v>
      </c>
      <c r="W15" s="489"/>
      <c r="X15" s="466"/>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53" customFormat="1">
      <c r="A16" s="435"/>
      <c r="B16" s="498"/>
      <c r="C16" s="499"/>
      <c r="D16" s="479" t="str">
        <f>'Page 1 - General Information'!G12&amp;'Page 1 - General Information'!G16&amp;" "&amp;'Page 4 - Gender and Race Info'!E16</f>
        <v>1234684023395 Total</v>
      </c>
      <c r="E16" s="500" t="s">
        <v>3453</v>
      </c>
      <c r="F16" s="457" t="str">
        <f>IF(ISERROR(VLOOKUP($D$16,'Race Data'!$B:$O,7,FALSE))," ",(VLOOKUP($D$16,'Race Data'!$B:$O,7,FALSE)))</f>
        <v>*</v>
      </c>
      <c r="G16" s="457">
        <f>IF(ISERROR(VLOOKUP($D$16,'Race Data'!$B:$O,8,FALSE))," ",(VLOOKUP($D$16,'Race Data'!$B:$O,8,FALSE)))</f>
        <v>130</v>
      </c>
      <c r="H16" s="457">
        <f>IF(ISERROR(VLOOKUP($D$16,'Race Data'!$B:$O,9,FALSE))," ",(VLOOKUP($D$16,'Race Data'!$B:$O,9,FALSE)))</f>
        <v>73</v>
      </c>
      <c r="I16" s="457">
        <f>IF(ISERROR(VLOOKUP($D$16,'Race Data'!$B:$O,10,FALSE))," ",(VLOOKUP($D$16,'Race Data'!$B:$O,10,FALSE)))</f>
        <v>725</v>
      </c>
      <c r="J16" s="457" t="str">
        <f>IF(ISERROR(VLOOKUP($D$16,'Race Data'!$B:$O,11,FALSE))," ",(VLOOKUP($D$16,'Race Data'!$B:$O,11,FALSE)))</f>
        <v>*</v>
      </c>
      <c r="K16" s="457">
        <f>IF(ISERROR(VLOOKUP($D$16,'Race Data'!$B:$O,12,FALSE))," ",(VLOOKUP($D$16,'Race Data'!$B:$O,12,FALSE)))</f>
        <v>156</v>
      </c>
      <c r="L16" s="457">
        <f>IF(ISERROR(VLOOKUP($D$16,'Race Data'!$B:$O,13,FALSE))," ",(VLOOKUP($D$16,'Race Data'!$B:$O,13,FALSE)))</f>
        <v>20</v>
      </c>
      <c r="M16" s="455">
        <f>IF(ISERROR(VLOOKUP($D$16,'Race Data'!$B:$O,14,FALSE))," ",(VLOOKUP($D$16,'Race Data'!$B:$O,14,FALSE)))</f>
        <v>1137</v>
      </c>
      <c r="N16" s="501">
        <f t="shared" ref="N16:V16" si="0">N14+N15</f>
        <v>0</v>
      </c>
      <c r="O16" s="454">
        <f t="shared" si="0"/>
        <v>4</v>
      </c>
      <c r="P16" s="454">
        <f t="shared" si="0"/>
        <v>88</v>
      </c>
      <c r="Q16" s="454">
        <f t="shared" si="0"/>
        <v>38</v>
      </c>
      <c r="R16" s="454">
        <f t="shared" si="0"/>
        <v>586</v>
      </c>
      <c r="S16" s="454">
        <f t="shared" si="0"/>
        <v>17</v>
      </c>
      <c r="T16" s="454">
        <f t="shared" si="0"/>
        <v>117</v>
      </c>
      <c r="U16" s="454">
        <f t="shared" si="0"/>
        <v>23</v>
      </c>
      <c r="V16" s="455">
        <f t="shared" si="0"/>
        <v>873</v>
      </c>
      <c r="W16" s="502"/>
      <c r="X16" s="503"/>
      <c r="Y16" s="435"/>
      <c r="Z16" s="435"/>
      <c r="AA16" s="435"/>
      <c r="AB16" s="435"/>
      <c r="AC16" s="435"/>
      <c r="AD16" s="435"/>
      <c r="AE16" s="435"/>
      <c r="AF16" s="435"/>
      <c r="AG16" s="435"/>
      <c r="AH16" s="435"/>
      <c r="AI16" s="435"/>
      <c r="AJ16" s="435"/>
      <c r="AK16" s="435"/>
      <c r="AL16" s="435"/>
      <c r="AM16" s="435"/>
      <c r="AN16" s="435"/>
      <c r="AO16" s="435"/>
      <c r="AP16" s="435"/>
      <c r="AQ16" s="435"/>
      <c r="AR16" s="435"/>
      <c r="AS16" s="435"/>
      <c r="AT16" s="435"/>
      <c r="AU16" s="435"/>
      <c r="AV16" s="435"/>
      <c r="AW16" s="435"/>
      <c r="AX16" s="435"/>
      <c r="AY16" s="435"/>
      <c r="AZ16" s="435"/>
      <c r="BA16" s="435"/>
      <c r="BB16" s="435"/>
      <c r="BC16" s="435"/>
      <c r="BD16" s="435"/>
      <c r="BE16" s="435"/>
      <c r="BF16" s="435"/>
      <c r="BG16" s="435"/>
      <c r="BH16" s="435"/>
      <c r="BI16" s="435"/>
      <c r="BJ16" s="435"/>
      <c r="BK16" s="435"/>
      <c r="BL16" s="435"/>
      <c r="BM16" s="435"/>
      <c r="BN16" s="435"/>
      <c r="BO16" s="435"/>
      <c r="BP16" s="435"/>
      <c r="BQ16" s="435"/>
      <c r="BR16" s="435"/>
      <c r="BS16" s="435"/>
      <c r="BT16" s="435"/>
      <c r="BU16" s="435"/>
      <c r="BV16" s="435"/>
      <c r="BW16" s="435"/>
      <c r="BX16" s="435"/>
      <c r="BY16" s="435"/>
      <c r="BZ16" s="435"/>
      <c r="CA16" s="435"/>
      <c r="CB16" s="435"/>
      <c r="CC16" s="435"/>
      <c r="CD16" s="435"/>
      <c r="CE16" s="435"/>
      <c r="CF16" s="435"/>
      <c r="CG16" s="435"/>
      <c r="CH16" s="435"/>
      <c r="CI16" s="435"/>
      <c r="CJ16" s="435"/>
      <c r="CK16" s="435"/>
      <c r="CL16" s="435"/>
      <c r="CM16" s="435"/>
      <c r="CN16" s="435"/>
      <c r="CO16" s="435"/>
      <c r="CP16" s="435"/>
    </row>
    <row r="17" spans="1:94" s="1" customFormat="1" ht="4" customHeight="1">
      <c r="A17"/>
      <c r="B17" s="463"/>
      <c r="C17" s="504"/>
      <c r="D17" s="505"/>
      <c r="E17" s="506"/>
      <c r="F17" s="442"/>
      <c r="G17" s="442"/>
      <c r="H17" s="442"/>
      <c r="I17" s="442"/>
      <c r="J17" s="442"/>
      <c r="K17" s="442"/>
      <c r="L17" s="442"/>
      <c r="M17" s="442"/>
      <c r="N17" s="507"/>
      <c r="O17" s="508"/>
      <c r="P17" s="508"/>
      <c r="Q17" s="508"/>
      <c r="R17" s="508"/>
      <c r="S17" s="507"/>
      <c r="T17" s="442"/>
      <c r="U17" s="442"/>
      <c r="V17" s="442"/>
      <c r="W17" s="471"/>
      <c r="X17" s="50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510"/>
      <c r="C18" s="658"/>
      <c r="D18" s="658"/>
      <c r="E18" s="658"/>
      <c r="F18" s="658"/>
      <c r="G18" s="658"/>
      <c r="H18" s="658"/>
      <c r="I18" s="658"/>
      <c r="J18" s="658"/>
      <c r="K18" s="658"/>
      <c r="L18" s="658"/>
      <c r="M18" s="511"/>
      <c r="N18" s="511"/>
      <c r="O18" s="511"/>
      <c r="P18" s="511"/>
      <c r="Q18" s="511"/>
      <c r="R18" s="511"/>
      <c r="S18" s="511"/>
      <c r="T18" s="511"/>
      <c r="U18" s="511"/>
      <c r="V18" s="511"/>
      <c r="W18" s="511"/>
      <c r="X18" s="512"/>
    </row>
    <row r="19" spans="1:94" ht="15" thickTop="1">
      <c r="J19" s="513"/>
    </row>
    <row r="20" spans="1:94">
      <c r="E20" s="514" t="s">
        <v>15253</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4" x14ac:dyDescent="0"/>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548"/>
      <c r="E2" s="548"/>
      <c r="F2" s="548"/>
      <c r="G2" s="548"/>
      <c r="H2" s="548"/>
      <c r="I2" s="548"/>
      <c r="J2" s="548"/>
      <c r="K2" s="548"/>
      <c r="L2" s="548"/>
      <c r="M2" s="548"/>
      <c r="N2" s="548"/>
      <c r="O2" s="548"/>
      <c r="P2" s="548"/>
      <c r="Q2" s="548"/>
      <c r="R2" s="548"/>
      <c r="S2" s="548"/>
      <c r="T2" s="613"/>
    </row>
    <row r="3" spans="1:74" ht="4.7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43" t="str">
        <f>'Page 1 - General Information'!E4</f>
        <v xml:space="preserve"> INTERSCHOLASTIC ATHLETIC OPPORTUNITIES DISCLOSURE FORM 15.6</v>
      </c>
      <c r="E4" s="544"/>
      <c r="F4" s="544"/>
      <c r="G4" s="544"/>
      <c r="H4" s="544"/>
      <c r="I4" s="544"/>
      <c r="J4" s="544"/>
      <c r="K4" s="544"/>
      <c r="L4" s="544"/>
      <c r="M4" s="544"/>
      <c r="N4" s="544"/>
      <c r="O4" s="544"/>
      <c r="P4" s="544"/>
      <c r="Q4" s="544"/>
      <c r="R4" s="628"/>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45" t="str">
        <f>'Page 1 - General Information'!E5</f>
        <v>2014 - 2015 School Year</v>
      </c>
      <c r="E5" s="546"/>
      <c r="F5" s="546"/>
      <c r="G5" s="546"/>
      <c r="H5" s="546"/>
      <c r="I5" s="546"/>
      <c r="J5" s="546"/>
      <c r="K5" s="546"/>
      <c r="L5" s="546"/>
      <c r="M5" s="546"/>
      <c r="N5" s="546"/>
      <c r="O5" s="546"/>
      <c r="P5" s="546"/>
      <c r="Q5" s="546"/>
      <c r="R5" s="643"/>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7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Upper Merion HS - 3395</v>
      </c>
      <c r="F7" s="135"/>
      <c r="G7" s="135"/>
      <c r="H7" s="135"/>
      <c r="I7" s="111"/>
      <c r="J7" s="684" t="s">
        <v>3838</v>
      </c>
      <c r="K7" s="684"/>
      <c r="L7" s="684"/>
      <c r="M7" s="135"/>
      <c r="N7" s="144" t="str">
        <f>IF('Page 1 - General Information'!G10=" [Make Selection From Drop-Down List ]","",("LEA:  "&amp;'Page 1 - General Information'!G10&amp;" - "&amp;'Page 1 - General Information'!G12))</f>
        <v>LEA:  Upper Merion Area SD - 123468402</v>
      </c>
      <c r="O7" s="448"/>
      <c r="P7" s="144"/>
      <c r="Q7" s="133"/>
      <c r="R7" s="111"/>
      <c r="S7" s="79"/>
      <c r="T7" s="26"/>
    </row>
    <row r="8" spans="1:74" ht="4.75" customHeight="1">
      <c r="B8" s="19"/>
      <c r="C8" s="20"/>
      <c r="D8" s="612"/>
      <c r="E8" s="612"/>
      <c r="F8" s="612"/>
      <c r="G8" s="612"/>
      <c r="H8" s="612"/>
      <c r="I8" s="612"/>
      <c r="J8" s="612"/>
      <c r="K8" s="612"/>
      <c r="L8" s="612"/>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75" customHeight="1">
      <c r="A10"/>
      <c r="B10" s="19"/>
      <c r="C10" s="29"/>
      <c r="D10" s="122"/>
      <c r="E10" s="675"/>
      <c r="F10" s="676"/>
      <c r="G10" s="676"/>
      <c r="H10" s="676"/>
      <c r="I10" s="676"/>
      <c r="J10" s="676"/>
      <c r="K10" s="676"/>
      <c r="L10" s="676"/>
      <c r="M10" s="676"/>
      <c r="N10" s="676"/>
      <c r="O10" s="676"/>
      <c r="P10" s="676"/>
      <c r="Q10" s="677"/>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72" t="s">
        <v>3853</v>
      </c>
      <c r="F11" s="673"/>
      <c r="G11" s="673"/>
      <c r="H11" s="673"/>
      <c r="I11" s="673"/>
      <c r="J11" s="673"/>
      <c r="K11" s="673"/>
      <c r="L11" s="673"/>
      <c r="M11" s="673"/>
      <c r="N11" s="673"/>
      <c r="O11" s="673"/>
      <c r="P11" s="673"/>
      <c r="Q11" s="674"/>
      <c r="R11" s="119"/>
      <c r="T11" s="26"/>
    </row>
    <row r="12" spans="1:74" ht="22" customHeight="1">
      <c r="B12" s="19"/>
      <c r="D12" s="122"/>
      <c r="E12" s="678" t="s">
        <v>5429</v>
      </c>
      <c r="F12" s="679"/>
      <c r="G12" s="679"/>
      <c r="H12" s="679"/>
      <c r="I12" s="679"/>
      <c r="J12" s="679"/>
      <c r="K12" s="679"/>
      <c r="L12" s="679"/>
      <c r="M12" s="679"/>
      <c r="N12" s="679"/>
      <c r="O12" s="679"/>
      <c r="P12" s="679"/>
      <c r="Q12" s="680"/>
      <c r="R12" s="119"/>
      <c r="T12" s="26"/>
    </row>
    <row r="13" spans="1:74" ht="22.75" customHeight="1">
      <c r="B13" s="19"/>
      <c r="D13" s="122"/>
      <c r="E13" s="681" t="s">
        <v>5476</v>
      </c>
      <c r="F13" s="682"/>
      <c r="G13" s="682"/>
      <c r="H13" s="682"/>
      <c r="I13" s="682"/>
      <c r="J13" s="682"/>
      <c r="K13" s="682"/>
      <c r="L13" s="682"/>
      <c r="M13" s="682"/>
      <c r="N13" s="682"/>
      <c r="O13" s="682"/>
      <c r="P13" s="682"/>
      <c r="Q13" s="683"/>
      <c r="R13" s="119"/>
      <c r="T13" s="26"/>
    </row>
    <row r="14" spans="1:74" ht="4.75" customHeight="1">
      <c r="B14" s="19"/>
      <c r="D14" s="122"/>
      <c r="E14" s="685"/>
      <c r="F14" s="686"/>
      <c r="G14" s="686"/>
      <c r="H14" s="686"/>
      <c r="I14" s="686"/>
      <c r="J14" s="686"/>
      <c r="K14" s="686"/>
      <c r="L14" s="686"/>
      <c r="M14" s="686"/>
      <c r="N14" s="686"/>
      <c r="O14" s="686"/>
      <c r="P14" s="686"/>
      <c r="Q14" s="687"/>
      <c r="R14" s="119"/>
      <c r="T14" s="26"/>
    </row>
    <row r="15" spans="1:74" ht="20">
      <c r="B15" s="19"/>
      <c r="D15" s="122"/>
      <c r="E15" s="668" t="s">
        <v>15377</v>
      </c>
      <c r="F15" s="668"/>
      <c r="G15" s="668"/>
      <c r="H15" s="668"/>
      <c r="I15" s="668"/>
      <c r="J15" s="668"/>
      <c r="K15" s="668"/>
      <c r="L15" s="668"/>
      <c r="M15" s="668"/>
      <c r="N15" s="668"/>
      <c r="O15" s="668"/>
      <c r="P15" s="668"/>
      <c r="Q15" s="669"/>
      <c r="R15" s="119"/>
      <c r="T15" s="26"/>
    </row>
    <row r="16" spans="1:74" ht="20">
      <c r="B16" s="19"/>
      <c r="D16" s="122"/>
      <c r="E16" s="670"/>
      <c r="F16" s="670"/>
      <c r="G16" s="670"/>
      <c r="H16" s="670"/>
      <c r="I16" s="670"/>
      <c r="J16" s="670"/>
      <c r="K16" s="670"/>
      <c r="L16" s="670"/>
      <c r="M16" s="670"/>
      <c r="N16" s="670"/>
      <c r="O16" s="670"/>
      <c r="P16" s="670"/>
      <c r="Q16" s="671"/>
      <c r="R16" s="119"/>
      <c r="T16" s="26"/>
    </row>
    <row r="17" spans="2:20" ht="20">
      <c r="B17" s="19"/>
      <c r="D17" s="122"/>
      <c r="E17" s="670"/>
      <c r="F17" s="670"/>
      <c r="G17" s="670"/>
      <c r="H17" s="670"/>
      <c r="I17" s="670"/>
      <c r="J17" s="670"/>
      <c r="K17" s="670"/>
      <c r="L17" s="670"/>
      <c r="M17" s="670"/>
      <c r="N17" s="670"/>
      <c r="O17" s="670"/>
      <c r="P17" s="670"/>
      <c r="Q17" s="671"/>
      <c r="R17" s="119"/>
      <c r="T17" s="26"/>
    </row>
    <row r="18" spans="2:20" ht="20">
      <c r="B18" s="19"/>
      <c r="D18" s="122"/>
      <c r="E18" s="670"/>
      <c r="F18" s="670"/>
      <c r="G18" s="670"/>
      <c r="H18" s="670"/>
      <c r="I18" s="670"/>
      <c r="J18" s="670"/>
      <c r="K18" s="670"/>
      <c r="L18" s="670"/>
      <c r="M18" s="670"/>
      <c r="N18" s="670"/>
      <c r="O18" s="670"/>
      <c r="P18" s="670"/>
      <c r="Q18" s="671"/>
      <c r="R18" s="119"/>
      <c r="T18" s="26"/>
    </row>
    <row r="19" spans="2:20" ht="20">
      <c r="B19" s="19"/>
      <c r="D19" s="122"/>
      <c r="E19" s="670"/>
      <c r="F19" s="670"/>
      <c r="G19" s="670"/>
      <c r="H19" s="670"/>
      <c r="I19" s="670"/>
      <c r="J19" s="670"/>
      <c r="K19" s="670"/>
      <c r="L19" s="670"/>
      <c r="M19" s="670"/>
      <c r="N19" s="670"/>
      <c r="O19" s="670"/>
      <c r="P19" s="670"/>
      <c r="Q19" s="671"/>
      <c r="R19" s="119"/>
      <c r="T19" s="26"/>
    </row>
    <row r="20" spans="2:20" ht="20">
      <c r="B20" s="19"/>
      <c r="D20" s="122"/>
      <c r="E20" s="670"/>
      <c r="F20" s="670"/>
      <c r="G20" s="670"/>
      <c r="H20" s="670"/>
      <c r="I20" s="670"/>
      <c r="J20" s="670"/>
      <c r="K20" s="670"/>
      <c r="L20" s="670"/>
      <c r="M20" s="670"/>
      <c r="N20" s="670"/>
      <c r="O20" s="670"/>
      <c r="P20" s="670"/>
      <c r="Q20" s="671"/>
      <c r="R20" s="119"/>
      <c r="T20" s="26"/>
    </row>
    <row r="21" spans="2:20" ht="20">
      <c r="B21" s="19"/>
      <c r="D21" s="122"/>
      <c r="E21" s="670"/>
      <c r="F21" s="670"/>
      <c r="G21" s="670"/>
      <c r="H21" s="670"/>
      <c r="I21" s="670"/>
      <c r="J21" s="670"/>
      <c r="K21" s="670"/>
      <c r="L21" s="670"/>
      <c r="M21" s="670"/>
      <c r="N21" s="670"/>
      <c r="O21" s="670"/>
      <c r="P21" s="670"/>
      <c r="Q21" s="671"/>
      <c r="R21" s="119"/>
      <c r="T21" s="26"/>
    </row>
    <row r="22" spans="2:20" ht="20">
      <c r="B22" s="19"/>
      <c r="D22" s="122"/>
      <c r="E22" s="670"/>
      <c r="F22" s="670"/>
      <c r="G22" s="670"/>
      <c r="H22" s="670"/>
      <c r="I22" s="670"/>
      <c r="J22" s="670"/>
      <c r="K22" s="670"/>
      <c r="L22" s="670"/>
      <c r="M22" s="670"/>
      <c r="N22" s="670"/>
      <c r="O22" s="670"/>
      <c r="P22" s="670"/>
      <c r="Q22" s="671"/>
      <c r="R22" s="119"/>
      <c r="T22" s="26"/>
    </row>
    <row r="23" spans="2:20" ht="20">
      <c r="B23" s="19"/>
      <c r="D23" s="122"/>
      <c r="E23" s="670"/>
      <c r="F23" s="670"/>
      <c r="G23" s="670"/>
      <c r="H23" s="670"/>
      <c r="I23" s="670"/>
      <c r="J23" s="670"/>
      <c r="K23" s="670"/>
      <c r="L23" s="670"/>
      <c r="M23" s="670"/>
      <c r="N23" s="670"/>
      <c r="O23" s="670"/>
      <c r="P23" s="670"/>
      <c r="Q23" s="671"/>
      <c r="R23" s="119"/>
      <c r="T23" s="26"/>
    </row>
    <row r="24" spans="2:20" ht="20">
      <c r="B24" s="19"/>
      <c r="D24" s="122"/>
      <c r="E24" s="670"/>
      <c r="F24" s="670"/>
      <c r="G24" s="670"/>
      <c r="H24" s="670"/>
      <c r="I24" s="670"/>
      <c r="J24" s="670"/>
      <c r="K24" s="670"/>
      <c r="L24" s="670"/>
      <c r="M24" s="670"/>
      <c r="N24" s="670"/>
      <c r="O24" s="670"/>
      <c r="P24" s="670"/>
      <c r="Q24" s="671"/>
      <c r="R24" s="119"/>
      <c r="T24" s="26"/>
    </row>
    <row r="25" spans="2:20" ht="20">
      <c r="B25" s="19"/>
      <c r="D25" s="122"/>
      <c r="E25" s="670"/>
      <c r="F25" s="670"/>
      <c r="G25" s="670"/>
      <c r="H25" s="670"/>
      <c r="I25" s="670"/>
      <c r="J25" s="670"/>
      <c r="K25" s="670"/>
      <c r="L25" s="670"/>
      <c r="M25" s="670"/>
      <c r="N25" s="670"/>
      <c r="O25" s="670"/>
      <c r="P25" s="670"/>
      <c r="Q25" s="671"/>
      <c r="R25" s="119"/>
      <c r="T25" s="26"/>
    </row>
    <row r="26" spans="2:20" ht="20">
      <c r="B26" s="19"/>
      <c r="D26" s="122"/>
      <c r="E26" s="670"/>
      <c r="F26" s="670"/>
      <c r="G26" s="670"/>
      <c r="H26" s="670"/>
      <c r="I26" s="670"/>
      <c r="J26" s="670"/>
      <c r="K26" s="670"/>
      <c r="L26" s="670"/>
      <c r="M26" s="670"/>
      <c r="N26" s="670"/>
      <c r="O26" s="670"/>
      <c r="P26" s="670"/>
      <c r="Q26" s="671"/>
      <c r="R26" s="119"/>
      <c r="T26" s="26"/>
    </row>
    <row r="27" spans="2:20" ht="20">
      <c r="B27" s="19"/>
      <c r="D27" s="122"/>
      <c r="E27" s="670"/>
      <c r="F27" s="670"/>
      <c r="G27" s="670"/>
      <c r="H27" s="670"/>
      <c r="I27" s="670"/>
      <c r="J27" s="670"/>
      <c r="K27" s="670"/>
      <c r="L27" s="670"/>
      <c r="M27" s="670"/>
      <c r="N27" s="670"/>
      <c r="O27" s="670"/>
      <c r="P27" s="670"/>
      <c r="Q27" s="671"/>
      <c r="R27" s="119"/>
      <c r="T27" s="26"/>
    </row>
    <row r="28" spans="2:20" ht="20">
      <c r="B28" s="19"/>
      <c r="D28" s="122"/>
      <c r="E28" s="670"/>
      <c r="F28" s="670"/>
      <c r="G28" s="670"/>
      <c r="H28" s="670"/>
      <c r="I28" s="670"/>
      <c r="J28" s="670"/>
      <c r="K28" s="670"/>
      <c r="L28" s="670"/>
      <c r="M28" s="670"/>
      <c r="N28" s="670"/>
      <c r="O28" s="670"/>
      <c r="P28" s="670"/>
      <c r="Q28" s="671"/>
      <c r="R28" s="119"/>
      <c r="T28" s="26"/>
    </row>
    <row r="29" spans="2:20" ht="20">
      <c r="B29" s="19"/>
      <c r="D29" s="122"/>
      <c r="E29" s="670"/>
      <c r="F29" s="670"/>
      <c r="G29" s="670"/>
      <c r="H29" s="670"/>
      <c r="I29" s="670"/>
      <c r="J29" s="670"/>
      <c r="K29" s="670"/>
      <c r="L29" s="670"/>
      <c r="M29" s="670"/>
      <c r="N29" s="670"/>
      <c r="O29" s="670"/>
      <c r="P29" s="670"/>
      <c r="Q29" s="671"/>
      <c r="R29" s="119"/>
      <c r="T29" s="26"/>
    </row>
    <row r="30" spans="2:20" ht="20">
      <c r="B30" s="19"/>
      <c r="D30" s="122"/>
      <c r="E30" s="670"/>
      <c r="F30" s="670"/>
      <c r="G30" s="670"/>
      <c r="H30" s="670"/>
      <c r="I30" s="670"/>
      <c r="J30" s="670"/>
      <c r="K30" s="670"/>
      <c r="L30" s="670"/>
      <c r="M30" s="670"/>
      <c r="N30" s="670"/>
      <c r="O30" s="670"/>
      <c r="P30" s="670"/>
      <c r="Q30" s="671"/>
      <c r="R30" s="119"/>
      <c r="T30" s="26"/>
    </row>
    <row r="31" spans="2:20" ht="20">
      <c r="B31" s="19"/>
      <c r="D31" s="122"/>
      <c r="E31" s="670"/>
      <c r="F31" s="670"/>
      <c r="G31" s="670"/>
      <c r="H31" s="670"/>
      <c r="I31" s="670"/>
      <c r="J31" s="670"/>
      <c r="K31" s="670"/>
      <c r="L31" s="670"/>
      <c r="M31" s="670"/>
      <c r="N31" s="670"/>
      <c r="O31" s="670"/>
      <c r="P31" s="670"/>
      <c r="Q31" s="671"/>
      <c r="R31" s="119"/>
      <c r="T31" s="26"/>
    </row>
    <row r="32" spans="2:20" ht="20">
      <c r="B32" s="19"/>
      <c r="D32" s="122"/>
      <c r="E32" s="670"/>
      <c r="F32" s="670"/>
      <c r="G32" s="670"/>
      <c r="H32" s="670"/>
      <c r="I32" s="670"/>
      <c r="J32" s="670"/>
      <c r="K32" s="670"/>
      <c r="L32" s="670"/>
      <c r="M32" s="670"/>
      <c r="N32" s="670"/>
      <c r="O32" s="670"/>
      <c r="P32" s="670"/>
      <c r="Q32" s="671"/>
      <c r="R32" s="119"/>
      <c r="T32" s="26"/>
    </row>
    <row r="33" spans="2:20" ht="20">
      <c r="B33" s="19"/>
      <c r="D33" s="122"/>
      <c r="E33" s="670"/>
      <c r="F33" s="670"/>
      <c r="G33" s="670"/>
      <c r="H33" s="670"/>
      <c r="I33" s="670"/>
      <c r="J33" s="670"/>
      <c r="K33" s="670"/>
      <c r="L33" s="670"/>
      <c r="M33" s="670"/>
      <c r="N33" s="670"/>
      <c r="O33" s="670"/>
      <c r="P33" s="670"/>
      <c r="Q33" s="671"/>
      <c r="R33" s="119"/>
      <c r="T33" s="26"/>
    </row>
    <row r="34" spans="2:20" ht="20">
      <c r="B34" s="19"/>
      <c r="D34" s="122"/>
      <c r="E34" s="670"/>
      <c r="F34" s="670"/>
      <c r="G34" s="670"/>
      <c r="H34" s="670"/>
      <c r="I34" s="670"/>
      <c r="J34" s="670"/>
      <c r="K34" s="670"/>
      <c r="L34" s="670"/>
      <c r="M34" s="670"/>
      <c r="N34" s="670"/>
      <c r="O34" s="670"/>
      <c r="P34" s="670"/>
      <c r="Q34" s="671"/>
      <c r="R34" s="119"/>
      <c r="T34" s="26"/>
    </row>
    <row r="35" spans="2:20" ht="20">
      <c r="B35" s="19"/>
      <c r="D35" s="122"/>
      <c r="E35" s="670"/>
      <c r="F35" s="670"/>
      <c r="G35" s="670"/>
      <c r="H35" s="670"/>
      <c r="I35" s="670"/>
      <c r="J35" s="670"/>
      <c r="K35" s="670"/>
      <c r="L35" s="670"/>
      <c r="M35" s="670"/>
      <c r="N35" s="670"/>
      <c r="O35" s="670"/>
      <c r="P35" s="670"/>
      <c r="Q35" s="671"/>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4.7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5"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K760"/>
  <sheetViews>
    <sheetView workbookViewId="0">
      <pane ySplit="1" topLeftCell="A2" activePane="bottomLeft" state="frozen"/>
      <selection pane="bottomLeft" activeCell="A747" sqref="A747"/>
    </sheetView>
  </sheetViews>
  <sheetFormatPr baseColWidth="10" defaultColWidth="8.83203125" defaultRowHeight="12.75" customHeight="1" x14ac:dyDescent="0"/>
  <cols>
    <col min="1" max="1" width="12.5" style="386" customWidth="1"/>
    <col min="2" max="2" width="45.6640625" style="386" customWidth="1"/>
    <col min="3" max="3" width="14.33203125" style="386" customWidth="1"/>
    <col min="4" max="4" width="7.83203125" style="384" bestFit="1" customWidth="1"/>
    <col min="5" max="5" width="46.5" style="385" customWidth="1"/>
    <col min="6" max="6" width="43.33203125" style="384" bestFit="1" customWidth="1"/>
    <col min="7" max="7" width="23.83203125" style="384" bestFit="1" customWidth="1"/>
    <col min="8" max="8" width="13.5" style="384" bestFit="1" customWidth="1"/>
    <col min="9" max="9" width="14.6640625" style="384" bestFit="1" customWidth="1"/>
    <col min="10" max="10" width="9" style="384" bestFit="1" customWidth="1"/>
    <col min="11" max="11" width="12.5" style="384" bestFit="1" customWidth="1"/>
    <col min="12" max="16384" width="8.83203125" style="384"/>
  </cols>
  <sheetData>
    <row r="1" spans="1:11" s="400" customFormat="1" ht="15" thickBot="1">
      <c r="A1" s="397" t="s">
        <v>14</v>
      </c>
      <c r="B1" s="397" t="s">
        <v>3907</v>
      </c>
      <c r="C1" s="397" t="s">
        <v>14</v>
      </c>
      <c r="D1" s="398" t="s">
        <v>3908</v>
      </c>
      <c r="E1" s="397" t="s">
        <v>3954</v>
      </c>
      <c r="F1" s="399" t="s">
        <v>3909</v>
      </c>
      <c r="G1" s="399" t="s">
        <v>3910</v>
      </c>
      <c r="H1" s="399" t="s">
        <v>3911</v>
      </c>
      <c r="I1" s="399" t="s">
        <v>3912</v>
      </c>
      <c r="J1" s="399" t="s">
        <v>3913</v>
      </c>
      <c r="K1" s="399" t="s">
        <v>3914</v>
      </c>
    </row>
    <row r="2" spans="1:11" s="378" customFormat="1" ht="15" customHeight="1" thickBot="1">
      <c r="A2" s="379" t="s">
        <v>15</v>
      </c>
      <c r="B2" s="380" t="s">
        <v>3781</v>
      </c>
      <c r="C2" s="379" t="s">
        <v>15</v>
      </c>
      <c r="D2" s="381"/>
      <c r="E2" s="382" t="s">
        <v>3895</v>
      </c>
      <c r="F2" s="381"/>
      <c r="G2" s="381"/>
      <c r="H2" s="381"/>
      <c r="I2" s="381"/>
      <c r="J2" s="381"/>
      <c r="K2" s="381"/>
    </row>
    <row r="3" spans="1:11" ht="15" customHeight="1" thickBot="1">
      <c r="A3" s="389" t="s">
        <v>16</v>
      </c>
      <c r="B3" s="389" t="s">
        <v>17</v>
      </c>
      <c r="C3" s="389" t="s">
        <v>16</v>
      </c>
      <c r="D3" s="389" t="s">
        <v>18</v>
      </c>
      <c r="E3" s="383" t="s">
        <v>5687</v>
      </c>
      <c r="F3" s="389"/>
      <c r="G3" s="389"/>
      <c r="H3" s="388"/>
      <c r="I3" s="389"/>
      <c r="J3" s="389"/>
      <c r="K3" s="387"/>
    </row>
    <row r="4" spans="1:11" ht="15" customHeight="1" thickBot="1">
      <c r="A4" s="389" t="s">
        <v>19</v>
      </c>
      <c r="B4" s="389" t="s">
        <v>20</v>
      </c>
      <c r="C4" s="389" t="s">
        <v>19</v>
      </c>
      <c r="D4" s="389" t="s">
        <v>34</v>
      </c>
      <c r="E4" s="383" t="s">
        <v>5688</v>
      </c>
      <c r="F4" s="389"/>
      <c r="G4" s="389"/>
      <c r="H4" s="388"/>
      <c r="I4" s="389"/>
      <c r="J4" s="389"/>
      <c r="K4" s="387"/>
    </row>
    <row r="5" spans="1:11" ht="15" customHeight="1" thickBot="1">
      <c r="A5" s="389" t="s">
        <v>21</v>
      </c>
      <c r="B5" s="389" t="s">
        <v>22</v>
      </c>
      <c r="C5" s="389" t="s">
        <v>21</v>
      </c>
      <c r="D5" s="389" t="s">
        <v>23</v>
      </c>
      <c r="E5" s="383" t="s">
        <v>5689</v>
      </c>
      <c r="F5" s="389"/>
      <c r="G5" s="389"/>
      <c r="H5" s="388"/>
      <c r="I5" s="389"/>
      <c r="J5" s="389"/>
      <c r="K5" s="387"/>
    </row>
    <row r="6" spans="1:11" ht="15" customHeight="1" thickBot="1">
      <c r="A6" s="389" t="s">
        <v>24</v>
      </c>
      <c r="B6" s="389" t="s">
        <v>25</v>
      </c>
      <c r="C6" s="389" t="s">
        <v>24</v>
      </c>
      <c r="D6" s="389" t="s">
        <v>23</v>
      </c>
      <c r="E6" s="383" t="s">
        <v>5690</v>
      </c>
      <c r="F6" s="389"/>
      <c r="G6" s="389"/>
      <c r="H6" s="388"/>
      <c r="I6" s="389"/>
      <c r="J6" s="389"/>
      <c r="K6" s="387"/>
    </row>
    <row r="7" spans="1:11" ht="15" customHeight="1" thickBot="1">
      <c r="A7" s="389" t="s">
        <v>26</v>
      </c>
      <c r="B7" s="389" t="s">
        <v>27</v>
      </c>
      <c r="C7" s="389" t="s">
        <v>26</v>
      </c>
      <c r="D7" s="389" t="s">
        <v>18</v>
      </c>
      <c r="E7" s="383" t="s">
        <v>5691</v>
      </c>
      <c r="F7" s="389"/>
      <c r="G7" s="389"/>
      <c r="H7" s="388"/>
      <c r="I7" s="389"/>
      <c r="J7" s="389"/>
      <c r="K7" s="387"/>
    </row>
    <row r="8" spans="1:11" ht="15" customHeight="1" thickBot="1">
      <c r="A8" s="389" t="s">
        <v>28</v>
      </c>
      <c r="B8" s="389" t="s">
        <v>29</v>
      </c>
      <c r="C8" s="389" t="s">
        <v>28</v>
      </c>
      <c r="D8" s="389" t="s">
        <v>18</v>
      </c>
      <c r="E8" s="383" t="s">
        <v>5692</v>
      </c>
      <c r="F8" s="389"/>
      <c r="G8" s="389"/>
      <c r="H8" s="388"/>
      <c r="I8" s="389"/>
      <c r="J8" s="389"/>
      <c r="K8" s="387"/>
    </row>
    <row r="9" spans="1:11" ht="15" customHeight="1" thickBot="1">
      <c r="A9" s="389" t="s">
        <v>3946</v>
      </c>
      <c r="B9" s="389" t="s">
        <v>3825</v>
      </c>
      <c r="C9" s="389" t="s">
        <v>3946</v>
      </c>
      <c r="D9" s="389" t="s">
        <v>18</v>
      </c>
      <c r="E9" s="383" t="s">
        <v>5693</v>
      </c>
      <c r="F9" s="389"/>
      <c r="G9" s="389"/>
      <c r="H9" s="388"/>
      <c r="I9" s="389"/>
      <c r="J9" s="389"/>
      <c r="K9" s="387"/>
    </row>
    <row r="10" spans="1:11" ht="15" customHeight="1" thickBot="1">
      <c r="A10" s="389" t="s">
        <v>30</v>
      </c>
      <c r="B10" s="389" t="s">
        <v>31</v>
      </c>
      <c r="C10" s="389" t="s">
        <v>30</v>
      </c>
      <c r="D10" s="389" t="s">
        <v>18</v>
      </c>
      <c r="E10" s="383" t="s">
        <v>5694</v>
      </c>
      <c r="F10" s="389"/>
      <c r="G10" s="389"/>
      <c r="H10" s="388"/>
      <c r="I10" s="389"/>
      <c r="J10" s="389"/>
      <c r="K10" s="387"/>
    </row>
    <row r="11" spans="1:11" ht="15" customHeight="1" thickBot="1">
      <c r="A11" s="389" t="s">
        <v>32</v>
      </c>
      <c r="B11" s="389" t="s">
        <v>33</v>
      </c>
      <c r="C11" s="389" t="s">
        <v>32</v>
      </c>
      <c r="D11" s="389" t="s">
        <v>34</v>
      </c>
      <c r="E11" s="383" t="s">
        <v>5695</v>
      </c>
      <c r="F11" s="389"/>
      <c r="G11" s="389"/>
      <c r="H11" s="388"/>
      <c r="I11" s="389"/>
      <c r="J11" s="389"/>
      <c r="K11" s="387"/>
    </row>
    <row r="12" spans="1:11" ht="15" customHeight="1" thickBot="1">
      <c r="A12" s="389" t="s">
        <v>35</v>
      </c>
      <c r="B12" s="389" t="s">
        <v>36</v>
      </c>
      <c r="C12" s="389" t="s">
        <v>35</v>
      </c>
      <c r="D12" s="389" t="s">
        <v>18</v>
      </c>
      <c r="E12" s="383" t="s">
        <v>5696</v>
      </c>
      <c r="F12" s="389"/>
      <c r="G12" s="389"/>
      <c r="H12" s="388"/>
      <c r="I12" s="389"/>
      <c r="J12" s="389"/>
      <c r="K12" s="387"/>
    </row>
    <row r="13" spans="1:11" ht="15" customHeight="1" thickBot="1">
      <c r="A13" s="389" t="s">
        <v>37</v>
      </c>
      <c r="B13" s="389" t="s">
        <v>38</v>
      </c>
      <c r="C13" s="389" t="s">
        <v>37</v>
      </c>
      <c r="D13" s="389" t="s">
        <v>23</v>
      </c>
      <c r="E13" s="383" t="s">
        <v>5697</v>
      </c>
      <c r="F13" s="389"/>
      <c r="G13" s="389"/>
      <c r="H13" s="388"/>
      <c r="I13" s="389"/>
      <c r="J13" s="389"/>
      <c r="K13" s="387"/>
    </row>
    <row r="14" spans="1:11" ht="15" customHeight="1" thickBot="1">
      <c r="A14" s="389" t="s">
        <v>39</v>
      </c>
      <c r="B14" s="389" t="s">
        <v>40</v>
      </c>
      <c r="C14" s="389" t="s">
        <v>39</v>
      </c>
      <c r="D14" s="389" t="s">
        <v>23</v>
      </c>
      <c r="E14" s="383" t="s">
        <v>5698</v>
      </c>
      <c r="F14" s="389"/>
      <c r="G14" s="389"/>
      <c r="H14" s="388"/>
      <c r="I14" s="389"/>
      <c r="J14" s="389"/>
      <c r="K14" s="387"/>
    </row>
    <row r="15" spans="1:11" ht="15" customHeight="1" thickBot="1">
      <c r="A15" s="389" t="s">
        <v>3916</v>
      </c>
      <c r="B15" s="389" t="s">
        <v>41</v>
      </c>
      <c r="C15" s="389" t="s">
        <v>3916</v>
      </c>
      <c r="D15" s="389" t="s">
        <v>42</v>
      </c>
      <c r="E15" s="383" t="s">
        <v>5515</v>
      </c>
      <c r="F15" s="389"/>
      <c r="G15" s="389"/>
      <c r="H15" s="388"/>
      <c r="I15" s="389"/>
      <c r="J15" s="389"/>
      <c r="K15" s="387"/>
    </row>
    <row r="16" spans="1:11" ht="15" customHeight="1" thickBot="1">
      <c r="A16" s="389" t="s">
        <v>43</v>
      </c>
      <c r="B16" s="389" t="s">
        <v>44</v>
      </c>
      <c r="C16" s="389" t="s">
        <v>43</v>
      </c>
      <c r="D16" s="389" t="s">
        <v>23</v>
      </c>
      <c r="E16" s="383" t="s">
        <v>5699</v>
      </c>
      <c r="F16" s="389"/>
      <c r="G16" s="389"/>
      <c r="H16" s="388"/>
      <c r="I16" s="389"/>
      <c r="J16" s="389"/>
      <c r="K16" s="387"/>
    </row>
    <row r="17" spans="1:11" ht="15" customHeight="1" thickBot="1">
      <c r="A17" s="389" t="s">
        <v>45</v>
      </c>
      <c r="B17" s="389" t="s">
        <v>46</v>
      </c>
      <c r="C17" s="389" t="s">
        <v>45</v>
      </c>
      <c r="D17" s="389" t="s">
        <v>23</v>
      </c>
      <c r="E17" s="383" t="s">
        <v>5700</v>
      </c>
      <c r="F17" s="389"/>
      <c r="G17" s="389"/>
      <c r="H17" s="388"/>
      <c r="I17" s="389"/>
      <c r="J17" s="389"/>
      <c r="K17" s="387"/>
    </row>
    <row r="18" spans="1:11" ht="15" customHeight="1" thickBot="1">
      <c r="A18" s="389" t="s">
        <v>47</v>
      </c>
      <c r="B18" s="389" t="s">
        <v>48</v>
      </c>
      <c r="C18" s="389" t="s">
        <v>47</v>
      </c>
      <c r="D18" s="389" t="s">
        <v>23</v>
      </c>
      <c r="E18" s="383" t="s">
        <v>5701</v>
      </c>
      <c r="F18" s="389"/>
      <c r="G18" s="389"/>
      <c r="H18" s="388"/>
      <c r="I18" s="389"/>
      <c r="J18" s="389"/>
      <c r="K18" s="387"/>
    </row>
    <row r="19" spans="1:11" ht="15" customHeight="1" thickBot="1">
      <c r="A19" s="389" t="s">
        <v>49</v>
      </c>
      <c r="B19" s="389" t="s">
        <v>50</v>
      </c>
      <c r="C19" s="389" t="s">
        <v>49</v>
      </c>
      <c r="D19" s="389" t="s">
        <v>18</v>
      </c>
      <c r="E19" s="383" t="s">
        <v>5702</v>
      </c>
      <c r="F19" s="389"/>
      <c r="G19" s="389"/>
      <c r="H19" s="388"/>
      <c r="I19" s="389"/>
      <c r="J19" s="389"/>
      <c r="K19" s="387"/>
    </row>
    <row r="20" spans="1:11" ht="15" customHeight="1" thickBot="1">
      <c r="A20" s="389" t="s">
        <v>51</v>
      </c>
      <c r="B20" s="389" t="s">
        <v>52</v>
      </c>
      <c r="C20" s="389" t="s">
        <v>51</v>
      </c>
      <c r="D20" s="389" t="s">
        <v>23</v>
      </c>
      <c r="E20" s="383" t="s">
        <v>5703</v>
      </c>
      <c r="F20" s="389"/>
      <c r="G20" s="389"/>
      <c r="H20" s="388"/>
      <c r="I20" s="389"/>
      <c r="J20" s="389"/>
      <c r="K20" s="387"/>
    </row>
    <row r="21" spans="1:11" ht="15" customHeight="1" thickBot="1">
      <c r="A21" s="389" t="s">
        <v>53</v>
      </c>
      <c r="B21" s="389" t="s">
        <v>54</v>
      </c>
      <c r="C21" s="389" t="s">
        <v>53</v>
      </c>
      <c r="D21" s="389" t="s">
        <v>23</v>
      </c>
      <c r="E21" s="383" t="s">
        <v>5704</v>
      </c>
      <c r="F21" s="389"/>
      <c r="G21" s="389"/>
      <c r="H21" s="388"/>
      <c r="I21" s="389"/>
      <c r="J21" s="389"/>
      <c r="K21" s="387"/>
    </row>
    <row r="22" spans="1:11" ht="15" customHeight="1" thickBot="1">
      <c r="A22" s="389" t="s">
        <v>55</v>
      </c>
      <c r="B22" s="389" t="s">
        <v>56</v>
      </c>
      <c r="C22" s="389" t="s">
        <v>55</v>
      </c>
      <c r="D22" s="389" t="s">
        <v>23</v>
      </c>
      <c r="E22" s="383" t="s">
        <v>5705</v>
      </c>
      <c r="F22" s="389"/>
      <c r="G22" s="389"/>
      <c r="H22" s="388"/>
      <c r="I22" s="389"/>
      <c r="J22" s="389"/>
      <c r="K22" s="387"/>
    </row>
    <row r="23" spans="1:11" ht="15" customHeight="1" thickBot="1">
      <c r="A23" s="389" t="s">
        <v>57</v>
      </c>
      <c r="B23" s="389" t="s">
        <v>58</v>
      </c>
      <c r="C23" s="389" t="s">
        <v>57</v>
      </c>
      <c r="D23" s="389" t="s">
        <v>23</v>
      </c>
      <c r="E23" s="383" t="s">
        <v>5706</v>
      </c>
      <c r="F23" s="389"/>
      <c r="G23" s="389"/>
      <c r="H23" s="388"/>
      <c r="I23" s="389"/>
      <c r="J23" s="389"/>
      <c r="K23" s="387"/>
    </row>
    <row r="24" spans="1:11" ht="15" customHeight="1" thickBot="1">
      <c r="A24" s="389" t="s">
        <v>59</v>
      </c>
      <c r="B24" s="389" t="s">
        <v>60</v>
      </c>
      <c r="C24" s="389" t="s">
        <v>59</v>
      </c>
      <c r="D24" s="389" t="s">
        <v>18</v>
      </c>
      <c r="E24" s="383" t="s">
        <v>5707</v>
      </c>
      <c r="F24" s="389"/>
      <c r="G24" s="389"/>
      <c r="H24" s="388"/>
      <c r="I24" s="389"/>
      <c r="J24" s="389"/>
      <c r="K24" s="387"/>
    </row>
    <row r="25" spans="1:11" ht="15" customHeight="1" thickBot="1">
      <c r="A25" s="389" t="s">
        <v>61</v>
      </c>
      <c r="B25" s="389" t="s">
        <v>62</v>
      </c>
      <c r="C25" s="389" t="s">
        <v>61</v>
      </c>
      <c r="D25" s="389" t="s">
        <v>23</v>
      </c>
      <c r="E25" s="383" t="s">
        <v>5708</v>
      </c>
      <c r="F25" s="389"/>
      <c r="G25" s="389"/>
      <c r="H25" s="388"/>
      <c r="I25" s="389"/>
      <c r="J25" s="389"/>
      <c r="K25" s="387"/>
    </row>
    <row r="26" spans="1:11" ht="15" customHeight="1" thickBot="1">
      <c r="A26" s="389" t="s">
        <v>3922</v>
      </c>
      <c r="B26" s="389" t="s">
        <v>63</v>
      </c>
      <c r="C26" s="389" t="s">
        <v>3922</v>
      </c>
      <c r="D26" s="389" t="s">
        <v>42</v>
      </c>
      <c r="E26" s="383" t="s">
        <v>5516</v>
      </c>
      <c r="F26" s="389"/>
      <c r="G26" s="389"/>
      <c r="H26" s="388"/>
      <c r="I26" s="389"/>
      <c r="J26" s="389"/>
      <c r="K26" s="387"/>
    </row>
    <row r="27" spans="1:11" ht="15" customHeight="1" thickBot="1">
      <c r="A27" s="389" t="s">
        <v>5648</v>
      </c>
      <c r="B27" s="389" t="s">
        <v>5649</v>
      </c>
      <c r="C27" s="389" t="s">
        <v>5648</v>
      </c>
      <c r="D27" s="389" t="s">
        <v>42</v>
      </c>
      <c r="E27" s="383" t="s">
        <v>5709</v>
      </c>
      <c r="F27" s="389"/>
      <c r="G27" s="389"/>
      <c r="H27" s="388"/>
      <c r="I27" s="389"/>
      <c r="J27" s="389"/>
      <c r="K27" s="387"/>
    </row>
    <row r="28" spans="1:11" ht="15" customHeight="1" thickBot="1">
      <c r="A28" s="389" t="s">
        <v>64</v>
      </c>
      <c r="B28" s="389" t="s">
        <v>65</v>
      </c>
      <c r="C28" s="389" t="s">
        <v>64</v>
      </c>
      <c r="D28" s="389" t="s">
        <v>18</v>
      </c>
      <c r="E28" s="383" t="s">
        <v>5710</v>
      </c>
      <c r="F28" s="389"/>
      <c r="G28" s="389"/>
      <c r="H28" s="388"/>
      <c r="I28" s="389"/>
      <c r="J28" s="389"/>
      <c r="K28" s="387"/>
    </row>
    <row r="29" spans="1:11" ht="15" customHeight="1" thickBot="1">
      <c r="A29" s="389" t="s">
        <v>66</v>
      </c>
      <c r="B29" s="389" t="s">
        <v>67</v>
      </c>
      <c r="C29" s="389" t="s">
        <v>66</v>
      </c>
      <c r="D29" s="389" t="s">
        <v>23</v>
      </c>
      <c r="E29" s="383" t="s">
        <v>5711</v>
      </c>
      <c r="F29" s="389"/>
      <c r="G29" s="389"/>
      <c r="H29" s="388"/>
      <c r="I29" s="389"/>
      <c r="J29" s="389"/>
      <c r="K29" s="387"/>
    </row>
    <row r="30" spans="1:11" ht="15" customHeight="1" thickBot="1">
      <c r="A30" s="389" t="s">
        <v>3937</v>
      </c>
      <c r="B30" s="389" t="s">
        <v>3817</v>
      </c>
      <c r="C30" s="389" t="s">
        <v>3937</v>
      </c>
      <c r="D30" s="389" t="s">
        <v>18</v>
      </c>
      <c r="E30" s="383" t="s">
        <v>5712</v>
      </c>
      <c r="F30" s="389"/>
      <c r="G30" s="389"/>
      <c r="H30" s="388"/>
      <c r="I30" s="389"/>
      <c r="J30" s="389"/>
      <c r="K30" s="387"/>
    </row>
    <row r="31" spans="1:11" ht="15" customHeight="1" thickBot="1">
      <c r="A31" s="389" t="s">
        <v>68</v>
      </c>
      <c r="B31" s="389" t="s">
        <v>69</v>
      </c>
      <c r="C31" s="389" t="s">
        <v>68</v>
      </c>
      <c r="D31" s="389" t="s">
        <v>18</v>
      </c>
      <c r="E31" s="383" t="s">
        <v>5713</v>
      </c>
      <c r="F31" s="389"/>
      <c r="G31" s="389"/>
      <c r="H31" s="388"/>
      <c r="I31" s="389"/>
      <c r="J31" s="389"/>
      <c r="K31" s="387"/>
    </row>
    <row r="32" spans="1:11" ht="15" customHeight="1" thickBot="1">
      <c r="A32" s="389" t="s">
        <v>70</v>
      </c>
      <c r="B32" s="389" t="s">
        <v>71</v>
      </c>
      <c r="C32" s="389" t="s">
        <v>70</v>
      </c>
      <c r="D32" s="389" t="s">
        <v>23</v>
      </c>
      <c r="E32" s="383" t="s">
        <v>5714</v>
      </c>
      <c r="F32" s="389"/>
      <c r="G32" s="389"/>
      <c r="H32" s="388"/>
      <c r="I32" s="389"/>
      <c r="J32" s="389"/>
      <c r="K32" s="387"/>
    </row>
    <row r="33" spans="1:11" ht="15" customHeight="1" thickBot="1">
      <c r="A33" s="389" t="s">
        <v>72</v>
      </c>
      <c r="B33" s="389" t="s">
        <v>73</v>
      </c>
      <c r="C33" s="389" t="s">
        <v>72</v>
      </c>
      <c r="D33" s="389" t="s">
        <v>23</v>
      </c>
      <c r="E33" s="383" t="s">
        <v>5715</v>
      </c>
      <c r="F33" s="389"/>
      <c r="G33" s="389"/>
      <c r="H33" s="388"/>
      <c r="I33" s="389"/>
      <c r="J33" s="389"/>
      <c r="K33" s="387"/>
    </row>
    <row r="34" spans="1:11" ht="15" customHeight="1" thickBot="1">
      <c r="A34" s="389" t="s">
        <v>74</v>
      </c>
      <c r="B34" s="389" t="s">
        <v>75</v>
      </c>
      <c r="C34" s="389" t="s">
        <v>74</v>
      </c>
      <c r="D34" s="389" t="s">
        <v>23</v>
      </c>
      <c r="E34" s="383" t="s">
        <v>5716</v>
      </c>
      <c r="F34" s="389"/>
      <c r="G34" s="389"/>
      <c r="H34" s="388"/>
      <c r="I34" s="389"/>
      <c r="J34" s="389"/>
      <c r="K34" s="387"/>
    </row>
    <row r="35" spans="1:11" ht="15" customHeight="1" thickBot="1">
      <c r="A35" s="389" t="s">
        <v>76</v>
      </c>
      <c r="B35" s="389" t="s">
        <v>77</v>
      </c>
      <c r="C35" s="389" t="s">
        <v>76</v>
      </c>
      <c r="D35" s="389" t="s">
        <v>18</v>
      </c>
      <c r="E35" s="383" t="s">
        <v>5717</v>
      </c>
      <c r="F35" s="389"/>
      <c r="G35" s="389"/>
      <c r="H35" s="388"/>
      <c r="I35" s="389"/>
      <c r="J35" s="389"/>
      <c r="K35" s="387"/>
    </row>
    <row r="36" spans="1:11" ht="15" customHeight="1" thickBot="1">
      <c r="A36" s="389" t="s">
        <v>78</v>
      </c>
      <c r="B36" s="389" t="s">
        <v>79</v>
      </c>
      <c r="C36" s="389" t="s">
        <v>78</v>
      </c>
      <c r="D36" s="389" t="s">
        <v>23</v>
      </c>
      <c r="E36" s="383" t="s">
        <v>5718</v>
      </c>
      <c r="F36" s="389"/>
      <c r="G36" s="389"/>
      <c r="H36" s="388"/>
      <c r="I36" s="389"/>
      <c r="J36" s="389"/>
      <c r="K36" s="387"/>
    </row>
    <row r="37" spans="1:11" ht="15" customHeight="1" thickBot="1">
      <c r="A37" s="389" t="s">
        <v>80</v>
      </c>
      <c r="B37" s="389" t="s">
        <v>81</v>
      </c>
      <c r="C37" s="389" t="s">
        <v>80</v>
      </c>
      <c r="D37" s="389" t="s">
        <v>23</v>
      </c>
      <c r="E37" s="383" t="s">
        <v>5719</v>
      </c>
      <c r="F37" s="389"/>
      <c r="G37" s="389"/>
      <c r="H37" s="388"/>
      <c r="I37" s="389"/>
      <c r="J37" s="389"/>
      <c r="K37" s="387"/>
    </row>
    <row r="38" spans="1:11" ht="15" customHeight="1" thickBot="1">
      <c r="A38" s="389" t="s">
        <v>82</v>
      </c>
      <c r="B38" s="389" t="s">
        <v>83</v>
      </c>
      <c r="C38" s="389" t="s">
        <v>82</v>
      </c>
      <c r="D38" s="389" t="s">
        <v>23</v>
      </c>
      <c r="E38" s="383" t="s">
        <v>5720</v>
      </c>
      <c r="F38" s="389"/>
      <c r="G38" s="389"/>
      <c r="H38" s="388"/>
      <c r="I38" s="389"/>
      <c r="J38" s="389"/>
      <c r="K38" s="387"/>
    </row>
    <row r="39" spans="1:11" ht="15" customHeight="1" thickBot="1">
      <c r="A39" s="389" t="s">
        <v>84</v>
      </c>
      <c r="B39" s="389" t="s">
        <v>85</v>
      </c>
      <c r="C39" s="389" t="s">
        <v>84</v>
      </c>
      <c r="D39" s="389" t="s">
        <v>23</v>
      </c>
      <c r="E39" s="383" t="s">
        <v>5721</v>
      </c>
      <c r="F39" s="389"/>
      <c r="G39" s="389"/>
      <c r="H39" s="388"/>
      <c r="I39" s="389"/>
      <c r="J39" s="389"/>
      <c r="K39" s="387"/>
    </row>
    <row r="40" spans="1:11" ht="15" customHeight="1" thickBot="1">
      <c r="A40" s="389" t="s">
        <v>86</v>
      </c>
      <c r="B40" s="389" t="s">
        <v>87</v>
      </c>
      <c r="C40" s="389" t="s">
        <v>86</v>
      </c>
      <c r="D40" s="389" t="s">
        <v>23</v>
      </c>
      <c r="E40" s="383" t="s">
        <v>5722</v>
      </c>
      <c r="F40" s="389"/>
      <c r="G40" s="389"/>
      <c r="H40" s="388"/>
      <c r="I40" s="389"/>
      <c r="J40" s="389"/>
      <c r="K40" s="387"/>
    </row>
    <row r="41" spans="1:11" ht="15" customHeight="1" thickBot="1">
      <c r="A41" s="389" t="s">
        <v>88</v>
      </c>
      <c r="B41" s="389" t="s">
        <v>89</v>
      </c>
      <c r="C41" s="389" t="s">
        <v>88</v>
      </c>
      <c r="D41" s="389" t="s">
        <v>18</v>
      </c>
      <c r="E41" s="383" t="s">
        <v>5723</v>
      </c>
      <c r="F41" s="389"/>
      <c r="G41" s="389"/>
      <c r="H41" s="388"/>
      <c r="I41" s="389"/>
      <c r="J41" s="389"/>
      <c r="K41" s="387"/>
    </row>
    <row r="42" spans="1:11" ht="15" customHeight="1" thickBot="1">
      <c r="A42" s="389" t="s">
        <v>90</v>
      </c>
      <c r="B42" s="389" t="s">
        <v>91</v>
      </c>
      <c r="C42" s="389" t="s">
        <v>90</v>
      </c>
      <c r="D42" s="389" t="s">
        <v>18</v>
      </c>
      <c r="E42" s="383" t="s">
        <v>5724</v>
      </c>
      <c r="F42" s="389"/>
      <c r="G42" s="389"/>
      <c r="H42" s="388"/>
      <c r="I42" s="389"/>
      <c r="J42" s="389"/>
      <c r="K42" s="387"/>
    </row>
    <row r="43" spans="1:11" ht="15" customHeight="1" thickBot="1">
      <c r="A43" s="389" t="s">
        <v>92</v>
      </c>
      <c r="B43" s="389" t="s">
        <v>93</v>
      </c>
      <c r="C43" s="389" t="s">
        <v>92</v>
      </c>
      <c r="D43" s="389" t="s">
        <v>23</v>
      </c>
      <c r="E43" s="383" t="s">
        <v>5725</v>
      </c>
      <c r="F43" s="389"/>
      <c r="G43" s="389"/>
      <c r="H43" s="388"/>
      <c r="I43" s="389"/>
      <c r="J43" s="389"/>
      <c r="K43" s="387"/>
    </row>
    <row r="44" spans="1:11" ht="15" customHeight="1" thickBot="1">
      <c r="A44" s="389" t="s">
        <v>94</v>
      </c>
      <c r="B44" s="389" t="s">
        <v>95</v>
      </c>
      <c r="C44" s="389" t="s">
        <v>94</v>
      </c>
      <c r="D44" s="389" t="s">
        <v>34</v>
      </c>
      <c r="E44" s="383" t="s">
        <v>5726</v>
      </c>
      <c r="F44" s="389"/>
      <c r="G44" s="389"/>
      <c r="H44" s="388"/>
      <c r="I44" s="389"/>
      <c r="J44" s="389"/>
      <c r="K44" s="387"/>
    </row>
    <row r="45" spans="1:11" ht="15" customHeight="1" thickBot="1">
      <c r="A45" s="389" t="s">
        <v>3951</v>
      </c>
      <c r="B45" s="389" t="s">
        <v>96</v>
      </c>
      <c r="C45" s="389" t="s">
        <v>3951</v>
      </c>
      <c r="D45" s="389" t="s">
        <v>42</v>
      </c>
      <c r="E45" s="383" t="s">
        <v>5518</v>
      </c>
      <c r="F45" s="389"/>
      <c r="G45" s="389"/>
      <c r="H45" s="388"/>
      <c r="I45" s="389"/>
      <c r="J45" s="389"/>
      <c r="K45" s="387"/>
    </row>
    <row r="46" spans="1:11" ht="15" customHeight="1" thickBot="1">
      <c r="A46" s="389" t="s">
        <v>97</v>
      </c>
      <c r="B46" s="389" t="s">
        <v>98</v>
      </c>
      <c r="C46" s="389" t="s">
        <v>97</v>
      </c>
      <c r="D46" s="389" t="s">
        <v>23</v>
      </c>
      <c r="E46" s="383" t="s">
        <v>5727</v>
      </c>
      <c r="F46" s="389"/>
      <c r="G46" s="389"/>
      <c r="H46" s="388"/>
      <c r="I46" s="389"/>
      <c r="J46" s="389"/>
      <c r="K46" s="387"/>
    </row>
    <row r="47" spans="1:11" ht="15" customHeight="1" thickBot="1">
      <c r="A47" s="389" t="s">
        <v>99</v>
      </c>
      <c r="B47" s="389" t="s">
        <v>100</v>
      </c>
      <c r="C47" s="389" t="s">
        <v>99</v>
      </c>
      <c r="D47" s="389" t="s">
        <v>34</v>
      </c>
      <c r="E47" s="383" t="s">
        <v>5728</v>
      </c>
      <c r="F47" s="389"/>
      <c r="G47" s="389"/>
      <c r="H47" s="388"/>
      <c r="I47" s="389"/>
      <c r="J47" s="389"/>
      <c r="K47" s="387"/>
    </row>
    <row r="48" spans="1:11" ht="15" customHeight="1" thickBot="1">
      <c r="A48" s="389" t="s">
        <v>101</v>
      </c>
      <c r="B48" s="389" t="s">
        <v>102</v>
      </c>
      <c r="C48" s="389" t="s">
        <v>101</v>
      </c>
      <c r="D48" s="389" t="s">
        <v>23</v>
      </c>
      <c r="E48" s="383" t="s">
        <v>5729</v>
      </c>
      <c r="F48" s="389"/>
      <c r="G48" s="389"/>
      <c r="H48" s="388"/>
      <c r="I48" s="389"/>
      <c r="J48" s="389"/>
      <c r="K48" s="387"/>
    </row>
    <row r="49" spans="1:11" ht="15" customHeight="1" thickBot="1">
      <c r="A49" s="389" t="s">
        <v>103</v>
      </c>
      <c r="B49" s="389" t="s">
        <v>104</v>
      </c>
      <c r="C49" s="389" t="s">
        <v>103</v>
      </c>
      <c r="D49" s="389" t="s">
        <v>23</v>
      </c>
      <c r="E49" s="383" t="s">
        <v>5730</v>
      </c>
      <c r="F49" s="389"/>
      <c r="G49" s="389"/>
      <c r="H49" s="388"/>
      <c r="I49" s="389"/>
      <c r="J49" s="389"/>
      <c r="K49" s="387"/>
    </row>
    <row r="50" spans="1:11" ht="15" customHeight="1" thickBot="1">
      <c r="A50" s="389" t="s">
        <v>105</v>
      </c>
      <c r="B50" s="389" t="s">
        <v>106</v>
      </c>
      <c r="C50" s="389" t="s">
        <v>105</v>
      </c>
      <c r="D50" s="389" t="s">
        <v>23</v>
      </c>
      <c r="E50" s="383" t="s">
        <v>5731</v>
      </c>
      <c r="F50" s="389"/>
      <c r="G50" s="389"/>
      <c r="H50" s="388"/>
      <c r="I50" s="389"/>
      <c r="J50" s="389"/>
      <c r="K50" s="387"/>
    </row>
    <row r="51" spans="1:11" ht="15" customHeight="1" thickBot="1">
      <c r="A51" s="389" t="s">
        <v>107</v>
      </c>
      <c r="B51" s="389" t="s">
        <v>108</v>
      </c>
      <c r="C51" s="389" t="s">
        <v>107</v>
      </c>
      <c r="D51" s="389" t="s">
        <v>18</v>
      </c>
      <c r="E51" s="383" t="s">
        <v>5732</v>
      </c>
      <c r="F51" s="389"/>
      <c r="G51" s="389"/>
      <c r="H51" s="388"/>
      <c r="I51" s="389"/>
      <c r="J51" s="389"/>
      <c r="K51" s="387"/>
    </row>
    <row r="52" spans="1:11" ht="15" customHeight="1" thickBot="1">
      <c r="A52" s="389" t="s">
        <v>109</v>
      </c>
      <c r="B52" s="389" t="s">
        <v>110</v>
      </c>
      <c r="C52" s="389" t="s">
        <v>109</v>
      </c>
      <c r="D52" s="389" t="s">
        <v>23</v>
      </c>
      <c r="E52" s="383" t="s">
        <v>5733</v>
      </c>
      <c r="F52" s="389"/>
      <c r="G52" s="389"/>
      <c r="H52" s="388"/>
      <c r="I52" s="389"/>
      <c r="J52" s="389"/>
      <c r="K52" s="387"/>
    </row>
    <row r="53" spans="1:11" ht="15" customHeight="1" thickBot="1">
      <c r="A53" s="389" t="s">
        <v>111</v>
      </c>
      <c r="B53" s="389" t="s">
        <v>112</v>
      </c>
      <c r="C53" s="389" t="s">
        <v>111</v>
      </c>
      <c r="D53" s="389" t="s">
        <v>23</v>
      </c>
      <c r="E53" s="383" t="s">
        <v>5734</v>
      </c>
      <c r="F53" s="389"/>
      <c r="G53" s="389"/>
      <c r="H53" s="388"/>
      <c r="I53" s="389"/>
      <c r="J53" s="389"/>
      <c r="K53" s="387"/>
    </row>
    <row r="54" spans="1:11" ht="15" customHeight="1" thickBot="1">
      <c r="A54" s="389" t="s">
        <v>113</v>
      </c>
      <c r="B54" s="389" t="s">
        <v>114</v>
      </c>
      <c r="C54" s="389" t="s">
        <v>113</v>
      </c>
      <c r="D54" s="389" t="s">
        <v>23</v>
      </c>
      <c r="E54" s="383" t="s">
        <v>5735</v>
      </c>
      <c r="F54" s="389"/>
      <c r="G54" s="389"/>
      <c r="H54" s="388"/>
      <c r="I54" s="389"/>
      <c r="J54" s="389"/>
      <c r="K54" s="387"/>
    </row>
    <row r="55" spans="1:11" ht="15" customHeight="1" thickBot="1">
      <c r="A55" s="389" t="s">
        <v>3927</v>
      </c>
      <c r="B55" s="389" t="s">
        <v>115</v>
      </c>
      <c r="C55" s="389" t="s">
        <v>3927</v>
      </c>
      <c r="D55" s="389" t="s">
        <v>42</v>
      </c>
      <c r="E55" s="383" t="s">
        <v>5521</v>
      </c>
      <c r="F55" s="389"/>
      <c r="G55" s="389"/>
      <c r="H55" s="388"/>
      <c r="I55" s="389"/>
      <c r="J55" s="389"/>
      <c r="K55" s="387"/>
    </row>
    <row r="56" spans="1:11" ht="15" customHeight="1" thickBot="1">
      <c r="A56" s="389" t="s">
        <v>116</v>
      </c>
      <c r="B56" s="389" t="s">
        <v>117</v>
      </c>
      <c r="C56" s="389" t="s">
        <v>116</v>
      </c>
      <c r="D56" s="389" t="s">
        <v>34</v>
      </c>
      <c r="E56" s="383" t="s">
        <v>5736</v>
      </c>
      <c r="F56" s="389"/>
      <c r="G56" s="389"/>
      <c r="H56" s="388"/>
      <c r="I56" s="389"/>
      <c r="J56" s="389"/>
      <c r="K56" s="387"/>
    </row>
    <row r="57" spans="1:11" ht="15" customHeight="1" thickBot="1">
      <c r="A57" s="389" t="s">
        <v>118</v>
      </c>
      <c r="B57" s="389" t="s">
        <v>119</v>
      </c>
      <c r="C57" s="389" t="s">
        <v>118</v>
      </c>
      <c r="D57" s="389" t="s">
        <v>23</v>
      </c>
      <c r="E57" s="383" t="s">
        <v>5737</v>
      </c>
      <c r="F57" s="389"/>
      <c r="G57" s="389"/>
      <c r="H57" s="388"/>
      <c r="I57" s="389"/>
      <c r="J57" s="389"/>
      <c r="K57" s="387"/>
    </row>
    <row r="58" spans="1:11" ht="15" customHeight="1" thickBot="1">
      <c r="A58" s="389" t="s">
        <v>120</v>
      </c>
      <c r="B58" s="389" t="s">
        <v>121</v>
      </c>
      <c r="C58" s="389" t="s">
        <v>120</v>
      </c>
      <c r="D58" s="389" t="s">
        <v>23</v>
      </c>
      <c r="E58" s="383" t="s">
        <v>5738</v>
      </c>
      <c r="F58" s="389"/>
      <c r="G58" s="389"/>
      <c r="H58" s="388"/>
      <c r="I58" s="389"/>
      <c r="J58" s="389"/>
      <c r="K58" s="387"/>
    </row>
    <row r="59" spans="1:11" ht="15" customHeight="1" thickBot="1">
      <c r="A59" s="389" t="s">
        <v>122</v>
      </c>
      <c r="B59" s="389" t="s">
        <v>123</v>
      </c>
      <c r="C59" s="389" t="s">
        <v>122</v>
      </c>
      <c r="D59" s="389" t="s">
        <v>23</v>
      </c>
      <c r="E59" s="383" t="s">
        <v>5739</v>
      </c>
      <c r="F59" s="389"/>
      <c r="G59" s="389"/>
      <c r="H59" s="388"/>
      <c r="I59" s="389"/>
      <c r="J59" s="389"/>
      <c r="K59" s="387"/>
    </row>
    <row r="60" spans="1:11" ht="15" customHeight="1" thickBot="1">
      <c r="A60" s="389" t="s">
        <v>124</v>
      </c>
      <c r="B60" s="389" t="s">
        <v>125</v>
      </c>
      <c r="C60" s="389" t="s">
        <v>124</v>
      </c>
      <c r="D60" s="389" t="s">
        <v>23</v>
      </c>
      <c r="E60" s="383" t="s">
        <v>5740</v>
      </c>
      <c r="F60" s="389"/>
      <c r="G60" s="389"/>
      <c r="H60" s="388"/>
      <c r="I60" s="389"/>
      <c r="J60" s="389"/>
      <c r="K60" s="387"/>
    </row>
    <row r="61" spans="1:11" ht="15" customHeight="1" thickBot="1">
      <c r="A61" s="389" t="s">
        <v>126</v>
      </c>
      <c r="B61" s="389" t="s">
        <v>127</v>
      </c>
      <c r="C61" s="389" t="s">
        <v>126</v>
      </c>
      <c r="D61" s="389" t="s">
        <v>23</v>
      </c>
      <c r="E61" s="383" t="s">
        <v>5741</v>
      </c>
      <c r="F61" s="389"/>
      <c r="G61" s="389"/>
      <c r="H61" s="388"/>
      <c r="I61" s="389"/>
      <c r="J61" s="389"/>
      <c r="K61" s="387"/>
    </row>
    <row r="62" spans="1:11" ht="15" customHeight="1" thickBot="1">
      <c r="A62" s="389" t="s">
        <v>128</v>
      </c>
      <c r="B62" s="389" t="s">
        <v>129</v>
      </c>
      <c r="C62" s="389" t="s">
        <v>128</v>
      </c>
      <c r="D62" s="389" t="s">
        <v>34</v>
      </c>
      <c r="E62" s="383" t="s">
        <v>5742</v>
      </c>
      <c r="F62" s="389"/>
      <c r="G62" s="389"/>
      <c r="H62" s="388"/>
      <c r="I62" s="389"/>
      <c r="J62" s="389"/>
      <c r="K62" s="387"/>
    </row>
    <row r="63" spans="1:11" ht="15" customHeight="1" thickBot="1">
      <c r="A63" s="389" t="s">
        <v>130</v>
      </c>
      <c r="B63" s="389" t="s">
        <v>131</v>
      </c>
      <c r="C63" s="389" t="s">
        <v>130</v>
      </c>
      <c r="D63" s="389" t="s">
        <v>23</v>
      </c>
      <c r="E63" s="383" t="s">
        <v>5743</v>
      </c>
      <c r="F63" s="389"/>
      <c r="G63" s="389"/>
      <c r="H63" s="388"/>
      <c r="I63" s="389"/>
      <c r="J63" s="389"/>
      <c r="K63" s="387"/>
    </row>
    <row r="64" spans="1:11" ht="15" customHeight="1" thickBot="1">
      <c r="A64" s="389" t="s">
        <v>132</v>
      </c>
      <c r="B64" s="389" t="s">
        <v>133</v>
      </c>
      <c r="C64" s="389" t="s">
        <v>132</v>
      </c>
      <c r="D64" s="389" t="s">
        <v>23</v>
      </c>
      <c r="E64" s="383" t="s">
        <v>5744</v>
      </c>
      <c r="F64" s="389"/>
      <c r="G64" s="389"/>
      <c r="H64" s="388"/>
      <c r="I64" s="389"/>
      <c r="J64" s="389"/>
      <c r="K64" s="387"/>
    </row>
    <row r="65" spans="1:11" ht="15" customHeight="1" thickBot="1">
      <c r="A65" s="389" t="s">
        <v>134</v>
      </c>
      <c r="B65" s="389" t="s">
        <v>135</v>
      </c>
      <c r="C65" s="389" t="s">
        <v>134</v>
      </c>
      <c r="D65" s="389" t="s">
        <v>23</v>
      </c>
      <c r="E65" s="383" t="s">
        <v>5745</v>
      </c>
      <c r="F65" s="389"/>
      <c r="G65" s="389"/>
      <c r="H65" s="388"/>
      <c r="I65" s="389"/>
      <c r="J65" s="389"/>
      <c r="K65" s="387"/>
    </row>
    <row r="66" spans="1:11" ht="15" customHeight="1" thickBot="1">
      <c r="A66" s="389" t="s">
        <v>136</v>
      </c>
      <c r="B66" s="389" t="s">
        <v>137</v>
      </c>
      <c r="C66" s="389" t="s">
        <v>136</v>
      </c>
      <c r="D66" s="389" t="s">
        <v>18</v>
      </c>
      <c r="E66" s="383" t="s">
        <v>5746</v>
      </c>
      <c r="F66" s="389"/>
      <c r="G66" s="389"/>
      <c r="H66" s="388"/>
      <c r="I66" s="389"/>
      <c r="J66" s="389"/>
      <c r="K66" s="387"/>
    </row>
    <row r="67" spans="1:11" ht="15" customHeight="1" thickBot="1">
      <c r="A67" s="389" t="s">
        <v>138</v>
      </c>
      <c r="B67" s="389" t="s">
        <v>139</v>
      </c>
      <c r="C67" s="389" t="s">
        <v>138</v>
      </c>
      <c r="D67" s="389" t="s">
        <v>23</v>
      </c>
      <c r="E67" s="383" t="s">
        <v>5747</v>
      </c>
      <c r="F67" s="389"/>
      <c r="G67" s="389"/>
      <c r="H67" s="388"/>
      <c r="I67" s="389"/>
      <c r="J67" s="389"/>
      <c r="K67" s="387"/>
    </row>
    <row r="68" spans="1:11" ht="15" customHeight="1" thickBot="1">
      <c r="A68" s="389" t="s">
        <v>140</v>
      </c>
      <c r="B68" s="389" t="s">
        <v>141</v>
      </c>
      <c r="C68" s="389" t="s">
        <v>140</v>
      </c>
      <c r="D68" s="389" t="s">
        <v>23</v>
      </c>
      <c r="E68" s="383" t="s">
        <v>5748</v>
      </c>
      <c r="F68" s="389"/>
      <c r="G68" s="389"/>
      <c r="H68" s="388"/>
      <c r="I68" s="389"/>
      <c r="J68" s="389"/>
      <c r="K68" s="387"/>
    </row>
    <row r="69" spans="1:11" ht="15" customHeight="1" thickBot="1">
      <c r="A69" s="389" t="s">
        <v>142</v>
      </c>
      <c r="B69" s="389" t="s">
        <v>143</v>
      </c>
      <c r="C69" s="389" t="s">
        <v>142</v>
      </c>
      <c r="D69" s="389" t="s">
        <v>23</v>
      </c>
      <c r="E69" s="383" t="s">
        <v>5749</v>
      </c>
      <c r="F69" s="389"/>
      <c r="G69" s="389"/>
      <c r="H69" s="388"/>
      <c r="I69" s="389"/>
      <c r="J69" s="389"/>
      <c r="K69" s="387"/>
    </row>
    <row r="70" spans="1:11" ht="15" customHeight="1" thickBot="1">
      <c r="A70" s="389" t="s">
        <v>3930</v>
      </c>
      <c r="B70" s="389" t="s">
        <v>144</v>
      </c>
      <c r="C70" s="389" t="s">
        <v>3930</v>
      </c>
      <c r="D70" s="389" t="s">
        <v>42</v>
      </c>
      <c r="E70" s="383" t="s">
        <v>5522</v>
      </c>
      <c r="F70" s="389"/>
      <c r="G70" s="389"/>
      <c r="H70" s="388"/>
      <c r="I70" s="389"/>
      <c r="J70" s="389"/>
      <c r="K70" s="387"/>
    </row>
    <row r="71" spans="1:11" ht="15" customHeight="1" thickBot="1">
      <c r="A71" s="389" t="s">
        <v>145</v>
      </c>
      <c r="B71" s="389" t="s">
        <v>146</v>
      </c>
      <c r="C71" s="389" t="s">
        <v>145</v>
      </c>
      <c r="D71" s="389" t="s">
        <v>23</v>
      </c>
      <c r="E71" s="383" t="s">
        <v>5750</v>
      </c>
      <c r="F71" s="389"/>
      <c r="G71" s="389"/>
      <c r="H71" s="388"/>
      <c r="I71" s="389"/>
      <c r="J71" s="389"/>
      <c r="K71" s="387"/>
    </row>
    <row r="72" spans="1:11" ht="15" customHeight="1" thickBot="1">
      <c r="A72" s="389" t="s">
        <v>147</v>
      </c>
      <c r="B72" s="389" t="s">
        <v>148</v>
      </c>
      <c r="C72" s="389" t="s">
        <v>147</v>
      </c>
      <c r="D72" s="389" t="s">
        <v>23</v>
      </c>
      <c r="E72" s="383" t="s">
        <v>5751</v>
      </c>
      <c r="F72" s="389"/>
      <c r="G72" s="389"/>
      <c r="H72" s="388"/>
      <c r="I72" s="389"/>
      <c r="J72" s="389"/>
      <c r="K72" s="387"/>
    </row>
    <row r="73" spans="1:11" ht="15" customHeight="1" thickBot="1">
      <c r="A73" s="389" t="s">
        <v>149</v>
      </c>
      <c r="B73" s="389" t="s">
        <v>150</v>
      </c>
      <c r="C73" s="389" t="s">
        <v>149</v>
      </c>
      <c r="D73" s="389" t="s">
        <v>23</v>
      </c>
      <c r="E73" s="383" t="s">
        <v>5752</v>
      </c>
      <c r="F73" s="389"/>
      <c r="G73" s="389"/>
      <c r="H73" s="388"/>
      <c r="I73" s="389"/>
      <c r="J73" s="389"/>
      <c r="K73" s="387"/>
    </row>
    <row r="74" spans="1:11" ht="15" customHeight="1" thickBot="1">
      <c r="A74" s="389" t="s">
        <v>151</v>
      </c>
      <c r="B74" s="389" t="s">
        <v>152</v>
      </c>
      <c r="C74" s="389" t="s">
        <v>151</v>
      </c>
      <c r="D74" s="389" t="s">
        <v>23</v>
      </c>
      <c r="E74" s="383" t="s">
        <v>5753</v>
      </c>
      <c r="F74" s="389"/>
      <c r="G74" s="389"/>
      <c r="H74" s="388"/>
      <c r="I74" s="389"/>
      <c r="J74" s="389"/>
      <c r="K74" s="387"/>
    </row>
    <row r="75" spans="1:11" ht="15" customHeight="1" thickBot="1">
      <c r="A75" s="389" t="s">
        <v>153</v>
      </c>
      <c r="B75" s="389" t="s">
        <v>154</v>
      </c>
      <c r="C75" s="389" t="s">
        <v>153</v>
      </c>
      <c r="D75" s="389" t="s">
        <v>18</v>
      </c>
      <c r="E75" s="383" t="s">
        <v>5754</v>
      </c>
      <c r="F75" s="389"/>
      <c r="G75" s="389"/>
      <c r="H75" s="388"/>
      <c r="I75" s="389"/>
      <c r="J75" s="389"/>
      <c r="K75" s="387"/>
    </row>
    <row r="76" spans="1:11" ht="15" customHeight="1" thickBot="1">
      <c r="A76" s="389" t="s">
        <v>155</v>
      </c>
      <c r="B76" s="389" t="s">
        <v>156</v>
      </c>
      <c r="C76" s="389" t="s">
        <v>155</v>
      </c>
      <c r="D76" s="389" t="s">
        <v>23</v>
      </c>
      <c r="E76" s="383" t="s">
        <v>5755</v>
      </c>
      <c r="F76" s="389"/>
      <c r="G76" s="389"/>
      <c r="H76" s="388"/>
      <c r="I76" s="389"/>
      <c r="J76" s="389"/>
      <c r="K76" s="387"/>
    </row>
    <row r="77" spans="1:11" ht="15" customHeight="1" thickBot="1">
      <c r="A77" s="389" t="s">
        <v>157</v>
      </c>
      <c r="B77" s="389" t="s">
        <v>158</v>
      </c>
      <c r="C77" s="389" t="s">
        <v>157</v>
      </c>
      <c r="D77" s="389" t="s">
        <v>23</v>
      </c>
      <c r="E77" s="383" t="s">
        <v>5756</v>
      </c>
      <c r="F77" s="389"/>
      <c r="G77" s="389"/>
      <c r="H77" s="388"/>
      <c r="I77" s="389"/>
      <c r="J77" s="389"/>
      <c r="K77" s="387"/>
    </row>
    <row r="78" spans="1:11" ht="15" customHeight="1" thickBot="1">
      <c r="A78" s="389" t="s">
        <v>159</v>
      </c>
      <c r="B78" s="389" t="s">
        <v>160</v>
      </c>
      <c r="C78" s="389" t="s">
        <v>159</v>
      </c>
      <c r="D78" s="389" t="s">
        <v>23</v>
      </c>
      <c r="E78" s="383" t="s">
        <v>5757</v>
      </c>
      <c r="F78" s="389"/>
      <c r="G78" s="389"/>
      <c r="H78" s="388"/>
      <c r="I78" s="389"/>
      <c r="J78" s="389"/>
      <c r="K78" s="387"/>
    </row>
    <row r="79" spans="1:11" ht="15" customHeight="1" thickBot="1">
      <c r="A79" s="389" t="s">
        <v>161</v>
      </c>
      <c r="B79" s="389" t="s">
        <v>162</v>
      </c>
      <c r="C79" s="389" t="s">
        <v>161</v>
      </c>
      <c r="D79" s="389" t="s">
        <v>23</v>
      </c>
      <c r="E79" s="383" t="s">
        <v>5758</v>
      </c>
      <c r="F79" s="389"/>
      <c r="G79" s="389"/>
      <c r="H79" s="388"/>
      <c r="I79" s="389"/>
      <c r="J79" s="389"/>
      <c r="K79" s="387"/>
    </row>
    <row r="80" spans="1:11" ht="15" customHeight="1" thickBot="1">
      <c r="A80" s="389" t="s">
        <v>163</v>
      </c>
      <c r="B80" s="389" t="s">
        <v>164</v>
      </c>
      <c r="C80" s="389" t="s">
        <v>163</v>
      </c>
      <c r="D80" s="389" t="s">
        <v>23</v>
      </c>
      <c r="E80" s="383" t="s">
        <v>5759</v>
      </c>
      <c r="F80" s="389"/>
      <c r="G80" s="389"/>
      <c r="H80" s="388"/>
      <c r="I80" s="389"/>
      <c r="J80" s="389"/>
      <c r="K80" s="387"/>
    </row>
    <row r="81" spans="1:11" ht="15" customHeight="1" thickBot="1">
      <c r="A81" s="389" t="s">
        <v>165</v>
      </c>
      <c r="B81" s="389" t="s">
        <v>166</v>
      </c>
      <c r="C81" s="389" t="s">
        <v>165</v>
      </c>
      <c r="D81" s="389" t="s">
        <v>23</v>
      </c>
      <c r="E81" s="383" t="s">
        <v>5760</v>
      </c>
      <c r="F81" s="389"/>
      <c r="G81" s="389"/>
      <c r="H81" s="388"/>
      <c r="I81" s="389"/>
      <c r="J81" s="389"/>
      <c r="K81" s="387"/>
    </row>
    <row r="82" spans="1:11" ht="15" customHeight="1" thickBot="1">
      <c r="A82" s="389" t="s">
        <v>167</v>
      </c>
      <c r="B82" s="389" t="s">
        <v>168</v>
      </c>
      <c r="C82" s="389" t="s">
        <v>167</v>
      </c>
      <c r="D82" s="389" t="s">
        <v>23</v>
      </c>
      <c r="E82" s="383" t="s">
        <v>5761</v>
      </c>
      <c r="F82" s="389"/>
      <c r="G82" s="389"/>
      <c r="H82" s="388"/>
      <c r="I82" s="389"/>
      <c r="J82" s="389"/>
      <c r="K82" s="387"/>
    </row>
    <row r="83" spans="1:11" ht="15" customHeight="1" thickBot="1">
      <c r="A83" s="389" t="s">
        <v>169</v>
      </c>
      <c r="B83" s="389" t="s">
        <v>170</v>
      </c>
      <c r="C83" s="389" t="s">
        <v>169</v>
      </c>
      <c r="D83" s="389" t="s">
        <v>23</v>
      </c>
      <c r="E83" s="383" t="s">
        <v>5762</v>
      </c>
      <c r="F83" s="389"/>
      <c r="G83" s="389"/>
      <c r="H83" s="388"/>
      <c r="I83" s="389"/>
      <c r="J83" s="389"/>
      <c r="K83" s="387"/>
    </row>
    <row r="84" spans="1:11" ht="15" customHeight="1" thickBot="1">
      <c r="A84" s="389" t="s">
        <v>3938</v>
      </c>
      <c r="B84" s="389" t="s">
        <v>171</v>
      </c>
      <c r="C84" s="389" t="s">
        <v>3938</v>
      </c>
      <c r="D84" s="389" t="s">
        <v>42</v>
      </c>
      <c r="E84" s="383" t="s">
        <v>5523</v>
      </c>
      <c r="F84" s="389"/>
      <c r="G84" s="389"/>
      <c r="H84" s="388"/>
      <c r="I84" s="389"/>
      <c r="J84" s="389"/>
      <c r="K84" s="387"/>
    </row>
    <row r="85" spans="1:11" ht="15" customHeight="1" thickBot="1">
      <c r="A85" s="389" t="s">
        <v>172</v>
      </c>
      <c r="B85" s="389" t="s">
        <v>173</v>
      </c>
      <c r="C85" s="389" t="s">
        <v>172</v>
      </c>
      <c r="D85" s="389" t="s">
        <v>174</v>
      </c>
      <c r="E85" s="383" t="s">
        <v>5763</v>
      </c>
      <c r="F85" s="389"/>
      <c r="G85" s="389"/>
      <c r="H85" s="388"/>
      <c r="I85" s="389"/>
      <c r="J85" s="389"/>
      <c r="K85" s="387"/>
    </row>
    <row r="86" spans="1:11" ht="15" customHeight="1" thickBot="1">
      <c r="A86" s="389" t="s">
        <v>175</v>
      </c>
      <c r="B86" s="389" t="s">
        <v>176</v>
      </c>
      <c r="C86" s="389" t="s">
        <v>175</v>
      </c>
      <c r="D86" s="389" t="s">
        <v>23</v>
      </c>
      <c r="E86" s="383" t="s">
        <v>5764</v>
      </c>
      <c r="F86" s="389"/>
      <c r="G86" s="389"/>
      <c r="H86" s="388"/>
      <c r="I86" s="389"/>
      <c r="J86" s="389"/>
      <c r="K86" s="387"/>
    </row>
    <row r="87" spans="1:11" ht="15" customHeight="1" thickBot="1">
      <c r="A87" s="389" t="s">
        <v>177</v>
      </c>
      <c r="B87" s="389" t="s">
        <v>178</v>
      </c>
      <c r="C87" s="389" t="s">
        <v>177</v>
      </c>
      <c r="D87" s="389" t="s">
        <v>23</v>
      </c>
      <c r="E87" s="383" t="s">
        <v>5765</v>
      </c>
      <c r="F87" s="389"/>
      <c r="G87" s="389"/>
      <c r="H87" s="388"/>
      <c r="I87" s="389"/>
      <c r="J87" s="389"/>
      <c r="K87" s="387"/>
    </row>
    <row r="88" spans="1:11" ht="15" customHeight="1" thickBot="1">
      <c r="A88" s="389" t="s">
        <v>179</v>
      </c>
      <c r="B88" s="389" t="s">
        <v>180</v>
      </c>
      <c r="C88" s="389" t="s">
        <v>179</v>
      </c>
      <c r="D88" s="389" t="s">
        <v>23</v>
      </c>
      <c r="E88" s="383" t="s">
        <v>5766</v>
      </c>
      <c r="F88" s="389"/>
      <c r="G88" s="389"/>
      <c r="H88" s="388"/>
      <c r="I88" s="389"/>
      <c r="J88" s="389"/>
      <c r="K88" s="387"/>
    </row>
    <row r="89" spans="1:11" ht="15" customHeight="1" thickBot="1">
      <c r="A89" s="389" t="s">
        <v>181</v>
      </c>
      <c r="B89" s="389" t="s">
        <v>182</v>
      </c>
      <c r="C89" s="389" t="s">
        <v>181</v>
      </c>
      <c r="D89" s="389" t="s">
        <v>34</v>
      </c>
      <c r="E89" s="383" t="s">
        <v>5767</v>
      </c>
      <c r="F89" s="389"/>
      <c r="G89" s="389"/>
      <c r="H89" s="388"/>
      <c r="I89" s="389"/>
      <c r="J89" s="389"/>
      <c r="K89" s="387"/>
    </row>
    <row r="90" spans="1:11" ht="15" customHeight="1" thickBot="1">
      <c r="A90" s="389" t="s">
        <v>183</v>
      </c>
      <c r="B90" s="389" t="s">
        <v>184</v>
      </c>
      <c r="C90" s="389" t="s">
        <v>183</v>
      </c>
      <c r="D90" s="389" t="s">
        <v>23</v>
      </c>
      <c r="E90" s="383" t="s">
        <v>5768</v>
      </c>
      <c r="F90" s="389"/>
      <c r="G90" s="389"/>
      <c r="H90" s="388"/>
      <c r="I90" s="389"/>
      <c r="J90" s="389"/>
      <c r="K90" s="387"/>
    </row>
    <row r="91" spans="1:11" ht="15" customHeight="1" thickBot="1">
      <c r="A91" s="389" t="s">
        <v>185</v>
      </c>
      <c r="B91" s="389" t="s">
        <v>186</v>
      </c>
      <c r="C91" s="389" t="s">
        <v>185</v>
      </c>
      <c r="D91" s="389" t="s">
        <v>23</v>
      </c>
      <c r="E91" s="383" t="s">
        <v>5769</v>
      </c>
      <c r="F91" s="389"/>
      <c r="G91" s="389"/>
      <c r="H91" s="388"/>
      <c r="I91" s="389"/>
      <c r="J91" s="389"/>
      <c r="K91" s="387"/>
    </row>
    <row r="92" spans="1:11" ht="15" customHeight="1" thickBot="1">
      <c r="A92" s="389" t="s">
        <v>187</v>
      </c>
      <c r="B92" s="389" t="s">
        <v>188</v>
      </c>
      <c r="C92" s="389" t="s">
        <v>187</v>
      </c>
      <c r="D92" s="389" t="s">
        <v>23</v>
      </c>
      <c r="E92" s="383" t="s">
        <v>5770</v>
      </c>
      <c r="F92" s="389"/>
      <c r="G92" s="389"/>
      <c r="H92" s="388"/>
      <c r="I92" s="389"/>
      <c r="J92" s="389"/>
      <c r="K92" s="387"/>
    </row>
    <row r="93" spans="1:11" ht="15" customHeight="1" thickBot="1">
      <c r="A93" s="389" t="s">
        <v>189</v>
      </c>
      <c r="B93" s="389" t="s">
        <v>190</v>
      </c>
      <c r="C93" s="389" t="s">
        <v>189</v>
      </c>
      <c r="D93" s="389" t="s">
        <v>23</v>
      </c>
      <c r="E93" s="383" t="s">
        <v>5771</v>
      </c>
      <c r="F93" s="389"/>
      <c r="G93" s="389"/>
      <c r="H93" s="388"/>
      <c r="I93" s="389"/>
      <c r="J93" s="389"/>
      <c r="K93" s="387"/>
    </row>
    <row r="94" spans="1:11" ht="15" customHeight="1" thickBot="1">
      <c r="A94" s="389" t="s">
        <v>191</v>
      </c>
      <c r="B94" s="389" t="s">
        <v>192</v>
      </c>
      <c r="C94" s="389" t="s">
        <v>191</v>
      </c>
      <c r="D94" s="389" t="s">
        <v>23</v>
      </c>
      <c r="E94" s="383" t="s">
        <v>5772</v>
      </c>
      <c r="F94" s="389"/>
      <c r="G94" s="389"/>
      <c r="H94" s="388"/>
      <c r="I94" s="389"/>
      <c r="J94" s="389"/>
      <c r="K94" s="387"/>
    </row>
    <row r="95" spans="1:11" ht="15" customHeight="1" thickBot="1">
      <c r="A95" s="389" t="s">
        <v>193</v>
      </c>
      <c r="B95" s="389" t="s">
        <v>194</v>
      </c>
      <c r="C95" s="389" t="s">
        <v>193</v>
      </c>
      <c r="D95" s="389" t="s">
        <v>23</v>
      </c>
      <c r="E95" s="383" t="s">
        <v>5773</v>
      </c>
      <c r="F95" s="389"/>
      <c r="G95" s="389"/>
      <c r="H95" s="388"/>
      <c r="I95" s="389"/>
      <c r="J95" s="389"/>
      <c r="K95" s="387"/>
    </row>
    <row r="96" spans="1:11" ht="15" customHeight="1" thickBot="1">
      <c r="A96" s="389" t="s">
        <v>3928</v>
      </c>
      <c r="B96" s="389" t="s">
        <v>195</v>
      </c>
      <c r="C96" s="389" t="s">
        <v>3928</v>
      </c>
      <c r="D96" s="389" t="s">
        <v>42</v>
      </c>
      <c r="E96" s="383" t="s">
        <v>5526</v>
      </c>
      <c r="F96" s="389"/>
      <c r="G96" s="389"/>
      <c r="H96" s="388"/>
      <c r="I96" s="389"/>
      <c r="J96" s="389"/>
      <c r="K96" s="387"/>
    </row>
    <row r="97" spans="1:11" ht="15" customHeight="1" thickBot="1">
      <c r="A97" s="389" t="s">
        <v>5497</v>
      </c>
      <c r="B97" s="389" t="s">
        <v>5679</v>
      </c>
      <c r="C97" s="389" t="s">
        <v>5497</v>
      </c>
      <c r="D97" s="389" t="s">
        <v>18</v>
      </c>
      <c r="E97" s="383" t="s">
        <v>5774</v>
      </c>
      <c r="F97" s="389"/>
      <c r="G97" s="389"/>
      <c r="H97" s="388"/>
      <c r="I97" s="389"/>
      <c r="J97" s="389"/>
      <c r="K97" s="387"/>
    </row>
    <row r="98" spans="1:11" ht="15" customHeight="1" thickBot="1">
      <c r="A98" s="389" t="s">
        <v>196</v>
      </c>
      <c r="B98" s="389" t="s">
        <v>197</v>
      </c>
      <c r="C98" s="389" t="s">
        <v>196</v>
      </c>
      <c r="D98" s="389" t="s">
        <v>174</v>
      </c>
      <c r="E98" s="383" t="s">
        <v>5775</v>
      </c>
      <c r="F98" s="389"/>
      <c r="G98" s="389"/>
      <c r="H98" s="388"/>
      <c r="I98" s="389"/>
      <c r="J98" s="389"/>
      <c r="K98" s="387"/>
    </row>
    <row r="99" spans="1:11" ht="15" customHeight="1" thickBot="1">
      <c r="A99" s="389" t="s">
        <v>198</v>
      </c>
      <c r="B99" s="389" t="s">
        <v>199</v>
      </c>
      <c r="C99" s="389" t="s">
        <v>198</v>
      </c>
      <c r="D99" s="389" t="s">
        <v>23</v>
      </c>
      <c r="E99" s="383" t="s">
        <v>5776</v>
      </c>
      <c r="F99" s="389"/>
      <c r="G99" s="389"/>
      <c r="H99" s="388"/>
      <c r="I99" s="389"/>
      <c r="J99" s="389"/>
      <c r="K99" s="387"/>
    </row>
    <row r="100" spans="1:11" ht="15" customHeight="1" thickBot="1">
      <c r="A100" s="389" t="s">
        <v>3935</v>
      </c>
      <c r="B100" s="389" t="s">
        <v>200</v>
      </c>
      <c r="C100" s="389" t="s">
        <v>3935</v>
      </c>
      <c r="D100" s="389" t="s">
        <v>42</v>
      </c>
      <c r="E100" s="383" t="s">
        <v>5528</v>
      </c>
      <c r="F100" s="389"/>
      <c r="G100" s="389"/>
      <c r="H100" s="388"/>
      <c r="I100" s="389"/>
      <c r="J100" s="389"/>
      <c r="K100" s="387"/>
    </row>
    <row r="101" spans="1:11" ht="15" customHeight="1" thickBot="1">
      <c r="A101" s="389" t="s">
        <v>201</v>
      </c>
      <c r="B101" s="389" t="s">
        <v>202</v>
      </c>
      <c r="C101" s="389" t="s">
        <v>201</v>
      </c>
      <c r="D101" s="389" t="s">
        <v>34</v>
      </c>
      <c r="E101" s="383" t="s">
        <v>5777</v>
      </c>
      <c r="F101" s="389"/>
      <c r="G101" s="389"/>
      <c r="H101" s="388"/>
      <c r="I101" s="389"/>
      <c r="J101" s="389"/>
      <c r="K101" s="387"/>
    </row>
    <row r="102" spans="1:11" ht="15" customHeight="1" thickBot="1">
      <c r="A102" s="389" t="s">
        <v>203</v>
      </c>
      <c r="B102" s="389" t="s">
        <v>204</v>
      </c>
      <c r="C102" s="389" t="s">
        <v>203</v>
      </c>
      <c r="D102" s="389" t="s">
        <v>23</v>
      </c>
      <c r="E102" s="383" t="s">
        <v>5778</v>
      </c>
      <c r="F102" s="389"/>
      <c r="G102" s="389"/>
      <c r="H102" s="388"/>
      <c r="I102" s="389"/>
      <c r="J102" s="389"/>
      <c r="K102" s="387"/>
    </row>
    <row r="103" spans="1:11" ht="15" customHeight="1" thickBot="1">
      <c r="A103" s="389" t="s">
        <v>205</v>
      </c>
      <c r="B103" s="389" t="s">
        <v>206</v>
      </c>
      <c r="C103" s="389" t="s">
        <v>205</v>
      </c>
      <c r="D103" s="389" t="s">
        <v>23</v>
      </c>
      <c r="E103" s="383" t="s">
        <v>5779</v>
      </c>
      <c r="F103" s="389"/>
      <c r="G103" s="389"/>
      <c r="H103" s="388"/>
      <c r="I103" s="389"/>
      <c r="J103" s="389"/>
      <c r="K103" s="387"/>
    </row>
    <row r="104" spans="1:11" ht="15" customHeight="1" thickBot="1">
      <c r="A104" s="389" t="s">
        <v>207</v>
      </c>
      <c r="B104" s="389" t="s">
        <v>208</v>
      </c>
      <c r="C104" s="389" t="s">
        <v>207</v>
      </c>
      <c r="D104" s="389" t="s">
        <v>23</v>
      </c>
      <c r="E104" s="383" t="s">
        <v>5780</v>
      </c>
      <c r="F104" s="389"/>
      <c r="G104" s="389"/>
      <c r="H104" s="388"/>
      <c r="I104" s="389"/>
      <c r="J104" s="389"/>
      <c r="K104" s="387"/>
    </row>
    <row r="105" spans="1:11" ht="15" customHeight="1" thickBot="1">
      <c r="A105" s="389" t="s">
        <v>209</v>
      </c>
      <c r="B105" s="389" t="s">
        <v>210</v>
      </c>
      <c r="C105" s="389" t="s">
        <v>209</v>
      </c>
      <c r="D105" s="389" t="s">
        <v>23</v>
      </c>
      <c r="E105" s="383" t="s">
        <v>5781</v>
      </c>
      <c r="F105" s="389"/>
      <c r="G105" s="389"/>
      <c r="H105" s="388"/>
      <c r="I105" s="389"/>
      <c r="J105" s="389"/>
      <c r="K105" s="387"/>
    </row>
    <row r="106" spans="1:11" ht="15" customHeight="1" thickBot="1">
      <c r="A106" s="389" t="s">
        <v>211</v>
      </c>
      <c r="B106" s="389" t="s">
        <v>212</v>
      </c>
      <c r="C106" s="389" t="s">
        <v>211</v>
      </c>
      <c r="D106" s="389" t="s">
        <v>23</v>
      </c>
      <c r="E106" s="383" t="s">
        <v>5782</v>
      </c>
      <c r="F106" s="389"/>
      <c r="G106" s="389"/>
      <c r="H106" s="388"/>
      <c r="I106" s="389"/>
      <c r="J106" s="389"/>
      <c r="K106" s="387"/>
    </row>
    <row r="107" spans="1:11" ht="15" customHeight="1" thickBot="1">
      <c r="A107" s="389" t="s">
        <v>213</v>
      </c>
      <c r="B107" s="389" t="s">
        <v>5656</v>
      </c>
      <c r="C107" s="389" t="s">
        <v>213</v>
      </c>
      <c r="D107" s="389" t="s">
        <v>18</v>
      </c>
      <c r="E107" s="383" t="s">
        <v>5783</v>
      </c>
      <c r="F107" s="389"/>
      <c r="G107" s="389"/>
      <c r="H107" s="388"/>
      <c r="I107" s="389"/>
      <c r="J107" s="389"/>
      <c r="K107" s="387"/>
    </row>
    <row r="108" spans="1:11" ht="15" customHeight="1" thickBot="1">
      <c r="A108" s="389" t="s">
        <v>214</v>
      </c>
      <c r="B108" s="389" t="s">
        <v>215</v>
      </c>
      <c r="C108" s="389" t="s">
        <v>214</v>
      </c>
      <c r="D108" s="389" t="s">
        <v>23</v>
      </c>
      <c r="E108" s="383" t="s">
        <v>5784</v>
      </c>
      <c r="F108" s="389"/>
      <c r="G108" s="389"/>
      <c r="H108" s="388"/>
      <c r="I108" s="389"/>
      <c r="J108" s="389"/>
      <c r="K108" s="387"/>
    </row>
    <row r="109" spans="1:11" ht="15" customHeight="1" thickBot="1">
      <c r="A109" s="389" t="s">
        <v>216</v>
      </c>
      <c r="B109" s="389" t="s">
        <v>217</v>
      </c>
      <c r="C109" s="389" t="s">
        <v>216</v>
      </c>
      <c r="D109" s="389" t="s">
        <v>23</v>
      </c>
      <c r="E109" s="383" t="s">
        <v>5785</v>
      </c>
      <c r="F109" s="389"/>
      <c r="G109" s="389"/>
      <c r="H109" s="388"/>
      <c r="I109" s="389"/>
      <c r="J109" s="389"/>
      <c r="K109" s="387"/>
    </row>
    <row r="110" spans="1:11" ht="15" customHeight="1" thickBot="1">
      <c r="A110" s="389" t="s">
        <v>218</v>
      </c>
      <c r="B110" s="389" t="s">
        <v>219</v>
      </c>
      <c r="C110" s="389" t="s">
        <v>218</v>
      </c>
      <c r="D110" s="389" t="s">
        <v>23</v>
      </c>
      <c r="E110" s="383" t="s">
        <v>5786</v>
      </c>
      <c r="F110" s="389"/>
      <c r="G110" s="389"/>
      <c r="H110" s="388"/>
      <c r="I110" s="389"/>
      <c r="J110" s="389"/>
      <c r="K110" s="387"/>
    </row>
    <row r="111" spans="1:11" ht="15" customHeight="1" thickBot="1">
      <c r="A111" s="389" t="s">
        <v>220</v>
      </c>
      <c r="B111" s="389" t="s">
        <v>221</v>
      </c>
      <c r="C111" s="389" t="s">
        <v>220</v>
      </c>
      <c r="D111" s="389" t="s">
        <v>23</v>
      </c>
      <c r="E111" s="383" t="s">
        <v>5787</v>
      </c>
      <c r="F111" s="389"/>
      <c r="G111" s="389"/>
      <c r="H111" s="388"/>
      <c r="I111" s="389"/>
      <c r="J111" s="389"/>
      <c r="K111" s="387"/>
    </row>
    <row r="112" spans="1:11" ht="15" customHeight="1" thickBot="1">
      <c r="A112" s="389" t="s">
        <v>222</v>
      </c>
      <c r="B112" s="389" t="s">
        <v>223</v>
      </c>
      <c r="C112" s="389" t="s">
        <v>222</v>
      </c>
      <c r="D112" s="389" t="s">
        <v>23</v>
      </c>
      <c r="E112" s="383" t="s">
        <v>5788</v>
      </c>
      <c r="F112" s="389"/>
      <c r="G112" s="389"/>
      <c r="H112" s="388"/>
      <c r="I112" s="389"/>
      <c r="J112" s="389"/>
      <c r="K112" s="387"/>
    </row>
    <row r="113" spans="1:11" ht="15" customHeight="1" thickBot="1">
      <c r="A113" s="389" t="s">
        <v>224</v>
      </c>
      <c r="B113" s="389" t="s">
        <v>225</v>
      </c>
      <c r="C113" s="389" t="s">
        <v>224</v>
      </c>
      <c r="D113" s="389" t="s">
        <v>23</v>
      </c>
      <c r="E113" s="383" t="s">
        <v>5789</v>
      </c>
      <c r="F113" s="389"/>
      <c r="G113" s="389"/>
      <c r="H113" s="388"/>
      <c r="I113" s="389"/>
      <c r="J113" s="389"/>
      <c r="K113" s="387"/>
    </row>
    <row r="114" spans="1:11" ht="15" customHeight="1" thickBot="1">
      <c r="A114" s="389" t="s">
        <v>3924</v>
      </c>
      <c r="B114" s="389" t="s">
        <v>226</v>
      </c>
      <c r="C114" s="389" t="s">
        <v>3924</v>
      </c>
      <c r="D114" s="389" t="s">
        <v>42</v>
      </c>
      <c r="E114" s="383" t="s">
        <v>5529</v>
      </c>
      <c r="F114" s="389"/>
      <c r="G114" s="389"/>
      <c r="H114" s="388"/>
      <c r="I114" s="389"/>
      <c r="J114" s="389"/>
      <c r="K114" s="387"/>
    </row>
    <row r="115" spans="1:11" ht="15" customHeight="1" thickBot="1">
      <c r="A115" s="389" t="s">
        <v>227</v>
      </c>
      <c r="B115" s="389" t="s">
        <v>228</v>
      </c>
      <c r="C115" s="389" t="s">
        <v>227</v>
      </c>
      <c r="D115" s="389" t="s">
        <v>34</v>
      </c>
      <c r="E115" s="383" t="s">
        <v>5790</v>
      </c>
      <c r="F115" s="389"/>
      <c r="G115" s="389"/>
      <c r="H115" s="388"/>
      <c r="I115" s="389"/>
      <c r="J115" s="389"/>
      <c r="K115" s="387"/>
    </row>
    <row r="116" spans="1:11" ht="15" customHeight="1" thickBot="1">
      <c r="A116" s="389" t="s">
        <v>229</v>
      </c>
      <c r="B116" s="389" t="s">
        <v>5657</v>
      </c>
      <c r="C116" s="389" t="s">
        <v>229</v>
      </c>
      <c r="D116" s="389" t="s">
        <v>18</v>
      </c>
      <c r="E116" s="383" t="s">
        <v>5791</v>
      </c>
      <c r="F116" s="389"/>
      <c r="G116" s="389"/>
      <c r="H116" s="388"/>
      <c r="I116" s="389"/>
      <c r="J116" s="389"/>
      <c r="K116" s="387"/>
    </row>
    <row r="117" spans="1:11" ht="15" customHeight="1" thickBot="1">
      <c r="A117" s="389" t="s">
        <v>230</v>
      </c>
      <c r="B117" s="389" t="s">
        <v>5653</v>
      </c>
      <c r="C117" s="389" t="s">
        <v>230</v>
      </c>
      <c r="D117" s="389" t="s">
        <v>34</v>
      </c>
      <c r="E117" s="383" t="s">
        <v>5792</v>
      </c>
      <c r="F117" s="389"/>
      <c r="G117" s="389"/>
      <c r="H117" s="388"/>
      <c r="I117" s="389"/>
      <c r="J117" s="389"/>
      <c r="K117" s="387"/>
    </row>
    <row r="118" spans="1:11" ht="15" customHeight="1" thickBot="1">
      <c r="A118" s="389" t="s">
        <v>3929</v>
      </c>
      <c r="B118" s="389" t="s">
        <v>231</v>
      </c>
      <c r="C118" s="389" t="s">
        <v>3929</v>
      </c>
      <c r="D118" s="389" t="s">
        <v>42</v>
      </c>
      <c r="E118" s="383" t="s">
        <v>5530</v>
      </c>
      <c r="F118" s="389"/>
      <c r="G118" s="389"/>
      <c r="H118" s="388"/>
      <c r="I118" s="389"/>
      <c r="J118" s="389"/>
      <c r="K118" s="387"/>
    </row>
    <row r="119" spans="1:11" ht="15" customHeight="1" thickBot="1">
      <c r="A119" s="389" t="s">
        <v>232</v>
      </c>
      <c r="B119" s="389" t="s">
        <v>233</v>
      </c>
      <c r="C119" s="389" t="s">
        <v>232</v>
      </c>
      <c r="D119" s="389" t="s">
        <v>23</v>
      </c>
      <c r="E119" s="383" t="s">
        <v>5793</v>
      </c>
      <c r="F119" s="389"/>
      <c r="G119" s="389"/>
      <c r="H119" s="388"/>
      <c r="I119" s="389"/>
      <c r="J119" s="389"/>
      <c r="K119" s="387"/>
    </row>
    <row r="120" spans="1:11" ht="15" customHeight="1" thickBot="1">
      <c r="A120" s="389" t="s">
        <v>234</v>
      </c>
      <c r="B120" s="389" t="s">
        <v>235</v>
      </c>
      <c r="C120" s="389" t="s">
        <v>234</v>
      </c>
      <c r="D120" s="389" t="s">
        <v>34</v>
      </c>
      <c r="E120" s="383" t="s">
        <v>5794</v>
      </c>
      <c r="F120" s="389"/>
      <c r="G120" s="389"/>
      <c r="H120" s="388"/>
      <c r="I120" s="389"/>
      <c r="J120" s="389"/>
      <c r="K120" s="387"/>
    </row>
    <row r="121" spans="1:11" ht="15" customHeight="1" thickBot="1">
      <c r="A121" s="389" t="s">
        <v>236</v>
      </c>
      <c r="B121" s="389" t="s">
        <v>237</v>
      </c>
      <c r="C121" s="389" t="s">
        <v>236</v>
      </c>
      <c r="D121" s="389" t="s">
        <v>23</v>
      </c>
      <c r="E121" s="383" t="s">
        <v>5795</v>
      </c>
      <c r="F121" s="389"/>
      <c r="G121" s="389"/>
      <c r="H121" s="388"/>
      <c r="I121" s="389"/>
      <c r="J121" s="389"/>
      <c r="K121" s="387"/>
    </row>
    <row r="122" spans="1:11" ht="15" customHeight="1" thickBot="1">
      <c r="A122" s="389" t="s">
        <v>238</v>
      </c>
      <c r="B122" s="389" t="s">
        <v>239</v>
      </c>
      <c r="C122" s="389" t="s">
        <v>238</v>
      </c>
      <c r="D122" s="389" t="s">
        <v>18</v>
      </c>
      <c r="E122" s="383" t="s">
        <v>5796</v>
      </c>
      <c r="F122" s="389"/>
      <c r="G122" s="389"/>
      <c r="H122" s="388"/>
      <c r="I122" s="389"/>
      <c r="J122" s="389"/>
      <c r="K122" s="387"/>
    </row>
    <row r="123" spans="1:11" ht="15" customHeight="1" thickBot="1">
      <c r="A123" s="389" t="s">
        <v>240</v>
      </c>
      <c r="B123" s="389" t="s">
        <v>241</v>
      </c>
      <c r="C123" s="389" t="s">
        <v>240</v>
      </c>
      <c r="D123" s="389" t="s">
        <v>23</v>
      </c>
      <c r="E123" s="383" t="s">
        <v>5797</v>
      </c>
      <c r="F123" s="389"/>
      <c r="G123" s="389"/>
      <c r="H123" s="388"/>
      <c r="I123" s="389"/>
      <c r="J123" s="389"/>
      <c r="K123" s="387"/>
    </row>
    <row r="124" spans="1:11" ht="15" customHeight="1" thickBot="1">
      <c r="A124" s="389" t="s">
        <v>242</v>
      </c>
      <c r="B124" s="389" t="s">
        <v>243</v>
      </c>
      <c r="C124" s="389" t="s">
        <v>242</v>
      </c>
      <c r="D124" s="389" t="s">
        <v>23</v>
      </c>
      <c r="E124" s="383" t="s">
        <v>5798</v>
      </c>
      <c r="F124" s="389"/>
      <c r="G124" s="389"/>
      <c r="H124" s="388"/>
      <c r="I124" s="389"/>
      <c r="J124" s="389"/>
      <c r="K124" s="387"/>
    </row>
    <row r="125" spans="1:11" ht="15" customHeight="1" thickBot="1">
      <c r="A125" s="389" t="s">
        <v>3945</v>
      </c>
      <c r="B125" s="389" t="s">
        <v>5660</v>
      </c>
      <c r="C125" s="389" t="s">
        <v>3945</v>
      </c>
      <c r="D125" s="389" t="s">
        <v>18</v>
      </c>
      <c r="E125" s="383" t="s">
        <v>5799</v>
      </c>
      <c r="F125" s="389"/>
      <c r="G125" s="389"/>
      <c r="H125" s="388"/>
      <c r="I125" s="389"/>
      <c r="J125" s="389"/>
      <c r="K125" s="387"/>
    </row>
    <row r="126" spans="1:11" ht="15" customHeight="1" thickBot="1">
      <c r="A126" s="389" t="s">
        <v>244</v>
      </c>
      <c r="B126" s="389" t="s">
        <v>245</v>
      </c>
      <c r="C126" s="389" t="s">
        <v>244</v>
      </c>
      <c r="D126" s="389" t="s">
        <v>23</v>
      </c>
      <c r="E126" s="383" t="s">
        <v>5800</v>
      </c>
      <c r="F126" s="389"/>
      <c r="G126" s="389"/>
      <c r="H126" s="388"/>
      <c r="I126" s="389"/>
      <c r="J126" s="389"/>
      <c r="K126" s="387"/>
    </row>
    <row r="127" spans="1:11" ht="15" customHeight="1" thickBot="1">
      <c r="A127" s="389" t="s">
        <v>246</v>
      </c>
      <c r="B127" s="389" t="s">
        <v>247</v>
      </c>
      <c r="C127" s="389" t="s">
        <v>246</v>
      </c>
      <c r="D127" s="389" t="s">
        <v>23</v>
      </c>
      <c r="E127" s="383" t="s">
        <v>5801</v>
      </c>
      <c r="F127" s="389"/>
      <c r="G127" s="389"/>
      <c r="H127" s="388"/>
      <c r="I127" s="389"/>
      <c r="J127" s="389"/>
      <c r="K127" s="387"/>
    </row>
    <row r="128" spans="1:11" ht="15" customHeight="1" thickBot="1">
      <c r="A128" s="389" t="s">
        <v>248</v>
      </c>
      <c r="B128" s="389" t="s">
        <v>249</v>
      </c>
      <c r="C128" s="389" t="s">
        <v>248</v>
      </c>
      <c r="D128" s="389" t="s">
        <v>23</v>
      </c>
      <c r="E128" s="383" t="s">
        <v>5802</v>
      </c>
      <c r="F128" s="389"/>
      <c r="G128" s="389"/>
      <c r="H128" s="388"/>
      <c r="I128" s="389"/>
      <c r="J128" s="389"/>
      <c r="K128" s="387"/>
    </row>
    <row r="129" spans="1:11" ht="15" customHeight="1" thickBot="1">
      <c r="A129" s="389" t="s">
        <v>250</v>
      </c>
      <c r="B129" s="389" t="s">
        <v>251</v>
      </c>
      <c r="C129" s="389" t="s">
        <v>250</v>
      </c>
      <c r="D129" s="389" t="s">
        <v>18</v>
      </c>
      <c r="E129" s="383" t="s">
        <v>5803</v>
      </c>
      <c r="F129" s="389"/>
      <c r="G129" s="389"/>
      <c r="H129" s="388"/>
      <c r="I129" s="389"/>
      <c r="J129" s="389"/>
      <c r="K129" s="387"/>
    </row>
    <row r="130" spans="1:11" ht="15" customHeight="1" thickBot="1">
      <c r="A130" s="389" t="s">
        <v>3940</v>
      </c>
      <c r="B130" s="389" t="s">
        <v>252</v>
      </c>
      <c r="C130" s="389" t="s">
        <v>3940</v>
      </c>
      <c r="D130" s="389" t="s">
        <v>42</v>
      </c>
      <c r="E130" s="383" t="s">
        <v>5531</v>
      </c>
      <c r="F130" s="389"/>
      <c r="G130" s="389"/>
      <c r="H130" s="388"/>
      <c r="I130" s="389"/>
      <c r="J130" s="389"/>
      <c r="K130" s="387"/>
    </row>
    <row r="131" spans="1:11" ht="15" customHeight="1" thickBot="1">
      <c r="A131" s="389" t="s">
        <v>253</v>
      </c>
      <c r="B131" s="389" t="s">
        <v>5654</v>
      </c>
      <c r="C131" s="389" t="s">
        <v>253</v>
      </c>
      <c r="D131" s="389" t="s">
        <v>174</v>
      </c>
      <c r="E131" s="383" t="s">
        <v>5804</v>
      </c>
      <c r="F131" s="389"/>
      <c r="G131" s="389"/>
      <c r="H131" s="388"/>
      <c r="I131" s="389"/>
      <c r="J131" s="389"/>
      <c r="K131" s="387"/>
    </row>
    <row r="132" spans="1:11" ht="15" customHeight="1" thickBot="1">
      <c r="A132" s="389" t="s">
        <v>253</v>
      </c>
      <c r="B132" s="389" t="s">
        <v>5654</v>
      </c>
      <c r="C132" s="389" t="s">
        <v>253</v>
      </c>
      <c r="D132" s="389" t="s">
        <v>34</v>
      </c>
      <c r="E132" s="383" t="s">
        <v>5804</v>
      </c>
      <c r="F132" s="389"/>
      <c r="G132" s="389"/>
      <c r="H132" s="388"/>
      <c r="I132" s="389"/>
      <c r="J132" s="389"/>
      <c r="K132" s="387"/>
    </row>
    <row r="133" spans="1:11" ht="15" customHeight="1" thickBot="1">
      <c r="A133" s="389" t="s">
        <v>3942</v>
      </c>
      <c r="B133" s="389" t="s">
        <v>3943</v>
      </c>
      <c r="C133" s="389" t="s">
        <v>3942</v>
      </c>
      <c r="D133" s="389" t="s">
        <v>18</v>
      </c>
      <c r="E133" s="383" t="s">
        <v>5805</v>
      </c>
      <c r="F133" s="389"/>
      <c r="G133" s="389"/>
      <c r="H133" s="388"/>
      <c r="I133" s="389"/>
      <c r="J133" s="389"/>
      <c r="K133" s="387"/>
    </row>
    <row r="134" spans="1:11" ht="15" customHeight="1" thickBot="1">
      <c r="A134" s="389" t="s">
        <v>254</v>
      </c>
      <c r="B134" s="389" t="s">
        <v>255</v>
      </c>
      <c r="C134" s="389" t="s">
        <v>254</v>
      </c>
      <c r="D134" s="389" t="s">
        <v>23</v>
      </c>
      <c r="E134" s="383" t="s">
        <v>5806</v>
      </c>
      <c r="F134" s="389"/>
      <c r="G134" s="389"/>
      <c r="H134" s="388"/>
      <c r="I134" s="389"/>
      <c r="J134" s="389"/>
      <c r="K134" s="387"/>
    </row>
    <row r="135" spans="1:11" ht="15" customHeight="1" thickBot="1">
      <c r="A135" s="389" t="s">
        <v>256</v>
      </c>
      <c r="B135" s="389" t="s">
        <v>257</v>
      </c>
      <c r="C135" s="389" t="s">
        <v>256</v>
      </c>
      <c r="D135" s="389" t="s">
        <v>23</v>
      </c>
      <c r="E135" s="383" t="s">
        <v>5807</v>
      </c>
      <c r="F135" s="389"/>
      <c r="G135" s="389"/>
      <c r="H135" s="388"/>
      <c r="I135" s="389"/>
      <c r="J135" s="389"/>
      <c r="K135" s="387"/>
    </row>
    <row r="136" spans="1:11" ht="15" customHeight="1" thickBot="1">
      <c r="A136" s="389" t="s">
        <v>258</v>
      </c>
      <c r="B136" s="389" t="s">
        <v>259</v>
      </c>
      <c r="C136" s="389" t="s">
        <v>258</v>
      </c>
      <c r="D136" s="389" t="s">
        <v>23</v>
      </c>
      <c r="E136" s="383" t="s">
        <v>5808</v>
      </c>
      <c r="F136" s="389"/>
      <c r="G136" s="389"/>
      <c r="H136" s="388"/>
      <c r="I136" s="389"/>
      <c r="J136" s="389"/>
      <c r="K136" s="387"/>
    </row>
    <row r="137" spans="1:11" ht="15" customHeight="1" thickBot="1">
      <c r="A137" s="389" t="s">
        <v>260</v>
      </c>
      <c r="B137" s="389" t="s">
        <v>261</v>
      </c>
      <c r="C137" s="389" t="s">
        <v>260</v>
      </c>
      <c r="D137" s="389" t="s">
        <v>18</v>
      </c>
      <c r="E137" s="383" t="s">
        <v>5809</v>
      </c>
      <c r="F137" s="389"/>
      <c r="G137" s="389"/>
      <c r="H137" s="388"/>
      <c r="I137" s="389"/>
      <c r="J137" s="389"/>
      <c r="K137" s="387"/>
    </row>
    <row r="138" spans="1:11" ht="15" customHeight="1" thickBot="1">
      <c r="A138" s="389" t="s">
        <v>262</v>
      </c>
      <c r="B138" s="389" t="s">
        <v>263</v>
      </c>
      <c r="C138" s="389" t="s">
        <v>262</v>
      </c>
      <c r="D138" s="389" t="s">
        <v>18</v>
      </c>
      <c r="E138" s="383" t="s">
        <v>5810</v>
      </c>
      <c r="F138" s="389"/>
      <c r="G138" s="389"/>
      <c r="H138" s="388"/>
      <c r="I138" s="389"/>
      <c r="J138" s="389"/>
      <c r="K138" s="387"/>
    </row>
    <row r="139" spans="1:11" ht="15" customHeight="1" thickBot="1">
      <c r="A139" s="389" t="s">
        <v>264</v>
      </c>
      <c r="B139" s="389" t="s">
        <v>265</v>
      </c>
      <c r="C139" s="389" t="s">
        <v>264</v>
      </c>
      <c r="D139" s="389" t="s">
        <v>23</v>
      </c>
      <c r="E139" s="383" t="s">
        <v>5811</v>
      </c>
      <c r="F139" s="389"/>
      <c r="G139" s="389"/>
      <c r="H139" s="388"/>
      <c r="I139" s="389"/>
      <c r="J139" s="389"/>
      <c r="K139" s="387"/>
    </row>
    <row r="140" spans="1:11" ht="15" customHeight="1" thickBot="1">
      <c r="A140" s="389" t="s">
        <v>266</v>
      </c>
      <c r="B140" s="389" t="s">
        <v>267</v>
      </c>
      <c r="C140" s="389" t="s">
        <v>266</v>
      </c>
      <c r="D140" s="389" t="s">
        <v>23</v>
      </c>
      <c r="E140" s="383" t="s">
        <v>5812</v>
      </c>
      <c r="F140" s="389"/>
      <c r="G140" s="389"/>
      <c r="H140" s="388"/>
      <c r="I140" s="389"/>
      <c r="J140" s="389"/>
      <c r="K140" s="387"/>
    </row>
    <row r="141" spans="1:11" ht="15" customHeight="1" thickBot="1">
      <c r="A141" s="389" t="s">
        <v>268</v>
      </c>
      <c r="B141" s="389" t="s">
        <v>269</v>
      </c>
      <c r="C141" s="389" t="s">
        <v>268</v>
      </c>
      <c r="D141" s="389" t="s">
        <v>34</v>
      </c>
      <c r="E141" s="383" t="s">
        <v>5813</v>
      </c>
      <c r="F141" s="389"/>
      <c r="G141" s="389"/>
      <c r="H141" s="388"/>
      <c r="I141" s="389"/>
      <c r="J141" s="389"/>
      <c r="K141" s="387"/>
    </row>
    <row r="142" spans="1:11" ht="15" customHeight="1" thickBot="1">
      <c r="A142" s="389" t="s">
        <v>270</v>
      </c>
      <c r="B142" s="389" t="s">
        <v>271</v>
      </c>
      <c r="C142" s="389" t="s">
        <v>270</v>
      </c>
      <c r="D142" s="389" t="s">
        <v>23</v>
      </c>
      <c r="E142" s="383" t="s">
        <v>5814</v>
      </c>
      <c r="F142" s="389"/>
      <c r="G142" s="389"/>
      <c r="H142" s="388"/>
      <c r="I142" s="389"/>
      <c r="J142" s="389"/>
      <c r="K142" s="387"/>
    </row>
    <row r="143" spans="1:11" ht="15" customHeight="1" thickBot="1">
      <c r="A143" s="389" t="s">
        <v>272</v>
      </c>
      <c r="B143" s="389" t="s">
        <v>273</v>
      </c>
      <c r="C143" s="389" t="s">
        <v>272</v>
      </c>
      <c r="D143" s="389" t="s">
        <v>23</v>
      </c>
      <c r="E143" s="383" t="s">
        <v>5815</v>
      </c>
      <c r="F143" s="389"/>
      <c r="G143" s="389"/>
      <c r="H143" s="388"/>
      <c r="I143" s="389"/>
      <c r="J143" s="389"/>
      <c r="K143" s="387"/>
    </row>
    <row r="144" spans="1:11" ht="15" customHeight="1" thickBot="1">
      <c r="A144" s="389" t="s">
        <v>274</v>
      </c>
      <c r="B144" s="389" t="s">
        <v>275</v>
      </c>
      <c r="C144" s="389" t="s">
        <v>274</v>
      </c>
      <c r="D144" s="389" t="s">
        <v>23</v>
      </c>
      <c r="E144" s="383" t="s">
        <v>5816</v>
      </c>
      <c r="F144" s="389"/>
      <c r="G144" s="389"/>
      <c r="H144" s="388"/>
      <c r="I144" s="389"/>
      <c r="J144" s="389"/>
      <c r="K144" s="387"/>
    </row>
    <row r="145" spans="1:11" ht="15" customHeight="1" thickBot="1">
      <c r="A145" s="389" t="s">
        <v>276</v>
      </c>
      <c r="B145" s="389" t="s">
        <v>277</v>
      </c>
      <c r="C145" s="389" t="s">
        <v>276</v>
      </c>
      <c r="D145" s="389" t="s">
        <v>34</v>
      </c>
      <c r="E145" s="383" t="s">
        <v>5817</v>
      </c>
      <c r="F145" s="389"/>
      <c r="G145" s="389"/>
      <c r="H145" s="388"/>
      <c r="I145" s="389"/>
      <c r="J145" s="389"/>
      <c r="K145" s="387"/>
    </row>
    <row r="146" spans="1:11" ht="15" customHeight="1" thickBot="1">
      <c r="A146" s="389" t="s">
        <v>278</v>
      </c>
      <c r="B146" s="389" t="s">
        <v>279</v>
      </c>
      <c r="C146" s="389" t="s">
        <v>278</v>
      </c>
      <c r="D146" s="389" t="s">
        <v>23</v>
      </c>
      <c r="E146" s="383" t="s">
        <v>5818</v>
      </c>
      <c r="F146" s="389"/>
      <c r="G146" s="389"/>
      <c r="H146" s="388"/>
      <c r="I146" s="389"/>
      <c r="J146" s="389"/>
      <c r="K146" s="387"/>
    </row>
    <row r="147" spans="1:11" ht="15" customHeight="1" thickBot="1">
      <c r="A147" s="389" t="s">
        <v>280</v>
      </c>
      <c r="B147" s="389" t="s">
        <v>281</v>
      </c>
      <c r="C147" s="389" t="s">
        <v>280</v>
      </c>
      <c r="D147" s="389" t="s">
        <v>23</v>
      </c>
      <c r="E147" s="383" t="s">
        <v>5819</v>
      </c>
      <c r="F147" s="389"/>
      <c r="G147" s="389"/>
      <c r="H147" s="388"/>
      <c r="I147" s="389"/>
      <c r="J147" s="389"/>
      <c r="K147" s="387"/>
    </row>
    <row r="148" spans="1:11" ht="15" customHeight="1" thickBot="1">
      <c r="A148" s="389" t="s">
        <v>282</v>
      </c>
      <c r="B148" s="389" t="s">
        <v>283</v>
      </c>
      <c r="C148" s="389" t="s">
        <v>282</v>
      </c>
      <c r="D148" s="389" t="s">
        <v>18</v>
      </c>
      <c r="E148" s="383" t="s">
        <v>5820</v>
      </c>
      <c r="F148" s="389"/>
      <c r="G148" s="389"/>
      <c r="H148" s="388"/>
      <c r="I148" s="389"/>
      <c r="J148" s="389"/>
      <c r="K148" s="387"/>
    </row>
    <row r="149" spans="1:11" ht="15" customHeight="1" thickBot="1">
      <c r="A149" s="389" t="s">
        <v>3934</v>
      </c>
      <c r="B149" s="389" t="s">
        <v>284</v>
      </c>
      <c r="C149" s="389" t="s">
        <v>3934</v>
      </c>
      <c r="D149" s="389" t="s">
        <v>42</v>
      </c>
      <c r="E149" s="383" t="s">
        <v>5536</v>
      </c>
      <c r="F149" s="389"/>
      <c r="G149" s="389"/>
      <c r="H149" s="388"/>
      <c r="I149" s="389"/>
      <c r="J149" s="389"/>
      <c r="K149" s="387"/>
    </row>
    <row r="150" spans="1:11" ht="15" customHeight="1" thickBot="1">
      <c r="A150" s="389" t="s">
        <v>285</v>
      </c>
      <c r="B150" s="389" t="s">
        <v>286</v>
      </c>
      <c r="C150" s="389" t="s">
        <v>285</v>
      </c>
      <c r="D150" s="389" t="s">
        <v>23</v>
      </c>
      <c r="E150" s="383" t="s">
        <v>5821</v>
      </c>
      <c r="F150" s="389"/>
      <c r="G150" s="389"/>
      <c r="H150" s="388"/>
      <c r="I150" s="389"/>
      <c r="J150" s="389"/>
      <c r="K150" s="387"/>
    </row>
    <row r="151" spans="1:11" ht="15" customHeight="1" thickBot="1">
      <c r="A151" s="389" t="s">
        <v>287</v>
      </c>
      <c r="B151" s="389" t="s">
        <v>288</v>
      </c>
      <c r="C151" s="389" t="s">
        <v>287</v>
      </c>
      <c r="D151" s="389" t="s">
        <v>23</v>
      </c>
      <c r="E151" s="383" t="s">
        <v>5822</v>
      </c>
      <c r="F151" s="389"/>
      <c r="G151" s="389"/>
      <c r="H151" s="388"/>
      <c r="I151" s="389"/>
      <c r="J151" s="389"/>
      <c r="K151" s="387"/>
    </row>
    <row r="152" spans="1:11" ht="15" customHeight="1" thickBot="1">
      <c r="A152" s="389" t="s">
        <v>289</v>
      </c>
      <c r="B152" s="389" t="s">
        <v>290</v>
      </c>
      <c r="C152" s="389" t="s">
        <v>289</v>
      </c>
      <c r="D152" s="389" t="s">
        <v>174</v>
      </c>
      <c r="E152" s="383" t="s">
        <v>5823</v>
      </c>
      <c r="F152" s="389"/>
      <c r="G152" s="389"/>
      <c r="H152" s="388"/>
      <c r="I152" s="389"/>
      <c r="J152" s="389"/>
      <c r="K152" s="387"/>
    </row>
    <row r="153" spans="1:11" ht="15" customHeight="1" thickBot="1">
      <c r="A153" s="389" t="s">
        <v>291</v>
      </c>
      <c r="B153" s="389" t="s">
        <v>292</v>
      </c>
      <c r="C153" s="389" t="s">
        <v>291</v>
      </c>
      <c r="D153" s="389" t="s">
        <v>23</v>
      </c>
      <c r="E153" s="383" t="s">
        <v>5824</v>
      </c>
      <c r="F153" s="389"/>
      <c r="G153" s="389"/>
      <c r="H153" s="388"/>
      <c r="I153" s="389"/>
      <c r="J153" s="389"/>
      <c r="K153" s="387"/>
    </row>
    <row r="154" spans="1:11" ht="15" customHeight="1" thickBot="1">
      <c r="A154" s="389" t="s">
        <v>293</v>
      </c>
      <c r="B154" s="389" t="s">
        <v>294</v>
      </c>
      <c r="C154" s="389" t="s">
        <v>293</v>
      </c>
      <c r="D154" s="389" t="s">
        <v>18</v>
      </c>
      <c r="E154" s="383" t="s">
        <v>5825</v>
      </c>
      <c r="F154" s="389"/>
      <c r="G154" s="389"/>
      <c r="H154" s="388"/>
      <c r="I154" s="389"/>
      <c r="J154" s="389"/>
      <c r="K154" s="387"/>
    </row>
    <row r="155" spans="1:11" ht="15" customHeight="1" thickBot="1">
      <c r="A155" s="389" t="s">
        <v>295</v>
      </c>
      <c r="B155" s="389" t="s">
        <v>296</v>
      </c>
      <c r="C155" s="389" t="s">
        <v>295</v>
      </c>
      <c r="D155" s="389" t="s">
        <v>18</v>
      </c>
      <c r="E155" s="383" t="s">
        <v>5826</v>
      </c>
      <c r="F155" s="389"/>
      <c r="G155" s="389"/>
      <c r="H155" s="388"/>
      <c r="I155" s="389"/>
      <c r="J155" s="389"/>
      <c r="K155" s="387"/>
    </row>
    <row r="156" spans="1:11" ht="15" customHeight="1" thickBot="1">
      <c r="A156" s="389" t="s">
        <v>297</v>
      </c>
      <c r="B156" s="389" t="s">
        <v>298</v>
      </c>
      <c r="C156" s="389" t="s">
        <v>297</v>
      </c>
      <c r="D156" s="389" t="s">
        <v>23</v>
      </c>
      <c r="E156" s="383" t="s">
        <v>5827</v>
      </c>
      <c r="F156" s="389"/>
      <c r="G156" s="389"/>
      <c r="H156" s="388"/>
      <c r="I156" s="389"/>
      <c r="J156" s="389"/>
      <c r="K156" s="387"/>
    </row>
    <row r="157" spans="1:11" ht="15" customHeight="1" thickBot="1">
      <c r="A157" s="389" t="s">
        <v>299</v>
      </c>
      <c r="B157" s="389" t="s">
        <v>300</v>
      </c>
      <c r="C157" s="389" t="s">
        <v>299</v>
      </c>
      <c r="D157" s="389" t="s">
        <v>23</v>
      </c>
      <c r="E157" s="383" t="s">
        <v>5828</v>
      </c>
      <c r="F157" s="389"/>
      <c r="G157" s="389"/>
      <c r="H157" s="388"/>
      <c r="I157" s="389"/>
      <c r="J157" s="389"/>
      <c r="K157" s="387"/>
    </row>
    <row r="158" spans="1:11" ht="15" customHeight="1" thickBot="1">
      <c r="A158" s="389" t="s">
        <v>301</v>
      </c>
      <c r="B158" s="389" t="s">
        <v>302</v>
      </c>
      <c r="C158" s="389" t="s">
        <v>301</v>
      </c>
      <c r="D158" s="389" t="s">
        <v>23</v>
      </c>
      <c r="E158" s="383" t="s">
        <v>5829</v>
      </c>
      <c r="F158" s="389"/>
      <c r="G158" s="389"/>
      <c r="H158" s="388"/>
      <c r="I158" s="389"/>
      <c r="J158" s="389"/>
      <c r="K158" s="387"/>
    </row>
    <row r="159" spans="1:11" ht="15" customHeight="1" thickBot="1">
      <c r="A159" s="389" t="s">
        <v>303</v>
      </c>
      <c r="B159" s="389" t="s">
        <v>304</v>
      </c>
      <c r="C159" s="389" t="s">
        <v>303</v>
      </c>
      <c r="D159" s="389" t="s">
        <v>23</v>
      </c>
      <c r="E159" s="383" t="s">
        <v>5830</v>
      </c>
      <c r="F159" s="389"/>
      <c r="G159" s="389"/>
      <c r="H159" s="388"/>
      <c r="I159" s="389"/>
      <c r="J159" s="389"/>
      <c r="K159" s="387"/>
    </row>
    <row r="160" spans="1:11" ht="15" customHeight="1" thickBot="1">
      <c r="A160" s="389" t="s">
        <v>305</v>
      </c>
      <c r="B160" s="389" t="s">
        <v>306</v>
      </c>
      <c r="C160" s="389" t="s">
        <v>305</v>
      </c>
      <c r="D160" s="389" t="s">
        <v>23</v>
      </c>
      <c r="E160" s="383" t="s">
        <v>5831</v>
      </c>
      <c r="F160" s="389"/>
      <c r="G160" s="389"/>
      <c r="H160" s="388"/>
      <c r="I160" s="389"/>
      <c r="J160" s="389"/>
      <c r="K160" s="387"/>
    </row>
    <row r="161" spans="1:11" ht="15" customHeight="1" thickBot="1">
      <c r="A161" s="389" t="s">
        <v>307</v>
      </c>
      <c r="B161" s="389" t="s">
        <v>5651</v>
      </c>
      <c r="C161" s="389" t="s">
        <v>307</v>
      </c>
      <c r="D161" s="389" t="s">
        <v>174</v>
      </c>
      <c r="E161" s="383" t="s">
        <v>5832</v>
      </c>
      <c r="F161" s="389"/>
      <c r="G161" s="389"/>
      <c r="H161" s="388"/>
      <c r="I161" s="389"/>
      <c r="J161" s="389"/>
      <c r="K161" s="387"/>
    </row>
    <row r="162" spans="1:11" ht="15" customHeight="1" thickBot="1">
      <c r="A162" s="389" t="s">
        <v>308</v>
      </c>
      <c r="B162" s="389" t="s">
        <v>309</v>
      </c>
      <c r="C162" s="389" t="s">
        <v>308</v>
      </c>
      <c r="D162" s="389" t="s">
        <v>23</v>
      </c>
      <c r="E162" s="383" t="s">
        <v>5833</v>
      </c>
      <c r="F162" s="389"/>
      <c r="G162" s="389"/>
      <c r="H162" s="388"/>
      <c r="I162" s="389"/>
      <c r="J162" s="389"/>
      <c r="K162" s="387"/>
    </row>
    <row r="163" spans="1:11" ht="15" customHeight="1" thickBot="1">
      <c r="A163" s="389" t="s">
        <v>310</v>
      </c>
      <c r="B163" s="389" t="s">
        <v>311</v>
      </c>
      <c r="C163" s="389" t="s">
        <v>310</v>
      </c>
      <c r="D163" s="389" t="s">
        <v>23</v>
      </c>
      <c r="E163" s="383" t="s">
        <v>5834</v>
      </c>
      <c r="F163" s="389"/>
      <c r="G163" s="389"/>
      <c r="H163" s="388"/>
      <c r="I163" s="389"/>
      <c r="J163" s="389"/>
      <c r="K163" s="387"/>
    </row>
    <row r="164" spans="1:11" ht="15" customHeight="1" thickBot="1">
      <c r="A164" s="389" t="s">
        <v>312</v>
      </c>
      <c r="B164" s="389" t="s">
        <v>313</v>
      </c>
      <c r="C164" s="389" t="s">
        <v>312</v>
      </c>
      <c r="D164" s="389" t="s">
        <v>23</v>
      </c>
      <c r="E164" s="383" t="s">
        <v>5835</v>
      </c>
      <c r="F164" s="389"/>
      <c r="G164" s="389"/>
      <c r="H164" s="388"/>
      <c r="I164" s="389"/>
      <c r="J164" s="389"/>
      <c r="K164" s="387"/>
    </row>
    <row r="165" spans="1:11" ht="15" customHeight="1" thickBot="1">
      <c r="A165" s="389" t="s">
        <v>314</v>
      </c>
      <c r="B165" s="389" t="s">
        <v>315</v>
      </c>
      <c r="C165" s="389" t="s">
        <v>314</v>
      </c>
      <c r="D165" s="389" t="s">
        <v>23</v>
      </c>
      <c r="E165" s="383" t="s">
        <v>5836</v>
      </c>
      <c r="F165" s="389"/>
      <c r="G165" s="389"/>
      <c r="H165" s="388"/>
      <c r="I165" s="389"/>
      <c r="J165" s="389"/>
      <c r="K165" s="387"/>
    </row>
    <row r="166" spans="1:11" ht="15" customHeight="1" thickBot="1">
      <c r="A166" s="389" t="s">
        <v>316</v>
      </c>
      <c r="B166" s="389" t="s">
        <v>317</v>
      </c>
      <c r="C166" s="389" t="s">
        <v>316</v>
      </c>
      <c r="D166" s="389" t="s">
        <v>23</v>
      </c>
      <c r="E166" s="383" t="s">
        <v>5837</v>
      </c>
      <c r="F166" s="389"/>
      <c r="G166" s="389"/>
      <c r="H166" s="388"/>
      <c r="I166" s="389"/>
      <c r="J166" s="389"/>
      <c r="K166" s="387"/>
    </row>
    <row r="167" spans="1:11" ht="15" customHeight="1" thickBot="1">
      <c r="A167" s="389" t="s">
        <v>318</v>
      </c>
      <c r="B167" s="389" t="s">
        <v>319</v>
      </c>
      <c r="C167" s="389" t="s">
        <v>318</v>
      </c>
      <c r="D167" s="389" t="s">
        <v>23</v>
      </c>
      <c r="E167" s="383" t="s">
        <v>5838</v>
      </c>
      <c r="F167" s="389"/>
      <c r="G167" s="389"/>
      <c r="H167" s="388"/>
      <c r="I167" s="389"/>
      <c r="J167" s="389"/>
      <c r="K167" s="387"/>
    </row>
    <row r="168" spans="1:11" ht="15" customHeight="1" thickBot="1">
      <c r="A168" s="389" t="s">
        <v>320</v>
      </c>
      <c r="B168" s="389" t="s">
        <v>321</v>
      </c>
      <c r="C168" s="389" t="s">
        <v>320</v>
      </c>
      <c r="D168" s="389" t="s">
        <v>23</v>
      </c>
      <c r="E168" s="383" t="s">
        <v>5839</v>
      </c>
      <c r="F168" s="389"/>
      <c r="G168" s="389"/>
      <c r="H168" s="388"/>
      <c r="I168" s="389"/>
      <c r="J168" s="389"/>
      <c r="K168" s="387"/>
    </row>
    <row r="169" spans="1:11" ht="15" customHeight="1" thickBot="1">
      <c r="A169" s="389" t="s">
        <v>322</v>
      </c>
      <c r="B169" s="389" t="s">
        <v>323</v>
      </c>
      <c r="C169" s="389" t="s">
        <v>322</v>
      </c>
      <c r="D169" s="389" t="s">
        <v>23</v>
      </c>
      <c r="E169" s="383" t="s">
        <v>5840</v>
      </c>
      <c r="F169" s="389"/>
      <c r="G169" s="389"/>
      <c r="H169" s="388"/>
      <c r="I169" s="389"/>
      <c r="J169" s="389"/>
      <c r="K169" s="387"/>
    </row>
    <row r="170" spans="1:11" ht="15" customHeight="1" thickBot="1">
      <c r="A170" s="389" t="s">
        <v>324</v>
      </c>
      <c r="B170" s="389" t="s">
        <v>325</v>
      </c>
      <c r="C170" s="389" t="s">
        <v>324</v>
      </c>
      <c r="D170" s="389" t="s">
        <v>23</v>
      </c>
      <c r="E170" s="383" t="s">
        <v>5841</v>
      </c>
      <c r="F170" s="389"/>
      <c r="G170" s="389"/>
      <c r="H170" s="388"/>
      <c r="I170" s="389"/>
      <c r="J170" s="389"/>
      <c r="K170" s="387"/>
    </row>
    <row r="171" spans="1:11" ht="15" customHeight="1" thickBot="1">
      <c r="A171" s="389" t="s">
        <v>326</v>
      </c>
      <c r="B171" s="389" t="s">
        <v>327</v>
      </c>
      <c r="C171" s="389" t="s">
        <v>326</v>
      </c>
      <c r="D171" s="389" t="s">
        <v>34</v>
      </c>
      <c r="E171" s="383" t="s">
        <v>5842</v>
      </c>
      <c r="F171" s="389"/>
      <c r="G171" s="389"/>
      <c r="H171" s="388"/>
      <c r="I171" s="389"/>
      <c r="J171" s="389"/>
      <c r="K171" s="387"/>
    </row>
    <row r="172" spans="1:11" ht="15" customHeight="1" thickBot="1">
      <c r="A172" s="389" t="s">
        <v>5489</v>
      </c>
      <c r="B172" s="389" t="s">
        <v>5490</v>
      </c>
      <c r="C172" s="389" t="s">
        <v>5489</v>
      </c>
      <c r="D172" s="389" t="s">
        <v>5491</v>
      </c>
      <c r="E172" s="383" t="s">
        <v>5843</v>
      </c>
      <c r="F172" s="389"/>
      <c r="G172" s="389"/>
      <c r="H172" s="388"/>
      <c r="I172" s="389"/>
      <c r="J172" s="389"/>
      <c r="K172" s="387"/>
    </row>
    <row r="173" spans="1:11" ht="15" customHeight="1" thickBot="1">
      <c r="A173" s="389" t="s">
        <v>328</v>
      </c>
      <c r="B173" s="389" t="s">
        <v>329</v>
      </c>
      <c r="C173" s="389" t="s">
        <v>328</v>
      </c>
      <c r="D173" s="389" t="s">
        <v>23</v>
      </c>
      <c r="E173" s="383" t="s">
        <v>5844</v>
      </c>
      <c r="F173" s="389"/>
      <c r="G173" s="389"/>
      <c r="H173" s="388"/>
      <c r="I173" s="389"/>
      <c r="J173" s="389"/>
      <c r="K173" s="387"/>
    </row>
    <row r="174" spans="1:11" ht="15" customHeight="1" thickBot="1">
      <c r="A174" s="389" t="s">
        <v>330</v>
      </c>
      <c r="B174" s="389" t="s">
        <v>331</v>
      </c>
      <c r="C174" s="389" t="s">
        <v>330</v>
      </c>
      <c r="D174" s="389" t="s">
        <v>18</v>
      </c>
      <c r="E174" s="383" t="s">
        <v>5845</v>
      </c>
      <c r="F174" s="389"/>
      <c r="G174" s="389"/>
      <c r="H174" s="388"/>
      <c r="I174" s="389"/>
      <c r="J174" s="389"/>
      <c r="K174" s="387"/>
    </row>
    <row r="175" spans="1:11" ht="15" customHeight="1" thickBot="1">
      <c r="A175" s="389" t="s">
        <v>332</v>
      </c>
      <c r="B175" s="389" t="s">
        <v>333</v>
      </c>
      <c r="C175" s="389" t="s">
        <v>332</v>
      </c>
      <c r="D175" s="389" t="s">
        <v>34</v>
      </c>
      <c r="E175" s="383" t="s">
        <v>5846</v>
      </c>
      <c r="F175" s="389"/>
      <c r="G175" s="389"/>
      <c r="H175" s="388"/>
      <c r="I175" s="389"/>
      <c r="J175" s="389"/>
      <c r="K175" s="387"/>
    </row>
    <row r="176" spans="1:11" ht="15" customHeight="1" thickBot="1">
      <c r="A176" s="389" t="s">
        <v>336</v>
      </c>
      <c r="B176" s="389" t="s">
        <v>5496</v>
      </c>
      <c r="C176" s="389" t="s">
        <v>336</v>
      </c>
      <c r="D176" s="389" t="s">
        <v>34</v>
      </c>
      <c r="E176" s="383" t="s">
        <v>5847</v>
      </c>
      <c r="F176" s="389"/>
      <c r="G176" s="389"/>
      <c r="H176" s="388"/>
      <c r="I176" s="389"/>
      <c r="J176" s="389"/>
      <c r="K176" s="387"/>
    </row>
    <row r="177" spans="1:11" ht="15" customHeight="1" thickBot="1">
      <c r="A177" s="389" t="s">
        <v>334</v>
      </c>
      <c r="B177" s="389" t="s">
        <v>335</v>
      </c>
      <c r="C177" s="389" t="s">
        <v>334</v>
      </c>
      <c r="D177" s="389" t="s">
        <v>23</v>
      </c>
      <c r="E177" s="383" t="s">
        <v>5848</v>
      </c>
      <c r="F177" s="389"/>
      <c r="G177" s="389"/>
      <c r="H177" s="388"/>
      <c r="I177" s="389"/>
      <c r="J177" s="389"/>
      <c r="K177" s="387"/>
    </row>
    <row r="178" spans="1:11" ht="15" customHeight="1" thickBot="1">
      <c r="A178" s="389" t="s">
        <v>337</v>
      </c>
      <c r="B178" s="389" t="s">
        <v>338</v>
      </c>
      <c r="C178" s="389" t="s">
        <v>337</v>
      </c>
      <c r="D178" s="389" t="s">
        <v>23</v>
      </c>
      <c r="E178" s="383" t="s">
        <v>5849</v>
      </c>
      <c r="F178" s="389"/>
      <c r="G178" s="389"/>
      <c r="H178" s="388"/>
      <c r="I178" s="389"/>
      <c r="J178" s="389"/>
      <c r="K178" s="387"/>
    </row>
    <row r="179" spans="1:11" ht="15" customHeight="1" thickBot="1">
      <c r="A179" s="389" t="s">
        <v>339</v>
      </c>
      <c r="B179" s="389" t="s">
        <v>340</v>
      </c>
      <c r="C179" s="389" t="s">
        <v>339</v>
      </c>
      <c r="D179" s="389" t="s">
        <v>23</v>
      </c>
      <c r="E179" s="383" t="s">
        <v>5850</v>
      </c>
      <c r="F179" s="389"/>
      <c r="G179" s="389"/>
      <c r="H179" s="388"/>
      <c r="I179" s="389"/>
      <c r="J179" s="389"/>
      <c r="K179" s="387"/>
    </row>
    <row r="180" spans="1:11" ht="15" customHeight="1" thickBot="1">
      <c r="A180" s="389" t="s">
        <v>341</v>
      </c>
      <c r="B180" s="389" t="s">
        <v>342</v>
      </c>
      <c r="C180" s="389" t="s">
        <v>341</v>
      </c>
      <c r="D180" s="389" t="s">
        <v>23</v>
      </c>
      <c r="E180" s="383" t="s">
        <v>5851</v>
      </c>
      <c r="F180" s="389"/>
      <c r="G180" s="389"/>
      <c r="H180" s="388"/>
      <c r="I180" s="389"/>
      <c r="J180" s="389"/>
      <c r="K180" s="387"/>
    </row>
    <row r="181" spans="1:11" ht="15" customHeight="1" thickBot="1">
      <c r="A181" s="389" t="s">
        <v>343</v>
      </c>
      <c r="B181" s="389" t="s">
        <v>344</v>
      </c>
      <c r="C181" s="389" t="s">
        <v>343</v>
      </c>
      <c r="D181" s="389" t="s">
        <v>23</v>
      </c>
      <c r="E181" s="383" t="s">
        <v>5852</v>
      </c>
      <c r="F181" s="389"/>
      <c r="G181" s="389"/>
      <c r="H181" s="388"/>
      <c r="I181" s="389"/>
      <c r="J181" s="389"/>
      <c r="K181" s="387"/>
    </row>
    <row r="182" spans="1:11" ht="15" customHeight="1" thickBot="1">
      <c r="A182" s="389" t="s">
        <v>345</v>
      </c>
      <c r="B182" s="389" t="s">
        <v>346</v>
      </c>
      <c r="C182" s="389" t="s">
        <v>345</v>
      </c>
      <c r="D182" s="389" t="s">
        <v>23</v>
      </c>
      <c r="E182" s="383" t="s">
        <v>5853</v>
      </c>
      <c r="F182" s="389"/>
      <c r="G182" s="389"/>
      <c r="H182" s="388"/>
      <c r="I182" s="389"/>
      <c r="J182" s="389"/>
      <c r="K182" s="387"/>
    </row>
    <row r="183" spans="1:11" ht="15" customHeight="1" thickBot="1">
      <c r="A183" s="389" t="s">
        <v>5500</v>
      </c>
      <c r="B183" s="389" t="s">
        <v>5665</v>
      </c>
      <c r="C183" s="389" t="s">
        <v>5500</v>
      </c>
      <c r="D183" s="389" t="s">
        <v>5491</v>
      </c>
      <c r="E183" s="383" t="s">
        <v>5854</v>
      </c>
      <c r="F183" s="389"/>
      <c r="G183" s="389"/>
      <c r="H183" s="388"/>
      <c r="I183" s="389"/>
      <c r="J183" s="389"/>
      <c r="K183" s="387"/>
    </row>
    <row r="184" spans="1:11" ht="15" customHeight="1" thickBot="1">
      <c r="A184" s="389" t="s">
        <v>347</v>
      </c>
      <c r="B184" s="389" t="s">
        <v>348</v>
      </c>
      <c r="C184" s="389" t="s">
        <v>347</v>
      </c>
      <c r="D184" s="389" t="s">
        <v>174</v>
      </c>
      <c r="E184" s="383" t="s">
        <v>5855</v>
      </c>
      <c r="F184" s="389"/>
      <c r="G184" s="389"/>
      <c r="H184" s="388"/>
      <c r="I184" s="389"/>
      <c r="J184" s="389"/>
      <c r="K184" s="387"/>
    </row>
    <row r="185" spans="1:11" ht="15" customHeight="1" thickBot="1">
      <c r="A185" s="389" t="s">
        <v>349</v>
      </c>
      <c r="B185" s="389" t="s">
        <v>350</v>
      </c>
      <c r="C185" s="389" t="s">
        <v>349</v>
      </c>
      <c r="D185" s="389" t="s">
        <v>23</v>
      </c>
      <c r="E185" s="383" t="s">
        <v>5856</v>
      </c>
      <c r="F185" s="389"/>
      <c r="G185" s="389"/>
      <c r="H185" s="388"/>
      <c r="I185" s="389"/>
      <c r="J185" s="389"/>
      <c r="K185" s="387"/>
    </row>
    <row r="186" spans="1:11" ht="15" customHeight="1" thickBot="1">
      <c r="A186" s="389" t="s">
        <v>3941</v>
      </c>
      <c r="B186" s="389" t="s">
        <v>351</v>
      </c>
      <c r="C186" s="389" t="s">
        <v>3941</v>
      </c>
      <c r="D186" s="389" t="s">
        <v>42</v>
      </c>
      <c r="E186" s="383" t="s">
        <v>5539</v>
      </c>
      <c r="F186" s="389"/>
      <c r="G186" s="389"/>
      <c r="H186" s="388"/>
      <c r="I186" s="389"/>
      <c r="J186" s="389"/>
      <c r="K186" s="387"/>
    </row>
    <row r="187" spans="1:11" ht="15" customHeight="1" thickBot="1">
      <c r="A187" s="389" t="s">
        <v>352</v>
      </c>
      <c r="B187" s="389" t="s">
        <v>353</v>
      </c>
      <c r="C187" s="389" t="s">
        <v>352</v>
      </c>
      <c r="D187" s="389" t="s">
        <v>34</v>
      </c>
      <c r="E187" s="383" t="s">
        <v>5857</v>
      </c>
      <c r="F187" s="389"/>
      <c r="G187" s="389"/>
      <c r="H187" s="388"/>
      <c r="I187" s="389"/>
      <c r="J187" s="389"/>
      <c r="K187" s="387"/>
    </row>
    <row r="188" spans="1:11" ht="15" customHeight="1" thickBot="1">
      <c r="A188" s="389" t="s">
        <v>354</v>
      </c>
      <c r="B188" s="389" t="s">
        <v>355</v>
      </c>
      <c r="C188" s="389" t="s">
        <v>354</v>
      </c>
      <c r="D188" s="389" t="s">
        <v>18</v>
      </c>
      <c r="E188" s="383" t="s">
        <v>5858</v>
      </c>
      <c r="F188" s="389"/>
      <c r="G188" s="389"/>
      <c r="H188" s="388"/>
      <c r="I188" s="389"/>
      <c r="J188" s="389"/>
      <c r="K188" s="387"/>
    </row>
    <row r="189" spans="1:11" ht="15" customHeight="1" thickBot="1">
      <c r="A189" s="389" t="s">
        <v>356</v>
      </c>
      <c r="B189" s="389" t="s">
        <v>357</v>
      </c>
      <c r="C189" s="389" t="s">
        <v>356</v>
      </c>
      <c r="D189" s="389" t="s">
        <v>23</v>
      </c>
      <c r="E189" s="383" t="s">
        <v>5859</v>
      </c>
      <c r="F189" s="389"/>
      <c r="G189" s="389"/>
      <c r="H189" s="388"/>
      <c r="I189" s="389"/>
      <c r="J189" s="389"/>
      <c r="K189" s="387"/>
    </row>
    <row r="190" spans="1:11" ht="15" customHeight="1" thickBot="1">
      <c r="A190" s="389" t="s">
        <v>358</v>
      </c>
      <c r="B190" s="389" t="s">
        <v>359</v>
      </c>
      <c r="C190" s="389" t="s">
        <v>358</v>
      </c>
      <c r="D190" s="389" t="s">
        <v>23</v>
      </c>
      <c r="E190" s="383" t="s">
        <v>5860</v>
      </c>
      <c r="F190" s="389"/>
      <c r="G190" s="389"/>
      <c r="H190" s="388"/>
      <c r="I190" s="389"/>
      <c r="J190" s="389"/>
      <c r="K190" s="387"/>
    </row>
    <row r="191" spans="1:11" ht="15" customHeight="1" thickBot="1">
      <c r="A191" s="389" t="s">
        <v>360</v>
      </c>
      <c r="B191" s="389" t="s">
        <v>361</v>
      </c>
      <c r="C191" s="389" t="s">
        <v>360</v>
      </c>
      <c r="D191" s="389" t="s">
        <v>23</v>
      </c>
      <c r="E191" s="383" t="s">
        <v>5861</v>
      </c>
      <c r="F191" s="389"/>
      <c r="G191" s="389"/>
      <c r="H191" s="388"/>
      <c r="I191" s="389"/>
      <c r="J191" s="389"/>
      <c r="K191" s="387"/>
    </row>
    <row r="192" spans="1:11" ht="15" customHeight="1" thickBot="1">
      <c r="A192" s="389" t="s">
        <v>362</v>
      </c>
      <c r="B192" s="389" t="s">
        <v>363</v>
      </c>
      <c r="C192" s="389" t="s">
        <v>362</v>
      </c>
      <c r="D192" s="389" t="s">
        <v>18</v>
      </c>
      <c r="E192" s="383" t="s">
        <v>5862</v>
      </c>
      <c r="F192" s="389"/>
      <c r="G192" s="389"/>
      <c r="H192" s="388"/>
      <c r="I192" s="389"/>
      <c r="J192" s="389"/>
      <c r="K192" s="387"/>
    </row>
    <row r="193" spans="1:11" ht="15" customHeight="1" thickBot="1">
      <c r="A193" s="389" t="s">
        <v>364</v>
      </c>
      <c r="B193" s="389" t="s">
        <v>365</v>
      </c>
      <c r="C193" s="389" t="s">
        <v>364</v>
      </c>
      <c r="D193" s="389" t="s">
        <v>23</v>
      </c>
      <c r="E193" s="383" t="s">
        <v>5863</v>
      </c>
      <c r="F193" s="389"/>
      <c r="G193" s="389"/>
      <c r="H193" s="388"/>
      <c r="I193" s="389"/>
      <c r="J193" s="389"/>
      <c r="K193" s="387"/>
    </row>
    <row r="194" spans="1:11" ht="15" customHeight="1" thickBot="1">
      <c r="A194" s="389" t="s">
        <v>366</v>
      </c>
      <c r="B194" s="389" t="s">
        <v>367</v>
      </c>
      <c r="C194" s="389" t="s">
        <v>366</v>
      </c>
      <c r="D194" s="389" t="s">
        <v>23</v>
      </c>
      <c r="E194" s="383" t="s">
        <v>5864</v>
      </c>
      <c r="F194" s="389"/>
      <c r="G194" s="389"/>
      <c r="H194" s="388"/>
      <c r="I194" s="389"/>
      <c r="J194" s="389"/>
      <c r="K194" s="387"/>
    </row>
    <row r="195" spans="1:11" ht="15" customHeight="1" thickBot="1">
      <c r="A195" s="389" t="s">
        <v>368</v>
      </c>
      <c r="B195" s="389" t="s">
        <v>369</v>
      </c>
      <c r="C195" s="389" t="s">
        <v>368</v>
      </c>
      <c r="D195" s="389" t="s">
        <v>23</v>
      </c>
      <c r="E195" s="383" t="s">
        <v>5865</v>
      </c>
      <c r="F195" s="389"/>
      <c r="G195" s="389"/>
      <c r="H195" s="388"/>
      <c r="I195" s="389"/>
      <c r="J195" s="389"/>
      <c r="K195" s="387"/>
    </row>
    <row r="196" spans="1:11" ht="15" customHeight="1" thickBot="1">
      <c r="A196" s="389" t="s">
        <v>370</v>
      </c>
      <c r="B196" s="389" t="s">
        <v>5655</v>
      </c>
      <c r="C196" s="389" t="s">
        <v>370</v>
      </c>
      <c r="D196" s="389" t="s">
        <v>18</v>
      </c>
      <c r="E196" s="383" t="s">
        <v>5866</v>
      </c>
      <c r="F196" s="389"/>
      <c r="G196" s="389"/>
      <c r="H196" s="388"/>
      <c r="I196" s="389"/>
      <c r="J196" s="389"/>
      <c r="K196" s="387"/>
    </row>
    <row r="197" spans="1:11" ht="15" customHeight="1" thickBot="1">
      <c r="A197" s="389" t="s">
        <v>371</v>
      </c>
      <c r="B197" s="389" t="s">
        <v>372</v>
      </c>
      <c r="C197" s="389" t="s">
        <v>371</v>
      </c>
      <c r="D197" s="389" t="s">
        <v>23</v>
      </c>
      <c r="E197" s="383" t="s">
        <v>5867</v>
      </c>
      <c r="F197" s="389"/>
      <c r="G197" s="389"/>
      <c r="H197" s="388"/>
      <c r="I197" s="389"/>
      <c r="J197" s="389"/>
      <c r="K197" s="387"/>
    </row>
    <row r="198" spans="1:11" ht="15" customHeight="1" thickBot="1">
      <c r="A198" s="389" t="s">
        <v>373</v>
      </c>
      <c r="B198" s="389" t="s">
        <v>374</v>
      </c>
      <c r="C198" s="389" t="s">
        <v>373</v>
      </c>
      <c r="D198" s="389" t="s">
        <v>23</v>
      </c>
      <c r="E198" s="383" t="s">
        <v>5868</v>
      </c>
      <c r="F198" s="389"/>
      <c r="G198" s="389"/>
      <c r="H198" s="388"/>
      <c r="I198" s="389"/>
      <c r="J198" s="389"/>
      <c r="K198" s="387"/>
    </row>
    <row r="199" spans="1:11" ht="15" customHeight="1" thickBot="1">
      <c r="A199" s="389" t="s">
        <v>375</v>
      </c>
      <c r="B199" s="389" t="s">
        <v>376</v>
      </c>
      <c r="C199" s="389" t="s">
        <v>375</v>
      </c>
      <c r="D199" s="389" t="s">
        <v>23</v>
      </c>
      <c r="E199" s="383" t="s">
        <v>5869</v>
      </c>
      <c r="F199" s="389"/>
      <c r="G199" s="389"/>
      <c r="H199" s="388"/>
      <c r="I199" s="389"/>
      <c r="J199" s="389"/>
      <c r="K199" s="387"/>
    </row>
    <row r="200" spans="1:11" ht="15" customHeight="1" thickBot="1">
      <c r="A200" s="389" t="s">
        <v>377</v>
      </c>
      <c r="B200" s="389" t="s">
        <v>378</v>
      </c>
      <c r="C200" s="389" t="s">
        <v>377</v>
      </c>
      <c r="D200" s="389" t="s">
        <v>23</v>
      </c>
      <c r="E200" s="383" t="s">
        <v>5870</v>
      </c>
      <c r="F200" s="389"/>
      <c r="G200" s="389"/>
      <c r="H200" s="388"/>
      <c r="I200" s="389"/>
      <c r="J200" s="389"/>
      <c r="K200" s="387"/>
    </row>
    <row r="201" spans="1:11" ht="15" customHeight="1" thickBot="1">
      <c r="A201" s="389" t="s">
        <v>379</v>
      </c>
      <c r="B201" s="389" t="s">
        <v>380</v>
      </c>
      <c r="C201" s="389" t="s">
        <v>379</v>
      </c>
      <c r="D201" s="389" t="s">
        <v>23</v>
      </c>
      <c r="E201" s="383" t="s">
        <v>5871</v>
      </c>
      <c r="F201" s="389"/>
      <c r="G201" s="389"/>
      <c r="H201" s="388"/>
      <c r="I201" s="389"/>
      <c r="J201" s="389"/>
      <c r="K201" s="387"/>
    </row>
    <row r="202" spans="1:11" ht="15" customHeight="1" thickBot="1">
      <c r="A202" s="389" t="s">
        <v>381</v>
      </c>
      <c r="B202" s="389" t="s">
        <v>382</v>
      </c>
      <c r="C202" s="389" t="s">
        <v>381</v>
      </c>
      <c r="D202" s="389" t="s">
        <v>23</v>
      </c>
      <c r="E202" s="383" t="s">
        <v>5872</v>
      </c>
      <c r="F202" s="389"/>
      <c r="G202" s="389"/>
      <c r="H202" s="388"/>
      <c r="I202" s="389"/>
      <c r="J202" s="389"/>
      <c r="K202" s="387"/>
    </row>
    <row r="203" spans="1:11" ht="15" customHeight="1" thickBot="1">
      <c r="A203" s="389" t="s">
        <v>383</v>
      </c>
      <c r="B203" s="389" t="s">
        <v>384</v>
      </c>
      <c r="C203" s="389" t="s">
        <v>383</v>
      </c>
      <c r="D203" s="389" t="s">
        <v>23</v>
      </c>
      <c r="E203" s="383" t="s">
        <v>5873</v>
      </c>
      <c r="F203" s="389"/>
      <c r="G203" s="389"/>
      <c r="H203" s="388"/>
      <c r="I203" s="389"/>
      <c r="J203" s="389"/>
      <c r="K203" s="387"/>
    </row>
    <row r="204" spans="1:11" ht="15" customHeight="1" thickBot="1">
      <c r="A204" s="389" t="s">
        <v>385</v>
      </c>
      <c r="B204" s="389" t="s">
        <v>386</v>
      </c>
      <c r="C204" s="389" t="s">
        <v>385</v>
      </c>
      <c r="D204" s="389" t="s">
        <v>34</v>
      </c>
      <c r="E204" s="383" t="s">
        <v>5874</v>
      </c>
      <c r="F204" s="389"/>
      <c r="G204" s="389"/>
      <c r="H204" s="388"/>
      <c r="I204" s="389"/>
      <c r="J204" s="389"/>
      <c r="K204" s="387"/>
    </row>
    <row r="205" spans="1:11" ht="15" customHeight="1" thickBot="1">
      <c r="A205" s="389" t="s">
        <v>387</v>
      </c>
      <c r="B205" s="389" t="s">
        <v>388</v>
      </c>
      <c r="C205" s="389" t="s">
        <v>387</v>
      </c>
      <c r="D205" s="389" t="s">
        <v>23</v>
      </c>
      <c r="E205" s="383" t="s">
        <v>5875</v>
      </c>
      <c r="F205" s="389"/>
      <c r="G205" s="389"/>
      <c r="H205" s="388"/>
      <c r="I205" s="389"/>
      <c r="J205" s="389"/>
      <c r="K205" s="387"/>
    </row>
    <row r="206" spans="1:11" ht="15" customHeight="1" thickBot="1">
      <c r="A206" s="389" t="s">
        <v>389</v>
      </c>
      <c r="B206" s="389" t="s">
        <v>390</v>
      </c>
      <c r="C206" s="389" t="s">
        <v>389</v>
      </c>
      <c r="D206" s="389" t="s">
        <v>23</v>
      </c>
      <c r="E206" s="383" t="s">
        <v>5876</v>
      </c>
      <c r="F206" s="389"/>
      <c r="G206" s="389"/>
      <c r="H206" s="388"/>
      <c r="I206" s="389"/>
      <c r="J206" s="389"/>
      <c r="K206" s="387"/>
    </row>
    <row r="207" spans="1:11" ht="15" customHeight="1" thickBot="1">
      <c r="A207" s="389" t="s">
        <v>391</v>
      </c>
      <c r="B207" s="389" t="s">
        <v>5670</v>
      </c>
      <c r="C207" s="389" t="s">
        <v>391</v>
      </c>
      <c r="D207" s="389" t="s">
        <v>18</v>
      </c>
      <c r="E207" s="383" t="s">
        <v>5877</v>
      </c>
      <c r="F207" s="389"/>
      <c r="G207" s="389"/>
      <c r="H207" s="388"/>
      <c r="I207" s="389"/>
      <c r="J207" s="389"/>
      <c r="K207" s="387"/>
    </row>
    <row r="208" spans="1:11" ht="15" customHeight="1" thickBot="1">
      <c r="A208" s="389" t="s">
        <v>392</v>
      </c>
      <c r="B208" s="389" t="s">
        <v>393</v>
      </c>
      <c r="C208" s="389" t="s">
        <v>392</v>
      </c>
      <c r="D208" s="389" t="s">
        <v>34</v>
      </c>
      <c r="E208" s="383" t="s">
        <v>5878</v>
      </c>
      <c r="F208" s="389"/>
      <c r="G208" s="389"/>
      <c r="H208" s="388"/>
      <c r="I208" s="389"/>
      <c r="J208" s="389"/>
      <c r="K208" s="387"/>
    </row>
    <row r="209" spans="1:11" ht="15" customHeight="1" thickBot="1">
      <c r="A209" s="389" t="s">
        <v>394</v>
      </c>
      <c r="B209" s="389" t="s">
        <v>395</v>
      </c>
      <c r="C209" s="389" t="s">
        <v>394</v>
      </c>
      <c r="D209" s="389" t="s">
        <v>23</v>
      </c>
      <c r="E209" s="383" t="s">
        <v>5879</v>
      </c>
      <c r="F209" s="389"/>
      <c r="G209" s="389"/>
      <c r="H209" s="388"/>
      <c r="I209" s="389"/>
      <c r="J209" s="389"/>
      <c r="K209" s="387"/>
    </row>
    <row r="210" spans="1:11" ht="15" customHeight="1" thickBot="1">
      <c r="A210" s="389" t="s">
        <v>396</v>
      </c>
      <c r="B210" s="389" t="s">
        <v>397</v>
      </c>
      <c r="C210" s="389" t="s">
        <v>396</v>
      </c>
      <c r="D210" s="389" t="s">
        <v>23</v>
      </c>
      <c r="E210" s="383" t="s">
        <v>5880</v>
      </c>
      <c r="F210" s="389"/>
      <c r="G210" s="389"/>
      <c r="H210" s="388"/>
      <c r="I210" s="389"/>
      <c r="J210" s="389"/>
      <c r="K210" s="387"/>
    </row>
    <row r="211" spans="1:11" ht="15" customHeight="1" thickBot="1">
      <c r="A211" s="389" t="s">
        <v>3949</v>
      </c>
      <c r="B211" s="389" t="s">
        <v>3830</v>
      </c>
      <c r="C211" s="389" t="s">
        <v>3949</v>
      </c>
      <c r="D211" s="389" t="s">
        <v>18</v>
      </c>
      <c r="E211" s="383" t="s">
        <v>5881</v>
      </c>
      <c r="F211" s="389"/>
      <c r="G211" s="389"/>
      <c r="H211" s="388"/>
      <c r="I211" s="389"/>
      <c r="J211" s="389"/>
      <c r="K211" s="387"/>
    </row>
    <row r="212" spans="1:11" ht="15" customHeight="1" thickBot="1">
      <c r="A212" s="389" t="s">
        <v>398</v>
      </c>
      <c r="B212" s="389" t="s">
        <v>399</v>
      </c>
      <c r="C212" s="389" t="s">
        <v>398</v>
      </c>
      <c r="D212" s="389" t="s">
        <v>23</v>
      </c>
      <c r="E212" s="383" t="s">
        <v>5882</v>
      </c>
      <c r="F212" s="389"/>
      <c r="G212" s="389"/>
      <c r="H212" s="388"/>
      <c r="I212" s="389"/>
      <c r="J212" s="389"/>
      <c r="K212" s="387"/>
    </row>
    <row r="213" spans="1:11" ht="15" customHeight="1" thickBot="1">
      <c r="A213" s="389" t="s">
        <v>400</v>
      </c>
      <c r="B213" s="389" t="s">
        <v>401</v>
      </c>
      <c r="C213" s="389" t="s">
        <v>400</v>
      </c>
      <c r="D213" s="389" t="s">
        <v>23</v>
      </c>
      <c r="E213" s="383" t="s">
        <v>5883</v>
      </c>
      <c r="F213" s="389"/>
      <c r="G213" s="389"/>
      <c r="H213" s="388"/>
      <c r="I213" s="389"/>
      <c r="J213" s="389"/>
      <c r="K213" s="387"/>
    </row>
    <row r="214" spans="1:11" ht="15" customHeight="1" thickBot="1">
      <c r="A214" s="389" t="s">
        <v>402</v>
      </c>
      <c r="B214" s="389" t="s">
        <v>403</v>
      </c>
      <c r="C214" s="389" t="s">
        <v>402</v>
      </c>
      <c r="D214" s="389" t="s">
        <v>23</v>
      </c>
      <c r="E214" s="383" t="s">
        <v>5884</v>
      </c>
      <c r="F214" s="389"/>
      <c r="G214" s="389"/>
      <c r="H214" s="388"/>
      <c r="I214" s="389"/>
      <c r="J214" s="389"/>
      <c r="K214" s="387"/>
    </row>
    <row r="215" spans="1:11" ht="15" customHeight="1" thickBot="1">
      <c r="A215" s="389" t="s">
        <v>404</v>
      </c>
      <c r="B215" s="389" t="s">
        <v>405</v>
      </c>
      <c r="C215" s="389" t="s">
        <v>404</v>
      </c>
      <c r="D215" s="389" t="s">
        <v>23</v>
      </c>
      <c r="E215" s="383" t="s">
        <v>5885</v>
      </c>
      <c r="F215" s="389"/>
      <c r="G215" s="389"/>
      <c r="H215" s="388"/>
      <c r="I215" s="389"/>
      <c r="J215" s="389"/>
      <c r="K215" s="387"/>
    </row>
    <row r="216" spans="1:11" ht="15" customHeight="1" thickBot="1">
      <c r="A216" s="389" t="s">
        <v>406</v>
      </c>
      <c r="B216" s="389" t="s">
        <v>5667</v>
      </c>
      <c r="C216" s="389" t="s">
        <v>406</v>
      </c>
      <c r="D216" s="389" t="s">
        <v>18</v>
      </c>
      <c r="E216" s="383" t="s">
        <v>5886</v>
      </c>
      <c r="F216" s="389"/>
      <c r="G216" s="389"/>
      <c r="H216" s="388"/>
      <c r="I216" s="389"/>
      <c r="J216" s="389"/>
      <c r="K216" s="387"/>
    </row>
    <row r="217" spans="1:11" ht="15" customHeight="1" thickBot="1">
      <c r="A217" s="389" t="s">
        <v>407</v>
      </c>
      <c r="B217" s="389" t="s">
        <v>408</v>
      </c>
      <c r="C217" s="389" t="s">
        <v>407</v>
      </c>
      <c r="D217" s="389" t="s">
        <v>23</v>
      </c>
      <c r="E217" s="383" t="s">
        <v>5887</v>
      </c>
      <c r="F217" s="389"/>
      <c r="G217" s="389"/>
      <c r="H217" s="388"/>
      <c r="I217" s="389"/>
      <c r="J217" s="389"/>
      <c r="K217" s="387"/>
    </row>
    <row r="218" spans="1:11" ht="15" customHeight="1" thickBot="1">
      <c r="A218" s="389" t="s">
        <v>409</v>
      </c>
      <c r="B218" s="389" t="s">
        <v>410</v>
      </c>
      <c r="C218" s="389" t="s">
        <v>409</v>
      </c>
      <c r="D218" s="389" t="s">
        <v>23</v>
      </c>
      <c r="E218" s="383" t="s">
        <v>5888</v>
      </c>
      <c r="F218" s="389"/>
      <c r="G218" s="389"/>
      <c r="H218" s="388"/>
      <c r="I218" s="389"/>
      <c r="J218" s="389"/>
      <c r="K218" s="387"/>
    </row>
    <row r="219" spans="1:11" ht="15" customHeight="1" thickBot="1">
      <c r="A219" s="389" t="s">
        <v>411</v>
      </c>
      <c r="B219" s="389" t="s">
        <v>412</v>
      </c>
      <c r="C219" s="389" t="s">
        <v>411</v>
      </c>
      <c r="D219" s="389" t="s">
        <v>34</v>
      </c>
      <c r="E219" s="383" t="s">
        <v>5889</v>
      </c>
      <c r="F219" s="389"/>
      <c r="G219" s="389"/>
      <c r="H219" s="388"/>
      <c r="I219" s="389"/>
      <c r="J219" s="389"/>
      <c r="K219" s="387"/>
    </row>
    <row r="220" spans="1:11" ht="15" customHeight="1" thickBot="1">
      <c r="A220" s="389" t="s">
        <v>5674</v>
      </c>
      <c r="B220" s="389" t="s">
        <v>5675</v>
      </c>
      <c r="C220" s="389" t="s">
        <v>5674</v>
      </c>
      <c r="D220" s="389" t="s">
        <v>18</v>
      </c>
      <c r="E220" s="383" t="s">
        <v>5890</v>
      </c>
      <c r="F220" s="389"/>
      <c r="G220" s="389"/>
      <c r="H220" s="388"/>
      <c r="I220" s="389"/>
      <c r="J220" s="389"/>
      <c r="K220" s="387"/>
    </row>
    <row r="221" spans="1:11" ht="15" customHeight="1" thickBot="1">
      <c r="A221" s="389" t="s">
        <v>413</v>
      </c>
      <c r="B221" s="389" t="s">
        <v>5662</v>
      </c>
      <c r="C221" s="389" t="s">
        <v>413</v>
      </c>
      <c r="D221" s="389" t="s">
        <v>18</v>
      </c>
      <c r="E221" s="383" t="s">
        <v>5891</v>
      </c>
      <c r="F221" s="389"/>
      <c r="G221" s="389"/>
      <c r="H221" s="388"/>
      <c r="I221" s="389"/>
      <c r="J221" s="389"/>
      <c r="K221" s="387"/>
    </row>
    <row r="222" spans="1:11" ht="15" customHeight="1" thickBot="1">
      <c r="A222" s="389" t="s">
        <v>3944</v>
      </c>
      <c r="B222" s="389" t="s">
        <v>3823</v>
      </c>
      <c r="C222" s="389" t="s">
        <v>3944</v>
      </c>
      <c r="D222" s="389" t="s">
        <v>18</v>
      </c>
      <c r="E222" s="383" t="s">
        <v>5892</v>
      </c>
      <c r="F222" s="389"/>
      <c r="G222" s="389"/>
      <c r="H222" s="388"/>
      <c r="I222" s="389"/>
      <c r="J222" s="389"/>
      <c r="K222" s="387"/>
    </row>
    <row r="223" spans="1:11" ht="15" customHeight="1" thickBot="1">
      <c r="A223" s="389" t="s">
        <v>414</v>
      </c>
      <c r="B223" s="389" t="s">
        <v>415</v>
      </c>
      <c r="C223" s="389" t="s">
        <v>414</v>
      </c>
      <c r="D223" s="389" t="s">
        <v>18</v>
      </c>
      <c r="E223" s="383" t="s">
        <v>5893</v>
      </c>
      <c r="F223" s="389"/>
      <c r="G223" s="389"/>
      <c r="H223" s="388"/>
      <c r="I223" s="389"/>
      <c r="J223" s="389"/>
      <c r="K223" s="387"/>
    </row>
    <row r="224" spans="1:11" ht="15" customHeight="1" thickBot="1">
      <c r="A224" s="389" t="s">
        <v>416</v>
      </c>
      <c r="B224" s="389" t="s">
        <v>417</v>
      </c>
      <c r="C224" s="389" t="s">
        <v>416</v>
      </c>
      <c r="D224" s="389" t="s">
        <v>23</v>
      </c>
      <c r="E224" s="383" t="s">
        <v>5894</v>
      </c>
      <c r="F224" s="389"/>
      <c r="G224" s="389"/>
      <c r="H224" s="388"/>
      <c r="I224" s="389"/>
      <c r="J224" s="389"/>
      <c r="K224" s="387"/>
    </row>
    <row r="225" spans="1:11" ht="15" customHeight="1" thickBot="1">
      <c r="A225" s="389" t="s">
        <v>418</v>
      </c>
      <c r="B225" s="389" t="s">
        <v>419</v>
      </c>
      <c r="C225" s="389" t="s">
        <v>418</v>
      </c>
      <c r="D225" s="389" t="s">
        <v>18</v>
      </c>
      <c r="E225" s="383" t="s">
        <v>5895</v>
      </c>
      <c r="F225" s="389"/>
      <c r="G225" s="389"/>
      <c r="H225" s="388"/>
      <c r="I225" s="389"/>
      <c r="J225" s="389"/>
      <c r="K225" s="387"/>
    </row>
    <row r="226" spans="1:11" ht="15" customHeight="1" thickBot="1">
      <c r="A226" s="389" t="s">
        <v>5685</v>
      </c>
      <c r="B226" s="389" t="s">
        <v>5686</v>
      </c>
      <c r="C226" s="389" t="s">
        <v>5685</v>
      </c>
      <c r="D226" s="389" t="s">
        <v>18</v>
      </c>
      <c r="E226" s="383" t="s">
        <v>5896</v>
      </c>
      <c r="F226" s="389"/>
      <c r="G226" s="389"/>
      <c r="H226" s="388"/>
      <c r="I226" s="389"/>
      <c r="J226" s="389"/>
      <c r="K226" s="387"/>
    </row>
    <row r="227" spans="1:11" ht="15" customHeight="1" thickBot="1">
      <c r="A227" s="389" t="s">
        <v>420</v>
      </c>
      <c r="B227" s="389" t="s">
        <v>421</v>
      </c>
      <c r="C227" s="389" t="s">
        <v>420</v>
      </c>
      <c r="D227" s="389" t="s">
        <v>23</v>
      </c>
      <c r="E227" s="383" t="s">
        <v>5897</v>
      </c>
      <c r="F227" s="389"/>
      <c r="G227" s="389"/>
      <c r="H227" s="388"/>
      <c r="I227" s="389"/>
      <c r="J227" s="389"/>
      <c r="K227" s="387"/>
    </row>
    <row r="228" spans="1:11" ht="15" customHeight="1" thickBot="1">
      <c r="A228" s="389" t="s">
        <v>422</v>
      </c>
      <c r="B228" s="389" t="s">
        <v>423</v>
      </c>
      <c r="C228" s="389" t="s">
        <v>422</v>
      </c>
      <c r="D228" s="389" t="s">
        <v>23</v>
      </c>
      <c r="E228" s="383" t="s">
        <v>5898</v>
      </c>
      <c r="F228" s="389"/>
      <c r="G228" s="389"/>
      <c r="H228" s="388"/>
      <c r="I228" s="389"/>
      <c r="J228" s="389"/>
      <c r="K228" s="387"/>
    </row>
    <row r="229" spans="1:11" ht="15" customHeight="1" thickBot="1">
      <c r="A229" s="389" t="s">
        <v>424</v>
      </c>
      <c r="B229" s="389" t="s">
        <v>425</v>
      </c>
      <c r="C229" s="389" t="s">
        <v>424</v>
      </c>
      <c r="D229" s="389" t="s">
        <v>23</v>
      </c>
      <c r="E229" s="383" t="s">
        <v>5899</v>
      </c>
      <c r="F229" s="389"/>
      <c r="G229" s="389"/>
      <c r="H229" s="388"/>
      <c r="I229" s="389"/>
      <c r="J229" s="389"/>
      <c r="K229" s="387"/>
    </row>
    <row r="230" spans="1:11" ht="15" customHeight="1" thickBot="1">
      <c r="A230" s="389" t="s">
        <v>426</v>
      </c>
      <c r="B230" s="389" t="s">
        <v>427</v>
      </c>
      <c r="C230" s="389" t="s">
        <v>426</v>
      </c>
      <c r="D230" s="389" t="s">
        <v>23</v>
      </c>
      <c r="E230" s="383" t="s">
        <v>5900</v>
      </c>
      <c r="F230" s="389"/>
      <c r="G230" s="389"/>
      <c r="H230" s="388"/>
      <c r="I230" s="389"/>
      <c r="J230" s="389"/>
      <c r="K230" s="387"/>
    </row>
    <row r="231" spans="1:11" ht="15" customHeight="1" thickBot="1">
      <c r="A231" s="389" t="s">
        <v>428</v>
      </c>
      <c r="B231" s="389" t="s">
        <v>429</v>
      </c>
      <c r="C231" s="389" t="s">
        <v>428</v>
      </c>
      <c r="D231" s="389" t="s">
        <v>23</v>
      </c>
      <c r="E231" s="383" t="s">
        <v>5901</v>
      </c>
      <c r="F231" s="389"/>
      <c r="G231" s="389"/>
      <c r="H231" s="388"/>
      <c r="I231" s="389"/>
      <c r="J231" s="389"/>
      <c r="K231" s="387"/>
    </row>
    <row r="232" spans="1:11" ht="15" customHeight="1" thickBot="1">
      <c r="A232" s="389" t="s">
        <v>430</v>
      </c>
      <c r="B232" s="389" t="s">
        <v>5650</v>
      </c>
      <c r="C232" s="389" t="s">
        <v>430</v>
      </c>
      <c r="D232" s="389" t="s">
        <v>34</v>
      </c>
      <c r="E232" s="383" t="s">
        <v>5902</v>
      </c>
      <c r="F232" s="389"/>
      <c r="G232" s="389"/>
      <c r="H232" s="388"/>
      <c r="I232" s="389"/>
      <c r="J232" s="389"/>
      <c r="K232" s="387"/>
    </row>
    <row r="233" spans="1:11" ht="15" customHeight="1" thickBot="1">
      <c r="A233" s="389" t="s">
        <v>431</v>
      </c>
      <c r="B233" s="389" t="s">
        <v>432</v>
      </c>
      <c r="C233" s="389" t="s">
        <v>431</v>
      </c>
      <c r="D233" s="389" t="s">
        <v>18</v>
      </c>
      <c r="E233" s="383" t="s">
        <v>5903</v>
      </c>
      <c r="F233" s="389"/>
      <c r="G233" s="389"/>
      <c r="H233" s="388"/>
      <c r="I233" s="389"/>
      <c r="J233" s="389"/>
      <c r="K233" s="387"/>
    </row>
    <row r="234" spans="1:11" ht="15" customHeight="1" thickBot="1">
      <c r="A234" s="389" t="s">
        <v>433</v>
      </c>
      <c r="B234" s="389" t="s">
        <v>434</v>
      </c>
      <c r="C234" s="389" t="s">
        <v>433</v>
      </c>
      <c r="D234" s="389" t="s">
        <v>23</v>
      </c>
      <c r="E234" s="383" t="s">
        <v>5904</v>
      </c>
      <c r="F234" s="389"/>
      <c r="G234" s="389"/>
      <c r="H234" s="388"/>
      <c r="I234" s="389"/>
      <c r="J234" s="389"/>
      <c r="K234" s="387"/>
    </row>
    <row r="235" spans="1:11" ht="15" customHeight="1" thickBot="1">
      <c r="A235" s="389" t="s">
        <v>435</v>
      </c>
      <c r="B235" s="389" t="s">
        <v>5658</v>
      </c>
      <c r="C235" s="389" t="s">
        <v>435</v>
      </c>
      <c r="D235" s="389" t="s">
        <v>18</v>
      </c>
      <c r="E235" s="383" t="s">
        <v>5905</v>
      </c>
      <c r="F235" s="389"/>
      <c r="G235" s="389"/>
      <c r="H235" s="388"/>
      <c r="I235" s="389"/>
      <c r="J235" s="389"/>
      <c r="K235" s="387"/>
    </row>
    <row r="236" spans="1:11" ht="15" customHeight="1" thickBot="1">
      <c r="A236" s="389" t="s">
        <v>436</v>
      </c>
      <c r="B236" s="389" t="s">
        <v>437</v>
      </c>
      <c r="C236" s="389" t="s">
        <v>436</v>
      </c>
      <c r="D236" s="389" t="s">
        <v>23</v>
      </c>
      <c r="E236" s="383" t="s">
        <v>5906</v>
      </c>
      <c r="F236" s="389"/>
      <c r="G236" s="389"/>
      <c r="H236" s="388"/>
      <c r="I236" s="389"/>
      <c r="J236" s="389"/>
      <c r="K236" s="387"/>
    </row>
    <row r="237" spans="1:11" ht="15" customHeight="1" thickBot="1">
      <c r="A237" s="389" t="s">
        <v>438</v>
      </c>
      <c r="B237" s="389" t="s">
        <v>439</v>
      </c>
      <c r="C237" s="389" t="s">
        <v>438</v>
      </c>
      <c r="D237" s="389" t="s">
        <v>18</v>
      </c>
      <c r="E237" s="383" t="s">
        <v>5907</v>
      </c>
      <c r="F237" s="389"/>
      <c r="G237" s="389"/>
      <c r="H237" s="388"/>
      <c r="I237" s="389"/>
      <c r="J237" s="389"/>
      <c r="K237" s="387"/>
    </row>
    <row r="238" spans="1:11" ht="15" customHeight="1" thickBot="1">
      <c r="A238" s="389" t="s">
        <v>440</v>
      </c>
      <c r="B238" s="389" t="s">
        <v>441</v>
      </c>
      <c r="C238" s="389" t="s">
        <v>440</v>
      </c>
      <c r="D238" s="389" t="s">
        <v>34</v>
      </c>
      <c r="E238" s="383" t="s">
        <v>5908</v>
      </c>
      <c r="F238" s="389"/>
      <c r="G238" s="389"/>
      <c r="H238" s="388"/>
      <c r="I238" s="389"/>
      <c r="J238" s="389"/>
      <c r="K238" s="387"/>
    </row>
    <row r="239" spans="1:11" ht="15" customHeight="1" thickBot="1">
      <c r="A239" s="389" t="s">
        <v>442</v>
      </c>
      <c r="B239" s="389" t="s">
        <v>443</v>
      </c>
      <c r="C239" s="389" t="s">
        <v>442</v>
      </c>
      <c r="D239" s="389" t="s">
        <v>23</v>
      </c>
      <c r="E239" s="383" t="s">
        <v>5909</v>
      </c>
      <c r="F239" s="389"/>
      <c r="G239" s="389"/>
      <c r="H239" s="388"/>
      <c r="I239" s="389"/>
      <c r="J239" s="389"/>
      <c r="K239" s="387"/>
    </row>
    <row r="240" spans="1:11" ht="15" customHeight="1" thickBot="1">
      <c r="A240" s="389" t="s">
        <v>444</v>
      </c>
      <c r="B240" s="389" t="s">
        <v>445</v>
      </c>
      <c r="C240" s="389" t="s">
        <v>444</v>
      </c>
      <c r="D240" s="389" t="s">
        <v>23</v>
      </c>
      <c r="E240" s="383" t="s">
        <v>5910</v>
      </c>
      <c r="F240" s="389"/>
      <c r="G240" s="389"/>
      <c r="H240" s="388"/>
      <c r="I240" s="389"/>
      <c r="J240" s="389"/>
      <c r="K240" s="387"/>
    </row>
    <row r="241" spans="1:11" ht="15" customHeight="1" thickBot="1">
      <c r="A241" s="389" t="s">
        <v>446</v>
      </c>
      <c r="B241" s="389" t="s">
        <v>447</v>
      </c>
      <c r="C241" s="389" t="s">
        <v>446</v>
      </c>
      <c r="D241" s="389" t="s">
        <v>23</v>
      </c>
      <c r="E241" s="383" t="s">
        <v>5911</v>
      </c>
      <c r="F241" s="389"/>
      <c r="G241" s="389"/>
      <c r="H241" s="388"/>
      <c r="I241" s="389"/>
      <c r="J241" s="389"/>
      <c r="K241" s="387"/>
    </row>
    <row r="242" spans="1:11" ht="15" customHeight="1" thickBot="1">
      <c r="A242" s="389" t="s">
        <v>448</v>
      </c>
      <c r="B242" s="389" t="s">
        <v>449</v>
      </c>
      <c r="C242" s="389" t="s">
        <v>448</v>
      </c>
      <c r="D242" s="389" t="s">
        <v>23</v>
      </c>
      <c r="E242" s="383" t="s">
        <v>5912</v>
      </c>
      <c r="F242" s="389"/>
      <c r="G242" s="389"/>
      <c r="H242" s="388"/>
      <c r="I242" s="389"/>
      <c r="J242" s="389"/>
      <c r="K242" s="387"/>
    </row>
    <row r="243" spans="1:11" ht="15" customHeight="1" thickBot="1">
      <c r="A243" s="389" t="s">
        <v>450</v>
      </c>
      <c r="B243" s="389" t="s">
        <v>451</v>
      </c>
      <c r="C243" s="389" t="s">
        <v>450</v>
      </c>
      <c r="D243" s="389" t="s">
        <v>23</v>
      </c>
      <c r="E243" s="383" t="s">
        <v>5913</v>
      </c>
      <c r="F243" s="389"/>
      <c r="G243" s="389"/>
      <c r="H243" s="388"/>
      <c r="I243" s="389"/>
      <c r="J243" s="389"/>
      <c r="K243" s="387"/>
    </row>
    <row r="244" spans="1:11" ht="15" customHeight="1" thickBot="1">
      <c r="A244" s="389" t="s">
        <v>452</v>
      </c>
      <c r="B244" s="389" t="s">
        <v>453</v>
      </c>
      <c r="C244" s="389" t="s">
        <v>452</v>
      </c>
      <c r="D244" s="389" t="s">
        <v>23</v>
      </c>
      <c r="E244" s="383" t="s">
        <v>5914</v>
      </c>
      <c r="F244" s="389"/>
      <c r="G244" s="389"/>
      <c r="H244" s="388"/>
      <c r="I244" s="389"/>
      <c r="J244" s="389"/>
      <c r="K244" s="387"/>
    </row>
    <row r="245" spans="1:11" ht="15" customHeight="1" thickBot="1">
      <c r="A245" s="389" t="s">
        <v>454</v>
      </c>
      <c r="B245" s="389" t="s">
        <v>455</v>
      </c>
      <c r="C245" s="389" t="s">
        <v>454</v>
      </c>
      <c r="D245" s="389" t="s">
        <v>23</v>
      </c>
      <c r="E245" s="383" t="s">
        <v>5915</v>
      </c>
      <c r="F245" s="389"/>
      <c r="G245" s="389"/>
      <c r="H245" s="388"/>
      <c r="I245" s="389"/>
      <c r="J245" s="389"/>
      <c r="K245" s="387"/>
    </row>
    <row r="246" spans="1:11" ht="15" customHeight="1" thickBot="1">
      <c r="A246" s="389" t="s">
        <v>456</v>
      </c>
      <c r="B246" s="389" t="s">
        <v>457</v>
      </c>
      <c r="C246" s="389" t="s">
        <v>456</v>
      </c>
      <c r="D246" s="389" t="s">
        <v>23</v>
      </c>
      <c r="E246" s="383" t="s">
        <v>5916</v>
      </c>
      <c r="F246" s="389"/>
      <c r="G246" s="389"/>
      <c r="H246" s="388"/>
      <c r="I246" s="389"/>
      <c r="J246" s="389"/>
      <c r="K246" s="387"/>
    </row>
    <row r="247" spans="1:11" ht="15" customHeight="1" thickBot="1">
      <c r="A247" s="389" t="s">
        <v>458</v>
      </c>
      <c r="B247" s="389" t="s">
        <v>459</v>
      </c>
      <c r="C247" s="389" t="s">
        <v>458</v>
      </c>
      <c r="D247" s="389" t="s">
        <v>34</v>
      </c>
      <c r="E247" s="383" t="s">
        <v>5917</v>
      </c>
      <c r="F247" s="389"/>
      <c r="G247" s="389"/>
      <c r="H247" s="388"/>
      <c r="I247" s="389"/>
      <c r="J247" s="389"/>
      <c r="K247" s="387"/>
    </row>
    <row r="248" spans="1:11" ht="15" customHeight="1" thickBot="1">
      <c r="A248" s="389" t="s">
        <v>460</v>
      </c>
      <c r="B248" s="389" t="s">
        <v>461</v>
      </c>
      <c r="C248" s="389" t="s">
        <v>460</v>
      </c>
      <c r="D248" s="389" t="s">
        <v>23</v>
      </c>
      <c r="E248" s="383" t="s">
        <v>5918</v>
      </c>
      <c r="F248" s="389"/>
      <c r="G248" s="389"/>
      <c r="H248" s="388"/>
      <c r="I248" s="389"/>
      <c r="J248" s="389"/>
      <c r="K248" s="387"/>
    </row>
    <row r="249" spans="1:11" ht="15" customHeight="1" thickBot="1">
      <c r="A249" s="389" t="s">
        <v>462</v>
      </c>
      <c r="B249" s="389" t="s">
        <v>463</v>
      </c>
      <c r="C249" s="389" t="s">
        <v>462</v>
      </c>
      <c r="D249" s="389" t="s">
        <v>18</v>
      </c>
      <c r="E249" s="383" t="s">
        <v>5919</v>
      </c>
      <c r="F249" s="389"/>
      <c r="G249" s="389"/>
      <c r="H249" s="388"/>
      <c r="I249" s="389"/>
      <c r="J249" s="389"/>
      <c r="K249" s="387"/>
    </row>
    <row r="250" spans="1:11" ht="15" customHeight="1" thickBot="1">
      <c r="A250" s="389" t="s">
        <v>464</v>
      </c>
      <c r="B250" s="389" t="s">
        <v>465</v>
      </c>
      <c r="C250" s="389" t="s">
        <v>464</v>
      </c>
      <c r="D250" s="389" t="s">
        <v>18</v>
      </c>
      <c r="E250" s="383" t="s">
        <v>5920</v>
      </c>
      <c r="F250" s="389"/>
      <c r="G250" s="389"/>
      <c r="H250" s="388"/>
      <c r="I250" s="389"/>
      <c r="J250" s="389"/>
      <c r="K250" s="387"/>
    </row>
    <row r="251" spans="1:11" ht="15" customHeight="1" thickBot="1">
      <c r="A251" s="389" t="s">
        <v>466</v>
      </c>
      <c r="B251" s="389" t="s">
        <v>467</v>
      </c>
      <c r="C251" s="389" t="s">
        <v>466</v>
      </c>
      <c r="D251" s="389" t="s">
        <v>23</v>
      </c>
      <c r="E251" s="383" t="s">
        <v>5921</v>
      </c>
      <c r="F251" s="389"/>
      <c r="G251" s="389"/>
      <c r="H251" s="388"/>
      <c r="I251" s="389"/>
      <c r="J251" s="389"/>
      <c r="K251" s="387"/>
    </row>
    <row r="252" spans="1:11" ht="15" customHeight="1" thickBot="1">
      <c r="A252" s="389" t="s">
        <v>468</v>
      </c>
      <c r="B252" s="389" t="s">
        <v>469</v>
      </c>
      <c r="C252" s="389" t="s">
        <v>468</v>
      </c>
      <c r="D252" s="389" t="s">
        <v>23</v>
      </c>
      <c r="E252" s="383" t="s">
        <v>5922</v>
      </c>
      <c r="F252" s="389"/>
      <c r="G252" s="389"/>
      <c r="H252" s="388"/>
      <c r="I252" s="389"/>
      <c r="J252" s="389"/>
      <c r="K252" s="387"/>
    </row>
    <row r="253" spans="1:11" ht="15" customHeight="1" thickBot="1">
      <c r="A253" s="389" t="s">
        <v>470</v>
      </c>
      <c r="B253" s="389" t="s">
        <v>471</v>
      </c>
      <c r="C253" s="389" t="s">
        <v>470</v>
      </c>
      <c r="D253" s="389" t="s">
        <v>23</v>
      </c>
      <c r="E253" s="383" t="s">
        <v>5923</v>
      </c>
      <c r="F253" s="389"/>
      <c r="G253" s="389"/>
      <c r="H253" s="388"/>
      <c r="I253" s="389"/>
      <c r="J253" s="389"/>
      <c r="K253" s="387"/>
    </row>
    <row r="254" spans="1:11" ht="15" customHeight="1" thickBot="1">
      <c r="A254" s="389" t="s">
        <v>472</v>
      </c>
      <c r="B254" s="389" t="s">
        <v>473</v>
      </c>
      <c r="C254" s="389" t="s">
        <v>472</v>
      </c>
      <c r="D254" s="389" t="s">
        <v>18</v>
      </c>
      <c r="E254" s="383" t="s">
        <v>5924</v>
      </c>
      <c r="F254" s="389"/>
      <c r="G254" s="389"/>
      <c r="H254" s="388"/>
      <c r="I254" s="389"/>
      <c r="J254" s="389"/>
      <c r="K254" s="387"/>
    </row>
    <row r="255" spans="1:11" ht="15" customHeight="1" thickBot="1">
      <c r="A255" s="389" t="s">
        <v>474</v>
      </c>
      <c r="B255" s="389" t="s">
        <v>475</v>
      </c>
      <c r="C255" s="389" t="s">
        <v>474</v>
      </c>
      <c r="D255" s="389" t="s">
        <v>34</v>
      </c>
      <c r="E255" s="383" t="s">
        <v>5925</v>
      </c>
      <c r="F255" s="389"/>
      <c r="G255" s="389"/>
      <c r="H255" s="388"/>
      <c r="I255" s="389"/>
      <c r="J255" s="389"/>
      <c r="K255" s="387"/>
    </row>
    <row r="256" spans="1:11" ht="15" customHeight="1" thickBot="1">
      <c r="A256" s="389" t="s">
        <v>476</v>
      </c>
      <c r="B256" s="389" t="s">
        <v>477</v>
      </c>
      <c r="C256" s="389" t="s">
        <v>476</v>
      </c>
      <c r="D256" s="389" t="s">
        <v>23</v>
      </c>
      <c r="E256" s="383" t="s">
        <v>5926</v>
      </c>
      <c r="F256" s="389"/>
      <c r="G256" s="389"/>
      <c r="H256" s="388"/>
      <c r="I256" s="389"/>
      <c r="J256" s="389"/>
      <c r="K256" s="387"/>
    </row>
    <row r="257" spans="1:11" ht="15" customHeight="1" thickBot="1">
      <c r="A257" s="389" t="s">
        <v>478</v>
      </c>
      <c r="B257" s="389" t="s">
        <v>479</v>
      </c>
      <c r="C257" s="389" t="s">
        <v>478</v>
      </c>
      <c r="D257" s="389" t="s">
        <v>23</v>
      </c>
      <c r="E257" s="383" t="s">
        <v>5927</v>
      </c>
      <c r="F257" s="389"/>
      <c r="G257" s="389"/>
      <c r="H257" s="388"/>
      <c r="I257" s="389"/>
      <c r="J257" s="389"/>
      <c r="K257" s="387"/>
    </row>
    <row r="258" spans="1:11" ht="15" customHeight="1" thickBot="1">
      <c r="A258" s="389" t="s">
        <v>480</v>
      </c>
      <c r="B258" s="389" t="s">
        <v>481</v>
      </c>
      <c r="C258" s="389" t="s">
        <v>480</v>
      </c>
      <c r="D258" s="389" t="s">
        <v>23</v>
      </c>
      <c r="E258" s="383" t="s">
        <v>5928</v>
      </c>
      <c r="F258" s="389"/>
      <c r="G258" s="389"/>
      <c r="H258" s="388"/>
      <c r="I258" s="389"/>
      <c r="J258" s="389"/>
      <c r="K258" s="387"/>
    </row>
    <row r="259" spans="1:11" ht="15" customHeight="1" thickBot="1">
      <c r="A259" s="389" t="s">
        <v>482</v>
      </c>
      <c r="B259" s="389" t="s">
        <v>483</v>
      </c>
      <c r="C259" s="389" t="s">
        <v>482</v>
      </c>
      <c r="D259" s="389" t="s">
        <v>23</v>
      </c>
      <c r="E259" s="383" t="s">
        <v>5929</v>
      </c>
      <c r="F259" s="389"/>
      <c r="G259" s="389"/>
      <c r="H259" s="388"/>
      <c r="I259" s="389"/>
      <c r="J259" s="389"/>
      <c r="K259" s="387"/>
    </row>
    <row r="260" spans="1:11" ht="15" customHeight="1" thickBot="1">
      <c r="A260" s="389" t="s">
        <v>484</v>
      </c>
      <c r="B260" s="389" t="s">
        <v>485</v>
      </c>
      <c r="C260" s="389" t="s">
        <v>484</v>
      </c>
      <c r="D260" s="389" t="s">
        <v>23</v>
      </c>
      <c r="E260" s="383" t="s">
        <v>5930</v>
      </c>
      <c r="F260" s="389"/>
      <c r="G260" s="389"/>
      <c r="H260" s="388"/>
      <c r="I260" s="389"/>
      <c r="J260" s="389"/>
      <c r="K260" s="387"/>
    </row>
    <row r="261" spans="1:11" ht="15" customHeight="1" thickBot="1">
      <c r="A261" s="389" t="s">
        <v>486</v>
      </c>
      <c r="B261" s="389" t="s">
        <v>487</v>
      </c>
      <c r="C261" s="389" t="s">
        <v>486</v>
      </c>
      <c r="D261" s="389" t="s">
        <v>18</v>
      </c>
      <c r="E261" s="383" t="s">
        <v>5931</v>
      </c>
      <c r="F261" s="389"/>
      <c r="G261" s="389"/>
      <c r="H261" s="388"/>
      <c r="I261" s="389"/>
      <c r="J261" s="389"/>
      <c r="K261" s="387"/>
    </row>
    <row r="262" spans="1:11" ht="15" customHeight="1" thickBot="1">
      <c r="A262" s="389" t="s">
        <v>488</v>
      </c>
      <c r="B262" s="389" t="s">
        <v>489</v>
      </c>
      <c r="C262" s="389" t="s">
        <v>488</v>
      </c>
      <c r="D262" s="389" t="s">
        <v>23</v>
      </c>
      <c r="E262" s="383" t="s">
        <v>5932</v>
      </c>
      <c r="F262" s="389"/>
      <c r="G262" s="389"/>
      <c r="H262" s="388"/>
      <c r="I262" s="389"/>
      <c r="J262" s="389"/>
      <c r="K262" s="387"/>
    </row>
    <row r="263" spans="1:11" ht="15" customHeight="1" thickBot="1">
      <c r="A263" s="389" t="s">
        <v>490</v>
      </c>
      <c r="B263" s="389" t="s">
        <v>491</v>
      </c>
      <c r="C263" s="389" t="s">
        <v>490</v>
      </c>
      <c r="D263" s="389" t="s">
        <v>23</v>
      </c>
      <c r="E263" s="383" t="s">
        <v>5933</v>
      </c>
      <c r="F263" s="389"/>
      <c r="G263" s="389"/>
      <c r="H263" s="388"/>
      <c r="I263" s="389"/>
      <c r="J263" s="389"/>
      <c r="K263" s="387"/>
    </row>
    <row r="264" spans="1:11" ht="15" customHeight="1" thickBot="1">
      <c r="A264" s="389" t="s">
        <v>492</v>
      </c>
      <c r="B264" s="389" t="s">
        <v>493</v>
      </c>
      <c r="C264" s="389" t="s">
        <v>492</v>
      </c>
      <c r="D264" s="389" t="s">
        <v>18</v>
      </c>
      <c r="E264" s="383" t="s">
        <v>5934</v>
      </c>
      <c r="F264" s="389"/>
      <c r="G264" s="389"/>
      <c r="H264" s="388"/>
      <c r="I264" s="389"/>
      <c r="J264" s="389"/>
      <c r="K264" s="387"/>
    </row>
    <row r="265" spans="1:11" ht="15" customHeight="1" thickBot="1">
      <c r="A265" s="389" t="s">
        <v>494</v>
      </c>
      <c r="B265" s="389" t="s">
        <v>495</v>
      </c>
      <c r="C265" s="389" t="s">
        <v>494</v>
      </c>
      <c r="D265" s="389" t="s">
        <v>23</v>
      </c>
      <c r="E265" s="383" t="s">
        <v>5935</v>
      </c>
      <c r="F265" s="389"/>
      <c r="G265" s="389"/>
      <c r="H265" s="388"/>
      <c r="I265" s="389"/>
      <c r="J265" s="389"/>
      <c r="K265" s="387"/>
    </row>
    <row r="266" spans="1:11" ht="15" customHeight="1" thickBot="1">
      <c r="A266" s="389" t="s">
        <v>496</v>
      </c>
      <c r="B266" s="389" t="s">
        <v>497</v>
      </c>
      <c r="C266" s="389" t="s">
        <v>496</v>
      </c>
      <c r="D266" s="389" t="s">
        <v>23</v>
      </c>
      <c r="E266" s="383" t="s">
        <v>5936</v>
      </c>
      <c r="F266" s="389"/>
      <c r="G266" s="389"/>
      <c r="H266" s="388"/>
      <c r="I266" s="389"/>
      <c r="J266" s="389"/>
      <c r="K266" s="387"/>
    </row>
    <row r="267" spans="1:11" ht="15" customHeight="1" thickBot="1">
      <c r="A267" s="389" t="s">
        <v>498</v>
      </c>
      <c r="B267" s="389" t="s">
        <v>499</v>
      </c>
      <c r="C267" s="389" t="s">
        <v>498</v>
      </c>
      <c r="D267" s="389" t="s">
        <v>34</v>
      </c>
      <c r="E267" s="383" t="s">
        <v>5937</v>
      </c>
      <c r="F267" s="389"/>
      <c r="G267" s="389"/>
      <c r="H267" s="388"/>
      <c r="I267" s="389"/>
      <c r="J267" s="389"/>
      <c r="K267" s="387"/>
    </row>
    <row r="268" spans="1:11" ht="15" customHeight="1" thickBot="1">
      <c r="A268" s="389" t="s">
        <v>500</v>
      </c>
      <c r="B268" s="389" t="s">
        <v>501</v>
      </c>
      <c r="C268" s="389" t="s">
        <v>500</v>
      </c>
      <c r="D268" s="389" t="s">
        <v>34</v>
      </c>
      <c r="E268" s="383" t="s">
        <v>5938</v>
      </c>
      <c r="F268" s="389"/>
      <c r="G268" s="389"/>
      <c r="H268" s="388"/>
      <c r="I268" s="389"/>
      <c r="J268" s="389"/>
      <c r="K268" s="387"/>
    </row>
    <row r="269" spans="1:11" ht="15" customHeight="1" thickBot="1">
      <c r="A269" s="389" t="s">
        <v>502</v>
      </c>
      <c r="B269" s="389" t="s">
        <v>503</v>
      </c>
      <c r="C269" s="389" t="s">
        <v>502</v>
      </c>
      <c r="D269" s="389" t="s">
        <v>23</v>
      </c>
      <c r="E269" s="383" t="s">
        <v>5939</v>
      </c>
      <c r="F269" s="389"/>
      <c r="G269" s="389"/>
      <c r="H269" s="388"/>
      <c r="I269" s="389"/>
      <c r="J269" s="389"/>
      <c r="K269" s="387"/>
    </row>
    <row r="270" spans="1:11" ht="15" customHeight="1" thickBot="1">
      <c r="A270" s="389" t="s">
        <v>504</v>
      </c>
      <c r="B270" s="389" t="s">
        <v>505</v>
      </c>
      <c r="C270" s="389" t="s">
        <v>504</v>
      </c>
      <c r="D270" s="389" t="s">
        <v>23</v>
      </c>
      <c r="E270" s="383" t="s">
        <v>5940</v>
      </c>
      <c r="F270" s="389"/>
      <c r="G270" s="389"/>
      <c r="H270" s="388"/>
      <c r="I270" s="389"/>
      <c r="J270" s="389"/>
      <c r="K270" s="387"/>
    </row>
    <row r="271" spans="1:11" ht="15" customHeight="1" thickBot="1">
      <c r="A271" s="389" t="s">
        <v>506</v>
      </c>
      <c r="B271" s="389" t="s">
        <v>507</v>
      </c>
      <c r="C271" s="389" t="s">
        <v>506</v>
      </c>
      <c r="D271" s="389" t="s">
        <v>23</v>
      </c>
      <c r="E271" s="383" t="s">
        <v>5941</v>
      </c>
      <c r="F271" s="389"/>
      <c r="G271" s="389"/>
      <c r="H271" s="388"/>
      <c r="I271" s="389"/>
      <c r="J271" s="389"/>
      <c r="K271" s="387"/>
    </row>
    <row r="272" spans="1:11" ht="15" customHeight="1" thickBot="1">
      <c r="A272" s="389" t="s">
        <v>508</v>
      </c>
      <c r="B272" s="389" t="s">
        <v>509</v>
      </c>
      <c r="C272" s="389" t="s">
        <v>508</v>
      </c>
      <c r="D272" s="389" t="s">
        <v>18</v>
      </c>
      <c r="E272" s="383" t="s">
        <v>5942</v>
      </c>
      <c r="F272" s="389"/>
      <c r="G272" s="389"/>
      <c r="H272" s="388"/>
      <c r="I272" s="389"/>
      <c r="J272" s="389"/>
      <c r="K272" s="387"/>
    </row>
    <row r="273" spans="1:11" ht="15" customHeight="1" thickBot="1">
      <c r="A273" s="389" t="s">
        <v>510</v>
      </c>
      <c r="B273" s="389" t="s">
        <v>511</v>
      </c>
      <c r="C273" s="389" t="s">
        <v>510</v>
      </c>
      <c r="D273" s="389" t="s">
        <v>23</v>
      </c>
      <c r="E273" s="383" t="s">
        <v>5943</v>
      </c>
      <c r="F273" s="389"/>
      <c r="G273" s="389"/>
      <c r="H273" s="388"/>
      <c r="I273" s="389"/>
      <c r="J273" s="389"/>
      <c r="K273" s="387"/>
    </row>
    <row r="274" spans="1:11" ht="15" customHeight="1" thickBot="1">
      <c r="A274" s="389" t="s">
        <v>512</v>
      </c>
      <c r="B274" s="389" t="s">
        <v>513</v>
      </c>
      <c r="C274" s="389" t="s">
        <v>512</v>
      </c>
      <c r="D274" s="389" t="s">
        <v>34</v>
      </c>
      <c r="E274" s="383" t="s">
        <v>5944</v>
      </c>
      <c r="F274" s="389"/>
      <c r="G274" s="389"/>
      <c r="H274" s="388"/>
      <c r="I274" s="389"/>
      <c r="J274" s="389"/>
      <c r="K274" s="387"/>
    </row>
    <row r="275" spans="1:11" ht="15" customHeight="1" thickBot="1">
      <c r="A275" s="389" t="s">
        <v>514</v>
      </c>
      <c r="B275" s="389" t="s">
        <v>515</v>
      </c>
      <c r="C275" s="389" t="s">
        <v>514</v>
      </c>
      <c r="D275" s="389" t="s">
        <v>23</v>
      </c>
      <c r="E275" s="383" t="s">
        <v>5945</v>
      </c>
      <c r="F275" s="389"/>
      <c r="G275" s="389"/>
      <c r="H275" s="388"/>
      <c r="I275" s="389"/>
      <c r="J275" s="389"/>
      <c r="K275" s="387"/>
    </row>
    <row r="276" spans="1:11" ht="15" customHeight="1" thickBot="1">
      <c r="A276" s="389" t="s">
        <v>516</v>
      </c>
      <c r="B276" s="389" t="s">
        <v>517</v>
      </c>
      <c r="C276" s="389" t="s">
        <v>516</v>
      </c>
      <c r="D276" s="389" t="s">
        <v>23</v>
      </c>
      <c r="E276" s="383" t="s">
        <v>5946</v>
      </c>
      <c r="F276" s="389"/>
      <c r="G276" s="389"/>
      <c r="H276" s="388"/>
      <c r="I276" s="389"/>
      <c r="J276" s="389"/>
      <c r="K276" s="387"/>
    </row>
    <row r="277" spans="1:11" ht="15" customHeight="1" thickBot="1">
      <c r="A277" s="389" t="s">
        <v>518</v>
      </c>
      <c r="B277" s="389" t="s">
        <v>519</v>
      </c>
      <c r="C277" s="389" t="s">
        <v>518</v>
      </c>
      <c r="D277" s="389" t="s">
        <v>23</v>
      </c>
      <c r="E277" s="383" t="s">
        <v>5947</v>
      </c>
      <c r="F277" s="389"/>
      <c r="G277" s="389"/>
      <c r="H277" s="388"/>
      <c r="I277" s="389"/>
      <c r="J277" s="389"/>
      <c r="K277" s="387"/>
    </row>
    <row r="278" spans="1:11" ht="15" customHeight="1" thickBot="1">
      <c r="A278" s="389" t="s">
        <v>520</v>
      </c>
      <c r="B278" s="389" t="s">
        <v>521</v>
      </c>
      <c r="C278" s="389" t="s">
        <v>520</v>
      </c>
      <c r="D278" s="389" t="s">
        <v>23</v>
      </c>
      <c r="E278" s="383" t="s">
        <v>5948</v>
      </c>
      <c r="F278" s="389"/>
      <c r="G278" s="389"/>
      <c r="H278" s="388"/>
      <c r="I278" s="389"/>
      <c r="J278" s="389"/>
      <c r="K278" s="387"/>
    </row>
    <row r="279" spans="1:11" ht="15" customHeight="1" thickBot="1">
      <c r="A279" s="389" t="s">
        <v>522</v>
      </c>
      <c r="B279" s="389" t="s">
        <v>523</v>
      </c>
      <c r="C279" s="389" t="s">
        <v>522</v>
      </c>
      <c r="D279" s="389" t="s">
        <v>23</v>
      </c>
      <c r="E279" s="383" t="s">
        <v>5949</v>
      </c>
      <c r="F279" s="389"/>
      <c r="G279" s="389"/>
      <c r="H279" s="388"/>
      <c r="I279" s="389"/>
      <c r="J279" s="389"/>
      <c r="K279" s="387"/>
    </row>
    <row r="280" spans="1:11" ht="15" customHeight="1" thickBot="1">
      <c r="A280" s="389" t="s">
        <v>524</v>
      </c>
      <c r="B280" s="389" t="s">
        <v>525</v>
      </c>
      <c r="C280" s="389" t="s">
        <v>524</v>
      </c>
      <c r="D280" s="389" t="s">
        <v>23</v>
      </c>
      <c r="E280" s="383" t="s">
        <v>5950</v>
      </c>
      <c r="F280" s="389"/>
      <c r="G280" s="389"/>
      <c r="H280" s="388"/>
      <c r="I280" s="389"/>
      <c r="J280" s="389"/>
      <c r="K280" s="387"/>
    </row>
    <row r="281" spans="1:11" ht="15" customHeight="1" thickBot="1">
      <c r="A281" s="389" t="s">
        <v>526</v>
      </c>
      <c r="B281" s="389" t="s">
        <v>527</v>
      </c>
      <c r="C281" s="389" t="s">
        <v>526</v>
      </c>
      <c r="D281" s="389" t="s">
        <v>23</v>
      </c>
      <c r="E281" s="383" t="s">
        <v>5951</v>
      </c>
      <c r="F281" s="389"/>
      <c r="G281" s="389"/>
      <c r="H281" s="388"/>
      <c r="I281" s="389"/>
      <c r="J281" s="389"/>
      <c r="K281" s="387"/>
    </row>
    <row r="282" spans="1:11" ht="15" customHeight="1" thickBot="1">
      <c r="A282" s="389" t="s">
        <v>528</v>
      </c>
      <c r="B282" s="389" t="s">
        <v>529</v>
      </c>
      <c r="C282" s="389" t="s">
        <v>528</v>
      </c>
      <c r="D282" s="389" t="s">
        <v>23</v>
      </c>
      <c r="E282" s="383" t="s">
        <v>5952</v>
      </c>
      <c r="F282" s="389"/>
      <c r="G282" s="389"/>
      <c r="H282" s="388"/>
      <c r="I282" s="389"/>
      <c r="J282" s="389"/>
      <c r="K282" s="387"/>
    </row>
    <row r="283" spans="1:11" ht="15" customHeight="1" thickBot="1">
      <c r="A283" s="389" t="s">
        <v>530</v>
      </c>
      <c r="B283" s="389" t="s">
        <v>531</v>
      </c>
      <c r="C283" s="389" t="s">
        <v>530</v>
      </c>
      <c r="D283" s="389" t="s">
        <v>23</v>
      </c>
      <c r="E283" s="383" t="s">
        <v>5953</v>
      </c>
      <c r="F283" s="389"/>
      <c r="G283" s="389"/>
      <c r="H283" s="388"/>
      <c r="I283" s="389"/>
      <c r="J283" s="389"/>
      <c r="K283" s="387"/>
    </row>
    <row r="284" spans="1:11" ht="15" customHeight="1" thickBot="1">
      <c r="A284" s="389" t="s">
        <v>532</v>
      </c>
      <c r="B284" s="389" t="s">
        <v>533</v>
      </c>
      <c r="C284" s="389" t="s">
        <v>532</v>
      </c>
      <c r="D284" s="389" t="s">
        <v>23</v>
      </c>
      <c r="E284" s="383" t="s">
        <v>5954</v>
      </c>
      <c r="F284" s="389"/>
      <c r="G284" s="389"/>
      <c r="H284" s="388"/>
      <c r="I284" s="389"/>
      <c r="J284" s="389"/>
      <c r="K284" s="387"/>
    </row>
    <row r="285" spans="1:11" ht="15" customHeight="1" thickBot="1">
      <c r="A285" s="389" t="s">
        <v>535</v>
      </c>
      <c r="B285" s="389" t="s">
        <v>536</v>
      </c>
      <c r="C285" s="389" t="s">
        <v>535</v>
      </c>
      <c r="D285" s="389" t="s">
        <v>23</v>
      </c>
      <c r="E285" s="383" t="s">
        <v>5955</v>
      </c>
      <c r="F285" s="389"/>
      <c r="G285" s="389"/>
      <c r="H285" s="388"/>
      <c r="I285" s="389"/>
      <c r="J285" s="389"/>
      <c r="K285" s="387"/>
    </row>
    <row r="286" spans="1:11" ht="15" customHeight="1" thickBot="1">
      <c r="A286" s="389" t="s">
        <v>537</v>
      </c>
      <c r="B286" s="389" t="s">
        <v>538</v>
      </c>
      <c r="C286" s="389" t="s">
        <v>537</v>
      </c>
      <c r="D286" s="389" t="s">
        <v>23</v>
      </c>
      <c r="E286" s="383" t="s">
        <v>5956</v>
      </c>
      <c r="F286" s="389"/>
      <c r="G286" s="389"/>
      <c r="H286" s="388"/>
      <c r="I286" s="389"/>
      <c r="J286" s="389"/>
      <c r="K286" s="387"/>
    </row>
    <row r="287" spans="1:11" ht="15" customHeight="1" thickBot="1">
      <c r="A287" s="389" t="s">
        <v>539</v>
      </c>
      <c r="B287" s="389" t="s">
        <v>540</v>
      </c>
      <c r="C287" s="389" t="s">
        <v>539</v>
      </c>
      <c r="D287" s="389" t="s">
        <v>23</v>
      </c>
      <c r="E287" s="383" t="s">
        <v>5957</v>
      </c>
      <c r="F287" s="389"/>
      <c r="G287" s="389"/>
      <c r="H287" s="388"/>
      <c r="I287" s="389"/>
      <c r="J287" s="389"/>
      <c r="K287" s="387"/>
    </row>
    <row r="288" spans="1:11" ht="15" customHeight="1" thickBot="1">
      <c r="A288" s="389" t="s">
        <v>541</v>
      </c>
      <c r="B288" s="389" t="s">
        <v>542</v>
      </c>
      <c r="C288" s="389" t="s">
        <v>541</v>
      </c>
      <c r="D288" s="389" t="s">
        <v>23</v>
      </c>
      <c r="E288" s="383" t="s">
        <v>5958</v>
      </c>
      <c r="F288" s="389"/>
      <c r="G288" s="389"/>
      <c r="H288" s="388"/>
      <c r="I288" s="389"/>
      <c r="J288" s="389"/>
      <c r="K288" s="387"/>
    </row>
    <row r="289" spans="1:11" ht="15" customHeight="1" thickBot="1">
      <c r="A289" s="389" t="s">
        <v>543</v>
      </c>
      <c r="B289" s="389" t="s">
        <v>544</v>
      </c>
      <c r="C289" s="389" t="s">
        <v>543</v>
      </c>
      <c r="D289" s="389" t="s">
        <v>34</v>
      </c>
      <c r="E289" s="383" t="s">
        <v>5959</v>
      </c>
      <c r="F289" s="389"/>
      <c r="G289" s="389"/>
      <c r="H289" s="388"/>
      <c r="I289" s="389"/>
      <c r="J289" s="389"/>
      <c r="K289" s="387"/>
    </row>
    <row r="290" spans="1:11" ht="15" customHeight="1" thickBot="1">
      <c r="A290" s="389" t="s">
        <v>545</v>
      </c>
      <c r="B290" s="389" t="s">
        <v>546</v>
      </c>
      <c r="C290" s="389" t="s">
        <v>545</v>
      </c>
      <c r="D290" s="389" t="s">
        <v>23</v>
      </c>
      <c r="E290" s="383" t="s">
        <v>5960</v>
      </c>
      <c r="F290" s="389"/>
      <c r="G290" s="389"/>
      <c r="H290" s="388"/>
      <c r="I290" s="389"/>
      <c r="J290" s="389"/>
      <c r="K290" s="387"/>
    </row>
    <row r="291" spans="1:11" ht="15" customHeight="1" thickBot="1">
      <c r="A291" s="389" t="s">
        <v>547</v>
      </c>
      <c r="B291" s="389" t="s">
        <v>548</v>
      </c>
      <c r="C291" s="389" t="s">
        <v>547</v>
      </c>
      <c r="D291" s="389" t="s">
        <v>18</v>
      </c>
      <c r="E291" s="383" t="s">
        <v>5961</v>
      </c>
      <c r="F291" s="389"/>
      <c r="G291" s="389"/>
      <c r="H291" s="388"/>
      <c r="I291" s="389"/>
      <c r="J291" s="389"/>
      <c r="K291" s="387"/>
    </row>
    <row r="292" spans="1:11" ht="15" customHeight="1" thickBot="1">
      <c r="A292" s="389" t="s">
        <v>549</v>
      </c>
      <c r="B292" s="389" t="s">
        <v>550</v>
      </c>
      <c r="C292" s="389" t="s">
        <v>549</v>
      </c>
      <c r="D292" s="389" t="s">
        <v>23</v>
      </c>
      <c r="E292" s="383" t="s">
        <v>5962</v>
      </c>
      <c r="F292" s="389"/>
      <c r="G292" s="389"/>
      <c r="H292" s="388"/>
      <c r="I292" s="389"/>
      <c r="J292" s="389"/>
      <c r="K292" s="387"/>
    </row>
    <row r="293" spans="1:11" ht="15" customHeight="1" thickBot="1">
      <c r="A293" s="389" t="s">
        <v>551</v>
      </c>
      <c r="B293" s="389" t="s">
        <v>552</v>
      </c>
      <c r="C293" s="389" t="s">
        <v>551</v>
      </c>
      <c r="D293" s="389" t="s">
        <v>23</v>
      </c>
      <c r="E293" s="383" t="s">
        <v>5963</v>
      </c>
      <c r="F293" s="389"/>
      <c r="G293" s="389"/>
      <c r="H293" s="388"/>
      <c r="I293" s="389"/>
      <c r="J293" s="389"/>
      <c r="K293" s="387"/>
    </row>
    <row r="294" spans="1:11" ht="15" customHeight="1" thickBot="1">
      <c r="A294" s="389" t="s">
        <v>553</v>
      </c>
      <c r="B294" s="389" t="s">
        <v>554</v>
      </c>
      <c r="C294" s="389" t="s">
        <v>553</v>
      </c>
      <c r="D294" s="389" t="s">
        <v>23</v>
      </c>
      <c r="E294" s="383" t="s">
        <v>5964</v>
      </c>
      <c r="F294" s="389"/>
      <c r="G294" s="389"/>
      <c r="H294" s="388"/>
      <c r="I294" s="389"/>
      <c r="J294" s="389"/>
      <c r="K294" s="387"/>
    </row>
    <row r="295" spans="1:11" ht="15" customHeight="1" thickBot="1">
      <c r="A295" s="389" t="s">
        <v>555</v>
      </c>
      <c r="B295" s="389" t="s">
        <v>556</v>
      </c>
      <c r="C295" s="389" t="s">
        <v>555</v>
      </c>
      <c r="D295" s="389" t="s">
        <v>23</v>
      </c>
      <c r="E295" s="383" t="s">
        <v>5965</v>
      </c>
      <c r="F295" s="389"/>
      <c r="G295" s="389"/>
      <c r="H295" s="388"/>
      <c r="I295" s="389"/>
      <c r="J295" s="389"/>
      <c r="K295" s="387"/>
    </row>
    <row r="296" spans="1:11" ht="15" customHeight="1" thickBot="1">
      <c r="A296" s="389" t="s">
        <v>5683</v>
      </c>
      <c r="B296" s="389" t="s">
        <v>5684</v>
      </c>
      <c r="C296" s="389" t="s">
        <v>5683</v>
      </c>
      <c r="D296" s="389" t="s">
        <v>18</v>
      </c>
      <c r="E296" s="383" t="s">
        <v>5966</v>
      </c>
      <c r="F296" s="389"/>
      <c r="G296" s="389"/>
      <c r="H296" s="388"/>
      <c r="I296" s="389"/>
      <c r="J296" s="389"/>
      <c r="K296" s="387"/>
    </row>
    <row r="297" spans="1:11" ht="15" customHeight="1" thickBot="1">
      <c r="A297" s="389" t="s">
        <v>557</v>
      </c>
      <c r="B297" s="389" t="s">
        <v>558</v>
      </c>
      <c r="C297" s="389" t="s">
        <v>557</v>
      </c>
      <c r="D297" s="389" t="s">
        <v>23</v>
      </c>
      <c r="E297" s="383" t="s">
        <v>5967</v>
      </c>
      <c r="F297" s="389"/>
      <c r="G297" s="389"/>
      <c r="H297" s="388"/>
      <c r="I297" s="389"/>
      <c r="J297" s="389"/>
      <c r="K297" s="387"/>
    </row>
    <row r="298" spans="1:11" ht="15" customHeight="1" thickBot="1">
      <c r="A298" s="389" t="s">
        <v>559</v>
      </c>
      <c r="B298" s="389" t="s">
        <v>560</v>
      </c>
      <c r="C298" s="389" t="s">
        <v>559</v>
      </c>
      <c r="D298" s="389" t="s">
        <v>23</v>
      </c>
      <c r="E298" s="383" t="s">
        <v>5968</v>
      </c>
      <c r="F298" s="389"/>
      <c r="G298" s="389"/>
      <c r="H298" s="388"/>
      <c r="I298" s="389"/>
      <c r="J298" s="389"/>
      <c r="K298" s="387"/>
    </row>
    <row r="299" spans="1:11" ht="15" customHeight="1" thickBot="1">
      <c r="A299" s="389" t="s">
        <v>561</v>
      </c>
      <c r="B299" s="389" t="s">
        <v>562</v>
      </c>
      <c r="C299" s="389" t="s">
        <v>561</v>
      </c>
      <c r="D299" s="389" t="s">
        <v>18</v>
      </c>
      <c r="E299" s="383" t="s">
        <v>5969</v>
      </c>
      <c r="F299" s="389"/>
      <c r="G299" s="389"/>
      <c r="H299" s="388"/>
      <c r="I299" s="389"/>
      <c r="J299" s="389"/>
      <c r="K299" s="387"/>
    </row>
    <row r="300" spans="1:11" ht="15" customHeight="1" thickBot="1">
      <c r="A300" s="389" t="s">
        <v>563</v>
      </c>
      <c r="B300" s="389" t="s">
        <v>564</v>
      </c>
      <c r="C300" s="389" t="s">
        <v>563</v>
      </c>
      <c r="D300" s="389" t="s">
        <v>23</v>
      </c>
      <c r="E300" s="383" t="s">
        <v>5970</v>
      </c>
      <c r="F300" s="389"/>
      <c r="G300" s="389"/>
      <c r="H300" s="388"/>
      <c r="I300" s="389"/>
      <c r="J300" s="389"/>
      <c r="K300" s="387"/>
    </row>
    <row r="301" spans="1:11" ht="15" customHeight="1" thickBot="1">
      <c r="A301" s="389" t="s">
        <v>3933</v>
      </c>
      <c r="B301" s="389" t="s">
        <v>3814</v>
      </c>
      <c r="C301" s="389" t="s">
        <v>3933</v>
      </c>
      <c r="D301" s="389" t="s">
        <v>18</v>
      </c>
      <c r="E301" s="383" t="s">
        <v>5971</v>
      </c>
      <c r="F301" s="389"/>
      <c r="G301" s="389"/>
      <c r="H301" s="388"/>
      <c r="I301" s="389"/>
      <c r="J301" s="389"/>
      <c r="K301" s="387"/>
    </row>
    <row r="302" spans="1:11" ht="15" customHeight="1" thickBot="1">
      <c r="A302" s="389" t="s">
        <v>565</v>
      </c>
      <c r="B302" s="389" t="s">
        <v>566</v>
      </c>
      <c r="C302" s="389" t="s">
        <v>565</v>
      </c>
      <c r="D302" s="389" t="s">
        <v>23</v>
      </c>
      <c r="E302" s="383" t="s">
        <v>5972</v>
      </c>
      <c r="F302" s="389"/>
      <c r="G302" s="389"/>
      <c r="H302" s="388"/>
      <c r="I302" s="389"/>
      <c r="J302" s="389"/>
      <c r="K302" s="387"/>
    </row>
    <row r="303" spans="1:11" ht="15" customHeight="1" thickBot="1">
      <c r="A303" s="389" t="s">
        <v>567</v>
      </c>
      <c r="B303" s="389" t="s">
        <v>568</v>
      </c>
      <c r="C303" s="389" t="s">
        <v>567</v>
      </c>
      <c r="D303" s="389" t="s">
        <v>34</v>
      </c>
      <c r="E303" s="383" t="s">
        <v>5973</v>
      </c>
      <c r="F303" s="389"/>
      <c r="G303" s="389"/>
      <c r="H303" s="388"/>
      <c r="I303" s="389"/>
      <c r="J303" s="389"/>
      <c r="K303" s="387"/>
    </row>
    <row r="304" spans="1:11" ht="15" customHeight="1" thickBot="1">
      <c r="A304" s="389" t="s">
        <v>569</v>
      </c>
      <c r="B304" s="389" t="s">
        <v>570</v>
      </c>
      <c r="C304" s="389" t="s">
        <v>569</v>
      </c>
      <c r="D304" s="389" t="s">
        <v>18</v>
      </c>
      <c r="E304" s="383" t="s">
        <v>5974</v>
      </c>
      <c r="F304" s="389"/>
      <c r="G304" s="389"/>
      <c r="H304" s="388"/>
      <c r="I304" s="389"/>
      <c r="J304" s="389"/>
      <c r="K304" s="387"/>
    </row>
    <row r="305" spans="1:11" ht="15" customHeight="1" thickBot="1">
      <c r="A305" s="389" t="s">
        <v>571</v>
      </c>
      <c r="B305" s="389" t="s">
        <v>572</v>
      </c>
      <c r="C305" s="389" t="s">
        <v>571</v>
      </c>
      <c r="D305" s="389" t="s">
        <v>18</v>
      </c>
      <c r="E305" s="383" t="s">
        <v>5975</v>
      </c>
      <c r="F305" s="389"/>
      <c r="G305" s="389"/>
      <c r="H305" s="388"/>
      <c r="I305" s="389"/>
      <c r="J305" s="389"/>
      <c r="K305" s="387"/>
    </row>
    <row r="306" spans="1:11" ht="15" customHeight="1" thickBot="1">
      <c r="A306" s="389" t="s">
        <v>573</v>
      </c>
      <c r="B306" s="389" t="s">
        <v>574</v>
      </c>
      <c r="C306" s="389" t="s">
        <v>573</v>
      </c>
      <c r="D306" s="389" t="s">
        <v>18</v>
      </c>
      <c r="E306" s="383" t="s">
        <v>5976</v>
      </c>
      <c r="F306" s="389"/>
      <c r="G306" s="389"/>
      <c r="H306" s="388"/>
      <c r="I306" s="389"/>
      <c r="J306" s="389"/>
      <c r="K306" s="387"/>
    </row>
    <row r="307" spans="1:11" ht="15" customHeight="1" thickBot="1">
      <c r="A307" s="389" t="s">
        <v>575</v>
      </c>
      <c r="B307" s="389" t="s">
        <v>576</v>
      </c>
      <c r="C307" s="389" t="s">
        <v>575</v>
      </c>
      <c r="D307" s="389" t="s">
        <v>18</v>
      </c>
      <c r="E307" s="383" t="s">
        <v>5977</v>
      </c>
      <c r="F307" s="389"/>
      <c r="G307" s="389"/>
      <c r="H307" s="388"/>
      <c r="I307" s="389"/>
      <c r="J307" s="389"/>
      <c r="K307" s="387"/>
    </row>
    <row r="308" spans="1:11" ht="15" customHeight="1" thickBot="1">
      <c r="A308" s="389" t="s">
        <v>577</v>
      </c>
      <c r="B308" s="389" t="s">
        <v>578</v>
      </c>
      <c r="C308" s="389" t="s">
        <v>577</v>
      </c>
      <c r="D308" s="389" t="s">
        <v>23</v>
      </c>
      <c r="E308" s="383" t="s">
        <v>5978</v>
      </c>
      <c r="F308" s="389"/>
      <c r="G308" s="389"/>
      <c r="H308" s="388"/>
      <c r="I308" s="389"/>
      <c r="J308" s="389"/>
      <c r="K308" s="387"/>
    </row>
    <row r="309" spans="1:11" ht="15" customHeight="1" thickBot="1">
      <c r="A309" s="389" t="s">
        <v>579</v>
      </c>
      <c r="B309" s="389" t="s">
        <v>580</v>
      </c>
      <c r="C309" s="389" t="s">
        <v>579</v>
      </c>
      <c r="D309" s="389" t="s">
        <v>34</v>
      </c>
      <c r="E309" s="383" t="s">
        <v>5979</v>
      </c>
      <c r="F309" s="389"/>
      <c r="G309" s="389"/>
      <c r="H309" s="388"/>
      <c r="I309" s="389"/>
      <c r="J309" s="389"/>
      <c r="K309" s="387"/>
    </row>
    <row r="310" spans="1:11" ht="15" customHeight="1" thickBot="1">
      <c r="A310" s="389" t="s">
        <v>581</v>
      </c>
      <c r="B310" s="389" t="s">
        <v>582</v>
      </c>
      <c r="C310" s="389" t="s">
        <v>581</v>
      </c>
      <c r="D310" s="389" t="s">
        <v>18</v>
      </c>
      <c r="E310" s="383" t="s">
        <v>5980</v>
      </c>
      <c r="F310" s="389"/>
      <c r="G310" s="389"/>
      <c r="H310" s="388"/>
      <c r="I310" s="389"/>
      <c r="J310" s="389"/>
      <c r="K310" s="387"/>
    </row>
    <row r="311" spans="1:11" ht="15" customHeight="1" thickBot="1">
      <c r="A311" s="389" t="s">
        <v>583</v>
      </c>
      <c r="B311" s="389" t="s">
        <v>584</v>
      </c>
      <c r="C311" s="389" t="s">
        <v>583</v>
      </c>
      <c r="D311" s="389" t="s">
        <v>23</v>
      </c>
      <c r="E311" s="383" t="s">
        <v>5981</v>
      </c>
      <c r="F311" s="389"/>
      <c r="G311" s="389"/>
      <c r="H311" s="388"/>
      <c r="I311" s="389"/>
      <c r="J311" s="389"/>
      <c r="K311" s="387"/>
    </row>
    <row r="312" spans="1:11" ht="15" customHeight="1" thickBot="1">
      <c r="A312" s="389" t="s">
        <v>3915</v>
      </c>
      <c r="B312" s="389" t="s">
        <v>585</v>
      </c>
      <c r="C312" s="389" t="s">
        <v>3915</v>
      </c>
      <c r="D312" s="389" t="s">
        <v>42</v>
      </c>
      <c r="E312" s="383" t="s">
        <v>5548</v>
      </c>
      <c r="F312" s="389"/>
      <c r="G312" s="389"/>
      <c r="H312" s="388"/>
      <c r="I312" s="389"/>
      <c r="J312" s="389"/>
      <c r="K312" s="387"/>
    </row>
    <row r="313" spans="1:11" ht="15" customHeight="1" thickBot="1">
      <c r="A313" s="389" t="s">
        <v>586</v>
      </c>
      <c r="B313" s="389" t="s">
        <v>587</v>
      </c>
      <c r="C313" s="389" t="s">
        <v>586</v>
      </c>
      <c r="D313" s="389" t="s">
        <v>23</v>
      </c>
      <c r="E313" s="383" t="s">
        <v>5982</v>
      </c>
      <c r="F313" s="389"/>
      <c r="G313" s="389"/>
      <c r="H313" s="388"/>
      <c r="I313" s="389"/>
      <c r="J313" s="389"/>
      <c r="K313" s="387"/>
    </row>
    <row r="314" spans="1:11" ht="15" customHeight="1" thickBot="1">
      <c r="A314" s="389" t="s">
        <v>588</v>
      </c>
      <c r="B314" s="389" t="s">
        <v>589</v>
      </c>
      <c r="C314" s="389" t="s">
        <v>588</v>
      </c>
      <c r="D314" s="389" t="s">
        <v>23</v>
      </c>
      <c r="E314" s="383" t="s">
        <v>5983</v>
      </c>
      <c r="F314" s="389"/>
      <c r="G314" s="389"/>
      <c r="H314" s="388"/>
      <c r="I314" s="389"/>
      <c r="J314" s="389"/>
      <c r="K314" s="387"/>
    </row>
    <row r="315" spans="1:11" ht="15" customHeight="1" thickBot="1">
      <c r="A315" s="389" t="s">
        <v>590</v>
      </c>
      <c r="B315" s="389" t="s">
        <v>591</v>
      </c>
      <c r="C315" s="389" t="s">
        <v>590</v>
      </c>
      <c r="D315" s="389" t="s">
        <v>23</v>
      </c>
      <c r="E315" s="383" t="s">
        <v>5984</v>
      </c>
      <c r="F315" s="389"/>
      <c r="G315" s="389"/>
      <c r="H315" s="388"/>
      <c r="I315" s="389"/>
      <c r="J315" s="389"/>
      <c r="K315" s="387"/>
    </row>
    <row r="316" spans="1:11" ht="15" customHeight="1" thickBot="1">
      <c r="A316" s="389" t="s">
        <v>592</v>
      </c>
      <c r="B316" s="389" t="s">
        <v>593</v>
      </c>
      <c r="C316" s="389" t="s">
        <v>592</v>
      </c>
      <c r="D316" s="389" t="s">
        <v>174</v>
      </c>
      <c r="E316" s="383" t="s">
        <v>5985</v>
      </c>
      <c r="F316" s="389"/>
      <c r="G316" s="389"/>
      <c r="H316" s="388"/>
      <c r="I316" s="389"/>
      <c r="J316" s="389"/>
      <c r="K316" s="387"/>
    </row>
    <row r="317" spans="1:11" ht="15" customHeight="1" thickBot="1">
      <c r="A317" s="389" t="s">
        <v>594</v>
      </c>
      <c r="B317" s="389" t="s">
        <v>595</v>
      </c>
      <c r="C317" s="389" t="s">
        <v>594</v>
      </c>
      <c r="D317" s="389" t="s">
        <v>23</v>
      </c>
      <c r="E317" s="383" t="s">
        <v>5986</v>
      </c>
      <c r="F317" s="389"/>
      <c r="G317" s="389"/>
      <c r="H317" s="388"/>
      <c r="I317" s="389"/>
      <c r="J317" s="389"/>
      <c r="K317" s="387"/>
    </row>
    <row r="318" spans="1:11" ht="15" customHeight="1" thickBot="1">
      <c r="A318" s="389" t="s">
        <v>596</v>
      </c>
      <c r="B318" s="389" t="s">
        <v>597</v>
      </c>
      <c r="C318" s="389" t="s">
        <v>596</v>
      </c>
      <c r="D318" s="389" t="s">
        <v>23</v>
      </c>
      <c r="E318" s="383" t="s">
        <v>5987</v>
      </c>
      <c r="F318" s="389"/>
      <c r="G318" s="389"/>
      <c r="H318" s="388"/>
      <c r="I318" s="389"/>
      <c r="J318" s="389"/>
      <c r="K318" s="387"/>
    </row>
    <row r="319" spans="1:11" ht="15" customHeight="1" thickBot="1">
      <c r="A319" s="389" t="s">
        <v>598</v>
      </c>
      <c r="B319" s="389" t="s">
        <v>599</v>
      </c>
      <c r="C319" s="389" t="s">
        <v>598</v>
      </c>
      <c r="D319" s="389" t="s">
        <v>23</v>
      </c>
      <c r="E319" s="383" t="s">
        <v>5988</v>
      </c>
      <c r="F319" s="389"/>
      <c r="G319" s="389"/>
      <c r="H319" s="388"/>
      <c r="I319" s="389"/>
      <c r="J319" s="389"/>
      <c r="K319" s="387"/>
    </row>
    <row r="320" spans="1:11" ht="15" customHeight="1" thickBot="1">
      <c r="A320" s="389" t="s">
        <v>600</v>
      </c>
      <c r="B320" s="389" t="s">
        <v>601</v>
      </c>
      <c r="C320" s="389" t="s">
        <v>600</v>
      </c>
      <c r="D320" s="389" t="s">
        <v>23</v>
      </c>
      <c r="E320" s="383" t="s">
        <v>5989</v>
      </c>
      <c r="F320" s="389"/>
      <c r="G320" s="389"/>
      <c r="H320" s="388"/>
      <c r="I320" s="389"/>
      <c r="J320" s="389"/>
      <c r="K320" s="387"/>
    </row>
    <row r="321" spans="1:11" ht="15" customHeight="1" thickBot="1">
      <c r="A321" s="389" t="s">
        <v>602</v>
      </c>
      <c r="B321" s="389" t="s">
        <v>5514</v>
      </c>
      <c r="C321" s="389" t="s">
        <v>602</v>
      </c>
      <c r="D321" s="389" t="s">
        <v>18</v>
      </c>
      <c r="E321" s="383" t="s">
        <v>5990</v>
      </c>
      <c r="F321" s="389"/>
      <c r="G321" s="389"/>
      <c r="H321" s="388"/>
      <c r="I321" s="389"/>
      <c r="J321" s="389"/>
      <c r="K321" s="387"/>
    </row>
    <row r="322" spans="1:11" ht="15" customHeight="1" thickBot="1">
      <c r="A322" s="389" t="s">
        <v>604</v>
      </c>
      <c r="B322" s="389" t="s">
        <v>605</v>
      </c>
      <c r="C322" s="389" t="s">
        <v>604</v>
      </c>
      <c r="D322" s="389" t="s">
        <v>23</v>
      </c>
      <c r="E322" s="383" t="s">
        <v>5991</v>
      </c>
      <c r="F322" s="389"/>
      <c r="G322" s="389"/>
      <c r="H322" s="388"/>
      <c r="I322" s="389"/>
      <c r="J322" s="389"/>
      <c r="K322" s="387"/>
    </row>
    <row r="323" spans="1:11" ht="15" customHeight="1" thickBot="1">
      <c r="A323" s="389" t="s">
        <v>606</v>
      </c>
      <c r="B323" s="389" t="s">
        <v>607</v>
      </c>
      <c r="C323" s="389" t="s">
        <v>606</v>
      </c>
      <c r="D323" s="389" t="s">
        <v>23</v>
      </c>
      <c r="E323" s="383" t="s">
        <v>5992</v>
      </c>
      <c r="F323" s="389"/>
      <c r="G323" s="389"/>
      <c r="H323" s="388"/>
      <c r="I323" s="389"/>
      <c r="J323" s="389"/>
      <c r="K323" s="387"/>
    </row>
    <row r="324" spans="1:11" ht="15" customHeight="1" thickBot="1">
      <c r="A324" s="389" t="s">
        <v>608</v>
      </c>
      <c r="B324" s="389" t="s">
        <v>609</v>
      </c>
      <c r="C324" s="389" t="s">
        <v>608</v>
      </c>
      <c r="D324" s="389" t="s">
        <v>23</v>
      </c>
      <c r="E324" s="383" t="s">
        <v>5993</v>
      </c>
      <c r="F324" s="389"/>
      <c r="G324" s="389"/>
      <c r="H324" s="388"/>
      <c r="I324" s="389"/>
      <c r="J324" s="389"/>
      <c r="K324" s="387"/>
    </row>
    <row r="325" spans="1:11" ht="15" customHeight="1" thickBot="1">
      <c r="A325" s="389" t="s">
        <v>610</v>
      </c>
      <c r="B325" s="389" t="s">
        <v>611</v>
      </c>
      <c r="C325" s="389" t="s">
        <v>610</v>
      </c>
      <c r="D325" s="389" t="s">
        <v>23</v>
      </c>
      <c r="E325" s="383" t="s">
        <v>5994</v>
      </c>
      <c r="F325" s="389"/>
      <c r="G325" s="389"/>
      <c r="H325" s="388"/>
      <c r="I325" s="389"/>
      <c r="J325" s="389"/>
      <c r="K325" s="387"/>
    </row>
    <row r="326" spans="1:11" ht="15" customHeight="1" thickBot="1">
      <c r="A326" s="389" t="s">
        <v>612</v>
      </c>
      <c r="B326" s="389" t="s">
        <v>613</v>
      </c>
      <c r="C326" s="389" t="s">
        <v>612</v>
      </c>
      <c r="D326" s="389" t="s">
        <v>23</v>
      </c>
      <c r="E326" s="383" t="s">
        <v>5995</v>
      </c>
      <c r="F326" s="389"/>
      <c r="G326" s="389"/>
      <c r="H326" s="388"/>
      <c r="I326" s="389"/>
      <c r="J326" s="389"/>
      <c r="K326" s="387"/>
    </row>
    <row r="327" spans="1:11" ht="15" customHeight="1" thickBot="1">
      <c r="A327" s="389" t="s">
        <v>614</v>
      </c>
      <c r="B327" s="389" t="s">
        <v>615</v>
      </c>
      <c r="C327" s="389" t="s">
        <v>614</v>
      </c>
      <c r="D327" s="389" t="s">
        <v>23</v>
      </c>
      <c r="E327" s="383" t="s">
        <v>5996</v>
      </c>
      <c r="F327" s="389"/>
      <c r="G327" s="389"/>
      <c r="H327" s="388"/>
      <c r="I327" s="389"/>
      <c r="J327" s="389"/>
      <c r="K327" s="387"/>
    </row>
    <row r="328" spans="1:11" ht="15" customHeight="1" thickBot="1">
      <c r="A328" s="389" t="s">
        <v>616</v>
      </c>
      <c r="B328" s="389" t="s">
        <v>617</v>
      </c>
      <c r="C328" s="389" t="s">
        <v>616</v>
      </c>
      <c r="D328" s="389" t="s">
        <v>23</v>
      </c>
      <c r="E328" s="383" t="s">
        <v>5997</v>
      </c>
      <c r="F328" s="389"/>
      <c r="G328" s="389"/>
      <c r="H328" s="388"/>
      <c r="I328" s="389"/>
      <c r="J328" s="389"/>
      <c r="K328" s="387"/>
    </row>
    <row r="329" spans="1:11" ht="15" customHeight="1" thickBot="1">
      <c r="A329" s="389" t="s">
        <v>992</v>
      </c>
      <c r="B329" s="389" t="s">
        <v>5666</v>
      </c>
      <c r="C329" s="389" t="s">
        <v>992</v>
      </c>
      <c r="D329" s="389" t="s">
        <v>18</v>
      </c>
      <c r="E329" s="383" t="s">
        <v>5998</v>
      </c>
      <c r="F329" s="389"/>
      <c r="G329" s="389"/>
      <c r="H329" s="388"/>
      <c r="I329" s="389"/>
      <c r="J329" s="389"/>
      <c r="K329" s="387"/>
    </row>
    <row r="330" spans="1:11" ht="15" customHeight="1" thickBot="1">
      <c r="A330" s="389" t="s">
        <v>618</v>
      </c>
      <c r="B330" s="389" t="s">
        <v>619</v>
      </c>
      <c r="C330" s="389" t="s">
        <v>618</v>
      </c>
      <c r="D330" s="389" t="s">
        <v>23</v>
      </c>
      <c r="E330" s="383" t="s">
        <v>5999</v>
      </c>
      <c r="F330" s="389"/>
      <c r="G330" s="389"/>
      <c r="H330" s="388"/>
      <c r="I330" s="389"/>
      <c r="J330" s="389"/>
      <c r="K330" s="387"/>
    </row>
    <row r="331" spans="1:11" ht="15" customHeight="1" thickBot="1">
      <c r="A331" s="389" t="s">
        <v>620</v>
      </c>
      <c r="B331" s="389" t="s">
        <v>621</v>
      </c>
      <c r="C331" s="389" t="s">
        <v>620</v>
      </c>
      <c r="D331" s="389" t="s">
        <v>18</v>
      </c>
      <c r="E331" s="383" t="s">
        <v>6000</v>
      </c>
      <c r="F331" s="389"/>
      <c r="G331" s="389"/>
      <c r="H331" s="388"/>
      <c r="I331" s="389"/>
      <c r="J331" s="389"/>
      <c r="K331" s="387"/>
    </row>
    <row r="332" spans="1:11" ht="15" customHeight="1" thickBot="1">
      <c r="A332" s="389" t="s">
        <v>622</v>
      </c>
      <c r="B332" s="389" t="s">
        <v>623</v>
      </c>
      <c r="C332" s="389" t="s">
        <v>622</v>
      </c>
      <c r="D332" s="389" t="s">
        <v>23</v>
      </c>
      <c r="E332" s="383" t="s">
        <v>6001</v>
      </c>
      <c r="F332" s="389"/>
      <c r="G332" s="389"/>
      <c r="H332" s="388"/>
      <c r="I332" s="389"/>
      <c r="J332" s="389"/>
      <c r="K332" s="387"/>
    </row>
    <row r="333" spans="1:11" ht="15" customHeight="1" thickBot="1">
      <c r="A333" s="389" t="s">
        <v>624</v>
      </c>
      <c r="B333" s="389" t="s">
        <v>625</v>
      </c>
      <c r="C333" s="389" t="s">
        <v>624</v>
      </c>
      <c r="D333" s="389" t="s">
        <v>18</v>
      </c>
      <c r="E333" s="383" t="s">
        <v>6002</v>
      </c>
      <c r="F333" s="389"/>
      <c r="G333" s="389"/>
      <c r="H333" s="388"/>
      <c r="I333" s="389"/>
      <c r="J333" s="389"/>
      <c r="K333" s="387"/>
    </row>
    <row r="334" spans="1:11" ht="15" customHeight="1" thickBot="1">
      <c r="A334" s="389" t="s">
        <v>626</v>
      </c>
      <c r="B334" s="389" t="s">
        <v>627</v>
      </c>
      <c r="C334" s="389" t="s">
        <v>626</v>
      </c>
      <c r="D334" s="389" t="s">
        <v>18</v>
      </c>
      <c r="E334" s="383" t="s">
        <v>6003</v>
      </c>
      <c r="F334" s="389"/>
      <c r="G334" s="389"/>
      <c r="H334" s="388"/>
      <c r="I334" s="389"/>
      <c r="J334" s="389"/>
      <c r="K334" s="387"/>
    </row>
    <row r="335" spans="1:11" ht="15" customHeight="1" thickBot="1">
      <c r="A335" s="389" t="s">
        <v>628</v>
      </c>
      <c r="B335" s="389" t="s">
        <v>5668</v>
      </c>
      <c r="C335" s="389" t="s">
        <v>628</v>
      </c>
      <c r="D335" s="389" t="s">
        <v>18</v>
      </c>
      <c r="E335" s="383" t="s">
        <v>6004</v>
      </c>
      <c r="F335" s="389"/>
      <c r="G335" s="389"/>
      <c r="H335" s="388"/>
      <c r="I335" s="389"/>
      <c r="J335" s="389"/>
      <c r="K335" s="387"/>
    </row>
    <row r="336" spans="1:11" ht="15" customHeight="1" thickBot="1">
      <c r="A336" s="389" t="s">
        <v>629</v>
      </c>
      <c r="B336" s="389" t="s">
        <v>630</v>
      </c>
      <c r="C336" s="389" t="s">
        <v>629</v>
      </c>
      <c r="D336" s="389" t="s">
        <v>23</v>
      </c>
      <c r="E336" s="383" t="s">
        <v>6005</v>
      </c>
      <c r="F336" s="389"/>
      <c r="G336" s="389"/>
      <c r="H336" s="388"/>
      <c r="I336" s="389"/>
      <c r="J336" s="389"/>
      <c r="K336" s="387"/>
    </row>
    <row r="337" spans="1:11" ht="15" customHeight="1" thickBot="1">
      <c r="A337" s="389" t="s">
        <v>631</v>
      </c>
      <c r="B337" s="389" t="s">
        <v>632</v>
      </c>
      <c r="C337" s="389" t="s">
        <v>631</v>
      </c>
      <c r="D337" s="389" t="s">
        <v>23</v>
      </c>
      <c r="E337" s="383" t="s">
        <v>6006</v>
      </c>
      <c r="F337" s="389"/>
      <c r="G337" s="389"/>
      <c r="H337" s="388"/>
      <c r="I337" s="389"/>
      <c r="J337" s="389"/>
      <c r="K337" s="387"/>
    </row>
    <row r="338" spans="1:11" ht="15" customHeight="1" thickBot="1">
      <c r="A338" s="389" t="s">
        <v>633</v>
      </c>
      <c r="B338" s="389" t="s">
        <v>634</v>
      </c>
      <c r="C338" s="389" t="s">
        <v>633</v>
      </c>
      <c r="D338" s="389" t="s">
        <v>18</v>
      </c>
      <c r="E338" s="383" t="s">
        <v>6007</v>
      </c>
      <c r="F338" s="389"/>
      <c r="G338" s="389"/>
      <c r="H338" s="388"/>
      <c r="I338" s="389"/>
      <c r="J338" s="389"/>
      <c r="K338" s="387"/>
    </row>
    <row r="339" spans="1:11" ht="15" customHeight="1" thickBot="1">
      <c r="A339" s="389" t="s">
        <v>635</v>
      </c>
      <c r="B339" s="389" t="s">
        <v>636</v>
      </c>
      <c r="C339" s="389" t="s">
        <v>635</v>
      </c>
      <c r="D339" s="389" t="s">
        <v>18</v>
      </c>
      <c r="E339" s="383" t="s">
        <v>6008</v>
      </c>
      <c r="F339" s="389"/>
      <c r="G339" s="389"/>
      <c r="H339" s="388"/>
      <c r="I339" s="389"/>
      <c r="J339" s="389"/>
      <c r="K339" s="387"/>
    </row>
    <row r="340" spans="1:11" ht="15" customHeight="1" thickBot="1">
      <c r="A340" s="389" t="s">
        <v>637</v>
      </c>
      <c r="B340" s="389" t="s">
        <v>638</v>
      </c>
      <c r="C340" s="389" t="s">
        <v>637</v>
      </c>
      <c r="D340" s="389" t="s">
        <v>23</v>
      </c>
      <c r="E340" s="383" t="s">
        <v>6009</v>
      </c>
      <c r="F340" s="389"/>
      <c r="G340" s="389"/>
      <c r="H340" s="388"/>
      <c r="I340" s="389"/>
      <c r="J340" s="389"/>
      <c r="K340" s="387"/>
    </row>
    <row r="341" spans="1:11" ht="15" customHeight="1" thickBot="1">
      <c r="A341" s="389" t="s">
        <v>639</v>
      </c>
      <c r="B341" s="389" t="s">
        <v>640</v>
      </c>
      <c r="C341" s="389" t="s">
        <v>639</v>
      </c>
      <c r="D341" s="389" t="s">
        <v>23</v>
      </c>
      <c r="E341" s="383" t="s">
        <v>6010</v>
      </c>
      <c r="F341" s="389"/>
      <c r="G341" s="389"/>
      <c r="H341" s="388"/>
      <c r="I341" s="389"/>
      <c r="J341" s="389"/>
      <c r="K341" s="387"/>
    </row>
    <row r="342" spans="1:11" ht="15" customHeight="1" thickBot="1">
      <c r="A342" s="389" t="s">
        <v>641</v>
      </c>
      <c r="B342" s="389" t="s">
        <v>642</v>
      </c>
      <c r="C342" s="389" t="s">
        <v>641</v>
      </c>
      <c r="D342" s="389" t="s">
        <v>23</v>
      </c>
      <c r="E342" s="383" t="s">
        <v>6011</v>
      </c>
      <c r="F342" s="389"/>
      <c r="G342" s="389"/>
      <c r="H342" s="388"/>
      <c r="I342" s="389"/>
      <c r="J342" s="389"/>
      <c r="K342" s="387"/>
    </row>
    <row r="343" spans="1:11" ht="15" customHeight="1" thickBot="1">
      <c r="A343" s="389" t="s">
        <v>643</v>
      </c>
      <c r="B343" s="389" t="s">
        <v>644</v>
      </c>
      <c r="C343" s="389" t="s">
        <v>643</v>
      </c>
      <c r="D343" s="389" t="s">
        <v>23</v>
      </c>
      <c r="E343" s="383" t="s">
        <v>6012</v>
      </c>
      <c r="F343" s="389"/>
      <c r="G343" s="389"/>
      <c r="H343" s="388"/>
      <c r="I343" s="389"/>
      <c r="J343" s="389"/>
      <c r="K343" s="387"/>
    </row>
    <row r="344" spans="1:11" ht="15" customHeight="1" thickBot="1">
      <c r="A344" s="389" t="s">
        <v>645</v>
      </c>
      <c r="B344" s="389" t="s">
        <v>646</v>
      </c>
      <c r="C344" s="389" t="s">
        <v>645</v>
      </c>
      <c r="D344" s="389" t="s">
        <v>23</v>
      </c>
      <c r="E344" s="383" t="s">
        <v>6013</v>
      </c>
      <c r="F344" s="389"/>
      <c r="G344" s="389"/>
      <c r="H344" s="388"/>
      <c r="I344" s="389"/>
      <c r="J344" s="389"/>
      <c r="K344" s="387"/>
    </row>
    <row r="345" spans="1:11" ht="15" customHeight="1" thickBot="1">
      <c r="A345" s="389" t="s">
        <v>647</v>
      </c>
      <c r="B345" s="389" t="s">
        <v>648</v>
      </c>
      <c r="C345" s="389" t="s">
        <v>647</v>
      </c>
      <c r="D345" s="389" t="s">
        <v>34</v>
      </c>
      <c r="E345" s="383" t="s">
        <v>6014</v>
      </c>
      <c r="F345" s="389"/>
      <c r="G345" s="389"/>
      <c r="H345" s="388"/>
      <c r="I345" s="389"/>
      <c r="J345" s="389"/>
      <c r="K345" s="387"/>
    </row>
    <row r="346" spans="1:11" ht="15" customHeight="1" thickBot="1">
      <c r="A346" s="389" t="s">
        <v>649</v>
      </c>
      <c r="B346" s="389" t="s">
        <v>650</v>
      </c>
      <c r="C346" s="389" t="s">
        <v>649</v>
      </c>
      <c r="D346" s="389" t="s">
        <v>23</v>
      </c>
      <c r="E346" s="383" t="s">
        <v>6015</v>
      </c>
      <c r="F346" s="389"/>
      <c r="G346" s="389"/>
      <c r="H346" s="388"/>
      <c r="I346" s="389"/>
      <c r="J346" s="389"/>
      <c r="K346" s="387"/>
    </row>
    <row r="347" spans="1:11" ht="15" customHeight="1" thickBot="1">
      <c r="A347" s="389" t="s">
        <v>3926</v>
      </c>
      <c r="B347" s="389" t="s">
        <v>651</v>
      </c>
      <c r="C347" s="389" t="s">
        <v>3926</v>
      </c>
      <c r="D347" s="389" t="s">
        <v>42</v>
      </c>
      <c r="E347" s="383" t="s">
        <v>5551</v>
      </c>
      <c r="F347" s="389"/>
      <c r="G347" s="389"/>
      <c r="H347" s="388"/>
      <c r="I347" s="389"/>
      <c r="J347" s="389"/>
      <c r="K347" s="387"/>
    </row>
    <row r="348" spans="1:11" ht="15" customHeight="1" thickBot="1">
      <c r="A348" s="389" t="s">
        <v>652</v>
      </c>
      <c r="B348" s="389" t="s">
        <v>653</v>
      </c>
      <c r="C348" s="389" t="s">
        <v>652</v>
      </c>
      <c r="D348" s="389" t="s">
        <v>23</v>
      </c>
      <c r="E348" s="383" t="s">
        <v>6016</v>
      </c>
      <c r="F348" s="389"/>
      <c r="G348" s="389"/>
      <c r="H348" s="388"/>
      <c r="I348" s="389"/>
      <c r="J348" s="389"/>
      <c r="K348" s="387"/>
    </row>
    <row r="349" spans="1:11" ht="15" customHeight="1" thickBot="1">
      <c r="A349" s="389" t="s">
        <v>654</v>
      </c>
      <c r="B349" s="389" t="s">
        <v>655</v>
      </c>
      <c r="C349" s="389" t="s">
        <v>654</v>
      </c>
      <c r="D349" s="389" t="s">
        <v>23</v>
      </c>
      <c r="E349" s="383" t="s">
        <v>6017</v>
      </c>
      <c r="F349" s="389"/>
      <c r="G349" s="389"/>
      <c r="H349" s="388"/>
      <c r="I349" s="389"/>
      <c r="J349" s="389"/>
      <c r="K349" s="387"/>
    </row>
    <row r="350" spans="1:11" ht="15" customHeight="1" thickBot="1">
      <c r="A350" s="389" t="s">
        <v>656</v>
      </c>
      <c r="B350" s="389" t="s">
        <v>657</v>
      </c>
      <c r="C350" s="389" t="s">
        <v>656</v>
      </c>
      <c r="D350" s="389" t="s">
        <v>174</v>
      </c>
      <c r="E350" s="383" t="s">
        <v>6018</v>
      </c>
      <c r="F350" s="389"/>
      <c r="G350" s="389"/>
      <c r="H350" s="388"/>
      <c r="I350" s="389"/>
      <c r="J350" s="389"/>
      <c r="K350" s="387"/>
    </row>
    <row r="351" spans="1:11" ht="15" customHeight="1" thickBot="1">
      <c r="A351" s="389" t="s">
        <v>658</v>
      </c>
      <c r="B351" s="389" t="s">
        <v>659</v>
      </c>
      <c r="C351" s="389" t="s">
        <v>658</v>
      </c>
      <c r="D351" s="389" t="s">
        <v>34</v>
      </c>
      <c r="E351" s="383" t="s">
        <v>6019</v>
      </c>
      <c r="F351" s="389"/>
      <c r="G351" s="389"/>
      <c r="H351" s="388"/>
      <c r="I351" s="389"/>
      <c r="J351" s="389"/>
      <c r="K351" s="387"/>
    </row>
    <row r="352" spans="1:11" ht="15" customHeight="1" thickBot="1">
      <c r="A352" s="389" t="s">
        <v>660</v>
      </c>
      <c r="B352" s="389" t="s">
        <v>661</v>
      </c>
      <c r="C352" s="389" t="s">
        <v>660</v>
      </c>
      <c r="D352" s="389" t="s">
        <v>23</v>
      </c>
      <c r="E352" s="383" t="s">
        <v>6020</v>
      </c>
      <c r="F352" s="389"/>
      <c r="G352" s="389"/>
      <c r="H352" s="388"/>
      <c r="I352" s="389"/>
      <c r="J352" s="389"/>
      <c r="K352" s="387"/>
    </row>
    <row r="353" spans="1:11" ht="15" customHeight="1" thickBot="1">
      <c r="A353" s="389" t="s">
        <v>662</v>
      </c>
      <c r="B353" s="389" t="s">
        <v>663</v>
      </c>
      <c r="C353" s="389" t="s">
        <v>662</v>
      </c>
      <c r="D353" s="389" t="s">
        <v>23</v>
      </c>
      <c r="E353" s="383" t="s">
        <v>6021</v>
      </c>
      <c r="F353" s="389"/>
      <c r="G353" s="389"/>
      <c r="H353" s="388"/>
      <c r="I353" s="389"/>
      <c r="J353" s="389"/>
      <c r="K353" s="387"/>
    </row>
    <row r="354" spans="1:11" ht="15" customHeight="1" thickBot="1">
      <c r="A354" s="389" t="s">
        <v>664</v>
      </c>
      <c r="B354" s="389" t="s">
        <v>665</v>
      </c>
      <c r="C354" s="389" t="s">
        <v>664</v>
      </c>
      <c r="D354" s="389" t="s">
        <v>34</v>
      </c>
      <c r="E354" s="383" t="s">
        <v>6022</v>
      </c>
      <c r="F354" s="389"/>
      <c r="G354" s="389"/>
      <c r="H354" s="388"/>
      <c r="I354" s="389"/>
      <c r="J354" s="389"/>
      <c r="K354" s="387"/>
    </row>
    <row r="355" spans="1:11" ht="15" customHeight="1" thickBot="1">
      <c r="A355" s="389" t="s">
        <v>666</v>
      </c>
      <c r="B355" s="389" t="s">
        <v>667</v>
      </c>
      <c r="C355" s="389" t="s">
        <v>666</v>
      </c>
      <c r="D355" s="389" t="s">
        <v>18</v>
      </c>
      <c r="E355" s="383" t="s">
        <v>6023</v>
      </c>
      <c r="F355" s="389"/>
      <c r="G355" s="389"/>
      <c r="H355" s="388"/>
      <c r="I355" s="389"/>
      <c r="J355" s="389"/>
      <c r="K355" s="387"/>
    </row>
    <row r="356" spans="1:11" ht="15" customHeight="1" thickBot="1">
      <c r="A356" s="389" t="s">
        <v>668</v>
      </c>
      <c r="B356" s="389" t="s">
        <v>5506</v>
      </c>
      <c r="C356" s="389" t="s">
        <v>668</v>
      </c>
      <c r="D356" s="389" t="s">
        <v>18</v>
      </c>
      <c r="E356" s="383" t="s">
        <v>6024</v>
      </c>
      <c r="F356" s="389"/>
      <c r="G356" s="389"/>
      <c r="H356" s="388"/>
      <c r="I356" s="389"/>
      <c r="J356" s="389"/>
      <c r="K356" s="387"/>
    </row>
    <row r="357" spans="1:11" ht="15" customHeight="1" thickBot="1">
      <c r="A357" s="389" t="s">
        <v>3953</v>
      </c>
      <c r="B357" s="389" t="s">
        <v>5671</v>
      </c>
      <c r="C357" s="389" t="s">
        <v>3953</v>
      </c>
      <c r="D357" s="389" t="s">
        <v>18</v>
      </c>
      <c r="E357" s="383" t="s">
        <v>6025</v>
      </c>
      <c r="F357" s="389"/>
      <c r="G357" s="389"/>
      <c r="H357" s="388"/>
      <c r="I357" s="389"/>
      <c r="J357" s="389"/>
      <c r="K357" s="387"/>
    </row>
    <row r="358" spans="1:11" ht="15" customHeight="1" thickBot="1">
      <c r="A358" s="389" t="s">
        <v>669</v>
      </c>
      <c r="B358" s="389" t="s">
        <v>670</v>
      </c>
      <c r="C358" s="389" t="s">
        <v>669</v>
      </c>
      <c r="D358" s="389" t="s">
        <v>23</v>
      </c>
      <c r="E358" s="383" t="s">
        <v>6026</v>
      </c>
      <c r="F358" s="389"/>
      <c r="G358" s="389"/>
      <c r="H358" s="388"/>
      <c r="I358" s="389"/>
      <c r="J358" s="389"/>
      <c r="K358" s="387"/>
    </row>
    <row r="359" spans="1:11" ht="15" customHeight="1" thickBot="1">
      <c r="A359" s="389" t="s">
        <v>671</v>
      </c>
      <c r="B359" s="389" t="s">
        <v>672</v>
      </c>
      <c r="C359" s="389" t="s">
        <v>671</v>
      </c>
      <c r="D359" s="389" t="s">
        <v>174</v>
      </c>
      <c r="E359" s="383" t="s">
        <v>6027</v>
      </c>
      <c r="F359" s="389"/>
      <c r="G359" s="389"/>
      <c r="H359" s="388"/>
      <c r="I359" s="389"/>
      <c r="J359" s="389"/>
      <c r="K359" s="387"/>
    </row>
    <row r="360" spans="1:11" ht="15" customHeight="1" thickBot="1">
      <c r="A360" s="389" t="s">
        <v>673</v>
      </c>
      <c r="B360" s="389" t="s">
        <v>674</v>
      </c>
      <c r="C360" s="389" t="s">
        <v>673</v>
      </c>
      <c r="D360" s="389" t="s">
        <v>23</v>
      </c>
      <c r="E360" s="383" t="s">
        <v>6028</v>
      </c>
      <c r="F360" s="389"/>
      <c r="G360" s="389"/>
      <c r="H360" s="388"/>
      <c r="I360" s="389"/>
      <c r="J360" s="389"/>
      <c r="K360" s="387"/>
    </row>
    <row r="361" spans="1:11" ht="15" customHeight="1" thickBot="1">
      <c r="A361" s="389" t="s">
        <v>675</v>
      </c>
      <c r="B361" s="389" t="s">
        <v>676</v>
      </c>
      <c r="C361" s="389" t="s">
        <v>675</v>
      </c>
      <c r="D361" s="389" t="s">
        <v>23</v>
      </c>
      <c r="E361" s="383" t="s">
        <v>6029</v>
      </c>
      <c r="F361" s="389"/>
      <c r="G361" s="389"/>
      <c r="H361" s="388"/>
      <c r="I361" s="389"/>
      <c r="J361" s="389"/>
      <c r="K361" s="387"/>
    </row>
    <row r="362" spans="1:11" ht="15" customHeight="1" thickBot="1">
      <c r="A362" s="389" t="s">
        <v>3925</v>
      </c>
      <c r="B362" s="389" t="s">
        <v>677</v>
      </c>
      <c r="C362" s="389" t="s">
        <v>3925</v>
      </c>
      <c r="D362" s="389" t="s">
        <v>42</v>
      </c>
      <c r="E362" s="383" t="s">
        <v>5554</v>
      </c>
      <c r="F362" s="389"/>
      <c r="G362" s="389"/>
      <c r="H362" s="388"/>
      <c r="I362" s="389"/>
      <c r="J362" s="389"/>
      <c r="K362" s="387"/>
    </row>
    <row r="363" spans="1:11" ht="15" customHeight="1" thickBot="1">
      <c r="A363" s="389" t="s">
        <v>678</v>
      </c>
      <c r="B363" s="389" t="s">
        <v>5669</v>
      </c>
      <c r="C363" s="389" t="s">
        <v>678</v>
      </c>
      <c r="D363" s="389" t="s">
        <v>18</v>
      </c>
      <c r="E363" s="383" t="s">
        <v>6030</v>
      </c>
      <c r="F363" s="389"/>
      <c r="G363" s="389"/>
      <c r="H363" s="388"/>
      <c r="I363" s="389"/>
      <c r="J363" s="389"/>
      <c r="K363" s="387"/>
    </row>
    <row r="364" spans="1:11" ht="15" customHeight="1" thickBot="1">
      <c r="A364" s="389" t="s">
        <v>679</v>
      </c>
      <c r="B364" s="389" t="s">
        <v>680</v>
      </c>
      <c r="C364" s="389" t="s">
        <v>679</v>
      </c>
      <c r="D364" s="389" t="s">
        <v>18</v>
      </c>
      <c r="E364" s="383" t="s">
        <v>6031</v>
      </c>
      <c r="F364" s="389"/>
      <c r="G364" s="389"/>
      <c r="H364" s="388"/>
      <c r="I364" s="389"/>
      <c r="J364" s="389"/>
      <c r="K364" s="387"/>
    </row>
    <row r="365" spans="1:11" ht="15" customHeight="1" thickBot="1">
      <c r="A365" s="389" t="s">
        <v>681</v>
      </c>
      <c r="B365" s="389" t="s">
        <v>682</v>
      </c>
      <c r="C365" s="389" t="s">
        <v>681</v>
      </c>
      <c r="D365" s="389" t="s">
        <v>23</v>
      </c>
      <c r="E365" s="383" t="s">
        <v>6032</v>
      </c>
      <c r="F365" s="389"/>
      <c r="G365" s="389"/>
      <c r="H365" s="388"/>
      <c r="I365" s="389"/>
      <c r="J365" s="389"/>
      <c r="K365" s="387"/>
    </row>
    <row r="366" spans="1:11" ht="15" customHeight="1" thickBot="1">
      <c r="A366" s="389" t="s">
        <v>683</v>
      </c>
      <c r="B366" s="389" t="s">
        <v>684</v>
      </c>
      <c r="C366" s="389" t="s">
        <v>683</v>
      </c>
      <c r="D366" s="389" t="s">
        <v>23</v>
      </c>
      <c r="E366" s="383" t="s">
        <v>6033</v>
      </c>
      <c r="F366" s="389"/>
      <c r="G366" s="389"/>
      <c r="H366" s="388"/>
      <c r="I366" s="389"/>
      <c r="J366" s="389"/>
      <c r="K366" s="387"/>
    </row>
    <row r="367" spans="1:11" ht="15" customHeight="1" thickBot="1">
      <c r="A367" s="389" t="s">
        <v>685</v>
      </c>
      <c r="B367" s="389" t="s">
        <v>686</v>
      </c>
      <c r="C367" s="389" t="s">
        <v>685</v>
      </c>
      <c r="D367" s="389" t="s">
        <v>23</v>
      </c>
      <c r="E367" s="383" t="s">
        <v>6034</v>
      </c>
      <c r="F367" s="389"/>
      <c r="G367" s="389"/>
      <c r="H367" s="388"/>
      <c r="I367" s="389"/>
      <c r="J367" s="389"/>
      <c r="K367" s="387"/>
    </row>
    <row r="368" spans="1:11" ht="15" customHeight="1" thickBot="1">
      <c r="A368" s="389" t="s">
        <v>687</v>
      </c>
      <c r="B368" s="389" t="s">
        <v>688</v>
      </c>
      <c r="C368" s="389" t="s">
        <v>687</v>
      </c>
      <c r="D368" s="389" t="s">
        <v>23</v>
      </c>
      <c r="E368" s="383" t="s">
        <v>6035</v>
      </c>
      <c r="F368" s="389"/>
      <c r="G368" s="389"/>
      <c r="H368" s="388"/>
      <c r="I368" s="389"/>
      <c r="J368" s="389"/>
      <c r="K368" s="387"/>
    </row>
    <row r="369" spans="1:11" ht="15" customHeight="1" thickBot="1">
      <c r="A369" s="389" t="s">
        <v>689</v>
      </c>
      <c r="B369" s="389" t="s">
        <v>690</v>
      </c>
      <c r="C369" s="389" t="s">
        <v>689</v>
      </c>
      <c r="D369" s="389" t="s">
        <v>23</v>
      </c>
      <c r="E369" s="383" t="s">
        <v>6036</v>
      </c>
      <c r="F369" s="389"/>
      <c r="G369" s="389"/>
      <c r="H369" s="388"/>
      <c r="I369" s="389"/>
      <c r="J369" s="389"/>
      <c r="K369" s="387"/>
    </row>
    <row r="370" spans="1:11" ht="15" customHeight="1" thickBot="1">
      <c r="A370" s="389" t="s">
        <v>691</v>
      </c>
      <c r="B370" s="389" t="s">
        <v>692</v>
      </c>
      <c r="C370" s="389" t="s">
        <v>691</v>
      </c>
      <c r="D370" s="389" t="s">
        <v>23</v>
      </c>
      <c r="E370" s="383" t="s">
        <v>6037</v>
      </c>
      <c r="F370" s="389"/>
      <c r="G370" s="389"/>
      <c r="H370" s="388"/>
      <c r="I370" s="389"/>
      <c r="J370" s="389"/>
      <c r="K370" s="387"/>
    </row>
    <row r="371" spans="1:11" ht="15" customHeight="1" thickBot="1">
      <c r="A371" s="389" t="s">
        <v>5498</v>
      </c>
      <c r="B371" s="389" t="s">
        <v>5499</v>
      </c>
      <c r="C371" s="389" t="s">
        <v>5498</v>
      </c>
      <c r="D371" s="389" t="s">
        <v>5491</v>
      </c>
      <c r="E371" s="383" t="s">
        <v>6038</v>
      </c>
      <c r="F371" s="389"/>
      <c r="G371" s="389"/>
      <c r="H371" s="388"/>
      <c r="I371" s="389"/>
      <c r="J371" s="389"/>
      <c r="K371" s="387"/>
    </row>
    <row r="372" spans="1:11" ht="15" customHeight="1" thickBot="1">
      <c r="A372" s="389" t="s">
        <v>3931</v>
      </c>
      <c r="B372" s="389" t="s">
        <v>693</v>
      </c>
      <c r="C372" s="389" t="s">
        <v>3931</v>
      </c>
      <c r="D372" s="389" t="s">
        <v>42</v>
      </c>
      <c r="E372" s="383" t="s">
        <v>5559</v>
      </c>
      <c r="F372" s="389"/>
      <c r="G372" s="389"/>
      <c r="H372" s="388"/>
      <c r="I372" s="389"/>
      <c r="J372" s="389"/>
      <c r="K372" s="387"/>
    </row>
    <row r="373" spans="1:11" ht="15" customHeight="1" thickBot="1">
      <c r="A373" s="389" t="s">
        <v>694</v>
      </c>
      <c r="B373" s="389" t="s">
        <v>695</v>
      </c>
      <c r="C373" s="389" t="s">
        <v>694</v>
      </c>
      <c r="D373" s="389" t="s">
        <v>34</v>
      </c>
      <c r="E373" s="383" t="s">
        <v>6039</v>
      </c>
      <c r="F373" s="389"/>
      <c r="G373" s="389"/>
      <c r="H373" s="388"/>
      <c r="I373" s="389"/>
      <c r="J373" s="389"/>
      <c r="K373" s="387"/>
    </row>
    <row r="374" spans="1:11" ht="15" customHeight="1" thickBot="1">
      <c r="A374" s="389" t="s">
        <v>696</v>
      </c>
      <c r="B374" s="389" t="s">
        <v>697</v>
      </c>
      <c r="C374" s="389" t="s">
        <v>696</v>
      </c>
      <c r="D374" s="389" t="s">
        <v>23</v>
      </c>
      <c r="E374" s="383" t="s">
        <v>6040</v>
      </c>
      <c r="F374" s="389"/>
      <c r="G374" s="389"/>
      <c r="H374" s="388"/>
      <c r="I374" s="389"/>
      <c r="J374" s="389"/>
      <c r="K374" s="387"/>
    </row>
    <row r="375" spans="1:11" ht="15" customHeight="1" thickBot="1">
      <c r="A375" s="389" t="s">
        <v>698</v>
      </c>
      <c r="B375" s="389" t="s">
        <v>699</v>
      </c>
      <c r="C375" s="389" t="s">
        <v>698</v>
      </c>
      <c r="D375" s="389" t="s">
        <v>18</v>
      </c>
      <c r="E375" s="383" t="s">
        <v>6041</v>
      </c>
      <c r="F375" s="389"/>
      <c r="G375" s="389"/>
      <c r="H375" s="388"/>
      <c r="I375" s="389"/>
      <c r="J375" s="389"/>
      <c r="K375" s="387"/>
    </row>
    <row r="376" spans="1:11" ht="15" customHeight="1" thickBot="1">
      <c r="A376" s="389" t="s">
        <v>700</v>
      </c>
      <c r="B376" s="389" t="s">
        <v>701</v>
      </c>
      <c r="C376" s="389" t="s">
        <v>700</v>
      </c>
      <c r="D376" s="389" t="s">
        <v>23</v>
      </c>
      <c r="E376" s="383" t="s">
        <v>6042</v>
      </c>
      <c r="F376" s="389"/>
      <c r="G376" s="389"/>
      <c r="H376" s="388"/>
      <c r="I376" s="389"/>
      <c r="J376" s="389"/>
      <c r="K376" s="387"/>
    </row>
    <row r="377" spans="1:11" ht="15" customHeight="1" thickBot="1">
      <c r="A377" s="389" t="s">
        <v>702</v>
      </c>
      <c r="B377" s="389" t="s">
        <v>703</v>
      </c>
      <c r="C377" s="389" t="s">
        <v>702</v>
      </c>
      <c r="D377" s="389" t="s">
        <v>23</v>
      </c>
      <c r="E377" s="383" t="s">
        <v>6043</v>
      </c>
      <c r="F377" s="389"/>
      <c r="G377" s="389"/>
      <c r="H377" s="388"/>
      <c r="I377" s="389"/>
      <c r="J377" s="389"/>
      <c r="K377" s="387"/>
    </row>
    <row r="378" spans="1:11" ht="15" customHeight="1" thickBot="1">
      <c r="A378" s="389" t="s">
        <v>704</v>
      </c>
      <c r="B378" s="389" t="s">
        <v>705</v>
      </c>
      <c r="C378" s="389" t="s">
        <v>704</v>
      </c>
      <c r="D378" s="389" t="s">
        <v>18</v>
      </c>
      <c r="E378" s="383" t="s">
        <v>6044</v>
      </c>
      <c r="F378" s="389"/>
      <c r="G378" s="389"/>
      <c r="H378" s="388"/>
      <c r="I378" s="389"/>
      <c r="J378" s="389"/>
      <c r="K378" s="387"/>
    </row>
    <row r="379" spans="1:11" ht="15" customHeight="1" thickBot="1">
      <c r="A379" s="389" t="s">
        <v>706</v>
      </c>
      <c r="B379" s="389" t="s">
        <v>707</v>
      </c>
      <c r="C379" s="389" t="s">
        <v>706</v>
      </c>
      <c r="D379" s="389" t="s">
        <v>23</v>
      </c>
      <c r="E379" s="383" t="s">
        <v>6045</v>
      </c>
      <c r="F379" s="389"/>
      <c r="G379" s="389"/>
      <c r="H379" s="388"/>
      <c r="I379" s="389"/>
      <c r="J379" s="389"/>
      <c r="K379" s="387"/>
    </row>
    <row r="380" spans="1:11" ht="15" customHeight="1" thickBot="1">
      <c r="A380" s="389" t="s">
        <v>708</v>
      </c>
      <c r="B380" s="389" t="s">
        <v>709</v>
      </c>
      <c r="C380" s="389" t="s">
        <v>708</v>
      </c>
      <c r="D380" s="389" t="s">
        <v>18</v>
      </c>
      <c r="E380" s="383" t="s">
        <v>6046</v>
      </c>
      <c r="F380" s="389"/>
      <c r="G380" s="389"/>
      <c r="H380" s="388"/>
      <c r="I380" s="389"/>
      <c r="J380" s="389"/>
      <c r="K380" s="387"/>
    </row>
    <row r="381" spans="1:11" ht="15" customHeight="1" thickBot="1">
      <c r="A381" s="389" t="s">
        <v>710</v>
      </c>
      <c r="B381" s="389" t="s">
        <v>711</v>
      </c>
      <c r="C381" s="389" t="s">
        <v>710</v>
      </c>
      <c r="D381" s="389" t="s">
        <v>23</v>
      </c>
      <c r="E381" s="383" t="s">
        <v>6047</v>
      </c>
      <c r="F381" s="389"/>
      <c r="G381" s="389"/>
      <c r="H381" s="388"/>
      <c r="I381" s="389"/>
      <c r="J381" s="389"/>
      <c r="K381" s="387"/>
    </row>
    <row r="382" spans="1:11" ht="15" customHeight="1" thickBot="1">
      <c r="A382" s="389" t="s">
        <v>712</v>
      </c>
      <c r="B382" s="389" t="s">
        <v>713</v>
      </c>
      <c r="C382" s="389" t="s">
        <v>712</v>
      </c>
      <c r="D382" s="389" t="s">
        <v>23</v>
      </c>
      <c r="E382" s="383" t="s">
        <v>6048</v>
      </c>
      <c r="F382" s="389"/>
      <c r="G382" s="389"/>
      <c r="H382" s="388"/>
      <c r="I382" s="389"/>
      <c r="J382" s="389"/>
      <c r="K382" s="387"/>
    </row>
    <row r="383" spans="1:11" ht="15" customHeight="1" thickBot="1">
      <c r="A383" s="389" t="s">
        <v>714</v>
      </c>
      <c r="B383" s="389" t="s">
        <v>715</v>
      </c>
      <c r="C383" s="389" t="s">
        <v>714</v>
      </c>
      <c r="D383" s="389" t="s">
        <v>18</v>
      </c>
      <c r="E383" s="383" t="s">
        <v>6049</v>
      </c>
      <c r="F383" s="389"/>
      <c r="G383" s="389"/>
      <c r="H383" s="388"/>
      <c r="I383" s="389"/>
      <c r="J383" s="389"/>
      <c r="K383" s="387"/>
    </row>
    <row r="384" spans="1:11" ht="15" customHeight="1" thickBot="1">
      <c r="A384" s="389" t="s">
        <v>716</v>
      </c>
      <c r="B384" s="389" t="s">
        <v>5664</v>
      </c>
      <c r="C384" s="389" t="s">
        <v>716</v>
      </c>
      <c r="D384" s="389" t="s">
        <v>18</v>
      </c>
      <c r="E384" s="383" t="s">
        <v>6050</v>
      </c>
      <c r="F384" s="389"/>
      <c r="G384" s="389"/>
      <c r="H384" s="388"/>
      <c r="I384" s="389"/>
      <c r="J384" s="389"/>
      <c r="K384" s="387"/>
    </row>
    <row r="385" spans="1:11" ht="15" customHeight="1" thickBot="1">
      <c r="A385" s="389" t="s">
        <v>5512</v>
      </c>
      <c r="B385" s="389" t="s">
        <v>5513</v>
      </c>
      <c r="C385" s="389" t="s">
        <v>5512</v>
      </c>
      <c r="D385" s="389" t="s">
        <v>18</v>
      </c>
      <c r="E385" s="383" t="s">
        <v>6051</v>
      </c>
      <c r="F385" s="389"/>
      <c r="G385" s="389"/>
      <c r="H385" s="388"/>
      <c r="I385" s="389"/>
      <c r="J385" s="389"/>
      <c r="K385" s="387"/>
    </row>
    <row r="386" spans="1:11" ht="15" customHeight="1" thickBot="1">
      <c r="A386" s="389" t="s">
        <v>5511</v>
      </c>
      <c r="B386" s="389" t="s">
        <v>5680</v>
      </c>
      <c r="C386" s="389" t="s">
        <v>5511</v>
      </c>
      <c r="D386" s="389" t="s">
        <v>18</v>
      </c>
      <c r="E386" s="383" t="s">
        <v>6052</v>
      </c>
      <c r="F386" s="389"/>
      <c r="G386" s="389"/>
      <c r="H386" s="388"/>
      <c r="I386" s="389"/>
      <c r="J386" s="389"/>
      <c r="K386" s="387"/>
    </row>
    <row r="387" spans="1:11" ht="15" customHeight="1" thickBot="1">
      <c r="A387" s="389" t="s">
        <v>534</v>
      </c>
      <c r="B387" s="389" t="s">
        <v>5661</v>
      </c>
      <c r="C387" s="389" t="s">
        <v>534</v>
      </c>
      <c r="D387" s="389" t="s">
        <v>18</v>
      </c>
      <c r="E387" s="383" t="s">
        <v>6053</v>
      </c>
      <c r="F387" s="389"/>
      <c r="G387" s="389"/>
      <c r="H387" s="388"/>
      <c r="I387" s="389"/>
      <c r="J387" s="389"/>
      <c r="K387" s="387"/>
    </row>
    <row r="388" spans="1:11" ht="15" customHeight="1" thickBot="1">
      <c r="A388" s="389" t="s">
        <v>717</v>
      </c>
      <c r="B388" s="389" t="s">
        <v>718</v>
      </c>
      <c r="C388" s="389" t="s">
        <v>717</v>
      </c>
      <c r="D388" s="389" t="s">
        <v>18</v>
      </c>
      <c r="E388" s="383" t="s">
        <v>6054</v>
      </c>
      <c r="F388" s="389"/>
      <c r="G388" s="389"/>
      <c r="H388" s="388"/>
      <c r="I388" s="389"/>
      <c r="J388" s="389"/>
      <c r="K388" s="387"/>
    </row>
    <row r="389" spans="1:11" ht="15" customHeight="1" thickBot="1">
      <c r="A389" s="389" t="s">
        <v>719</v>
      </c>
      <c r="B389" s="389" t="s">
        <v>720</v>
      </c>
      <c r="C389" s="389" t="s">
        <v>719</v>
      </c>
      <c r="D389" s="389" t="s">
        <v>18</v>
      </c>
      <c r="E389" s="383" t="s">
        <v>6055</v>
      </c>
      <c r="F389" s="389"/>
      <c r="G389" s="389"/>
      <c r="H389" s="388"/>
      <c r="I389" s="389"/>
      <c r="J389" s="389"/>
      <c r="K389" s="387"/>
    </row>
    <row r="390" spans="1:11" ht="15" customHeight="1" thickBot="1">
      <c r="A390" s="389" t="s">
        <v>721</v>
      </c>
      <c r="B390" s="389" t="s">
        <v>722</v>
      </c>
      <c r="C390" s="389" t="s">
        <v>721</v>
      </c>
      <c r="D390" s="389" t="s">
        <v>18</v>
      </c>
      <c r="E390" s="383" t="s">
        <v>6056</v>
      </c>
      <c r="F390" s="389"/>
      <c r="G390" s="389"/>
      <c r="H390" s="388"/>
      <c r="I390" s="389"/>
      <c r="J390" s="389"/>
      <c r="K390" s="387"/>
    </row>
    <row r="391" spans="1:11" ht="15" customHeight="1" thickBot="1">
      <c r="A391" s="389" t="s">
        <v>723</v>
      </c>
      <c r="B391" s="389" t="s">
        <v>724</v>
      </c>
      <c r="C391" s="389" t="s">
        <v>723</v>
      </c>
      <c r="D391" s="389" t="s">
        <v>18</v>
      </c>
      <c r="E391" s="383" t="s">
        <v>6057</v>
      </c>
      <c r="F391" s="389"/>
      <c r="G391" s="389"/>
      <c r="H391" s="388"/>
      <c r="I391" s="389"/>
      <c r="J391" s="389"/>
      <c r="K391" s="387"/>
    </row>
    <row r="392" spans="1:11" ht="15" customHeight="1" thickBot="1">
      <c r="A392" s="389" t="s">
        <v>725</v>
      </c>
      <c r="B392" s="389" t="s">
        <v>726</v>
      </c>
      <c r="C392" s="389" t="s">
        <v>725</v>
      </c>
      <c r="D392" s="389" t="s">
        <v>18</v>
      </c>
      <c r="E392" s="383" t="s">
        <v>6058</v>
      </c>
      <c r="F392" s="389"/>
      <c r="G392" s="389"/>
      <c r="H392" s="388"/>
      <c r="I392" s="389"/>
      <c r="J392" s="389"/>
      <c r="K392" s="387"/>
    </row>
    <row r="393" spans="1:11" ht="15" customHeight="1" thickBot="1">
      <c r="A393" s="389" t="s">
        <v>727</v>
      </c>
      <c r="B393" s="389" t="s">
        <v>728</v>
      </c>
      <c r="C393" s="389" t="s">
        <v>727</v>
      </c>
      <c r="D393" s="389" t="s">
        <v>18</v>
      </c>
      <c r="E393" s="383" t="s">
        <v>6059</v>
      </c>
      <c r="F393" s="389"/>
      <c r="G393" s="389"/>
      <c r="H393" s="388"/>
      <c r="I393" s="389"/>
      <c r="J393" s="389"/>
      <c r="K393" s="387"/>
    </row>
    <row r="394" spans="1:11" ht="15" customHeight="1" thickBot="1">
      <c r="A394" s="389" t="s">
        <v>729</v>
      </c>
      <c r="B394" s="389" t="s">
        <v>730</v>
      </c>
      <c r="C394" s="389" t="s">
        <v>729</v>
      </c>
      <c r="D394" s="389" t="s">
        <v>18</v>
      </c>
      <c r="E394" s="383" t="s">
        <v>6060</v>
      </c>
      <c r="F394" s="389"/>
      <c r="G394" s="389"/>
      <c r="H394" s="388"/>
      <c r="I394" s="389"/>
      <c r="J394" s="389"/>
      <c r="K394" s="387"/>
    </row>
    <row r="395" spans="1:11" ht="15" customHeight="1" thickBot="1">
      <c r="A395" s="389" t="s">
        <v>731</v>
      </c>
      <c r="B395" s="389" t="s">
        <v>732</v>
      </c>
      <c r="C395" s="389" t="s">
        <v>731</v>
      </c>
      <c r="D395" s="389" t="s">
        <v>23</v>
      </c>
      <c r="E395" s="383" t="s">
        <v>6061</v>
      </c>
      <c r="F395" s="389"/>
      <c r="G395" s="389"/>
      <c r="H395" s="388"/>
      <c r="I395" s="389"/>
      <c r="J395" s="389"/>
      <c r="K395" s="387"/>
    </row>
    <row r="396" spans="1:11" ht="15" customHeight="1" thickBot="1">
      <c r="A396" s="389" t="s">
        <v>733</v>
      </c>
      <c r="B396" s="389" t="s">
        <v>734</v>
      </c>
      <c r="C396" s="389" t="s">
        <v>733</v>
      </c>
      <c r="D396" s="389" t="s">
        <v>23</v>
      </c>
      <c r="E396" s="383" t="s">
        <v>6062</v>
      </c>
      <c r="F396" s="389"/>
      <c r="G396" s="389"/>
      <c r="H396" s="388"/>
      <c r="I396" s="389"/>
      <c r="J396" s="389"/>
      <c r="K396" s="387"/>
    </row>
    <row r="397" spans="1:11" ht="15" customHeight="1" thickBot="1">
      <c r="A397" s="389" t="s">
        <v>735</v>
      </c>
      <c r="B397" s="389" t="s">
        <v>736</v>
      </c>
      <c r="C397" s="389" t="s">
        <v>735</v>
      </c>
      <c r="D397" s="389" t="s">
        <v>34</v>
      </c>
      <c r="E397" s="383" t="s">
        <v>6063</v>
      </c>
      <c r="F397" s="389"/>
      <c r="G397" s="389"/>
      <c r="H397" s="388"/>
      <c r="I397" s="389"/>
      <c r="J397" s="389"/>
      <c r="K397" s="387"/>
    </row>
    <row r="398" spans="1:11" ht="15" customHeight="1" thickBot="1">
      <c r="A398" s="389" t="s">
        <v>737</v>
      </c>
      <c r="B398" s="389" t="s">
        <v>738</v>
      </c>
      <c r="C398" s="389" t="s">
        <v>737</v>
      </c>
      <c r="D398" s="389" t="s">
        <v>23</v>
      </c>
      <c r="E398" s="383" t="s">
        <v>6064</v>
      </c>
      <c r="F398" s="389"/>
      <c r="G398" s="389"/>
      <c r="H398" s="388"/>
      <c r="I398" s="389"/>
      <c r="J398" s="389"/>
      <c r="K398" s="387"/>
    </row>
    <row r="399" spans="1:11" ht="15" customHeight="1" thickBot="1">
      <c r="A399" s="389" t="s">
        <v>3936</v>
      </c>
      <c r="B399" s="389" t="s">
        <v>3816</v>
      </c>
      <c r="C399" s="389" t="s">
        <v>3936</v>
      </c>
      <c r="D399" s="389" t="s">
        <v>18</v>
      </c>
      <c r="E399" s="383" t="s">
        <v>6065</v>
      </c>
      <c r="F399" s="389"/>
      <c r="G399" s="389"/>
      <c r="H399" s="388"/>
      <c r="I399" s="389"/>
      <c r="J399" s="389"/>
      <c r="K399" s="387"/>
    </row>
    <row r="400" spans="1:11" ht="15" customHeight="1" thickBot="1">
      <c r="A400" s="389" t="s">
        <v>3950</v>
      </c>
      <c r="B400" s="389" t="s">
        <v>3831</v>
      </c>
      <c r="C400" s="389" t="s">
        <v>3950</v>
      </c>
      <c r="D400" s="389" t="s">
        <v>18</v>
      </c>
      <c r="E400" s="383" t="s">
        <v>6066</v>
      </c>
      <c r="F400" s="389"/>
      <c r="G400" s="389"/>
      <c r="H400" s="388"/>
      <c r="I400" s="389"/>
      <c r="J400" s="389"/>
      <c r="K400" s="387"/>
    </row>
    <row r="401" spans="1:11" ht="15" customHeight="1" thickBot="1">
      <c r="A401" s="389" t="s">
        <v>739</v>
      </c>
      <c r="B401" s="389" t="s">
        <v>740</v>
      </c>
      <c r="C401" s="389" t="s">
        <v>739</v>
      </c>
      <c r="D401" s="389" t="s">
        <v>23</v>
      </c>
      <c r="E401" s="383" t="s">
        <v>6067</v>
      </c>
      <c r="F401" s="389"/>
      <c r="G401" s="389"/>
      <c r="H401" s="388"/>
      <c r="I401" s="389"/>
      <c r="J401" s="389"/>
      <c r="K401" s="387"/>
    </row>
    <row r="402" spans="1:11" ht="15" customHeight="1" thickBot="1">
      <c r="A402" s="389" t="s">
        <v>741</v>
      </c>
      <c r="B402" s="389" t="s">
        <v>742</v>
      </c>
      <c r="C402" s="389" t="s">
        <v>741</v>
      </c>
      <c r="D402" s="389" t="s">
        <v>34</v>
      </c>
      <c r="E402" s="383" t="s">
        <v>6068</v>
      </c>
      <c r="F402" s="389"/>
      <c r="G402" s="389"/>
      <c r="H402" s="388"/>
      <c r="I402" s="389"/>
      <c r="J402" s="389"/>
      <c r="K402" s="387"/>
    </row>
    <row r="403" spans="1:11" ht="15" customHeight="1" thickBot="1">
      <c r="A403" s="389" t="s">
        <v>743</v>
      </c>
      <c r="B403" s="389" t="s">
        <v>744</v>
      </c>
      <c r="C403" s="389" t="s">
        <v>743</v>
      </c>
      <c r="D403" s="389" t="s">
        <v>23</v>
      </c>
      <c r="E403" s="383" t="s">
        <v>6069</v>
      </c>
      <c r="F403" s="389"/>
      <c r="G403" s="389"/>
      <c r="H403" s="388"/>
      <c r="I403" s="389"/>
      <c r="J403" s="389"/>
      <c r="K403" s="387"/>
    </row>
    <row r="404" spans="1:11" ht="15" customHeight="1" thickBot="1">
      <c r="A404" s="389" t="s">
        <v>745</v>
      </c>
      <c r="B404" s="389" t="s">
        <v>746</v>
      </c>
      <c r="C404" s="389" t="s">
        <v>745</v>
      </c>
      <c r="D404" s="389" t="s">
        <v>23</v>
      </c>
      <c r="E404" s="383" t="s">
        <v>6070</v>
      </c>
      <c r="F404" s="389"/>
      <c r="G404" s="389"/>
      <c r="H404" s="388"/>
      <c r="I404" s="389"/>
      <c r="J404" s="389"/>
      <c r="K404" s="387"/>
    </row>
    <row r="405" spans="1:11" ht="15" customHeight="1" thickBot="1">
      <c r="A405" s="389" t="s">
        <v>747</v>
      </c>
      <c r="B405" s="389" t="s">
        <v>748</v>
      </c>
      <c r="C405" s="389" t="s">
        <v>747</v>
      </c>
      <c r="D405" s="389" t="s">
        <v>23</v>
      </c>
      <c r="E405" s="383" t="s">
        <v>6071</v>
      </c>
      <c r="F405" s="389"/>
      <c r="G405" s="389"/>
      <c r="H405" s="388"/>
      <c r="I405" s="389"/>
      <c r="J405" s="389"/>
      <c r="K405" s="387"/>
    </row>
    <row r="406" spans="1:11" ht="15" customHeight="1" thickBot="1">
      <c r="A406" s="389" t="s">
        <v>749</v>
      </c>
      <c r="B406" s="389" t="s">
        <v>750</v>
      </c>
      <c r="C406" s="389" t="s">
        <v>749</v>
      </c>
      <c r="D406" s="389" t="s">
        <v>34</v>
      </c>
      <c r="E406" s="383" t="s">
        <v>6072</v>
      </c>
      <c r="F406" s="389"/>
      <c r="G406" s="389"/>
      <c r="H406" s="388"/>
      <c r="I406" s="389"/>
      <c r="J406" s="389"/>
      <c r="K406" s="387"/>
    </row>
    <row r="407" spans="1:11" ht="15" customHeight="1" thickBot="1">
      <c r="A407" s="389" t="s">
        <v>751</v>
      </c>
      <c r="B407" s="389" t="s">
        <v>752</v>
      </c>
      <c r="C407" s="389" t="s">
        <v>751</v>
      </c>
      <c r="D407" s="389" t="s">
        <v>23</v>
      </c>
      <c r="E407" s="383" t="s">
        <v>6073</v>
      </c>
      <c r="F407" s="389"/>
      <c r="G407" s="389"/>
      <c r="H407" s="388"/>
      <c r="I407" s="389"/>
      <c r="J407" s="389"/>
      <c r="K407" s="387"/>
    </row>
    <row r="408" spans="1:11" ht="15" customHeight="1" thickBot="1">
      <c r="A408" s="389" t="s">
        <v>753</v>
      </c>
      <c r="B408" s="389" t="s">
        <v>754</v>
      </c>
      <c r="C408" s="389" t="s">
        <v>753</v>
      </c>
      <c r="D408" s="389" t="s">
        <v>23</v>
      </c>
      <c r="E408" s="383" t="s">
        <v>6074</v>
      </c>
      <c r="F408" s="389"/>
      <c r="G408" s="389"/>
      <c r="H408" s="388"/>
      <c r="I408" s="389"/>
      <c r="J408" s="389"/>
      <c r="K408" s="387"/>
    </row>
    <row r="409" spans="1:11" ht="15" customHeight="1" thickBot="1">
      <c r="A409" s="389" t="s">
        <v>755</v>
      </c>
      <c r="B409" s="389" t="s">
        <v>756</v>
      </c>
      <c r="C409" s="389" t="s">
        <v>755</v>
      </c>
      <c r="D409" s="389" t="s">
        <v>23</v>
      </c>
      <c r="E409" s="383" t="s">
        <v>6075</v>
      </c>
      <c r="F409" s="389"/>
      <c r="G409" s="389"/>
      <c r="H409" s="388"/>
      <c r="I409" s="389"/>
      <c r="J409" s="389"/>
      <c r="K409" s="387"/>
    </row>
    <row r="410" spans="1:11" ht="15" customHeight="1" thickBot="1">
      <c r="A410" s="389" t="s">
        <v>3918</v>
      </c>
      <c r="B410" s="389" t="s">
        <v>757</v>
      </c>
      <c r="C410" s="389" t="s">
        <v>3918</v>
      </c>
      <c r="D410" s="389" t="s">
        <v>42</v>
      </c>
      <c r="E410" s="383" t="s">
        <v>5567</v>
      </c>
      <c r="F410" s="389"/>
      <c r="G410" s="389"/>
      <c r="H410" s="388"/>
      <c r="I410" s="389"/>
      <c r="J410" s="389"/>
      <c r="K410" s="387"/>
    </row>
    <row r="411" spans="1:11" ht="15" customHeight="1" thickBot="1">
      <c r="A411" s="389" t="s">
        <v>5681</v>
      </c>
      <c r="B411" s="389" t="s">
        <v>5682</v>
      </c>
      <c r="C411" s="389" t="s">
        <v>5681</v>
      </c>
      <c r="D411" s="389" t="s">
        <v>34</v>
      </c>
      <c r="E411" s="383" t="s">
        <v>6076</v>
      </c>
      <c r="F411" s="389"/>
      <c r="G411" s="389"/>
      <c r="H411" s="388"/>
      <c r="I411" s="389"/>
      <c r="J411" s="389"/>
      <c r="K411" s="387"/>
    </row>
    <row r="412" spans="1:11" ht="15" customHeight="1" thickBot="1">
      <c r="A412" s="389" t="s">
        <v>758</v>
      </c>
      <c r="B412" s="389" t="s">
        <v>759</v>
      </c>
      <c r="C412" s="389" t="s">
        <v>758</v>
      </c>
      <c r="D412" s="389" t="s">
        <v>23</v>
      </c>
      <c r="E412" s="383" t="s">
        <v>6077</v>
      </c>
      <c r="F412" s="389"/>
      <c r="G412" s="389"/>
      <c r="H412" s="388"/>
      <c r="I412" s="389"/>
      <c r="J412" s="389"/>
      <c r="K412" s="387"/>
    </row>
    <row r="413" spans="1:11" ht="15" customHeight="1" thickBot="1">
      <c r="A413" s="389" t="s">
        <v>760</v>
      </c>
      <c r="B413" s="389" t="s">
        <v>761</v>
      </c>
      <c r="C413" s="389" t="s">
        <v>760</v>
      </c>
      <c r="D413" s="389" t="s">
        <v>23</v>
      </c>
      <c r="E413" s="383" t="s">
        <v>6078</v>
      </c>
      <c r="F413" s="389"/>
      <c r="G413" s="389"/>
      <c r="H413" s="388"/>
      <c r="I413" s="389"/>
      <c r="J413" s="389"/>
      <c r="K413" s="387"/>
    </row>
    <row r="414" spans="1:11" ht="15" customHeight="1" thickBot="1">
      <c r="A414" s="389" t="s">
        <v>762</v>
      </c>
      <c r="B414" s="389" t="s">
        <v>763</v>
      </c>
      <c r="C414" s="389" t="s">
        <v>762</v>
      </c>
      <c r="D414" s="389" t="s">
        <v>23</v>
      </c>
      <c r="E414" s="383" t="s">
        <v>6079</v>
      </c>
      <c r="F414" s="389"/>
      <c r="G414" s="389"/>
      <c r="H414" s="388"/>
      <c r="I414" s="389"/>
      <c r="J414" s="389"/>
      <c r="K414" s="387"/>
    </row>
    <row r="415" spans="1:11" ht="15" customHeight="1" thickBot="1">
      <c r="A415" s="389" t="s">
        <v>764</v>
      </c>
      <c r="B415" s="389" t="s">
        <v>765</v>
      </c>
      <c r="C415" s="389" t="s">
        <v>764</v>
      </c>
      <c r="D415" s="389" t="s">
        <v>23</v>
      </c>
      <c r="E415" s="383" t="s">
        <v>6080</v>
      </c>
      <c r="F415" s="389"/>
      <c r="G415" s="389"/>
      <c r="H415" s="388"/>
      <c r="I415" s="389"/>
      <c r="J415" s="389"/>
      <c r="K415" s="387"/>
    </row>
    <row r="416" spans="1:11" ht="15" customHeight="1" thickBot="1">
      <c r="A416" s="389" t="s">
        <v>766</v>
      </c>
      <c r="B416" s="389" t="s">
        <v>767</v>
      </c>
      <c r="C416" s="389" t="s">
        <v>766</v>
      </c>
      <c r="D416" s="389" t="s">
        <v>23</v>
      </c>
      <c r="E416" s="383" t="s">
        <v>6081</v>
      </c>
      <c r="F416" s="389"/>
      <c r="G416" s="389"/>
      <c r="H416" s="388"/>
      <c r="I416" s="389"/>
      <c r="J416" s="389"/>
      <c r="K416" s="387"/>
    </row>
    <row r="417" spans="1:11" ht="15" customHeight="1" thickBot="1">
      <c r="A417" s="389" t="s">
        <v>768</v>
      </c>
      <c r="B417" s="389" t="s">
        <v>769</v>
      </c>
      <c r="C417" s="389" t="s">
        <v>768</v>
      </c>
      <c r="D417" s="389" t="s">
        <v>23</v>
      </c>
      <c r="E417" s="383" t="s">
        <v>6082</v>
      </c>
      <c r="F417" s="389"/>
      <c r="G417" s="389"/>
      <c r="H417" s="388"/>
      <c r="I417" s="389"/>
      <c r="J417" s="389"/>
      <c r="K417" s="387"/>
    </row>
    <row r="418" spans="1:11" ht="15" customHeight="1" thickBot="1">
      <c r="A418" s="389" t="s">
        <v>770</v>
      </c>
      <c r="B418" s="389" t="s">
        <v>771</v>
      </c>
      <c r="C418" s="389" t="s">
        <v>770</v>
      </c>
      <c r="D418" s="389" t="s">
        <v>23</v>
      </c>
      <c r="E418" s="383" t="s">
        <v>6083</v>
      </c>
      <c r="F418" s="389"/>
      <c r="G418" s="389"/>
      <c r="H418" s="388"/>
      <c r="I418" s="389"/>
      <c r="J418" s="389"/>
      <c r="K418" s="387"/>
    </row>
    <row r="419" spans="1:11" ht="15" customHeight="1" thickBot="1">
      <c r="A419" s="389" t="s">
        <v>772</v>
      </c>
      <c r="B419" s="389" t="s">
        <v>773</v>
      </c>
      <c r="C419" s="389" t="s">
        <v>772</v>
      </c>
      <c r="D419" s="389" t="s">
        <v>23</v>
      </c>
      <c r="E419" s="383" t="s">
        <v>6084</v>
      </c>
      <c r="F419" s="389"/>
      <c r="G419" s="389"/>
      <c r="H419" s="388"/>
      <c r="I419" s="389"/>
      <c r="J419" s="389"/>
      <c r="K419" s="387"/>
    </row>
    <row r="420" spans="1:11" ht="15" customHeight="1" thickBot="1">
      <c r="A420" s="389" t="s">
        <v>774</v>
      </c>
      <c r="B420" s="389" t="s">
        <v>775</v>
      </c>
      <c r="C420" s="389" t="s">
        <v>774</v>
      </c>
      <c r="D420" s="389" t="s">
        <v>34</v>
      </c>
      <c r="E420" s="383" t="s">
        <v>6085</v>
      </c>
      <c r="F420" s="389"/>
      <c r="G420" s="389"/>
      <c r="H420" s="388"/>
      <c r="I420" s="389"/>
      <c r="J420" s="389"/>
      <c r="K420" s="387"/>
    </row>
    <row r="421" spans="1:11" ht="15" customHeight="1" thickBot="1">
      <c r="A421" s="389" t="s">
        <v>776</v>
      </c>
      <c r="B421" s="389" t="s">
        <v>777</v>
      </c>
      <c r="C421" s="389" t="s">
        <v>776</v>
      </c>
      <c r="D421" s="389" t="s">
        <v>23</v>
      </c>
      <c r="E421" s="383" t="s">
        <v>6086</v>
      </c>
      <c r="F421" s="389"/>
      <c r="G421" s="389"/>
      <c r="H421" s="388"/>
      <c r="I421" s="389"/>
      <c r="J421" s="389"/>
      <c r="K421" s="387"/>
    </row>
    <row r="422" spans="1:11" ht="15" customHeight="1" thickBot="1">
      <c r="A422" s="389" t="s">
        <v>778</v>
      </c>
      <c r="B422" s="389" t="s">
        <v>779</v>
      </c>
      <c r="C422" s="389" t="s">
        <v>778</v>
      </c>
      <c r="D422" s="389" t="s">
        <v>23</v>
      </c>
      <c r="E422" s="383" t="s">
        <v>6087</v>
      </c>
      <c r="F422" s="389"/>
      <c r="G422" s="389"/>
      <c r="H422" s="388"/>
      <c r="I422" s="389"/>
      <c r="J422" s="389"/>
      <c r="K422" s="387"/>
    </row>
    <row r="423" spans="1:11" ht="15" customHeight="1" thickBot="1">
      <c r="A423" s="389" t="s">
        <v>780</v>
      </c>
      <c r="B423" s="389" t="s">
        <v>781</v>
      </c>
      <c r="C423" s="389" t="s">
        <v>780</v>
      </c>
      <c r="D423" s="389" t="s">
        <v>34</v>
      </c>
      <c r="E423" s="383" t="s">
        <v>6088</v>
      </c>
      <c r="F423" s="389"/>
      <c r="G423" s="389"/>
      <c r="H423" s="388"/>
      <c r="I423" s="389"/>
      <c r="J423" s="389"/>
      <c r="K423" s="387"/>
    </row>
    <row r="424" spans="1:11" ht="15" customHeight="1" thickBot="1">
      <c r="A424" s="389" t="s">
        <v>782</v>
      </c>
      <c r="B424" s="389" t="s">
        <v>783</v>
      </c>
      <c r="C424" s="389" t="s">
        <v>782</v>
      </c>
      <c r="D424" s="389" t="s">
        <v>23</v>
      </c>
      <c r="E424" s="383" t="s">
        <v>6089</v>
      </c>
      <c r="F424" s="389"/>
      <c r="G424" s="389"/>
      <c r="H424" s="388"/>
      <c r="I424" s="389"/>
      <c r="J424" s="389"/>
      <c r="K424" s="387"/>
    </row>
    <row r="425" spans="1:11" ht="15" customHeight="1" thickBot="1">
      <c r="A425" s="389" t="s">
        <v>3939</v>
      </c>
      <c r="B425" s="389" t="s">
        <v>784</v>
      </c>
      <c r="C425" s="389" t="s">
        <v>3939</v>
      </c>
      <c r="D425" s="389" t="s">
        <v>42</v>
      </c>
      <c r="E425" s="383" t="s">
        <v>5568</v>
      </c>
      <c r="F425" s="389"/>
      <c r="G425" s="389"/>
      <c r="H425" s="388"/>
      <c r="I425" s="389"/>
      <c r="J425" s="389"/>
      <c r="K425" s="387"/>
    </row>
    <row r="426" spans="1:11" ht="15" customHeight="1" thickBot="1">
      <c r="A426" s="389" t="s">
        <v>785</v>
      </c>
      <c r="B426" s="389" t="s">
        <v>786</v>
      </c>
      <c r="C426" s="389" t="s">
        <v>785</v>
      </c>
      <c r="D426" s="389" t="s">
        <v>23</v>
      </c>
      <c r="E426" s="383" t="s">
        <v>6090</v>
      </c>
      <c r="F426" s="389"/>
      <c r="G426" s="389"/>
      <c r="H426" s="388"/>
      <c r="I426" s="389"/>
      <c r="J426" s="389"/>
      <c r="K426" s="387"/>
    </row>
    <row r="427" spans="1:11" ht="15" customHeight="1" thickBot="1">
      <c r="A427" s="389" t="s">
        <v>787</v>
      </c>
      <c r="B427" s="389" t="s">
        <v>788</v>
      </c>
      <c r="C427" s="389" t="s">
        <v>787</v>
      </c>
      <c r="D427" s="389" t="s">
        <v>23</v>
      </c>
      <c r="E427" s="383" t="s">
        <v>6091</v>
      </c>
      <c r="F427" s="389"/>
      <c r="G427" s="389"/>
      <c r="H427" s="388"/>
      <c r="I427" s="389"/>
      <c r="J427" s="389"/>
      <c r="K427" s="387"/>
    </row>
    <row r="428" spans="1:11" ht="15" customHeight="1" thickBot="1">
      <c r="A428" s="389" t="s">
        <v>789</v>
      </c>
      <c r="B428" s="389" t="s">
        <v>790</v>
      </c>
      <c r="C428" s="389" t="s">
        <v>789</v>
      </c>
      <c r="D428" s="389" t="s">
        <v>23</v>
      </c>
      <c r="E428" s="383" t="s">
        <v>6092</v>
      </c>
      <c r="F428" s="389"/>
      <c r="G428" s="389"/>
      <c r="H428" s="388"/>
      <c r="I428" s="389"/>
      <c r="J428" s="389"/>
      <c r="K428" s="387"/>
    </row>
    <row r="429" spans="1:11" ht="15" customHeight="1" thickBot="1">
      <c r="A429" s="389" t="s">
        <v>791</v>
      </c>
      <c r="B429" s="389" t="s">
        <v>792</v>
      </c>
      <c r="C429" s="389" t="s">
        <v>791</v>
      </c>
      <c r="D429" s="389" t="s">
        <v>23</v>
      </c>
      <c r="E429" s="383" t="s">
        <v>6093</v>
      </c>
      <c r="F429" s="389"/>
      <c r="G429" s="389"/>
      <c r="H429" s="388"/>
      <c r="I429" s="389"/>
      <c r="J429" s="389"/>
      <c r="K429" s="387"/>
    </row>
    <row r="430" spans="1:11" ht="15" customHeight="1" thickBot="1">
      <c r="A430" s="389" t="s">
        <v>793</v>
      </c>
      <c r="B430" s="389" t="s">
        <v>794</v>
      </c>
      <c r="C430" s="389" t="s">
        <v>793</v>
      </c>
      <c r="D430" s="389" t="s">
        <v>23</v>
      </c>
      <c r="E430" s="383" t="s">
        <v>6094</v>
      </c>
      <c r="F430" s="389"/>
      <c r="G430" s="389"/>
      <c r="H430" s="388"/>
      <c r="I430" s="389"/>
      <c r="J430" s="389"/>
      <c r="K430" s="387"/>
    </row>
    <row r="431" spans="1:11" ht="15" customHeight="1" thickBot="1">
      <c r="A431" s="389" t="s">
        <v>795</v>
      </c>
      <c r="B431" s="389" t="s">
        <v>796</v>
      </c>
      <c r="C431" s="389" t="s">
        <v>795</v>
      </c>
      <c r="D431" s="389" t="s">
        <v>23</v>
      </c>
      <c r="E431" s="383" t="s">
        <v>6095</v>
      </c>
      <c r="F431" s="389"/>
      <c r="G431" s="389"/>
      <c r="H431" s="388"/>
      <c r="I431" s="389"/>
      <c r="J431" s="389"/>
      <c r="K431" s="387"/>
    </row>
    <row r="432" spans="1:11" ht="15" customHeight="1" thickBot="1">
      <c r="A432" s="389" t="s">
        <v>797</v>
      </c>
      <c r="B432" s="389" t="s">
        <v>798</v>
      </c>
      <c r="C432" s="389" t="s">
        <v>797</v>
      </c>
      <c r="D432" s="389" t="s">
        <v>23</v>
      </c>
      <c r="E432" s="383" t="s">
        <v>6096</v>
      </c>
      <c r="F432" s="389"/>
      <c r="G432" s="389"/>
      <c r="H432" s="388"/>
      <c r="I432" s="389"/>
      <c r="J432" s="389"/>
      <c r="K432" s="387"/>
    </row>
    <row r="433" spans="1:11" ht="15" customHeight="1" thickBot="1">
      <c r="A433" s="389" t="s">
        <v>799</v>
      </c>
      <c r="B433" s="389" t="s">
        <v>800</v>
      </c>
      <c r="C433" s="389" t="s">
        <v>799</v>
      </c>
      <c r="D433" s="389" t="s">
        <v>23</v>
      </c>
      <c r="E433" s="383" t="s">
        <v>6097</v>
      </c>
      <c r="F433" s="389"/>
      <c r="G433" s="389"/>
      <c r="H433" s="388"/>
      <c r="I433" s="389"/>
      <c r="J433" s="389"/>
      <c r="K433" s="387"/>
    </row>
    <row r="434" spans="1:11" ht="15" customHeight="1" thickBot="1">
      <c r="A434" s="389" t="s">
        <v>801</v>
      </c>
      <c r="B434" s="389" t="s">
        <v>802</v>
      </c>
      <c r="C434" s="389" t="s">
        <v>801</v>
      </c>
      <c r="D434" s="389" t="s">
        <v>23</v>
      </c>
      <c r="E434" s="383" t="s">
        <v>6098</v>
      </c>
      <c r="F434" s="389"/>
      <c r="G434" s="389"/>
      <c r="H434" s="388"/>
      <c r="I434" s="389"/>
      <c r="J434" s="389"/>
      <c r="K434" s="387"/>
    </row>
    <row r="435" spans="1:11" ht="15" customHeight="1" thickBot="1">
      <c r="A435" s="389" t="s">
        <v>803</v>
      </c>
      <c r="B435" s="389" t="s">
        <v>804</v>
      </c>
      <c r="C435" s="389" t="s">
        <v>803</v>
      </c>
      <c r="D435" s="389" t="s">
        <v>23</v>
      </c>
      <c r="E435" s="383" t="s">
        <v>6099</v>
      </c>
      <c r="F435" s="389"/>
      <c r="G435" s="389"/>
      <c r="H435" s="388"/>
      <c r="I435" s="389"/>
      <c r="J435" s="389"/>
      <c r="K435" s="387"/>
    </row>
    <row r="436" spans="1:11" ht="15" customHeight="1" thickBot="1">
      <c r="A436" s="389" t="s">
        <v>805</v>
      </c>
      <c r="B436" s="389" t="s">
        <v>806</v>
      </c>
      <c r="C436" s="389" t="s">
        <v>805</v>
      </c>
      <c r="D436" s="389" t="s">
        <v>23</v>
      </c>
      <c r="E436" s="383" t="s">
        <v>6100</v>
      </c>
      <c r="F436" s="389"/>
      <c r="G436" s="389"/>
      <c r="H436" s="388"/>
      <c r="I436" s="389"/>
      <c r="J436" s="389"/>
      <c r="K436" s="387"/>
    </row>
    <row r="437" spans="1:11" ht="15" customHeight="1" thickBot="1">
      <c r="A437" s="389" t="s">
        <v>807</v>
      </c>
      <c r="B437" s="389" t="s">
        <v>808</v>
      </c>
      <c r="C437" s="389" t="s">
        <v>807</v>
      </c>
      <c r="D437" s="389" t="s">
        <v>23</v>
      </c>
      <c r="E437" s="383" t="s">
        <v>6101</v>
      </c>
      <c r="F437" s="389"/>
      <c r="G437" s="389"/>
      <c r="H437" s="388"/>
      <c r="I437" s="389"/>
      <c r="J437" s="389"/>
      <c r="K437" s="387"/>
    </row>
    <row r="438" spans="1:11" ht="15" customHeight="1" thickBot="1">
      <c r="A438" s="389" t="s">
        <v>809</v>
      </c>
      <c r="B438" s="389" t="s">
        <v>810</v>
      </c>
      <c r="C438" s="389" t="s">
        <v>809</v>
      </c>
      <c r="D438" s="389" t="s">
        <v>18</v>
      </c>
      <c r="E438" s="383" t="s">
        <v>6102</v>
      </c>
      <c r="F438" s="389"/>
      <c r="G438" s="389"/>
      <c r="H438" s="388"/>
      <c r="I438" s="389"/>
      <c r="J438" s="389"/>
      <c r="K438" s="387"/>
    </row>
    <row r="439" spans="1:11" ht="15" customHeight="1" thickBot="1">
      <c r="A439" s="389" t="s">
        <v>811</v>
      </c>
      <c r="B439" s="389" t="s">
        <v>812</v>
      </c>
      <c r="C439" s="389" t="s">
        <v>811</v>
      </c>
      <c r="D439" s="389" t="s">
        <v>23</v>
      </c>
      <c r="E439" s="383" t="s">
        <v>6103</v>
      </c>
      <c r="F439" s="389"/>
      <c r="G439" s="389"/>
      <c r="H439" s="388"/>
      <c r="I439" s="389"/>
      <c r="J439" s="389"/>
      <c r="K439" s="387"/>
    </row>
    <row r="440" spans="1:11" ht="15" customHeight="1" thickBot="1">
      <c r="A440" s="389" t="s">
        <v>813</v>
      </c>
      <c r="B440" s="389" t="s">
        <v>814</v>
      </c>
      <c r="C440" s="389" t="s">
        <v>813</v>
      </c>
      <c r="D440" s="389" t="s">
        <v>23</v>
      </c>
      <c r="E440" s="383" t="s">
        <v>6104</v>
      </c>
      <c r="F440" s="389"/>
      <c r="G440" s="389"/>
      <c r="H440" s="388"/>
      <c r="I440" s="389"/>
      <c r="J440" s="389"/>
      <c r="K440" s="387"/>
    </row>
    <row r="441" spans="1:11" ht="15" customHeight="1" thickBot="1">
      <c r="A441" s="389" t="s">
        <v>815</v>
      </c>
      <c r="B441" s="389" t="s">
        <v>816</v>
      </c>
      <c r="C441" s="389" t="s">
        <v>815</v>
      </c>
      <c r="D441" s="389" t="s">
        <v>23</v>
      </c>
      <c r="E441" s="383" t="s">
        <v>6105</v>
      </c>
      <c r="F441" s="389"/>
      <c r="G441" s="389"/>
      <c r="H441" s="388"/>
      <c r="I441" s="389"/>
      <c r="J441" s="389"/>
      <c r="K441" s="387"/>
    </row>
    <row r="442" spans="1:11" ht="15" customHeight="1" thickBot="1">
      <c r="A442" s="389" t="s">
        <v>817</v>
      </c>
      <c r="B442" s="389" t="s">
        <v>818</v>
      </c>
      <c r="C442" s="389" t="s">
        <v>817</v>
      </c>
      <c r="D442" s="389" t="s">
        <v>23</v>
      </c>
      <c r="E442" s="383" t="s">
        <v>6106</v>
      </c>
      <c r="F442" s="389"/>
      <c r="G442" s="389"/>
      <c r="H442" s="388"/>
      <c r="I442" s="389"/>
      <c r="J442" s="389"/>
      <c r="K442" s="387"/>
    </row>
    <row r="443" spans="1:11" ht="15" customHeight="1" thickBot="1">
      <c r="A443" s="389" t="s">
        <v>819</v>
      </c>
      <c r="B443" s="389" t="s">
        <v>820</v>
      </c>
      <c r="C443" s="389" t="s">
        <v>819</v>
      </c>
      <c r="D443" s="389" t="s">
        <v>23</v>
      </c>
      <c r="E443" s="383" t="s">
        <v>6107</v>
      </c>
      <c r="F443" s="389"/>
      <c r="G443" s="389"/>
      <c r="H443" s="388"/>
      <c r="I443" s="389"/>
      <c r="J443" s="389"/>
      <c r="K443" s="387"/>
    </row>
    <row r="444" spans="1:11" ht="15" customHeight="1" thickBot="1">
      <c r="A444" s="389" t="s">
        <v>821</v>
      </c>
      <c r="B444" s="389" t="s">
        <v>822</v>
      </c>
      <c r="C444" s="389" t="s">
        <v>821</v>
      </c>
      <c r="D444" s="389" t="s">
        <v>23</v>
      </c>
      <c r="E444" s="383" t="s">
        <v>6108</v>
      </c>
      <c r="F444" s="389"/>
      <c r="G444" s="389"/>
      <c r="H444" s="388"/>
      <c r="I444" s="389"/>
      <c r="J444" s="389"/>
      <c r="K444" s="387"/>
    </row>
    <row r="445" spans="1:11" ht="15" customHeight="1" thickBot="1">
      <c r="A445" s="389" t="s">
        <v>823</v>
      </c>
      <c r="B445" s="389" t="s">
        <v>824</v>
      </c>
      <c r="C445" s="389" t="s">
        <v>823</v>
      </c>
      <c r="D445" s="389" t="s">
        <v>18</v>
      </c>
      <c r="E445" s="383" t="s">
        <v>6109</v>
      </c>
      <c r="F445" s="389"/>
      <c r="G445" s="389"/>
      <c r="H445" s="388"/>
      <c r="I445" s="389"/>
      <c r="J445" s="389"/>
      <c r="K445" s="387"/>
    </row>
    <row r="446" spans="1:11" ht="15" customHeight="1" thickBot="1">
      <c r="A446" s="389" t="s">
        <v>825</v>
      </c>
      <c r="B446" s="389" t="s">
        <v>826</v>
      </c>
      <c r="C446" s="389" t="s">
        <v>825</v>
      </c>
      <c r="D446" s="389" t="s">
        <v>18</v>
      </c>
      <c r="E446" s="383" t="s">
        <v>6110</v>
      </c>
      <c r="F446" s="389"/>
      <c r="G446" s="389"/>
      <c r="H446" s="388"/>
      <c r="I446" s="389"/>
      <c r="J446" s="389"/>
      <c r="K446" s="387"/>
    </row>
    <row r="447" spans="1:11" ht="15" customHeight="1" thickBot="1">
      <c r="A447" s="389" t="s">
        <v>827</v>
      </c>
      <c r="B447" s="389" t="s">
        <v>828</v>
      </c>
      <c r="C447" s="389" t="s">
        <v>827</v>
      </c>
      <c r="D447" s="389" t="s">
        <v>23</v>
      </c>
      <c r="E447" s="383" t="s">
        <v>6111</v>
      </c>
      <c r="F447" s="389"/>
      <c r="G447" s="389"/>
      <c r="H447" s="388"/>
      <c r="I447" s="389"/>
      <c r="J447" s="389"/>
      <c r="K447" s="387"/>
    </row>
    <row r="448" spans="1:11" ht="15" customHeight="1" thickBot="1">
      <c r="A448" s="389" t="s">
        <v>829</v>
      </c>
      <c r="B448" s="389" t="s">
        <v>830</v>
      </c>
      <c r="C448" s="389" t="s">
        <v>829</v>
      </c>
      <c r="D448" s="389" t="s">
        <v>23</v>
      </c>
      <c r="E448" s="383" t="s">
        <v>6112</v>
      </c>
      <c r="F448" s="389"/>
      <c r="G448" s="389"/>
      <c r="H448" s="388"/>
      <c r="I448" s="389"/>
      <c r="J448" s="389"/>
      <c r="K448" s="387"/>
    </row>
    <row r="449" spans="1:11" ht="15" customHeight="1" thickBot="1">
      <c r="A449" s="389" t="s">
        <v>831</v>
      </c>
      <c r="B449" s="389" t="s">
        <v>832</v>
      </c>
      <c r="C449" s="389" t="s">
        <v>831</v>
      </c>
      <c r="D449" s="389" t="s">
        <v>18</v>
      </c>
      <c r="E449" s="383" t="s">
        <v>6113</v>
      </c>
      <c r="F449" s="389"/>
      <c r="G449" s="389"/>
      <c r="H449" s="388"/>
      <c r="I449" s="389"/>
      <c r="J449" s="389"/>
      <c r="K449" s="387"/>
    </row>
    <row r="450" spans="1:11" ht="15" customHeight="1" thickBot="1">
      <c r="A450" s="389" t="s">
        <v>833</v>
      </c>
      <c r="B450" s="389" t="s">
        <v>834</v>
      </c>
      <c r="C450" s="389" t="s">
        <v>833</v>
      </c>
      <c r="D450" s="389" t="s">
        <v>23</v>
      </c>
      <c r="E450" s="383" t="s">
        <v>6114</v>
      </c>
      <c r="F450" s="389"/>
      <c r="G450" s="389"/>
      <c r="H450" s="388"/>
      <c r="I450" s="389"/>
      <c r="J450" s="389"/>
      <c r="K450" s="387"/>
    </row>
    <row r="451" spans="1:11" ht="15" customHeight="1" thickBot="1">
      <c r="A451" s="389" t="s">
        <v>835</v>
      </c>
      <c r="B451" s="389" t="s">
        <v>836</v>
      </c>
      <c r="C451" s="389" t="s">
        <v>835</v>
      </c>
      <c r="D451" s="389" t="s">
        <v>18</v>
      </c>
      <c r="E451" s="383" t="s">
        <v>6115</v>
      </c>
      <c r="F451" s="389"/>
      <c r="G451" s="389"/>
      <c r="H451" s="388"/>
      <c r="I451" s="389"/>
      <c r="J451" s="389"/>
      <c r="K451" s="387"/>
    </row>
    <row r="452" spans="1:11" ht="15" customHeight="1" thickBot="1">
      <c r="A452" s="389" t="s">
        <v>837</v>
      </c>
      <c r="B452" s="389" t="s">
        <v>838</v>
      </c>
      <c r="C452" s="389" t="s">
        <v>837</v>
      </c>
      <c r="D452" s="389" t="s">
        <v>23</v>
      </c>
      <c r="E452" s="383" t="s">
        <v>6116</v>
      </c>
      <c r="F452" s="389"/>
      <c r="G452" s="389"/>
      <c r="H452" s="388"/>
      <c r="I452" s="389"/>
      <c r="J452" s="389"/>
      <c r="K452" s="387"/>
    </row>
    <row r="453" spans="1:11" ht="15" customHeight="1" thickBot="1">
      <c r="A453" s="389" t="s">
        <v>839</v>
      </c>
      <c r="B453" s="389" t="s">
        <v>840</v>
      </c>
      <c r="C453" s="389" t="s">
        <v>839</v>
      </c>
      <c r="D453" s="389" t="s">
        <v>23</v>
      </c>
      <c r="E453" s="383" t="s">
        <v>6117</v>
      </c>
      <c r="F453" s="389"/>
      <c r="G453" s="389"/>
      <c r="H453" s="388"/>
      <c r="I453" s="389"/>
      <c r="J453" s="389"/>
      <c r="K453" s="387"/>
    </row>
    <row r="454" spans="1:11" ht="15" customHeight="1" thickBot="1">
      <c r="A454" s="389" t="s">
        <v>5502</v>
      </c>
      <c r="B454" s="389" t="s">
        <v>5503</v>
      </c>
      <c r="C454" s="389" t="s">
        <v>5502</v>
      </c>
      <c r="D454" s="389" t="s">
        <v>5491</v>
      </c>
      <c r="E454" s="383" t="s">
        <v>5854</v>
      </c>
      <c r="F454" s="389"/>
      <c r="G454" s="389"/>
      <c r="H454" s="388"/>
      <c r="I454" s="389"/>
      <c r="J454" s="389"/>
      <c r="K454" s="387"/>
    </row>
    <row r="455" spans="1:11" ht="15" customHeight="1" thickBot="1">
      <c r="A455" s="389" t="s">
        <v>841</v>
      </c>
      <c r="B455" s="389" t="s">
        <v>842</v>
      </c>
      <c r="C455" s="389" t="s">
        <v>841</v>
      </c>
      <c r="D455" s="389" t="s">
        <v>23</v>
      </c>
      <c r="E455" s="383" t="s">
        <v>6118</v>
      </c>
      <c r="F455" s="389"/>
      <c r="G455" s="389"/>
      <c r="H455" s="388"/>
      <c r="I455" s="389"/>
      <c r="J455" s="389"/>
      <c r="K455" s="387"/>
    </row>
    <row r="456" spans="1:11" ht="15" customHeight="1" thickBot="1">
      <c r="A456" s="389" t="s">
        <v>843</v>
      </c>
      <c r="B456" s="389" t="s">
        <v>844</v>
      </c>
      <c r="C456" s="389" t="s">
        <v>843</v>
      </c>
      <c r="D456" s="389" t="s">
        <v>23</v>
      </c>
      <c r="E456" s="383" t="s">
        <v>6119</v>
      </c>
      <c r="F456" s="389"/>
      <c r="G456" s="389"/>
      <c r="H456" s="388"/>
      <c r="I456" s="389"/>
      <c r="J456" s="389"/>
      <c r="K456" s="387"/>
    </row>
    <row r="457" spans="1:11" ht="15" customHeight="1" thickBot="1">
      <c r="A457" s="389" t="s">
        <v>845</v>
      </c>
      <c r="B457" s="389" t="s">
        <v>846</v>
      </c>
      <c r="C457" s="389" t="s">
        <v>845</v>
      </c>
      <c r="D457" s="389" t="s">
        <v>23</v>
      </c>
      <c r="E457" s="383" t="s">
        <v>6120</v>
      </c>
      <c r="F457" s="389"/>
      <c r="G457" s="389"/>
      <c r="H457" s="388"/>
      <c r="I457" s="389"/>
      <c r="J457" s="389"/>
      <c r="K457" s="387"/>
    </row>
    <row r="458" spans="1:11" ht="15" customHeight="1" thickBot="1">
      <c r="A458" s="389" t="s">
        <v>847</v>
      </c>
      <c r="B458" s="389" t="s">
        <v>848</v>
      </c>
      <c r="C458" s="389" t="s">
        <v>847</v>
      </c>
      <c r="D458" s="389" t="s">
        <v>174</v>
      </c>
      <c r="E458" s="383" t="s">
        <v>6121</v>
      </c>
      <c r="F458" s="389"/>
      <c r="G458" s="389"/>
      <c r="H458" s="388"/>
      <c r="I458" s="389"/>
      <c r="J458" s="389"/>
      <c r="K458" s="387"/>
    </row>
    <row r="459" spans="1:11" ht="15" customHeight="1" thickBot="1">
      <c r="A459" s="389" t="s">
        <v>849</v>
      </c>
      <c r="B459" s="389" t="s">
        <v>850</v>
      </c>
      <c r="C459" s="389" t="s">
        <v>849</v>
      </c>
      <c r="D459" s="389" t="s">
        <v>23</v>
      </c>
      <c r="E459" s="383" t="s">
        <v>6122</v>
      </c>
      <c r="F459" s="389"/>
      <c r="G459" s="389"/>
      <c r="H459" s="388"/>
      <c r="I459" s="389"/>
      <c r="J459" s="389"/>
      <c r="K459" s="387"/>
    </row>
    <row r="460" spans="1:11" ht="15" customHeight="1" thickBot="1">
      <c r="A460" s="389" t="s">
        <v>851</v>
      </c>
      <c r="B460" s="389" t="s">
        <v>852</v>
      </c>
      <c r="C460" s="389" t="s">
        <v>851</v>
      </c>
      <c r="D460" s="389" t="s">
        <v>23</v>
      </c>
      <c r="E460" s="383" t="s">
        <v>6123</v>
      </c>
      <c r="F460" s="389"/>
      <c r="G460" s="389"/>
      <c r="H460" s="388"/>
      <c r="I460" s="389"/>
      <c r="J460" s="389"/>
      <c r="K460" s="387"/>
    </row>
    <row r="461" spans="1:11" ht="15" customHeight="1" thickBot="1">
      <c r="A461" s="389" t="s">
        <v>853</v>
      </c>
      <c r="B461" s="389" t="s">
        <v>854</v>
      </c>
      <c r="C461" s="389" t="s">
        <v>853</v>
      </c>
      <c r="D461" s="389" t="s">
        <v>23</v>
      </c>
      <c r="E461" s="383" t="s">
        <v>6124</v>
      </c>
      <c r="F461" s="389"/>
      <c r="G461" s="389"/>
      <c r="H461" s="388"/>
      <c r="I461" s="389"/>
      <c r="J461" s="389"/>
      <c r="K461" s="387"/>
    </row>
    <row r="462" spans="1:11" ht="15" customHeight="1" thickBot="1">
      <c r="A462" s="389" t="s">
        <v>855</v>
      </c>
      <c r="B462" s="389" t="s">
        <v>856</v>
      </c>
      <c r="C462" s="389" t="s">
        <v>855</v>
      </c>
      <c r="D462" s="389" t="s">
        <v>23</v>
      </c>
      <c r="E462" s="383" t="s">
        <v>6125</v>
      </c>
      <c r="F462" s="389"/>
      <c r="G462" s="389"/>
      <c r="H462" s="388"/>
      <c r="I462" s="389"/>
      <c r="J462" s="389"/>
      <c r="K462" s="387"/>
    </row>
    <row r="463" spans="1:11" ht="15" customHeight="1" thickBot="1">
      <c r="A463" s="389" t="s">
        <v>857</v>
      </c>
      <c r="B463" s="389" t="s">
        <v>858</v>
      </c>
      <c r="C463" s="389" t="s">
        <v>857</v>
      </c>
      <c r="D463" s="389" t="s">
        <v>23</v>
      </c>
      <c r="E463" s="383" t="s">
        <v>6126</v>
      </c>
      <c r="F463" s="389"/>
      <c r="G463" s="389"/>
      <c r="H463" s="388"/>
      <c r="I463" s="389"/>
      <c r="J463" s="389"/>
      <c r="K463" s="387"/>
    </row>
    <row r="464" spans="1:11" ht="15" customHeight="1" thickBot="1">
      <c r="A464" s="389" t="s">
        <v>859</v>
      </c>
      <c r="B464" s="389" t="s">
        <v>860</v>
      </c>
      <c r="C464" s="389" t="s">
        <v>859</v>
      </c>
      <c r="D464" s="389" t="s">
        <v>23</v>
      </c>
      <c r="E464" s="383" t="s">
        <v>6127</v>
      </c>
      <c r="F464" s="389"/>
      <c r="G464" s="389"/>
      <c r="H464" s="388"/>
      <c r="I464" s="389"/>
      <c r="J464" s="389"/>
      <c r="K464" s="387"/>
    </row>
    <row r="465" spans="1:11" ht="15" customHeight="1" thickBot="1">
      <c r="A465" s="389" t="s">
        <v>3932</v>
      </c>
      <c r="B465" s="389" t="s">
        <v>861</v>
      </c>
      <c r="C465" s="389" t="s">
        <v>3932</v>
      </c>
      <c r="D465" s="389" t="s">
        <v>42</v>
      </c>
      <c r="E465" s="383" t="s">
        <v>6128</v>
      </c>
      <c r="F465" s="389"/>
      <c r="G465" s="389"/>
      <c r="H465" s="388"/>
      <c r="I465" s="389"/>
      <c r="J465" s="389"/>
      <c r="K465" s="387"/>
    </row>
    <row r="466" spans="1:11" ht="15" customHeight="1" thickBot="1">
      <c r="A466" s="389" t="s">
        <v>862</v>
      </c>
      <c r="B466" s="389" t="s">
        <v>863</v>
      </c>
      <c r="C466" s="389" t="s">
        <v>862</v>
      </c>
      <c r="D466" s="389" t="s">
        <v>23</v>
      </c>
      <c r="E466" s="383" t="s">
        <v>6129</v>
      </c>
      <c r="F466" s="389"/>
      <c r="G466" s="389"/>
      <c r="H466" s="388"/>
      <c r="I466" s="389"/>
      <c r="J466" s="389"/>
      <c r="K466" s="387"/>
    </row>
    <row r="467" spans="1:11" ht="15" customHeight="1" thickBot="1">
      <c r="A467" s="389" t="s">
        <v>864</v>
      </c>
      <c r="B467" s="389" t="s">
        <v>865</v>
      </c>
      <c r="C467" s="389" t="s">
        <v>864</v>
      </c>
      <c r="D467" s="389" t="s">
        <v>23</v>
      </c>
      <c r="E467" s="383" t="s">
        <v>6130</v>
      </c>
      <c r="F467" s="389"/>
      <c r="G467" s="389"/>
      <c r="H467" s="388"/>
      <c r="I467" s="389"/>
      <c r="J467" s="389"/>
      <c r="K467" s="387"/>
    </row>
    <row r="468" spans="1:11" ht="15" customHeight="1" thickBot="1">
      <c r="A468" s="389" t="s">
        <v>866</v>
      </c>
      <c r="B468" s="389" t="s">
        <v>867</v>
      </c>
      <c r="C468" s="389" t="s">
        <v>866</v>
      </c>
      <c r="D468" s="389" t="s">
        <v>23</v>
      </c>
      <c r="E468" s="383" t="s">
        <v>6131</v>
      </c>
      <c r="F468" s="389"/>
      <c r="G468" s="389"/>
      <c r="H468" s="388"/>
      <c r="I468" s="389"/>
      <c r="J468" s="389"/>
      <c r="K468" s="387"/>
    </row>
    <row r="469" spans="1:11" ht="15" customHeight="1" thickBot="1">
      <c r="A469" s="389" t="s">
        <v>868</v>
      </c>
      <c r="B469" s="389" t="s">
        <v>869</v>
      </c>
      <c r="C469" s="389" t="s">
        <v>868</v>
      </c>
      <c r="D469" s="389" t="s">
        <v>23</v>
      </c>
      <c r="E469" s="383" t="s">
        <v>6132</v>
      </c>
      <c r="F469" s="389"/>
      <c r="G469" s="389"/>
      <c r="H469" s="388"/>
      <c r="I469" s="389"/>
      <c r="J469" s="389"/>
      <c r="K469" s="387"/>
    </row>
    <row r="470" spans="1:11" ht="15" customHeight="1" thickBot="1">
      <c r="A470" s="389" t="s">
        <v>870</v>
      </c>
      <c r="B470" s="389" t="s">
        <v>871</v>
      </c>
      <c r="C470" s="389" t="s">
        <v>870</v>
      </c>
      <c r="D470" s="389" t="s">
        <v>23</v>
      </c>
      <c r="E470" s="383" t="s">
        <v>6133</v>
      </c>
      <c r="F470" s="389"/>
      <c r="G470" s="389"/>
      <c r="H470" s="388"/>
      <c r="I470" s="389"/>
      <c r="J470" s="389"/>
      <c r="K470" s="387"/>
    </row>
    <row r="471" spans="1:11" ht="15" customHeight="1" thickBot="1">
      <c r="A471" s="389" t="s">
        <v>872</v>
      </c>
      <c r="B471" s="389" t="s">
        <v>873</v>
      </c>
      <c r="C471" s="389" t="s">
        <v>872</v>
      </c>
      <c r="D471" s="389" t="s">
        <v>23</v>
      </c>
      <c r="E471" s="383" t="s">
        <v>6134</v>
      </c>
      <c r="F471" s="389"/>
      <c r="G471" s="389"/>
      <c r="H471" s="388"/>
      <c r="I471" s="389"/>
      <c r="J471" s="389"/>
      <c r="K471" s="387"/>
    </row>
    <row r="472" spans="1:11" ht="15" customHeight="1" thickBot="1">
      <c r="A472" s="389" t="s">
        <v>874</v>
      </c>
      <c r="B472" s="389" t="s">
        <v>875</v>
      </c>
      <c r="C472" s="389" t="s">
        <v>874</v>
      </c>
      <c r="D472" s="389" t="s">
        <v>34</v>
      </c>
      <c r="E472" s="383" t="s">
        <v>6135</v>
      </c>
      <c r="F472" s="389"/>
      <c r="G472" s="389"/>
      <c r="H472" s="388"/>
      <c r="I472" s="389"/>
      <c r="J472" s="389"/>
      <c r="K472" s="387"/>
    </row>
    <row r="473" spans="1:11" ht="15" customHeight="1" thickBot="1">
      <c r="A473" s="389" t="s">
        <v>876</v>
      </c>
      <c r="B473" s="389" t="s">
        <v>877</v>
      </c>
      <c r="C473" s="389" t="s">
        <v>876</v>
      </c>
      <c r="D473" s="389" t="s">
        <v>23</v>
      </c>
      <c r="E473" s="383" t="s">
        <v>6136</v>
      </c>
      <c r="F473" s="389"/>
      <c r="G473" s="389"/>
      <c r="H473" s="388"/>
      <c r="I473" s="389"/>
      <c r="J473" s="389"/>
      <c r="K473" s="387"/>
    </row>
    <row r="474" spans="1:11" ht="15" customHeight="1" thickBot="1">
      <c r="A474" s="389" t="s">
        <v>878</v>
      </c>
      <c r="B474" s="389" t="s">
        <v>879</v>
      </c>
      <c r="C474" s="389" t="s">
        <v>878</v>
      </c>
      <c r="D474" s="389" t="s">
        <v>34</v>
      </c>
      <c r="E474" s="383" t="s">
        <v>6137</v>
      </c>
      <c r="F474" s="389"/>
      <c r="G474" s="389"/>
      <c r="H474" s="388"/>
      <c r="I474" s="389"/>
      <c r="J474" s="389"/>
      <c r="K474" s="387"/>
    </row>
    <row r="475" spans="1:11" ht="15" customHeight="1" thickBot="1">
      <c r="A475" s="389" t="s">
        <v>880</v>
      </c>
      <c r="B475" s="389" t="s">
        <v>881</v>
      </c>
      <c r="C475" s="389" t="s">
        <v>880</v>
      </c>
      <c r="D475" s="389" t="s">
        <v>23</v>
      </c>
      <c r="E475" s="383" t="s">
        <v>6138</v>
      </c>
      <c r="F475" s="389"/>
      <c r="G475" s="389"/>
      <c r="H475" s="388"/>
      <c r="I475" s="389"/>
      <c r="J475" s="389"/>
      <c r="K475" s="387"/>
    </row>
    <row r="476" spans="1:11" ht="15" customHeight="1" thickBot="1">
      <c r="A476" s="389" t="s">
        <v>882</v>
      </c>
      <c r="B476" s="389" t="s">
        <v>883</v>
      </c>
      <c r="C476" s="389" t="s">
        <v>882</v>
      </c>
      <c r="D476" s="389" t="s">
        <v>23</v>
      </c>
      <c r="E476" s="383" t="s">
        <v>6139</v>
      </c>
      <c r="F476" s="389"/>
      <c r="G476" s="389"/>
      <c r="H476" s="388"/>
      <c r="I476" s="389"/>
      <c r="J476" s="389"/>
      <c r="K476" s="387"/>
    </row>
    <row r="477" spans="1:11" ht="15" customHeight="1" thickBot="1">
      <c r="A477" s="389" t="s">
        <v>885</v>
      </c>
      <c r="B477" s="389" t="s">
        <v>886</v>
      </c>
      <c r="C477" s="389" t="s">
        <v>885</v>
      </c>
      <c r="D477" s="389" t="s">
        <v>34</v>
      </c>
      <c r="E477" s="383" t="s">
        <v>6140</v>
      </c>
      <c r="F477" s="389"/>
      <c r="G477" s="389"/>
      <c r="H477" s="388"/>
      <c r="I477" s="389"/>
      <c r="J477" s="389"/>
      <c r="K477" s="387"/>
    </row>
    <row r="478" spans="1:11" ht="15" customHeight="1" thickBot="1">
      <c r="A478" s="389" t="s">
        <v>887</v>
      </c>
      <c r="B478" s="389" t="s">
        <v>888</v>
      </c>
      <c r="C478" s="389" t="s">
        <v>887</v>
      </c>
      <c r="D478" s="389" t="s">
        <v>23</v>
      </c>
      <c r="E478" s="383" t="s">
        <v>6141</v>
      </c>
      <c r="F478" s="389"/>
      <c r="G478" s="389"/>
      <c r="H478" s="388"/>
      <c r="I478" s="389"/>
      <c r="J478" s="389"/>
      <c r="K478" s="387"/>
    </row>
    <row r="479" spans="1:11" ht="15" customHeight="1" thickBot="1">
      <c r="A479" s="389" t="s">
        <v>3919</v>
      </c>
      <c r="B479" s="389" t="s">
        <v>889</v>
      </c>
      <c r="C479" s="389" t="s">
        <v>3919</v>
      </c>
      <c r="D479" s="389" t="s">
        <v>42</v>
      </c>
      <c r="E479" s="383" t="s">
        <v>5581</v>
      </c>
      <c r="F479" s="389"/>
      <c r="G479" s="389"/>
      <c r="H479" s="388"/>
      <c r="I479" s="389"/>
      <c r="J479" s="389"/>
      <c r="K479" s="387"/>
    </row>
    <row r="480" spans="1:11" ht="15" customHeight="1" thickBot="1">
      <c r="A480" s="389" t="s">
        <v>890</v>
      </c>
      <c r="B480" s="389" t="s">
        <v>891</v>
      </c>
      <c r="C480" s="389" t="s">
        <v>890</v>
      </c>
      <c r="D480" s="389" t="s">
        <v>23</v>
      </c>
      <c r="E480" s="383" t="s">
        <v>6142</v>
      </c>
      <c r="F480" s="389"/>
      <c r="G480" s="389"/>
      <c r="H480" s="388"/>
      <c r="I480" s="389"/>
      <c r="J480" s="389"/>
      <c r="K480" s="387"/>
    </row>
    <row r="481" spans="1:11" ht="15" customHeight="1" thickBot="1">
      <c r="A481" s="389" t="s">
        <v>892</v>
      </c>
      <c r="B481" s="389" t="s">
        <v>893</v>
      </c>
      <c r="C481" s="389" t="s">
        <v>892</v>
      </c>
      <c r="D481" s="389" t="s">
        <v>23</v>
      </c>
      <c r="E481" s="383" t="s">
        <v>6143</v>
      </c>
      <c r="F481" s="389"/>
      <c r="G481" s="389"/>
      <c r="H481" s="388"/>
      <c r="I481" s="389"/>
      <c r="J481" s="389"/>
      <c r="K481" s="387"/>
    </row>
    <row r="482" spans="1:11" ht="15" customHeight="1" thickBot="1">
      <c r="A482" s="389" t="s">
        <v>894</v>
      </c>
      <c r="B482" s="389" t="s">
        <v>895</v>
      </c>
      <c r="C482" s="389" t="s">
        <v>894</v>
      </c>
      <c r="D482" s="389" t="s">
        <v>18</v>
      </c>
      <c r="E482" s="383" t="s">
        <v>6144</v>
      </c>
      <c r="F482" s="389"/>
      <c r="G482" s="389"/>
      <c r="H482" s="388"/>
      <c r="I482" s="389"/>
      <c r="J482" s="389"/>
      <c r="K482" s="387"/>
    </row>
    <row r="483" spans="1:11" ht="15" customHeight="1" thickBot="1">
      <c r="A483" s="389" t="s">
        <v>896</v>
      </c>
      <c r="B483" s="389" t="s">
        <v>897</v>
      </c>
      <c r="C483" s="389" t="s">
        <v>896</v>
      </c>
      <c r="D483" s="389" t="s">
        <v>23</v>
      </c>
      <c r="E483" s="383" t="s">
        <v>6145</v>
      </c>
      <c r="F483" s="389"/>
      <c r="G483" s="389"/>
      <c r="H483" s="388"/>
      <c r="I483" s="389"/>
      <c r="J483" s="389"/>
      <c r="K483" s="387"/>
    </row>
    <row r="484" spans="1:11" ht="15" customHeight="1" thickBot="1">
      <c r="A484" s="389" t="s">
        <v>898</v>
      </c>
      <c r="B484" s="389" t="s">
        <v>899</v>
      </c>
      <c r="C484" s="389" t="s">
        <v>898</v>
      </c>
      <c r="D484" s="389" t="s">
        <v>23</v>
      </c>
      <c r="E484" s="383" t="s">
        <v>6146</v>
      </c>
      <c r="F484" s="389"/>
      <c r="G484" s="389"/>
      <c r="H484" s="388"/>
      <c r="I484" s="389"/>
      <c r="J484" s="389"/>
      <c r="K484" s="387"/>
    </row>
    <row r="485" spans="1:11" ht="15" customHeight="1" thickBot="1">
      <c r="A485" s="389" t="s">
        <v>900</v>
      </c>
      <c r="B485" s="389" t="s">
        <v>901</v>
      </c>
      <c r="C485" s="389" t="s">
        <v>900</v>
      </c>
      <c r="D485" s="389" t="s">
        <v>23</v>
      </c>
      <c r="E485" s="383" t="s">
        <v>6147</v>
      </c>
      <c r="F485" s="389"/>
      <c r="G485" s="389"/>
      <c r="H485" s="388"/>
      <c r="I485" s="389"/>
      <c r="J485" s="389"/>
      <c r="K485" s="387"/>
    </row>
    <row r="486" spans="1:11" ht="15" customHeight="1" thickBot="1">
      <c r="A486" s="389" t="s">
        <v>902</v>
      </c>
      <c r="B486" s="389" t="s">
        <v>903</v>
      </c>
      <c r="C486" s="389" t="s">
        <v>902</v>
      </c>
      <c r="D486" s="389" t="s">
        <v>23</v>
      </c>
      <c r="E486" s="383" t="s">
        <v>6148</v>
      </c>
      <c r="F486" s="389"/>
      <c r="G486" s="389"/>
      <c r="H486" s="388"/>
      <c r="I486" s="389"/>
      <c r="J486" s="389"/>
      <c r="K486" s="387"/>
    </row>
    <row r="487" spans="1:11" ht="15" customHeight="1" thickBot="1">
      <c r="A487" s="389" t="s">
        <v>904</v>
      </c>
      <c r="B487" s="389" t="s">
        <v>905</v>
      </c>
      <c r="C487" s="389" t="s">
        <v>904</v>
      </c>
      <c r="D487" s="389" t="s">
        <v>23</v>
      </c>
      <c r="E487" s="383" t="s">
        <v>6149</v>
      </c>
      <c r="F487" s="389"/>
      <c r="G487" s="389"/>
      <c r="H487" s="388"/>
      <c r="I487" s="389"/>
      <c r="J487" s="389"/>
      <c r="K487" s="387"/>
    </row>
    <row r="488" spans="1:11" ht="15" customHeight="1" thickBot="1">
      <c r="A488" s="389" t="s">
        <v>906</v>
      </c>
      <c r="B488" s="389" t="s">
        <v>907</v>
      </c>
      <c r="C488" s="389" t="s">
        <v>906</v>
      </c>
      <c r="D488" s="389" t="s">
        <v>18</v>
      </c>
      <c r="E488" s="383" t="s">
        <v>6150</v>
      </c>
      <c r="F488" s="389"/>
      <c r="G488" s="389"/>
      <c r="H488" s="388"/>
      <c r="I488" s="389"/>
      <c r="J488" s="389"/>
      <c r="K488" s="387"/>
    </row>
    <row r="489" spans="1:11" ht="15" customHeight="1" thickBot="1">
      <c r="A489" s="389" t="s">
        <v>908</v>
      </c>
      <c r="B489" s="389" t="s">
        <v>909</v>
      </c>
      <c r="C489" s="389" t="s">
        <v>908</v>
      </c>
      <c r="D489" s="389" t="s">
        <v>23</v>
      </c>
      <c r="E489" s="383" t="s">
        <v>6151</v>
      </c>
      <c r="F489" s="389"/>
      <c r="G489" s="389"/>
      <c r="H489" s="388"/>
      <c r="I489" s="389"/>
      <c r="J489" s="389"/>
      <c r="K489" s="387"/>
    </row>
    <row r="490" spans="1:11" ht="15" customHeight="1" thickBot="1">
      <c r="A490" s="389" t="s">
        <v>910</v>
      </c>
      <c r="B490" s="389" t="s">
        <v>911</v>
      </c>
      <c r="C490" s="389" t="s">
        <v>910</v>
      </c>
      <c r="D490" s="389" t="s">
        <v>23</v>
      </c>
      <c r="E490" s="383" t="s">
        <v>6152</v>
      </c>
      <c r="F490" s="389"/>
      <c r="G490" s="389"/>
      <c r="H490" s="388"/>
      <c r="I490" s="389"/>
      <c r="J490" s="389"/>
      <c r="K490" s="387"/>
    </row>
    <row r="491" spans="1:11" ht="15" customHeight="1" thickBot="1">
      <c r="A491" s="389" t="s">
        <v>912</v>
      </c>
      <c r="B491" s="389" t="s">
        <v>913</v>
      </c>
      <c r="C491" s="389" t="s">
        <v>912</v>
      </c>
      <c r="D491" s="389" t="s">
        <v>23</v>
      </c>
      <c r="E491" s="383" t="s">
        <v>6153</v>
      </c>
      <c r="F491" s="389"/>
      <c r="G491" s="389"/>
      <c r="H491" s="388"/>
      <c r="I491" s="389"/>
      <c r="J491" s="389"/>
      <c r="K491" s="387"/>
    </row>
    <row r="492" spans="1:11" ht="15" customHeight="1" thickBot="1">
      <c r="A492" s="389" t="s">
        <v>914</v>
      </c>
      <c r="B492" s="389" t="s">
        <v>915</v>
      </c>
      <c r="C492" s="389" t="s">
        <v>914</v>
      </c>
      <c r="D492" s="389" t="s">
        <v>23</v>
      </c>
      <c r="E492" s="383" t="s">
        <v>6154</v>
      </c>
      <c r="F492" s="389"/>
      <c r="G492" s="389"/>
      <c r="H492" s="388"/>
      <c r="I492" s="389"/>
      <c r="J492" s="389"/>
      <c r="K492" s="387"/>
    </row>
    <row r="493" spans="1:11" ht="15" customHeight="1" thickBot="1">
      <c r="A493" s="389" t="s">
        <v>916</v>
      </c>
      <c r="B493" s="389" t="s">
        <v>917</v>
      </c>
      <c r="C493" s="389" t="s">
        <v>916</v>
      </c>
      <c r="D493" s="389" t="s">
        <v>23</v>
      </c>
      <c r="E493" s="383" t="s">
        <v>6155</v>
      </c>
      <c r="F493" s="389"/>
      <c r="G493" s="389"/>
      <c r="H493" s="388"/>
      <c r="I493" s="389"/>
      <c r="J493" s="389"/>
      <c r="K493" s="387"/>
    </row>
    <row r="494" spans="1:11" ht="15" customHeight="1" thickBot="1">
      <c r="A494" s="389" t="s">
        <v>918</v>
      </c>
      <c r="B494" s="389" t="s">
        <v>919</v>
      </c>
      <c r="C494" s="389" t="s">
        <v>918</v>
      </c>
      <c r="D494" s="389" t="s">
        <v>23</v>
      </c>
      <c r="E494" s="383" t="s">
        <v>6156</v>
      </c>
      <c r="F494" s="389"/>
      <c r="G494" s="389"/>
      <c r="H494" s="388"/>
      <c r="I494" s="389"/>
      <c r="J494" s="389"/>
      <c r="K494" s="387"/>
    </row>
    <row r="495" spans="1:11" ht="15" customHeight="1" thickBot="1">
      <c r="A495" s="389" t="s">
        <v>920</v>
      </c>
      <c r="B495" s="389" t="s">
        <v>921</v>
      </c>
      <c r="C495" s="389" t="s">
        <v>920</v>
      </c>
      <c r="D495" s="389" t="s">
        <v>23</v>
      </c>
      <c r="E495" s="383" t="s">
        <v>6157</v>
      </c>
      <c r="F495" s="389"/>
      <c r="G495" s="389"/>
      <c r="H495" s="388"/>
      <c r="I495" s="389"/>
      <c r="J495" s="389"/>
      <c r="K495" s="387"/>
    </row>
    <row r="496" spans="1:11" ht="15" customHeight="1" thickBot="1">
      <c r="A496" s="389" t="s">
        <v>922</v>
      </c>
      <c r="B496" s="389" t="s">
        <v>923</v>
      </c>
      <c r="C496" s="389" t="s">
        <v>922</v>
      </c>
      <c r="D496" s="389" t="s">
        <v>18</v>
      </c>
      <c r="E496" s="383" t="s">
        <v>6158</v>
      </c>
      <c r="F496" s="389"/>
      <c r="G496" s="389"/>
      <c r="H496" s="388"/>
      <c r="I496" s="389"/>
      <c r="J496" s="389"/>
      <c r="K496" s="387"/>
    </row>
    <row r="497" spans="1:11" ht="15" customHeight="1" thickBot="1">
      <c r="A497" s="389" t="s">
        <v>924</v>
      </c>
      <c r="B497" s="389" t="s">
        <v>925</v>
      </c>
      <c r="C497" s="389" t="s">
        <v>924</v>
      </c>
      <c r="D497" s="389" t="s">
        <v>23</v>
      </c>
      <c r="E497" s="383" t="s">
        <v>6159</v>
      </c>
      <c r="F497" s="389"/>
      <c r="G497" s="389"/>
      <c r="H497" s="388"/>
      <c r="I497" s="389"/>
      <c r="J497" s="389"/>
      <c r="K497" s="387"/>
    </row>
    <row r="498" spans="1:11" ht="15" customHeight="1" thickBot="1">
      <c r="A498" s="389" t="s">
        <v>926</v>
      </c>
      <c r="B498" s="389" t="s">
        <v>927</v>
      </c>
      <c r="C498" s="389" t="s">
        <v>926</v>
      </c>
      <c r="D498" s="389" t="s">
        <v>23</v>
      </c>
      <c r="E498" s="383" t="s">
        <v>6160</v>
      </c>
      <c r="F498" s="389"/>
      <c r="G498" s="389"/>
      <c r="H498" s="388"/>
      <c r="I498" s="389"/>
      <c r="J498" s="389"/>
      <c r="K498" s="387"/>
    </row>
    <row r="499" spans="1:11" ht="15" customHeight="1" thickBot="1">
      <c r="A499" s="389" t="s">
        <v>928</v>
      </c>
      <c r="B499" s="389" t="s">
        <v>929</v>
      </c>
      <c r="C499" s="389" t="s">
        <v>928</v>
      </c>
      <c r="D499" s="389" t="s">
        <v>34</v>
      </c>
      <c r="E499" s="383" t="s">
        <v>6161</v>
      </c>
      <c r="F499" s="389"/>
      <c r="G499" s="389"/>
      <c r="H499" s="388"/>
      <c r="I499" s="389"/>
      <c r="J499" s="389"/>
      <c r="K499" s="387"/>
    </row>
    <row r="500" spans="1:11" ht="15" customHeight="1" thickBot="1">
      <c r="A500" s="389" t="s">
        <v>930</v>
      </c>
      <c r="B500" s="389" t="s">
        <v>931</v>
      </c>
      <c r="C500" s="389" t="s">
        <v>930</v>
      </c>
      <c r="D500" s="389" t="s">
        <v>23</v>
      </c>
      <c r="E500" s="383" t="s">
        <v>6162</v>
      </c>
      <c r="F500" s="389"/>
      <c r="G500" s="389"/>
      <c r="H500" s="388"/>
      <c r="I500" s="389"/>
      <c r="J500" s="389"/>
      <c r="K500" s="387"/>
    </row>
    <row r="501" spans="1:11" ht="15" customHeight="1" thickBot="1">
      <c r="A501" s="389" t="s">
        <v>932</v>
      </c>
      <c r="B501" s="389" t="s">
        <v>933</v>
      </c>
      <c r="C501" s="389" t="s">
        <v>932</v>
      </c>
      <c r="D501" s="389" t="s">
        <v>23</v>
      </c>
      <c r="E501" s="383" t="s">
        <v>6163</v>
      </c>
      <c r="F501" s="389"/>
      <c r="G501" s="389"/>
      <c r="H501" s="388"/>
      <c r="I501" s="389"/>
      <c r="J501" s="389"/>
      <c r="K501" s="387"/>
    </row>
    <row r="502" spans="1:11" ht="15" customHeight="1" thickBot="1">
      <c r="A502" s="389" t="s">
        <v>934</v>
      </c>
      <c r="B502" s="389" t="s">
        <v>935</v>
      </c>
      <c r="C502" s="389" t="s">
        <v>934</v>
      </c>
      <c r="D502" s="389" t="s">
        <v>23</v>
      </c>
      <c r="E502" s="383" t="s">
        <v>6164</v>
      </c>
      <c r="F502" s="389"/>
      <c r="G502" s="389"/>
      <c r="H502" s="388"/>
      <c r="I502" s="389"/>
      <c r="J502" s="389"/>
      <c r="K502" s="387"/>
    </row>
    <row r="503" spans="1:11" ht="15" customHeight="1" thickBot="1">
      <c r="A503" s="389" t="s">
        <v>936</v>
      </c>
      <c r="B503" s="389" t="s">
        <v>937</v>
      </c>
      <c r="C503" s="389" t="s">
        <v>936</v>
      </c>
      <c r="D503" s="389" t="s">
        <v>23</v>
      </c>
      <c r="E503" s="383" t="s">
        <v>6165</v>
      </c>
      <c r="F503" s="389"/>
      <c r="G503" s="389"/>
      <c r="H503" s="388"/>
      <c r="I503" s="389"/>
      <c r="J503" s="389"/>
      <c r="K503" s="387"/>
    </row>
    <row r="504" spans="1:11" ht="15" customHeight="1" thickBot="1">
      <c r="A504" s="389" t="s">
        <v>938</v>
      </c>
      <c r="B504" s="389" t="s">
        <v>939</v>
      </c>
      <c r="C504" s="389" t="s">
        <v>938</v>
      </c>
      <c r="D504" s="389" t="s">
        <v>23</v>
      </c>
      <c r="E504" s="383" t="s">
        <v>6166</v>
      </c>
      <c r="F504" s="389"/>
      <c r="G504" s="389"/>
      <c r="H504" s="388"/>
      <c r="I504" s="389"/>
      <c r="J504" s="389"/>
      <c r="K504" s="387"/>
    </row>
    <row r="505" spans="1:11" ht="15" customHeight="1" thickBot="1">
      <c r="A505" s="389" t="s">
        <v>940</v>
      </c>
      <c r="B505" s="389" t="s">
        <v>941</v>
      </c>
      <c r="C505" s="389" t="s">
        <v>940</v>
      </c>
      <c r="D505" s="389" t="s">
        <v>23</v>
      </c>
      <c r="E505" s="383" t="s">
        <v>6167</v>
      </c>
      <c r="F505" s="389"/>
      <c r="G505" s="389"/>
      <c r="H505" s="388"/>
      <c r="I505" s="389"/>
      <c r="J505" s="389"/>
      <c r="K505" s="387"/>
    </row>
    <row r="506" spans="1:11" ht="15" customHeight="1" thickBot="1">
      <c r="A506" s="389" t="s">
        <v>942</v>
      </c>
      <c r="B506" s="389" t="s">
        <v>943</v>
      </c>
      <c r="C506" s="389" t="s">
        <v>942</v>
      </c>
      <c r="D506" s="389" t="s">
        <v>23</v>
      </c>
      <c r="E506" s="383" t="s">
        <v>6168</v>
      </c>
      <c r="F506" s="389"/>
      <c r="G506" s="389"/>
      <c r="H506" s="388"/>
      <c r="I506" s="389"/>
      <c r="J506" s="389"/>
      <c r="K506" s="387"/>
    </row>
    <row r="507" spans="1:11" ht="15" customHeight="1" thickBot="1">
      <c r="A507" s="389" t="s">
        <v>944</v>
      </c>
      <c r="B507" s="389" t="s">
        <v>945</v>
      </c>
      <c r="C507" s="389" t="s">
        <v>944</v>
      </c>
      <c r="D507" s="389" t="s">
        <v>23</v>
      </c>
      <c r="E507" s="383" t="s">
        <v>6169</v>
      </c>
      <c r="F507" s="389"/>
      <c r="G507" s="389"/>
      <c r="H507" s="388"/>
      <c r="I507" s="389"/>
      <c r="J507" s="389"/>
      <c r="K507" s="387"/>
    </row>
    <row r="508" spans="1:11" ht="15" customHeight="1" thickBot="1">
      <c r="A508" s="389" t="s">
        <v>946</v>
      </c>
      <c r="B508" s="389" t="s">
        <v>947</v>
      </c>
      <c r="C508" s="389" t="s">
        <v>946</v>
      </c>
      <c r="D508" s="389" t="s">
        <v>23</v>
      </c>
      <c r="E508" s="383" t="s">
        <v>6170</v>
      </c>
      <c r="F508" s="389"/>
      <c r="G508" s="389"/>
      <c r="H508" s="388"/>
      <c r="I508" s="389"/>
      <c r="J508" s="389"/>
      <c r="K508" s="387"/>
    </row>
    <row r="509" spans="1:11" ht="15" customHeight="1" thickBot="1">
      <c r="A509" s="389" t="s">
        <v>948</v>
      </c>
      <c r="B509" s="389" t="s">
        <v>949</v>
      </c>
      <c r="C509" s="389" t="s">
        <v>948</v>
      </c>
      <c r="D509" s="389" t="s">
        <v>23</v>
      </c>
      <c r="E509" s="383" t="s">
        <v>6171</v>
      </c>
      <c r="F509" s="389"/>
      <c r="G509" s="389"/>
      <c r="H509" s="388"/>
      <c r="I509" s="389"/>
      <c r="J509" s="389"/>
      <c r="K509" s="387"/>
    </row>
    <row r="510" spans="1:11" ht="15" customHeight="1" thickBot="1">
      <c r="A510" s="389" t="s">
        <v>950</v>
      </c>
      <c r="B510" s="389" t="s">
        <v>951</v>
      </c>
      <c r="C510" s="389" t="s">
        <v>950</v>
      </c>
      <c r="D510" s="389" t="s">
        <v>18</v>
      </c>
      <c r="E510" s="383" t="s">
        <v>6172</v>
      </c>
      <c r="F510" s="389"/>
      <c r="G510" s="389"/>
      <c r="H510" s="388"/>
      <c r="I510" s="389"/>
      <c r="J510" s="389"/>
      <c r="K510" s="387"/>
    </row>
    <row r="511" spans="1:11" ht="15" customHeight="1" thickBot="1">
      <c r="A511" s="389" t="s">
        <v>952</v>
      </c>
      <c r="B511" s="389" t="s">
        <v>953</v>
      </c>
      <c r="C511" s="389" t="s">
        <v>952</v>
      </c>
      <c r="D511" s="389" t="s">
        <v>18</v>
      </c>
      <c r="E511" s="383" t="s">
        <v>6173</v>
      </c>
      <c r="F511" s="389"/>
      <c r="G511" s="389"/>
      <c r="H511" s="388"/>
      <c r="I511" s="389"/>
      <c r="J511" s="389"/>
      <c r="K511" s="387"/>
    </row>
    <row r="512" spans="1:11" ht="15" customHeight="1" thickBot="1">
      <c r="A512" s="389" t="s">
        <v>954</v>
      </c>
      <c r="B512" s="389" t="s">
        <v>955</v>
      </c>
      <c r="C512" s="389" t="s">
        <v>954</v>
      </c>
      <c r="D512" s="389" t="s">
        <v>18</v>
      </c>
      <c r="E512" s="383" t="s">
        <v>6174</v>
      </c>
      <c r="F512" s="389"/>
      <c r="G512" s="389"/>
      <c r="H512" s="388"/>
      <c r="I512" s="389"/>
      <c r="J512" s="389"/>
      <c r="K512" s="387"/>
    </row>
    <row r="513" spans="1:11" ht="15" customHeight="1" thickBot="1">
      <c r="A513" s="389" t="s">
        <v>956</v>
      </c>
      <c r="B513" s="389" t="s">
        <v>957</v>
      </c>
      <c r="C513" s="389" t="s">
        <v>956</v>
      </c>
      <c r="D513" s="389" t="s">
        <v>18</v>
      </c>
      <c r="E513" s="383" t="s">
        <v>6175</v>
      </c>
      <c r="F513" s="389"/>
      <c r="G513" s="389"/>
      <c r="H513" s="388"/>
      <c r="I513" s="389"/>
      <c r="J513" s="389"/>
      <c r="K513" s="387"/>
    </row>
    <row r="514" spans="1:11" ht="15" customHeight="1" thickBot="1">
      <c r="A514" s="389" t="s">
        <v>958</v>
      </c>
      <c r="B514" s="389" t="s">
        <v>959</v>
      </c>
      <c r="C514" s="389" t="s">
        <v>958</v>
      </c>
      <c r="D514" s="389" t="s">
        <v>23</v>
      </c>
      <c r="E514" s="383" t="s">
        <v>6176</v>
      </c>
      <c r="F514" s="389"/>
      <c r="G514" s="389"/>
      <c r="H514" s="388"/>
      <c r="I514" s="389"/>
      <c r="J514" s="389"/>
      <c r="K514" s="387"/>
    </row>
    <row r="515" spans="1:11" ht="15" customHeight="1" thickBot="1">
      <c r="A515" s="389" t="s">
        <v>960</v>
      </c>
      <c r="B515" s="389" t="s">
        <v>961</v>
      </c>
      <c r="C515" s="389" t="s">
        <v>960</v>
      </c>
      <c r="D515" s="389" t="s">
        <v>18</v>
      </c>
      <c r="E515" s="383" t="s">
        <v>6177</v>
      </c>
      <c r="F515" s="389"/>
      <c r="G515" s="389"/>
      <c r="H515" s="388"/>
      <c r="I515" s="389"/>
      <c r="J515" s="389"/>
      <c r="K515" s="387"/>
    </row>
    <row r="516" spans="1:11" ht="15" customHeight="1" thickBot="1">
      <c r="A516" s="389" t="s">
        <v>962</v>
      </c>
      <c r="B516" s="389" t="s">
        <v>963</v>
      </c>
      <c r="C516" s="389" t="s">
        <v>962</v>
      </c>
      <c r="D516" s="389" t="s">
        <v>23</v>
      </c>
      <c r="E516" s="383" t="s">
        <v>6178</v>
      </c>
      <c r="F516" s="389"/>
      <c r="G516" s="389"/>
      <c r="H516" s="388"/>
      <c r="I516" s="389"/>
      <c r="J516" s="389"/>
      <c r="K516" s="387"/>
    </row>
    <row r="517" spans="1:11" ht="15" customHeight="1" thickBot="1">
      <c r="A517" s="389" t="s">
        <v>964</v>
      </c>
      <c r="B517" s="389" t="s">
        <v>965</v>
      </c>
      <c r="C517" s="389" t="s">
        <v>964</v>
      </c>
      <c r="D517" s="389" t="s">
        <v>23</v>
      </c>
      <c r="E517" s="383" t="s">
        <v>6179</v>
      </c>
      <c r="F517" s="389"/>
      <c r="G517" s="389"/>
      <c r="H517" s="388"/>
      <c r="I517" s="389"/>
      <c r="J517" s="389"/>
      <c r="K517" s="387"/>
    </row>
    <row r="518" spans="1:11" ht="15" customHeight="1" thickBot="1">
      <c r="A518" s="389" t="s">
        <v>966</v>
      </c>
      <c r="B518" s="389" t="s">
        <v>967</v>
      </c>
      <c r="C518" s="389" t="s">
        <v>966</v>
      </c>
      <c r="D518" s="389" t="s">
        <v>18</v>
      </c>
      <c r="E518" s="383" t="s">
        <v>6180</v>
      </c>
      <c r="F518" s="389"/>
      <c r="G518" s="389"/>
      <c r="H518" s="388"/>
      <c r="I518" s="389"/>
      <c r="J518" s="389"/>
      <c r="K518" s="387"/>
    </row>
    <row r="519" spans="1:11" ht="15" customHeight="1" thickBot="1">
      <c r="A519" s="389" t="s">
        <v>968</v>
      </c>
      <c r="B519" s="389" t="s">
        <v>969</v>
      </c>
      <c r="C519" s="389" t="s">
        <v>968</v>
      </c>
      <c r="D519" s="389" t="s">
        <v>23</v>
      </c>
      <c r="E519" s="383" t="s">
        <v>6181</v>
      </c>
      <c r="F519" s="389"/>
      <c r="G519" s="389"/>
      <c r="H519" s="388"/>
      <c r="I519" s="389"/>
      <c r="J519" s="389"/>
      <c r="K519" s="387"/>
    </row>
    <row r="520" spans="1:11" ht="15" customHeight="1" thickBot="1">
      <c r="A520" s="389" t="s">
        <v>970</v>
      </c>
      <c r="B520" s="389" t="s">
        <v>971</v>
      </c>
      <c r="C520" s="389" t="s">
        <v>970</v>
      </c>
      <c r="D520" s="389" t="s">
        <v>18</v>
      </c>
      <c r="E520" s="383" t="s">
        <v>6182</v>
      </c>
      <c r="F520" s="389"/>
      <c r="G520" s="389"/>
      <c r="H520" s="388"/>
      <c r="I520" s="389"/>
      <c r="J520" s="389"/>
      <c r="K520" s="387"/>
    </row>
    <row r="521" spans="1:11" ht="15" customHeight="1" thickBot="1">
      <c r="A521" s="389" t="s">
        <v>972</v>
      </c>
      <c r="B521" s="389" t="s">
        <v>973</v>
      </c>
      <c r="C521" s="389" t="s">
        <v>972</v>
      </c>
      <c r="D521" s="389" t="s">
        <v>23</v>
      </c>
      <c r="E521" s="383" t="s">
        <v>6183</v>
      </c>
      <c r="F521" s="389"/>
      <c r="G521" s="389"/>
      <c r="H521" s="388"/>
      <c r="I521" s="389"/>
      <c r="J521" s="389"/>
      <c r="K521" s="387"/>
    </row>
    <row r="522" spans="1:11" ht="15" customHeight="1" thickBot="1">
      <c r="A522" s="389" t="s">
        <v>974</v>
      </c>
      <c r="B522" s="389" t="s">
        <v>975</v>
      </c>
      <c r="C522" s="389" t="s">
        <v>974</v>
      </c>
      <c r="D522" s="389" t="s">
        <v>18</v>
      </c>
      <c r="E522" s="383" t="s">
        <v>6184</v>
      </c>
      <c r="F522" s="389"/>
      <c r="G522" s="389"/>
      <c r="H522" s="388"/>
      <c r="I522" s="389"/>
      <c r="J522" s="389"/>
      <c r="K522" s="387"/>
    </row>
    <row r="523" spans="1:11" ht="15" customHeight="1" thickBot="1">
      <c r="A523" s="389" t="s">
        <v>976</v>
      </c>
      <c r="B523" s="389" t="s">
        <v>977</v>
      </c>
      <c r="C523" s="389" t="s">
        <v>976</v>
      </c>
      <c r="D523" s="389" t="s">
        <v>18</v>
      </c>
      <c r="E523" s="383" t="s">
        <v>6185</v>
      </c>
      <c r="F523" s="389"/>
      <c r="G523" s="389"/>
      <c r="H523" s="388"/>
      <c r="I523" s="389"/>
      <c r="J523" s="389"/>
      <c r="K523" s="387"/>
    </row>
    <row r="524" spans="1:11" ht="15" customHeight="1" thickBot="1">
      <c r="A524" s="389" t="s">
        <v>978</v>
      </c>
      <c r="B524" s="389" t="s">
        <v>979</v>
      </c>
      <c r="C524" s="389" t="s">
        <v>978</v>
      </c>
      <c r="D524" s="389" t="s">
        <v>18</v>
      </c>
      <c r="E524" s="383" t="s">
        <v>6186</v>
      </c>
      <c r="F524" s="389"/>
      <c r="G524" s="389"/>
      <c r="H524" s="388"/>
      <c r="I524" s="389"/>
      <c r="J524" s="389"/>
      <c r="K524" s="387"/>
    </row>
    <row r="525" spans="1:11" ht="15" customHeight="1" thickBot="1">
      <c r="A525" s="389" t="s">
        <v>980</v>
      </c>
      <c r="B525" s="389" t="s">
        <v>981</v>
      </c>
      <c r="C525" s="389" t="s">
        <v>980</v>
      </c>
      <c r="D525" s="389" t="s">
        <v>23</v>
      </c>
      <c r="E525" s="383" t="s">
        <v>6187</v>
      </c>
      <c r="F525" s="389"/>
      <c r="G525" s="389"/>
      <c r="H525" s="388"/>
      <c r="I525" s="389"/>
      <c r="J525" s="389"/>
      <c r="K525" s="387"/>
    </row>
    <row r="526" spans="1:11" ht="15" customHeight="1" thickBot="1">
      <c r="A526" s="389" t="s">
        <v>982</v>
      </c>
      <c r="B526" s="389" t="s">
        <v>983</v>
      </c>
      <c r="C526" s="389" t="s">
        <v>982</v>
      </c>
      <c r="D526" s="389" t="s">
        <v>23</v>
      </c>
      <c r="E526" s="383" t="s">
        <v>6188</v>
      </c>
      <c r="F526" s="389"/>
      <c r="G526" s="389"/>
      <c r="H526" s="388"/>
      <c r="I526" s="389"/>
      <c r="J526" s="389"/>
      <c r="K526" s="387"/>
    </row>
    <row r="527" spans="1:11" ht="15" customHeight="1" thickBot="1">
      <c r="A527" s="389" t="s">
        <v>984</v>
      </c>
      <c r="B527" s="389" t="s">
        <v>985</v>
      </c>
      <c r="C527" s="389" t="s">
        <v>984</v>
      </c>
      <c r="D527" s="389" t="s">
        <v>23</v>
      </c>
      <c r="E527" s="383" t="s">
        <v>6189</v>
      </c>
      <c r="F527" s="389"/>
      <c r="G527" s="389"/>
      <c r="H527" s="388"/>
      <c r="I527" s="389"/>
      <c r="J527" s="389"/>
      <c r="K527" s="387"/>
    </row>
    <row r="528" spans="1:11" ht="15" customHeight="1" thickBot="1">
      <c r="A528" s="389" t="s">
        <v>986</v>
      </c>
      <c r="B528" s="389" t="s">
        <v>987</v>
      </c>
      <c r="C528" s="389" t="s">
        <v>986</v>
      </c>
      <c r="D528" s="389" t="s">
        <v>23</v>
      </c>
      <c r="E528" s="383" t="s">
        <v>6190</v>
      </c>
      <c r="F528" s="389"/>
      <c r="G528" s="389"/>
      <c r="H528" s="388"/>
      <c r="I528" s="389"/>
      <c r="J528" s="389"/>
      <c r="K528" s="387"/>
    </row>
    <row r="529" spans="1:11" ht="15" customHeight="1" thickBot="1">
      <c r="A529" s="389" t="s">
        <v>988</v>
      </c>
      <c r="B529" s="389" t="s">
        <v>989</v>
      </c>
      <c r="C529" s="389" t="s">
        <v>988</v>
      </c>
      <c r="D529" s="389" t="s">
        <v>23</v>
      </c>
      <c r="E529" s="383" t="s">
        <v>6191</v>
      </c>
      <c r="F529" s="389"/>
      <c r="G529" s="389"/>
      <c r="H529" s="388"/>
      <c r="I529" s="389"/>
      <c r="J529" s="389"/>
      <c r="K529" s="387"/>
    </row>
    <row r="530" spans="1:11" ht="15" customHeight="1" thickBot="1">
      <c r="A530" s="389" t="s">
        <v>990</v>
      </c>
      <c r="B530" s="389" t="s">
        <v>991</v>
      </c>
      <c r="C530" s="389" t="s">
        <v>990</v>
      </c>
      <c r="D530" s="389" t="s">
        <v>23</v>
      </c>
      <c r="E530" s="383" t="s">
        <v>6192</v>
      </c>
      <c r="F530" s="389"/>
      <c r="G530" s="389"/>
      <c r="H530" s="388"/>
      <c r="I530" s="389"/>
      <c r="J530" s="389"/>
      <c r="K530" s="387"/>
    </row>
    <row r="531" spans="1:11" ht="15" customHeight="1" thickBot="1">
      <c r="A531" s="389" t="s">
        <v>993</v>
      </c>
      <c r="B531" s="389" t="s">
        <v>994</v>
      </c>
      <c r="C531" s="389" t="s">
        <v>993</v>
      </c>
      <c r="D531" s="389" t="s">
        <v>23</v>
      </c>
      <c r="E531" s="383" t="s">
        <v>6193</v>
      </c>
      <c r="F531" s="389"/>
      <c r="G531" s="389"/>
      <c r="H531" s="388"/>
      <c r="I531" s="389"/>
      <c r="J531" s="389"/>
      <c r="K531" s="387"/>
    </row>
    <row r="532" spans="1:11" ht="15" customHeight="1" thickBot="1">
      <c r="A532" s="389" t="s">
        <v>995</v>
      </c>
      <c r="B532" s="389" t="s">
        <v>996</v>
      </c>
      <c r="C532" s="389" t="s">
        <v>995</v>
      </c>
      <c r="D532" s="389" t="s">
        <v>23</v>
      </c>
      <c r="E532" s="383" t="s">
        <v>6194</v>
      </c>
      <c r="F532" s="389"/>
      <c r="G532" s="389"/>
      <c r="H532" s="388"/>
      <c r="I532" s="389"/>
      <c r="J532" s="389"/>
      <c r="K532" s="387"/>
    </row>
    <row r="533" spans="1:11" ht="15" customHeight="1" thickBot="1">
      <c r="A533" s="389" t="s">
        <v>997</v>
      </c>
      <c r="B533" s="389" t="s">
        <v>998</v>
      </c>
      <c r="C533" s="389" t="s">
        <v>997</v>
      </c>
      <c r="D533" s="389" t="s">
        <v>23</v>
      </c>
      <c r="E533" s="383" t="s">
        <v>6195</v>
      </c>
      <c r="F533" s="389"/>
      <c r="G533" s="389"/>
      <c r="H533" s="388"/>
      <c r="I533" s="389"/>
      <c r="J533" s="389"/>
      <c r="K533" s="387"/>
    </row>
    <row r="534" spans="1:11" ht="15" customHeight="1" thickBot="1">
      <c r="A534" s="389" t="s">
        <v>999</v>
      </c>
      <c r="B534" s="389" t="s">
        <v>1000</v>
      </c>
      <c r="C534" s="389" t="s">
        <v>999</v>
      </c>
      <c r="D534" s="389" t="s">
        <v>23</v>
      </c>
      <c r="E534" s="383" t="s">
        <v>6196</v>
      </c>
      <c r="F534" s="389"/>
      <c r="G534" s="389"/>
      <c r="H534" s="388"/>
      <c r="I534" s="389"/>
      <c r="J534" s="389"/>
      <c r="K534" s="387"/>
    </row>
    <row r="535" spans="1:11" ht="15" customHeight="1" thickBot="1">
      <c r="A535" s="389" t="s">
        <v>1001</v>
      </c>
      <c r="B535" s="389" t="s">
        <v>1002</v>
      </c>
      <c r="C535" s="389" t="s">
        <v>1001</v>
      </c>
      <c r="D535" s="389" t="s">
        <v>23</v>
      </c>
      <c r="E535" s="383" t="s">
        <v>6197</v>
      </c>
      <c r="F535" s="389"/>
      <c r="G535" s="389"/>
      <c r="H535" s="388"/>
      <c r="I535" s="389"/>
      <c r="J535" s="389"/>
      <c r="K535" s="387"/>
    </row>
    <row r="536" spans="1:11" ht="15" customHeight="1" thickBot="1">
      <c r="A536" s="389" t="s">
        <v>1003</v>
      </c>
      <c r="B536" s="389" t="s">
        <v>1004</v>
      </c>
      <c r="C536" s="389" t="s">
        <v>1003</v>
      </c>
      <c r="D536" s="389" t="s">
        <v>23</v>
      </c>
      <c r="E536" s="383" t="s">
        <v>6198</v>
      </c>
      <c r="F536" s="389"/>
      <c r="G536" s="389"/>
      <c r="H536" s="388"/>
      <c r="I536" s="389"/>
      <c r="J536" s="389"/>
      <c r="K536" s="387"/>
    </row>
    <row r="537" spans="1:11" ht="15" customHeight="1" thickBot="1">
      <c r="A537" s="389" t="s">
        <v>1005</v>
      </c>
      <c r="B537" s="389" t="s">
        <v>1006</v>
      </c>
      <c r="C537" s="389" t="s">
        <v>1005</v>
      </c>
      <c r="D537" s="389" t="s">
        <v>23</v>
      </c>
      <c r="E537" s="383" t="s">
        <v>6199</v>
      </c>
      <c r="F537" s="389"/>
      <c r="G537" s="389"/>
      <c r="H537" s="388"/>
      <c r="I537" s="389"/>
      <c r="J537" s="389"/>
      <c r="K537" s="387"/>
    </row>
    <row r="538" spans="1:11" ht="15" customHeight="1" thickBot="1">
      <c r="A538" s="389" t="s">
        <v>1007</v>
      </c>
      <c r="B538" s="389" t="s">
        <v>1008</v>
      </c>
      <c r="C538" s="389" t="s">
        <v>1007</v>
      </c>
      <c r="D538" s="389" t="s">
        <v>23</v>
      </c>
      <c r="E538" s="383" t="s">
        <v>6200</v>
      </c>
      <c r="F538" s="389"/>
      <c r="G538" s="389"/>
      <c r="H538" s="388"/>
      <c r="I538" s="389"/>
      <c r="J538" s="389"/>
      <c r="K538" s="387"/>
    </row>
    <row r="539" spans="1:11" ht="15" customHeight="1" thickBot="1">
      <c r="A539" s="389" t="s">
        <v>1009</v>
      </c>
      <c r="B539" s="389" t="s">
        <v>5659</v>
      </c>
      <c r="C539" s="389" t="s">
        <v>1009</v>
      </c>
      <c r="D539" s="389" t="s">
        <v>18</v>
      </c>
      <c r="E539" s="383" t="s">
        <v>6201</v>
      </c>
      <c r="F539" s="389"/>
      <c r="G539" s="389"/>
      <c r="H539" s="388"/>
      <c r="I539" s="389"/>
      <c r="J539" s="389"/>
      <c r="K539" s="387"/>
    </row>
    <row r="540" spans="1:11" ht="15" customHeight="1" thickBot="1">
      <c r="A540" s="389" t="s">
        <v>1010</v>
      </c>
      <c r="B540" s="389" t="s">
        <v>1011</v>
      </c>
      <c r="C540" s="389" t="s">
        <v>1010</v>
      </c>
      <c r="D540" s="389" t="s">
        <v>18</v>
      </c>
      <c r="E540" s="383" t="s">
        <v>6202</v>
      </c>
      <c r="F540" s="389"/>
      <c r="G540" s="389"/>
      <c r="H540" s="388"/>
      <c r="I540" s="389"/>
      <c r="J540" s="389"/>
      <c r="K540" s="387"/>
    </row>
    <row r="541" spans="1:11" ht="15" customHeight="1" thickBot="1">
      <c r="A541" s="389" t="s">
        <v>1012</v>
      </c>
      <c r="B541" s="389" t="s">
        <v>1013</v>
      </c>
      <c r="C541" s="389" t="s">
        <v>1012</v>
      </c>
      <c r="D541" s="389" t="s">
        <v>18</v>
      </c>
      <c r="E541" s="383" t="s">
        <v>6203</v>
      </c>
      <c r="F541" s="389"/>
      <c r="G541" s="389"/>
      <c r="H541" s="388"/>
      <c r="I541" s="389"/>
      <c r="J541" s="389"/>
      <c r="K541" s="387"/>
    </row>
    <row r="542" spans="1:11" ht="15" customHeight="1" thickBot="1">
      <c r="A542" s="389" t="s">
        <v>1014</v>
      </c>
      <c r="B542" s="389" t="s">
        <v>1015</v>
      </c>
      <c r="C542" s="389" t="s">
        <v>1014</v>
      </c>
      <c r="D542" s="389" t="s">
        <v>18</v>
      </c>
      <c r="E542" s="383" t="s">
        <v>6203</v>
      </c>
      <c r="F542" s="389"/>
      <c r="G542" s="389"/>
      <c r="H542" s="388"/>
      <c r="I542" s="389"/>
      <c r="J542" s="389"/>
      <c r="K542" s="387"/>
    </row>
    <row r="543" spans="1:11" ht="15" customHeight="1" thickBot="1">
      <c r="A543" s="389" t="s">
        <v>1016</v>
      </c>
      <c r="B543" s="389" t="s">
        <v>1017</v>
      </c>
      <c r="C543" s="389" t="s">
        <v>1016</v>
      </c>
      <c r="D543" s="389" t="s">
        <v>18</v>
      </c>
      <c r="E543" s="383" t="s">
        <v>6204</v>
      </c>
      <c r="F543" s="389"/>
      <c r="G543" s="389"/>
      <c r="H543" s="388"/>
      <c r="I543" s="389"/>
      <c r="J543" s="389"/>
      <c r="K543" s="387"/>
    </row>
    <row r="544" spans="1:11" ht="15" customHeight="1" thickBot="1">
      <c r="A544" s="389" t="s">
        <v>1018</v>
      </c>
      <c r="B544" s="389" t="s">
        <v>1019</v>
      </c>
      <c r="C544" s="389" t="s">
        <v>1018</v>
      </c>
      <c r="D544" s="389" t="s">
        <v>18</v>
      </c>
      <c r="E544" s="383" t="s">
        <v>6205</v>
      </c>
      <c r="F544" s="389"/>
      <c r="G544" s="389"/>
      <c r="H544" s="388"/>
      <c r="I544" s="389"/>
      <c r="J544" s="389"/>
      <c r="K544" s="387"/>
    </row>
    <row r="545" spans="1:11" ht="15" customHeight="1" thickBot="1">
      <c r="A545" s="389" t="s">
        <v>1018</v>
      </c>
      <c r="B545" s="389" t="s">
        <v>1019</v>
      </c>
      <c r="C545" s="389" t="s">
        <v>1018</v>
      </c>
      <c r="D545" s="389" t="s">
        <v>18</v>
      </c>
      <c r="E545" s="383" t="s">
        <v>6205</v>
      </c>
      <c r="F545" s="389"/>
      <c r="G545" s="389"/>
      <c r="H545" s="388"/>
      <c r="I545" s="389"/>
      <c r="J545" s="389"/>
      <c r="K545" s="387"/>
    </row>
    <row r="546" spans="1:11" ht="15" customHeight="1" thickBot="1">
      <c r="A546" s="389" t="s">
        <v>5676</v>
      </c>
      <c r="B546" s="389" t="s">
        <v>5677</v>
      </c>
      <c r="C546" s="389" t="s">
        <v>5676</v>
      </c>
      <c r="D546" s="389" t="s">
        <v>18</v>
      </c>
      <c r="E546" s="383" t="s">
        <v>6204</v>
      </c>
      <c r="F546" s="389"/>
      <c r="G546" s="389"/>
      <c r="H546" s="388"/>
      <c r="I546" s="389"/>
      <c r="J546" s="389"/>
      <c r="K546" s="387"/>
    </row>
    <row r="547" spans="1:11" ht="15" customHeight="1" thickBot="1">
      <c r="A547" s="389" t="s">
        <v>3917</v>
      </c>
      <c r="B547" s="389" t="s">
        <v>5615</v>
      </c>
      <c r="C547" s="389" t="s">
        <v>3917</v>
      </c>
      <c r="D547" s="389" t="s">
        <v>18</v>
      </c>
      <c r="E547" s="383" t="s">
        <v>6204</v>
      </c>
      <c r="F547" s="389"/>
      <c r="G547" s="389"/>
      <c r="H547" s="388"/>
      <c r="I547" s="389"/>
      <c r="J547" s="389"/>
      <c r="K547" s="387"/>
    </row>
    <row r="548" spans="1:11" ht="15" customHeight="1" thickBot="1">
      <c r="A548" s="389" t="s">
        <v>1020</v>
      </c>
      <c r="B548" s="389" t="s">
        <v>1021</v>
      </c>
      <c r="C548" s="389" t="s">
        <v>1020</v>
      </c>
      <c r="D548" s="389" t="s">
        <v>23</v>
      </c>
      <c r="E548" s="383" t="s">
        <v>6206</v>
      </c>
      <c r="F548" s="389"/>
      <c r="G548" s="389"/>
      <c r="H548" s="388"/>
      <c r="I548" s="389"/>
      <c r="J548" s="389"/>
      <c r="K548" s="387"/>
    </row>
    <row r="549" spans="1:11" ht="15" customHeight="1" thickBot="1">
      <c r="A549" s="389" t="s">
        <v>1022</v>
      </c>
      <c r="B549" s="389" t="s">
        <v>1023</v>
      </c>
      <c r="C549" s="389" t="s">
        <v>1022</v>
      </c>
      <c r="D549" s="389" t="s">
        <v>23</v>
      </c>
      <c r="E549" s="383" t="s">
        <v>6207</v>
      </c>
      <c r="F549" s="389"/>
      <c r="G549" s="389"/>
      <c r="H549" s="388"/>
      <c r="I549" s="389"/>
      <c r="J549" s="389"/>
      <c r="K549" s="387"/>
    </row>
    <row r="550" spans="1:11" ht="15" customHeight="1" thickBot="1">
      <c r="A550" s="389" t="s">
        <v>1024</v>
      </c>
      <c r="B550" s="389" t="s">
        <v>1025</v>
      </c>
      <c r="C550" s="389" t="s">
        <v>1024</v>
      </c>
      <c r="D550" s="389" t="s">
        <v>23</v>
      </c>
      <c r="E550" s="383" t="s">
        <v>6208</v>
      </c>
      <c r="F550" s="389"/>
      <c r="G550" s="389"/>
      <c r="H550" s="388"/>
      <c r="I550" s="389"/>
      <c r="J550" s="389"/>
      <c r="K550" s="387"/>
    </row>
    <row r="551" spans="1:11" ht="15" customHeight="1" thickBot="1">
      <c r="A551" s="389" t="s">
        <v>1026</v>
      </c>
      <c r="B551" s="389" t="s">
        <v>1027</v>
      </c>
      <c r="C551" s="389" t="s">
        <v>1026</v>
      </c>
      <c r="D551" s="389" t="s">
        <v>23</v>
      </c>
      <c r="E551" s="383" t="s">
        <v>6209</v>
      </c>
      <c r="F551" s="389"/>
      <c r="G551" s="389"/>
      <c r="H551" s="388"/>
      <c r="I551" s="389"/>
      <c r="J551" s="389"/>
      <c r="K551" s="387"/>
    </row>
    <row r="552" spans="1:11" ht="15" customHeight="1" thickBot="1">
      <c r="A552" s="389" t="s">
        <v>1028</v>
      </c>
      <c r="B552" s="389" t="s">
        <v>1029</v>
      </c>
      <c r="C552" s="389" t="s">
        <v>1028</v>
      </c>
      <c r="D552" s="389" t="s">
        <v>23</v>
      </c>
      <c r="E552" s="383" t="s">
        <v>6210</v>
      </c>
      <c r="F552" s="389"/>
      <c r="G552" s="389"/>
      <c r="H552" s="388"/>
      <c r="I552" s="389"/>
      <c r="J552" s="389"/>
      <c r="K552" s="387"/>
    </row>
    <row r="553" spans="1:11" ht="15" customHeight="1" thickBot="1">
      <c r="A553" s="389" t="s">
        <v>1030</v>
      </c>
      <c r="B553" s="389" t="s">
        <v>1031</v>
      </c>
      <c r="C553" s="389" t="s">
        <v>1030</v>
      </c>
      <c r="D553" s="389" t="s">
        <v>34</v>
      </c>
      <c r="E553" s="383" t="s">
        <v>6211</v>
      </c>
      <c r="F553" s="389"/>
      <c r="G553" s="389"/>
      <c r="H553" s="388"/>
      <c r="I553" s="389"/>
      <c r="J553" s="389"/>
      <c r="K553" s="387"/>
    </row>
    <row r="554" spans="1:11" ht="15" customHeight="1" thickBot="1">
      <c r="A554" s="389" t="s">
        <v>1032</v>
      </c>
      <c r="B554" s="389" t="s">
        <v>1033</v>
      </c>
      <c r="C554" s="389" t="s">
        <v>1032</v>
      </c>
      <c r="D554" s="389" t="s">
        <v>23</v>
      </c>
      <c r="E554" s="383" t="s">
        <v>6212</v>
      </c>
      <c r="F554" s="389"/>
      <c r="G554" s="389"/>
      <c r="H554" s="388"/>
      <c r="I554" s="389"/>
      <c r="J554" s="389"/>
      <c r="K554" s="387"/>
    </row>
    <row r="555" spans="1:11" ht="15" customHeight="1" thickBot="1">
      <c r="A555" s="389" t="s">
        <v>1034</v>
      </c>
      <c r="B555" s="389" t="s">
        <v>1035</v>
      </c>
      <c r="C555" s="389" t="s">
        <v>1034</v>
      </c>
      <c r="D555" s="389" t="s">
        <v>23</v>
      </c>
      <c r="E555" s="383" t="s">
        <v>6213</v>
      </c>
      <c r="F555" s="389"/>
      <c r="G555" s="389"/>
      <c r="H555" s="388"/>
      <c r="I555" s="389"/>
      <c r="J555" s="389"/>
      <c r="K555" s="387"/>
    </row>
    <row r="556" spans="1:11" ht="15" customHeight="1" thickBot="1">
      <c r="A556" s="389" t="s">
        <v>1036</v>
      </c>
      <c r="B556" s="389" t="s">
        <v>1037</v>
      </c>
      <c r="C556" s="389" t="s">
        <v>1036</v>
      </c>
      <c r="D556" s="389" t="s">
        <v>23</v>
      </c>
      <c r="E556" s="383" t="s">
        <v>6214</v>
      </c>
      <c r="F556" s="389"/>
      <c r="G556" s="389"/>
      <c r="H556" s="388"/>
      <c r="I556" s="389"/>
      <c r="J556" s="389"/>
      <c r="K556" s="387"/>
    </row>
    <row r="557" spans="1:11" ht="15" customHeight="1" thickBot="1">
      <c r="A557" s="389" t="s">
        <v>1038</v>
      </c>
      <c r="B557" s="389" t="s">
        <v>1039</v>
      </c>
      <c r="C557" s="389" t="s">
        <v>1038</v>
      </c>
      <c r="D557" s="389" t="s">
        <v>18</v>
      </c>
      <c r="E557" s="383" t="s">
        <v>6215</v>
      </c>
      <c r="F557" s="389"/>
      <c r="G557" s="389"/>
      <c r="H557" s="388"/>
      <c r="I557" s="389"/>
      <c r="J557" s="389"/>
      <c r="K557" s="387"/>
    </row>
    <row r="558" spans="1:11" ht="15" customHeight="1" thickBot="1">
      <c r="A558" s="389" t="s">
        <v>1040</v>
      </c>
      <c r="B558" s="389" t="s">
        <v>1041</v>
      </c>
      <c r="C558" s="389" t="s">
        <v>1040</v>
      </c>
      <c r="D558" s="389" t="s">
        <v>23</v>
      </c>
      <c r="E558" s="383" t="s">
        <v>6216</v>
      </c>
      <c r="F558" s="389"/>
      <c r="G558" s="389"/>
      <c r="H558" s="388"/>
      <c r="I558" s="389"/>
      <c r="J558" s="389"/>
      <c r="K558" s="387"/>
    </row>
    <row r="559" spans="1:11" ht="15" customHeight="1" thickBot="1">
      <c r="A559" s="389" t="s">
        <v>1042</v>
      </c>
      <c r="B559" s="389" t="s">
        <v>1043</v>
      </c>
      <c r="C559" s="389" t="s">
        <v>1042</v>
      </c>
      <c r="D559" s="389" t="s">
        <v>18</v>
      </c>
      <c r="E559" s="383" t="s">
        <v>6217</v>
      </c>
      <c r="F559" s="389"/>
      <c r="G559" s="389"/>
      <c r="H559" s="388"/>
      <c r="I559" s="389"/>
      <c r="J559" s="389"/>
      <c r="K559" s="387"/>
    </row>
    <row r="560" spans="1:11" ht="15" customHeight="1" thickBot="1">
      <c r="A560" s="389" t="s">
        <v>1044</v>
      </c>
      <c r="B560" s="389" t="s">
        <v>1045</v>
      </c>
      <c r="C560" s="389" t="s">
        <v>1044</v>
      </c>
      <c r="D560" s="389" t="s">
        <v>23</v>
      </c>
      <c r="E560" s="383" t="s">
        <v>6218</v>
      </c>
      <c r="F560" s="389"/>
      <c r="G560" s="389"/>
      <c r="H560" s="388"/>
      <c r="I560" s="389"/>
      <c r="J560" s="389"/>
      <c r="K560" s="387"/>
    </row>
    <row r="561" spans="1:11" ht="15" customHeight="1" thickBot="1">
      <c r="A561" s="389" t="s">
        <v>1046</v>
      </c>
      <c r="B561" s="389" t="s">
        <v>1047</v>
      </c>
      <c r="C561" s="389" t="s">
        <v>1046</v>
      </c>
      <c r="D561" s="389" t="s">
        <v>23</v>
      </c>
      <c r="E561" s="383" t="s">
        <v>6219</v>
      </c>
      <c r="F561" s="389"/>
      <c r="G561" s="389"/>
      <c r="H561" s="388"/>
      <c r="I561" s="389"/>
      <c r="J561" s="389"/>
      <c r="K561" s="387"/>
    </row>
    <row r="562" spans="1:11" ht="15" customHeight="1" thickBot="1">
      <c r="A562" s="389" t="s">
        <v>1048</v>
      </c>
      <c r="B562" s="389" t="s">
        <v>1049</v>
      </c>
      <c r="C562" s="389" t="s">
        <v>1048</v>
      </c>
      <c r="D562" s="389" t="s">
        <v>23</v>
      </c>
      <c r="E562" s="383" t="s">
        <v>6220</v>
      </c>
      <c r="F562" s="389"/>
      <c r="G562" s="389"/>
      <c r="H562" s="388"/>
      <c r="I562" s="389"/>
      <c r="J562" s="389"/>
      <c r="K562" s="387"/>
    </row>
    <row r="563" spans="1:11" ht="15" customHeight="1" thickBot="1">
      <c r="A563" s="389" t="s">
        <v>1050</v>
      </c>
      <c r="B563" s="389" t="s">
        <v>1051</v>
      </c>
      <c r="C563" s="389" t="s">
        <v>1050</v>
      </c>
      <c r="D563" s="389" t="s">
        <v>23</v>
      </c>
      <c r="E563" s="383" t="s">
        <v>6221</v>
      </c>
      <c r="F563" s="389"/>
      <c r="G563" s="389"/>
      <c r="H563" s="388"/>
      <c r="I563" s="389"/>
      <c r="J563" s="389"/>
      <c r="K563" s="387"/>
    </row>
    <row r="564" spans="1:11" ht="15" customHeight="1" thickBot="1">
      <c r="A564" s="389" t="s">
        <v>1052</v>
      </c>
      <c r="B564" s="389" t="s">
        <v>1053</v>
      </c>
      <c r="C564" s="389" t="s">
        <v>1052</v>
      </c>
      <c r="D564" s="389" t="s">
        <v>23</v>
      </c>
      <c r="E564" s="383" t="s">
        <v>6222</v>
      </c>
      <c r="F564" s="389"/>
      <c r="G564" s="389"/>
      <c r="H564" s="388"/>
      <c r="I564" s="389"/>
      <c r="J564" s="389"/>
      <c r="K564" s="387"/>
    </row>
    <row r="565" spans="1:11" ht="15" customHeight="1" thickBot="1">
      <c r="A565" s="389" t="s">
        <v>1054</v>
      </c>
      <c r="B565" s="389" t="s">
        <v>1055</v>
      </c>
      <c r="C565" s="389" t="s">
        <v>1054</v>
      </c>
      <c r="D565" s="389" t="s">
        <v>23</v>
      </c>
      <c r="E565" s="383" t="s">
        <v>6223</v>
      </c>
      <c r="F565" s="389"/>
      <c r="G565" s="389"/>
      <c r="H565" s="388"/>
      <c r="I565" s="389"/>
      <c r="J565" s="389"/>
      <c r="K565" s="387"/>
    </row>
    <row r="566" spans="1:11" ht="15" customHeight="1" thickBot="1">
      <c r="A566" s="389" t="s">
        <v>3920</v>
      </c>
      <c r="B566" s="389" t="s">
        <v>1056</v>
      </c>
      <c r="C566" s="389" t="s">
        <v>3920</v>
      </c>
      <c r="D566" s="389" t="s">
        <v>42</v>
      </c>
      <c r="E566" s="383" t="s">
        <v>5617</v>
      </c>
      <c r="F566" s="389"/>
      <c r="G566" s="389"/>
      <c r="H566" s="388"/>
      <c r="I566" s="389"/>
      <c r="J566" s="389"/>
      <c r="K566" s="387"/>
    </row>
    <row r="567" spans="1:11" ht="15" customHeight="1" thickBot="1">
      <c r="A567" s="389" t="s">
        <v>1057</v>
      </c>
      <c r="B567" s="389" t="s">
        <v>1058</v>
      </c>
      <c r="C567" s="389" t="s">
        <v>1057</v>
      </c>
      <c r="D567" s="389" t="s">
        <v>23</v>
      </c>
      <c r="E567" s="383" t="s">
        <v>6224</v>
      </c>
      <c r="F567" s="389"/>
      <c r="G567" s="389"/>
      <c r="H567" s="388"/>
      <c r="I567" s="389"/>
      <c r="J567" s="389"/>
      <c r="K567" s="387"/>
    </row>
    <row r="568" spans="1:11" ht="15" customHeight="1" thickBot="1">
      <c r="A568" s="389" t="s">
        <v>1059</v>
      </c>
      <c r="B568" s="389" t="s">
        <v>1060</v>
      </c>
      <c r="C568" s="389" t="s">
        <v>1059</v>
      </c>
      <c r="D568" s="389" t="s">
        <v>18</v>
      </c>
      <c r="E568" s="383" t="s">
        <v>6225</v>
      </c>
      <c r="F568" s="389"/>
      <c r="G568" s="389"/>
      <c r="H568" s="388"/>
      <c r="I568" s="389"/>
      <c r="J568" s="389"/>
      <c r="K568" s="387"/>
    </row>
    <row r="569" spans="1:11" ht="15" customHeight="1" thickBot="1">
      <c r="A569" s="389" t="s">
        <v>1061</v>
      </c>
      <c r="B569" s="389" t="s">
        <v>1062</v>
      </c>
      <c r="C569" s="389" t="s">
        <v>1061</v>
      </c>
      <c r="D569" s="389" t="s">
        <v>18</v>
      </c>
      <c r="E569" s="383" t="s">
        <v>6226</v>
      </c>
      <c r="F569" s="389"/>
      <c r="G569" s="389"/>
      <c r="H569" s="388"/>
      <c r="I569" s="389"/>
      <c r="J569" s="389"/>
      <c r="K569" s="387"/>
    </row>
    <row r="570" spans="1:11" ht="15" customHeight="1" thickBot="1">
      <c r="A570" s="389" t="s">
        <v>1063</v>
      </c>
      <c r="B570" s="389" t="s">
        <v>1064</v>
      </c>
      <c r="C570" s="389" t="s">
        <v>1063</v>
      </c>
      <c r="D570" s="389" t="s">
        <v>23</v>
      </c>
      <c r="E570" s="383" t="s">
        <v>6227</v>
      </c>
      <c r="F570" s="389"/>
      <c r="G570" s="389"/>
      <c r="H570" s="388"/>
      <c r="I570" s="389"/>
      <c r="J570" s="389"/>
      <c r="K570" s="387"/>
    </row>
    <row r="571" spans="1:11" ht="15" customHeight="1" thickBot="1">
      <c r="A571" s="389" t="s">
        <v>1065</v>
      </c>
      <c r="B571" s="389" t="s">
        <v>1066</v>
      </c>
      <c r="C571" s="389" t="s">
        <v>1065</v>
      </c>
      <c r="D571" s="389" t="s">
        <v>23</v>
      </c>
      <c r="E571" s="383" t="s">
        <v>6228</v>
      </c>
      <c r="F571" s="389"/>
      <c r="G571" s="389"/>
      <c r="H571" s="388"/>
      <c r="I571" s="389"/>
      <c r="J571" s="389"/>
      <c r="K571" s="387"/>
    </row>
    <row r="572" spans="1:11" ht="15" customHeight="1" thickBot="1">
      <c r="A572" s="389" t="s">
        <v>1067</v>
      </c>
      <c r="B572" s="389" t="s">
        <v>1068</v>
      </c>
      <c r="C572" s="389" t="s">
        <v>1067</v>
      </c>
      <c r="D572" s="389" t="s">
        <v>23</v>
      </c>
      <c r="E572" s="383" t="s">
        <v>6229</v>
      </c>
      <c r="F572" s="389"/>
      <c r="G572" s="389"/>
      <c r="H572" s="388"/>
      <c r="I572" s="389"/>
      <c r="J572" s="389"/>
      <c r="K572" s="387"/>
    </row>
    <row r="573" spans="1:11" ht="15" customHeight="1" thickBot="1">
      <c r="A573" s="389" t="s">
        <v>1069</v>
      </c>
      <c r="B573" s="389" t="s">
        <v>1070</v>
      </c>
      <c r="C573" s="389" t="s">
        <v>1069</v>
      </c>
      <c r="D573" s="389" t="s">
        <v>23</v>
      </c>
      <c r="E573" s="383" t="s">
        <v>6230</v>
      </c>
      <c r="F573" s="389"/>
      <c r="G573" s="389"/>
      <c r="H573" s="388"/>
      <c r="I573" s="389"/>
      <c r="J573" s="389"/>
      <c r="K573" s="387"/>
    </row>
    <row r="574" spans="1:11" ht="15" customHeight="1" thickBot="1">
      <c r="A574" s="389" t="s">
        <v>1071</v>
      </c>
      <c r="B574" s="389" t="s">
        <v>1072</v>
      </c>
      <c r="C574" s="389" t="s">
        <v>1071</v>
      </c>
      <c r="D574" s="389" t="s">
        <v>23</v>
      </c>
      <c r="E574" s="383" t="s">
        <v>6231</v>
      </c>
      <c r="F574" s="389"/>
      <c r="G574" s="389"/>
      <c r="H574" s="388"/>
      <c r="I574" s="389"/>
      <c r="J574" s="389"/>
      <c r="K574" s="387"/>
    </row>
    <row r="575" spans="1:11" ht="15" customHeight="1" thickBot="1">
      <c r="A575" s="389" t="s">
        <v>1073</v>
      </c>
      <c r="B575" s="389" t="s">
        <v>1074</v>
      </c>
      <c r="C575" s="389" t="s">
        <v>1073</v>
      </c>
      <c r="D575" s="389" t="s">
        <v>23</v>
      </c>
      <c r="E575" s="383" t="s">
        <v>6232</v>
      </c>
      <c r="F575" s="389"/>
      <c r="G575" s="389"/>
      <c r="H575" s="388"/>
      <c r="I575" s="389"/>
      <c r="J575" s="389"/>
      <c r="K575" s="387"/>
    </row>
    <row r="576" spans="1:11" ht="15" customHeight="1" thickBot="1">
      <c r="A576" s="389" t="s">
        <v>1075</v>
      </c>
      <c r="B576" s="389" t="s">
        <v>1076</v>
      </c>
      <c r="C576" s="389" t="s">
        <v>1075</v>
      </c>
      <c r="D576" s="389" t="s">
        <v>23</v>
      </c>
      <c r="E576" s="383" t="s">
        <v>6233</v>
      </c>
      <c r="F576" s="389"/>
      <c r="G576" s="389"/>
      <c r="H576" s="388"/>
      <c r="I576" s="389"/>
      <c r="J576" s="389"/>
      <c r="K576" s="387"/>
    </row>
    <row r="577" spans="1:11" ht="15" customHeight="1" thickBot="1">
      <c r="A577" s="389" t="s">
        <v>1077</v>
      </c>
      <c r="B577" s="389" t="s">
        <v>1078</v>
      </c>
      <c r="C577" s="389" t="s">
        <v>1077</v>
      </c>
      <c r="D577" s="389" t="s">
        <v>18</v>
      </c>
      <c r="E577" s="383" t="s">
        <v>6234</v>
      </c>
      <c r="F577" s="389"/>
      <c r="G577" s="389"/>
      <c r="H577" s="388"/>
      <c r="I577" s="389"/>
      <c r="J577" s="389"/>
      <c r="K577" s="387"/>
    </row>
    <row r="578" spans="1:11" ht="15" customHeight="1" thickBot="1">
      <c r="A578" s="389" t="s">
        <v>1079</v>
      </c>
      <c r="B578" s="389" t="s">
        <v>1080</v>
      </c>
      <c r="C578" s="389" t="s">
        <v>1079</v>
      </c>
      <c r="D578" s="389" t="s">
        <v>23</v>
      </c>
      <c r="E578" s="383" t="s">
        <v>6235</v>
      </c>
      <c r="F578" s="389"/>
      <c r="G578" s="389"/>
      <c r="H578" s="388"/>
      <c r="I578" s="389"/>
      <c r="J578" s="389"/>
      <c r="K578" s="387"/>
    </row>
    <row r="579" spans="1:11" ht="15" customHeight="1" thickBot="1">
      <c r="A579" s="389" t="s">
        <v>1081</v>
      </c>
      <c r="B579" s="389" t="s">
        <v>1082</v>
      </c>
      <c r="C579" s="389" t="s">
        <v>1081</v>
      </c>
      <c r="D579" s="389" t="s">
        <v>23</v>
      </c>
      <c r="E579" s="383" t="s">
        <v>6236</v>
      </c>
      <c r="F579" s="389"/>
      <c r="G579" s="389"/>
      <c r="H579" s="388"/>
      <c r="I579" s="389"/>
      <c r="J579" s="389"/>
      <c r="K579" s="387"/>
    </row>
    <row r="580" spans="1:11" ht="15" customHeight="1" thickBot="1">
      <c r="A580" s="389" t="s">
        <v>1083</v>
      </c>
      <c r="B580" s="389" t="s">
        <v>1084</v>
      </c>
      <c r="C580" s="389" t="s">
        <v>1083</v>
      </c>
      <c r="D580" s="389" t="s">
        <v>18</v>
      </c>
      <c r="E580" s="383" t="s">
        <v>6237</v>
      </c>
      <c r="F580" s="389"/>
      <c r="G580" s="389"/>
      <c r="H580" s="388"/>
      <c r="I580" s="389"/>
      <c r="J580" s="389"/>
      <c r="K580" s="387"/>
    </row>
    <row r="581" spans="1:11" ht="15" customHeight="1" thickBot="1">
      <c r="A581" s="389" t="s">
        <v>1085</v>
      </c>
      <c r="B581" s="389" t="s">
        <v>1086</v>
      </c>
      <c r="C581" s="389" t="s">
        <v>1085</v>
      </c>
      <c r="D581" s="389" t="s">
        <v>23</v>
      </c>
      <c r="E581" s="383" t="s">
        <v>6238</v>
      </c>
      <c r="F581" s="389"/>
      <c r="G581" s="389"/>
      <c r="H581" s="388"/>
      <c r="I581" s="389"/>
      <c r="J581" s="389"/>
      <c r="K581" s="387"/>
    </row>
    <row r="582" spans="1:11" ht="15" customHeight="1" thickBot="1">
      <c r="A582" s="389" t="s">
        <v>3952</v>
      </c>
      <c r="B582" s="389" t="s">
        <v>1087</v>
      </c>
      <c r="C582" s="389" t="s">
        <v>3952</v>
      </c>
      <c r="D582" s="389" t="s">
        <v>42</v>
      </c>
      <c r="E582" s="383" t="s">
        <v>5621</v>
      </c>
      <c r="F582" s="389"/>
      <c r="G582" s="389"/>
      <c r="H582" s="388"/>
      <c r="I582" s="389"/>
      <c r="J582" s="389"/>
      <c r="K582" s="387"/>
    </row>
    <row r="583" spans="1:11" ht="15" customHeight="1" thickBot="1">
      <c r="A583" s="389" t="s">
        <v>1088</v>
      </c>
      <c r="B583" s="389" t="s">
        <v>1089</v>
      </c>
      <c r="C583" s="389" t="s">
        <v>1088</v>
      </c>
      <c r="D583" s="389" t="s">
        <v>34</v>
      </c>
      <c r="E583" s="383" t="s">
        <v>5621</v>
      </c>
      <c r="F583" s="389"/>
      <c r="G583" s="389"/>
      <c r="H583" s="388"/>
      <c r="I583" s="389"/>
      <c r="J583" s="389"/>
      <c r="K583" s="387"/>
    </row>
    <row r="584" spans="1:11" ht="15" customHeight="1" thickBot="1">
      <c r="A584" s="389" t="s">
        <v>1090</v>
      </c>
      <c r="B584" s="389" t="s">
        <v>1091</v>
      </c>
      <c r="C584" s="389" t="s">
        <v>1090</v>
      </c>
      <c r="D584" s="389" t="s">
        <v>23</v>
      </c>
      <c r="E584" s="383" t="s">
        <v>6239</v>
      </c>
      <c r="F584" s="389"/>
      <c r="G584" s="389"/>
      <c r="H584" s="388"/>
      <c r="I584" s="389"/>
      <c r="J584" s="389"/>
      <c r="K584" s="387"/>
    </row>
    <row r="585" spans="1:11" ht="15" customHeight="1" thickBot="1">
      <c r="A585" s="389" t="s">
        <v>1092</v>
      </c>
      <c r="B585" s="389" t="s">
        <v>1093</v>
      </c>
      <c r="C585" s="389" t="s">
        <v>1092</v>
      </c>
      <c r="D585" s="389" t="s">
        <v>23</v>
      </c>
      <c r="E585" s="383" t="s">
        <v>6240</v>
      </c>
      <c r="F585" s="389"/>
      <c r="G585" s="389"/>
      <c r="H585" s="388"/>
      <c r="I585" s="389"/>
      <c r="J585" s="389"/>
      <c r="K585" s="387"/>
    </row>
    <row r="586" spans="1:11" ht="15" customHeight="1" thickBot="1">
      <c r="A586" s="389" t="s">
        <v>1094</v>
      </c>
      <c r="B586" s="389" t="s">
        <v>1095</v>
      </c>
      <c r="C586" s="389" t="s">
        <v>1094</v>
      </c>
      <c r="D586" s="389" t="s">
        <v>23</v>
      </c>
      <c r="E586" s="383" t="s">
        <v>6241</v>
      </c>
      <c r="F586" s="389"/>
      <c r="G586" s="389"/>
      <c r="H586" s="388"/>
      <c r="I586" s="389"/>
      <c r="J586" s="389"/>
      <c r="K586" s="387"/>
    </row>
    <row r="587" spans="1:11" ht="15" customHeight="1" thickBot="1">
      <c r="A587" s="389" t="s">
        <v>1096</v>
      </c>
      <c r="B587" s="389" t="s">
        <v>5652</v>
      </c>
      <c r="C587" s="389" t="s">
        <v>1096</v>
      </c>
      <c r="D587" s="389" t="s">
        <v>34</v>
      </c>
      <c r="E587" s="383" t="s">
        <v>6242</v>
      </c>
      <c r="F587" s="389"/>
      <c r="G587" s="389"/>
      <c r="H587" s="388"/>
      <c r="I587" s="389"/>
      <c r="J587" s="389"/>
      <c r="K587" s="387"/>
    </row>
    <row r="588" spans="1:11" ht="15" customHeight="1" thickBot="1">
      <c r="A588" s="389" t="s">
        <v>3923</v>
      </c>
      <c r="B588" s="389" t="s">
        <v>1097</v>
      </c>
      <c r="C588" s="389" t="s">
        <v>3923</v>
      </c>
      <c r="D588" s="389" t="s">
        <v>42</v>
      </c>
      <c r="E588" s="383" t="s">
        <v>5622</v>
      </c>
      <c r="F588" s="389"/>
      <c r="G588" s="389"/>
      <c r="H588" s="388"/>
      <c r="I588" s="389"/>
      <c r="J588" s="389"/>
      <c r="K588" s="387"/>
    </row>
    <row r="589" spans="1:11" ht="15" customHeight="1" thickBot="1">
      <c r="A589" s="389" t="s">
        <v>1098</v>
      </c>
      <c r="B589" s="389" t="s">
        <v>1099</v>
      </c>
      <c r="C589" s="389" t="s">
        <v>1098</v>
      </c>
      <c r="D589" s="389" t="s">
        <v>23</v>
      </c>
      <c r="E589" s="383" t="s">
        <v>6243</v>
      </c>
      <c r="F589" s="389"/>
      <c r="G589" s="389"/>
      <c r="H589" s="388"/>
      <c r="I589" s="389"/>
      <c r="J589" s="389"/>
      <c r="K589" s="387"/>
    </row>
    <row r="590" spans="1:11" ht="15" customHeight="1" thickBot="1">
      <c r="A590" s="389" t="s">
        <v>1100</v>
      </c>
      <c r="B590" s="389" t="s">
        <v>1101</v>
      </c>
      <c r="C590" s="389" t="s">
        <v>1100</v>
      </c>
      <c r="D590" s="389" t="s">
        <v>18</v>
      </c>
      <c r="E590" s="383" t="s">
        <v>6244</v>
      </c>
      <c r="F590" s="389"/>
      <c r="G590" s="389"/>
      <c r="H590" s="388"/>
      <c r="I590" s="389"/>
      <c r="J590" s="389"/>
      <c r="K590" s="387"/>
    </row>
    <row r="591" spans="1:11" ht="15" customHeight="1" thickBot="1">
      <c r="A591" s="389" t="s">
        <v>1102</v>
      </c>
      <c r="B591" s="389" t="s">
        <v>1103</v>
      </c>
      <c r="C591" s="389" t="s">
        <v>1102</v>
      </c>
      <c r="D591" s="389" t="s">
        <v>23</v>
      </c>
      <c r="E591" s="383" t="s">
        <v>6245</v>
      </c>
      <c r="F591" s="389"/>
      <c r="G591" s="389"/>
      <c r="H591" s="388"/>
      <c r="I591" s="389"/>
      <c r="J591" s="389"/>
      <c r="K591" s="387"/>
    </row>
    <row r="592" spans="1:11" ht="15" customHeight="1" thickBot="1">
      <c r="A592" s="389" t="s">
        <v>1104</v>
      </c>
      <c r="B592" s="389" t="s">
        <v>1105</v>
      </c>
      <c r="C592" s="389" t="s">
        <v>1104</v>
      </c>
      <c r="D592" s="389" t="s">
        <v>23</v>
      </c>
      <c r="E592" s="383" t="s">
        <v>6246</v>
      </c>
      <c r="F592" s="389"/>
      <c r="G592" s="389"/>
      <c r="H592" s="388"/>
      <c r="I592" s="389"/>
      <c r="J592" s="389"/>
      <c r="K592" s="387"/>
    </row>
    <row r="593" spans="1:11" ht="15" customHeight="1" thickBot="1">
      <c r="A593" s="389" t="s">
        <v>1106</v>
      </c>
      <c r="B593" s="389" t="s">
        <v>1107</v>
      </c>
      <c r="C593" s="389" t="s">
        <v>1106</v>
      </c>
      <c r="D593" s="389" t="s">
        <v>23</v>
      </c>
      <c r="E593" s="383" t="s">
        <v>6247</v>
      </c>
      <c r="F593" s="389"/>
      <c r="G593" s="389"/>
      <c r="H593" s="388"/>
      <c r="I593" s="389"/>
      <c r="J593" s="389"/>
      <c r="K593" s="387"/>
    </row>
    <row r="594" spans="1:11" ht="15" customHeight="1" thickBot="1">
      <c r="A594" s="389" t="s">
        <v>1108</v>
      </c>
      <c r="B594" s="389" t="s">
        <v>1109</v>
      </c>
      <c r="C594" s="389" t="s">
        <v>1108</v>
      </c>
      <c r="D594" s="389" t="s">
        <v>23</v>
      </c>
      <c r="E594" s="383" t="s">
        <v>6248</v>
      </c>
      <c r="F594" s="389"/>
      <c r="G594" s="389"/>
      <c r="H594" s="388"/>
      <c r="I594" s="389"/>
      <c r="J594" s="389"/>
      <c r="K594" s="387"/>
    </row>
    <row r="595" spans="1:11" ht="15" customHeight="1" thickBot="1">
      <c r="A595" s="389" t="s">
        <v>1110</v>
      </c>
      <c r="B595" s="389" t="s">
        <v>1111</v>
      </c>
      <c r="C595" s="389" t="s">
        <v>1110</v>
      </c>
      <c r="D595" s="389" t="s">
        <v>23</v>
      </c>
      <c r="E595" s="383" t="s">
        <v>6249</v>
      </c>
      <c r="F595" s="389"/>
      <c r="G595" s="389"/>
      <c r="H595" s="388"/>
      <c r="I595" s="389"/>
      <c r="J595" s="389"/>
      <c r="K595" s="387"/>
    </row>
    <row r="596" spans="1:11" ht="15" customHeight="1" thickBot="1">
      <c r="A596" s="389" t="s">
        <v>1112</v>
      </c>
      <c r="B596" s="389" t="s">
        <v>1113</v>
      </c>
      <c r="C596" s="389" t="s">
        <v>1112</v>
      </c>
      <c r="D596" s="389" t="s">
        <v>23</v>
      </c>
      <c r="E596" s="383" t="s">
        <v>6250</v>
      </c>
      <c r="F596" s="389"/>
      <c r="G596" s="389"/>
      <c r="H596" s="388"/>
      <c r="I596" s="389"/>
      <c r="J596" s="389"/>
      <c r="K596" s="387"/>
    </row>
    <row r="597" spans="1:11" ht="15" customHeight="1" thickBot="1">
      <c r="A597" s="389" t="s">
        <v>1114</v>
      </c>
      <c r="B597" s="389" t="s">
        <v>1115</v>
      </c>
      <c r="C597" s="389" t="s">
        <v>1114</v>
      </c>
      <c r="D597" s="389" t="s">
        <v>23</v>
      </c>
      <c r="E597" s="383" t="s">
        <v>6251</v>
      </c>
      <c r="F597" s="389"/>
      <c r="G597" s="389"/>
      <c r="H597" s="388"/>
      <c r="I597" s="389"/>
      <c r="J597" s="389"/>
      <c r="K597" s="387"/>
    </row>
    <row r="598" spans="1:11" ht="15" customHeight="1" thickBot="1">
      <c r="A598" s="389" t="s">
        <v>1116</v>
      </c>
      <c r="B598" s="389" t="s">
        <v>1117</v>
      </c>
      <c r="C598" s="389" t="s">
        <v>1116</v>
      </c>
      <c r="D598" s="389" t="s">
        <v>23</v>
      </c>
      <c r="E598" s="383" t="s">
        <v>6252</v>
      </c>
      <c r="F598" s="389"/>
      <c r="G598" s="389"/>
      <c r="H598" s="388"/>
      <c r="I598" s="389"/>
      <c r="J598" s="389"/>
      <c r="K598" s="387"/>
    </row>
    <row r="599" spans="1:11" ht="15" customHeight="1" thickBot="1">
      <c r="A599" s="389" t="s">
        <v>1118</v>
      </c>
      <c r="B599" s="389" t="s">
        <v>1119</v>
      </c>
      <c r="C599" s="389" t="s">
        <v>1118</v>
      </c>
      <c r="D599" s="389" t="s">
        <v>23</v>
      </c>
      <c r="E599" s="383" t="s">
        <v>6253</v>
      </c>
      <c r="F599" s="389"/>
      <c r="G599" s="389"/>
      <c r="H599" s="388"/>
      <c r="I599" s="389"/>
      <c r="J599" s="389"/>
      <c r="K599" s="387"/>
    </row>
    <row r="600" spans="1:11" ht="15" customHeight="1" thickBot="1">
      <c r="A600" s="389" t="s">
        <v>1120</v>
      </c>
      <c r="B600" s="389" t="s">
        <v>1121</v>
      </c>
      <c r="C600" s="389" t="s">
        <v>1120</v>
      </c>
      <c r="D600" s="389" t="s">
        <v>23</v>
      </c>
      <c r="E600" s="383" t="s">
        <v>6254</v>
      </c>
      <c r="F600" s="389"/>
      <c r="G600" s="389"/>
      <c r="H600" s="388"/>
      <c r="I600" s="389"/>
      <c r="J600" s="389"/>
      <c r="K600" s="387"/>
    </row>
    <row r="601" spans="1:11" ht="15" customHeight="1" thickBot="1">
      <c r="A601" s="389" t="s">
        <v>1122</v>
      </c>
      <c r="B601" s="389" t="s">
        <v>1123</v>
      </c>
      <c r="C601" s="389" t="s">
        <v>1122</v>
      </c>
      <c r="D601" s="389" t="s">
        <v>23</v>
      </c>
      <c r="E601" s="383" t="s">
        <v>6255</v>
      </c>
      <c r="F601" s="389"/>
      <c r="G601" s="389"/>
      <c r="H601" s="388"/>
      <c r="I601" s="389"/>
      <c r="J601" s="389"/>
      <c r="K601" s="387"/>
    </row>
    <row r="602" spans="1:11" ht="15" customHeight="1" thickBot="1">
      <c r="A602" s="389" t="s">
        <v>1124</v>
      </c>
      <c r="B602" s="389" t="s">
        <v>1125</v>
      </c>
      <c r="C602" s="389" t="s">
        <v>1124</v>
      </c>
      <c r="D602" s="389" t="s">
        <v>23</v>
      </c>
      <c r="E602" s="383" t="s">
        <v>6256</v>
      </c>
      <c r="F602" s="389"/>
      <c r="G602" s="389"/>
      <c r="H602" s="388"/>
      <c r="I602" s="389"/>
      <c r="J602" s="389"/>
      <c r="K602" s="387"/>
    </row>
    <row r="603" spans="1:11" ht="15" customHeight="1" thickBot="1">
      <c r="A603" s="389" t="s">
        <v>1126</v>
      </c>
      <c r="B603" s="389" t="s">
        <v>1127</v>
      </c>
      <c r="C603" s="389" t="s">
        <v>1126</v>
      </c>
      <c r="D603" s="389" t="s">
        <v>23</v>
      </c>
      <c r="E603" s="383" t="s">
        <v>6257</v>
      </c>
      <c r="F603" s="389"/>
      <c r="G603" s="389"/>
      <c r="H603" s="388"/>
      <c r="I603" s="389"/>
      <c r="J603" s="389"/>
      <c r="K603" s="387"/>
    </row>
    <row r="604" spans="1:11" ht="15" customHeight="1" thickBot="1">
      <c r="A604" s="389" t="s">
        <v>1128</v>
      </c>
      <c r="B604" s="389" t="s">
        <v>1129</v>
      </c>
      <c r="C604" s="389" t="s">
        <v>1128</v>
      </c>
      <c r="D604" s="389" t="s">
        <v>23</v>
      </c>
      <c r="E604" s="383" t="s">
        <v>6258</v>
      </c>
      <c r="F604" s="389"/>
      <c r="G604" s="389"/>
      <c r="H604" s="388"/>
      <c r="I604" s="389"/>
      <c r="J604" s="389"/>
      <c r="K604" s="387"/>
    </row>
    <row r="605" spans="1:11" ht="15" customHeight="1" thickBot="1">
      <c r="A605" s="389" t="s">
        <v>1130</v>
      </c>
      <c r="B605" s="389" t="s">
        <v>1131</v>
      </c>
      <c r="C605" s="389" t="s">
        <v>1130</v>
      </c>
      <c r="D605" s="389" t="s">
        <v>34</v>
      </c>
      <c r="E605" s="383" t="s">
        <v>6259</v>
      </c>
      <c r="F605" s="389"/>
      <c r="G605" s="389"/>
      <c r="H605" s="388"/>
      <c r="I605" s="389"/>
      <c r="J605" s="389"/>
      <c r="K605" s="387"/>
    </row>
    <row r="606" spans="1:11" ht="15" customHeight="1" thickBot="1">
      <c r="A606" s="389" t="s">
        <v>1132</v>
      </c>
      <c r="B606" s="389" t="s">
        <v>1133</v>
      </c>
      <c r="C606" s="389" t="s">
        <v>1132</v>
      </c>
      <c r="D606" s="389" t="s">
        <v>23</v>
      </c>
      <c r="E606" s="383" t="s">
        <v>6260</v>
      </c>
      <c r="F606" s="389"/>
      <c r="G606" s="389"/>
      <c r="H606" s="388"/>
      <c r="I606" s="389"/>
      <c r="J606" s="389"/>
      <c r="K606" s="387"/>
    </row>
    <row r="607" spans="1:11" ht="15" customHeight="1" thickBot="1">
      <c r="A607" s="389" t="s">
        <v>1134</v>
      </c>
      <c r="B607" s="389" t="s">
        <v>1135</v>
      </c>
      <c r="C607" s="389" t="s">
        <v>1134</v>
      </c>
      <c r="D607" s="389" t="s">
        <v>18</v>
      </c>
      <c r="E607" s="383" t="s">
        <v>6261</v>
      </c>
      <c r="F607" s="389"/>
      <c r="G607" s="389"/>
      <c r="H607" s="388"/>
      <c r="I607" s="389"/>
      <c r="J607" s="389"/>
      <c r="K607" s="387"/>
    </row>
    <row r="608" spans="1:11" ht="15" customHeight="1" thickBot="1">
      <c r="A608" s="389" t="s">
        <v>1136</v>
      </c>
      <c r="B608" s="389" t="s">
        <v>1137</v>
      </c>
      <c r="C608" s="389" t="s">
        <v>1136</v>
      </c>
      <c r="D608" s="389" t="s">
        <v>23</v>
      </c>
      <c r="E608" s="383" t="s">
        <v>6262</v>
      </c>
      <c r="F608" s="389"/>
      <c r="G608" s="389"/>
      <c r="H608" s="388"/>
      <c r="I608" s="389"/>
      <c r="J608" s="389"/>
      <c r="K608" s="387"/>
    </row>
    <row r="609" spans="1:11" ht="15" customHeight="1" thickBot="1">
      <c r="A609" s="389" t="s">
        <v>1138</v>
      </c>
      <c r="B609" s="389" t="s">
        <v>1139</v>
      </c>
      <c r="C609" s="389" t="s">
        <v>1138</v>
      </c>
      <c r="D609" s="389" t="s">
        <v>23</v>
      </c>
      <c r="E609" s="383" t="s">
        <v>6263</v>
      </c>
      <c r="F609" s="389"/>
      <c r="G609" s="389"/>
      <c r="H609" s="388"/>
      <c r="I609" s="389"/>
      <c r="J609" s="389"/>
      <c r="K609" s="387"/>
    </row>
    <row r="610" spans="1:11" ht="15" customHeight="1" thickBot="1">
      <c r="A610" s="389" t="s">
        <v>1140</v>
      </c>
      <c r="B610" s="389" t="s">
        <v>1141</v>
      </c>
      <c r="C610" s="389" t="s">
        <v>1140</v>
      </c>
      <c r="D610" s="389" t="s">
        <v>23</v>
      </c>
      <c r="E610" s="383" t="s">
        <v>6264</v>
      </c>
      <c r="F610" s="389"/>
      <c r="G610" s="389"/>
      <c r="H610" s="388"/>
      <c r="I610" s="389"/>
      <c r="J610" s="389"/>
      <c r="K610" s="387"/>
    </row>
    <row r="611" spans="1:11" ht="15" customHeight="1" thickBot="1">
      <c r="A611" s="389" t="s">
        <v>1142</v>
      </c>
      <c r="B611" s="389" t="s">
        <v>1143</v>
      </c>
      <c r="C611" s="389" t="s">
        <v>1142</v>
      </c>
      <c r="D611" s="389" t="s">
        <v>23</v>
      </c>
      <c r="E611" s="383" t="s">
        <v>6265</v>
      </c>
      <c r="F611" s="389"/>
      <c r="G611" s="389"/>
      <c r="H611" s="388"/>
      <c r="I611" s="389"/>
      <c r="J611" s="389"/>
      <c r="K611" s="387"/>
    </row>
    <row r="612" spans="1:11" ht="15" customHeight="1" thickBot="1">
      <c r="A612" s="389" t="s">
        <v>1144</v>
      </c>
      <c r="B612" s="389" t="s">
        <v>1145</v>
      </c>
      <c r="C612" s="389" t="s">
        <v>1144</v>
      </c>
      <c r="D612" s="389" t="s">
        <v>23</v>
      </c>
      <c r="E612" s="383" t="s">
        <v>6266</v>
      </c>
      <c r="F612" s="389"/>
      <c r="G612" s="389"/>
      <c r="H612" s="388"/>
      <c r="I612" s="389"/>
      <c r="J612" s="389"/>
      <c r="K612" s="387"/>
    </row>
    <row r="613" spans="1:11" ht="15" customHeight="1" thickBot="1">
      <c r="A613" s="389" t="s">
        <v>5494</v>
      </c>
      <c r="B613" s="389" t="s">
        <v>5495</v>
      </c>
      <c r="C613" s="389" t="s">
        <v>5494</v>
      </c>
      <c r="D613" s="389" t="s">
        <v>5491</v>
      </c>
      <c r="E613" s="383" t="s">
        <v>6267</v>
      </c>
      <c r="F613" s="389"/>
      <c r="G613" s="389"/>
      <c r="H613" s="388"/>
      <c r="I613" s="389"/>
      <c r="J613" s="389"/>
      <c r="K613" s="387"/>
    </row>
    <row r="614" spans="1:11" ht="15" customHeight="1" thickBot="1">
      <c r="A614" s="389" t="s">
        <v>1146</v>
      </c>
      <c r="B614" s="389" t="s">
        <v>1147</v>
      </c>
      <c r="C614" s="389" t="s">
        <v>1146</v>
      </c>
      <c r="D614" s="389" t="s">
        <v>23</v>
      </c>
      <c r="E614" s="383" t="s">
        <v>6268</v>
      </c>
      <c r="F614" s="389"/>
      <c r="G614" s="389"/>
      <c r="H614" s="388"/>
      <c r="I614" s="389"/>
      <c r="J614" s="389"/>
      <c r="K614" s="387"/>
    </row>
    <row r="615" spans="1:11" ht="15" customHeight="1" thickBot="1">
      <c r="A615" s="389" t="s">
        <v>1148</v>
      </c>
      <c r="B615" s="389" t="s">
        <v>1149</v>
      </c>
      <c r="C615" s="389" t="s">
        <v>1148</v>
      </c>
      <c r="D615" s="389" t="s">
        <v>23</v>
      </c>
      <c r="E615" s="383" t="s">
        <v>6269</v>
      </c>
      <c r="F615" s="389"/>
      <c r="G615" s="389"/>
      <c r="H615" s="388"/>
      <c r="I615" s="389"/>
      <c r="J615" s="389"/>
      <c r="K615" s="387"/>
    </row>
    <row r="616" spans="1:11" ht="15" customHeight="1" thickBot="1">
      <c r="A616" s="389" t="s">
        <v>1150</v>
      </c>
      <c r="B616" s="389" t="s">
        <v>1151</v>
      </c>
      <c r="C616" s="389" t="s">
        <v>1150</v>
      </c>
      <c r="D616" s="389" t="s">
        <v>23</v>
      </c>
      <c r="E616" s="383" t="s">
        <v>6270</v>
      </c>
      <c r="F616" s="389"/>
      <c r="G616" s="389"/>
      <c r="H616" s="388"/>
      <c r="I616" s="389"/>
      <c r="J616" s="389"/>
      <c r="K616" s="387"/>
    </row>
    <row r="617" spans="1:11" ht="15" customHeight="1" thickBot="1">
      <c r="A617" s="389" t="s">
        <v>1152</v>
      </c>
      <c r="B617" s="389" t="s">
        <v>1153</v>
      </c>
      <c r="C617" s="389" t="s">
        <v>1152</v>
      </c>
      <c r="D617" s="389" t="s">
        <v>23</v>
      </c>
      <c r="E617" s="383" t="s">
        <v>6271</v>
      </c>
      <c r="F617" s="389"/>
      <c r="G617" s="389"/>
      <c r="H617" s="388"/>
      <c r="I617" s="389"/>
      <c r="J617" s="389"/>
      <c r="K617" s="387"/>
    </row>
    <row r="618" spans="1:11" ht="15" customHeight="1" thickBot="1">
      <c r="A618" s="389" t="s">
        <v>1154</v>
      </c>
      <c r="B618" s="389" t="s">
        <v>1155</v>
      </c>
      <c r="C618" s="389" t="s">
        <v>1154</v>
      </c>
      <c r="D618" s="389" t="s">
        <v>23</v>
      </c>
      <c r="E618" s="383" t="s">
        <v>6272</v>
      </c>
      <c r="F618" s="389"/>
      <c r="G618" s="389"/>
      <c r="H618" s="388"/>
      <c r="I618" s="389"/>
      <c r="J618" s="389"/>
      <c r="K618" s="387"/>
    </row>
    <row r="619" spans="1:11" ht="15" customHeight="1" thickBot="1">
      <c r="A619" s="389" t="s">
        <v>1156</v>
      </c>
      <c r="B619" s="389" t="s">
        <v>1157</v>
      </c>
      <c r="C619" s="389" t="s">
        <v>1156</v>
      </c>
      <c r="D619" s="389" t="s">
        <v>23</v>
      </c>
      <c r="E619" s="383" t="s">
        <v>6273</v>
      </c>
      <c r="F619" s="389"/>
      <c r="G619" s="389"/>
      <c r="H619" s="388"/>
      <c r="I619" s="389"/>
      <c r="J619" s="389"/>
      <c r="K619" s="387"/>
    </row>
    <row r="620" spans="1:11" ht="15" customHeight="1" thickBot="1">
      <c r="A620" s="389" t="s">
        <v>1158</v>
      </c>
      <c r="B620" s="389" t="s">
        <v>1159</v>
      </c>
      <c r="C620" s="389" t="s">
        <v>1158</v>
      </c>
      <c r="D620" s="389" t="s">
        <v>23</v>
      </c>
      <c r="E620" s="383" t="s">
        <v>6274</v>
      </c>
      <c r="F620" s="389"/>
      <c r="G620" s="389"/>
      <c r="H620" s="388"/>
      <c r="I620" s="389"/>
      <c r="J620" s="389"/>
      <c r="K620" s="387"/>
    </row>
    <row r="621" spans="1:11" ht="15" customHeight="1" thickBot="1">
      <c r="A621" s="389" t="s">
        <v>1160</v>
      </c>
      <c r="B621" s="389" t="s">
        <v>1161</v>
      </c>
      <c r="C621" s="389" t="s">
        <v>1160</v>
      </c>
      <c r="D621" s="389" t="s">
        <v>23</v>
      </c>
      <c r="E621" s="383" t="s">
        <v>6275</v>
      </c>
      <c r="F621" s="389"/>
      <c r="G621" s="389"/>
      <c r="H621" s="388"/>
      <c r="I621" s="389"/>
      <c r="J621" s="389"/>
      <c r="K621" s="387"/>
    </row>
    <row r="622" spans="1:11" ht="15" customHeight="1" thickBot="1">
      <c r="A622" s="389" t="s">
        <v>1162</v>
      </c>
      <c r="B622" s="389" t="s">
        <v>1163</v>
      </c>
      <c r="C622" s="389" t="s">
        <v>1162</v>
      </c>
      <c r="D622" s="389" t="s">
        <v>23</v>
      </c>
      <c r="E622" s="383" t="s">
        <v>6276</v>
      </c>
      <c r="F622" s="389"/>
      <c r="G622" s="389"/>
      <c r="H622" s="388"/>
      <c r="I622" s="389"/>
      <c r="J622" s="389"/>
      <c r="K622" s="387"/>
    </row>
    <row r="623" spans="1:11" ht="15" customHeight="1" thickBot="1">
      <c r="A623" s="389" t="s">
        <v>1164</v>
      </c>
      <c r="B623" s="389" t="s">
        <v>1165</v>
      </c>
      <c r="C623" s="389" t="s">
        <v>1164</v>
      </c>
      <c r="D623" s="389" t="s">
        <v>23</v>
      </c>
      <c r="E623" s="383" t="s">
        <v>6277</v>
      </c>
      <c r="F623" s="389"/>
      <c r="G623" s="389"/>
      <c r="H623" s="388"/>
      <c r="I623" s="389"/>
      <c r="J623" s="389"/>
      <c r="K623" s="387"/>
    </row>
    <row r="624" spans="1:11" ht="15" customHeight="1" thickBot="1">
      <c r="A624" s="389" t="s">
        <v>1166</v>
      </c>
      <c r="B624" s="389" t="s">
        <v>1167</v>
      </c>
      <c r="C624" s="389" t="s">
        <v>1166</v>
      </c>
      <c r="D624" s="389" t="s">
        <v>23</v>
      </c>
      <c r="E624" s="383" t="s">
        <v>6278</v>
      </c>
      <c r="F624" s="389"/>
      <c r="G624" s="389"/>
      <c r="H624" s="388"/>
      <c r="I624" s="389"/>
      <c r="J624" s="389"/>
      <c r="K624" s="387"/>
    </row>
    <row r="625" spans="1:11" ht="15" customHeight="1" thickBot="1">
      <c r="A625" s="389" t="s">
        <v>1168</v>
      </c>
      <c r="B625" s="389" t="s">
        <v>1169</v>
      </c>
      <c r="C625" s="389" t="s">
        <v>1168</v>
      </c>
      <c r="D625" s="389" t="s">
        <v>23</v>
      </c>
      <c r="E625" s="383" t="s">
        <v>6279</v>
      </c>
      <c r="F625" s="389"/>
      <c r="G625" s="389"/>
      <c r="H625" s="388"/>
      <c r="I625" s="389"/>
      <c r="J625" s="389"/>
      <c r="K625" s="387"/>
    </row>
    <row r="626" spans="1:11" ht="15" customHeight="1" thickBot="1">
      <c r="A626" s="389" t="s">
        <v>1170</v>
      </c>
      <c r="B626" s="389" t="s">
        <v>1171</v>
      </c>
      <c r="C626" s="389" t="s">
        <v>1170</v>
      </c>
      <c r="D626" s="389" t="s">
        <v>23</v>
      </c>
      <c r="E626" s="383" t="s">
        <v>6280</v>
      </c>
      <c r="F626" s="389"/>
      <c r="G626" s="389"/>
      <c r="H626" s="388"/>
      <c r="I626" s="389"/>
      <c r="J626" s="389"/>
      <c r="K626" s="387"/>
    </row>
    <row r="627" spans="1:11" ht="15" customHeight="1" thickBot="1">
      <c r="A627" s="389" t="s">
        <v>1172</v>
      </c>
      <c r="B627" s="389" t="s">
        <v>1173</v>
      </c>
      <c r="C627" s="389" t="s">
        <v>1172</v>
      </c>
      <c r="D627" s="389" t="s">
        <v>18</v>
      </c>
      <c r="E627" s="383" t="s">
        <v>6281</v>
      </c>
      <c r="F627" s="389"/>
      <c r="G627" s="389"/>
      <c r="H627" s="388"/>
      <c r="I627" s="389"/>
      <c r="J627" s="389"/>
      <c r="K627" s="387"/>
    </row>
    <row r="628" spans="1:11" ht="15" customHeight="1" thickBot="1">
      <c r="A628" s="389" t="s">
        <v>1174</v>
      </c>
      <c r="B628" s="389" t="s">
        <v>1175</v>
      </c>
      <c r="C628" s="389" t="s">
        <v>1174</v>
      </c>
      <c r="D628" s="389" t="s">
        <v>18</v>
      </c>
      <c r="E628" s="383" t="s">
        <v>6282</v>
      </c>
      <c r="F628" s="389"/>
      <c r="G628" s="389"/>
      <c r="H628" s="388"/>
      <c r="I628" s="389"/>
      <c r="J628" s="389"/>
      <c r="K628" s="387"/>
    </row>
    <row r="629" spans="1:11" ht="15" customHeight="1" thickBot="1">
      <c r="A629" s="389" t="s">
        <v>1176</v>
      </c>
      <c r="B629" s="389" t="s">
        <v>1177</v>
      </c>
      <c r="C629" s="389" t="s">
        <v>1176</v>
      </c>
      <c r="D629" s="389" t="s">
        <v>23</v>
      </c>
      <c r="E629" s="383" t="s">
        <v>6283</v>
      </c>
      <c r="F629" s="389"/>
      <c r="G629" s="389"/>
      <c r="H629" s="388"/>
      <c r="I629" s="389"/>
      <c r="J629" s="389"/>
      <c r="K629" s="387"/>
    </row>
    <row r="630" spans="1:11" ht="15" customHeight="1" thickBot="1">
      <c r="A630" s="389" t="s">
        <v>1178</v>
      </c>
      <c r="B630" s="389" t="s">
        <v>1179</v>
      </c>
      <c r="C630" s="389" t="s">
        <v>1178</v>
      </c>
      <c r="D630" s="389" t="s">
        <v>23</v>
      </c>
      <c r="E630" s="383" t="s">
        <v>6284</v>
      </c>
      <c r="F630" s="389"/>
      <c r="G630" s="389"/>
      <c r="H630" s="388"/>
      <c r="I630" s="389"/>
      <c r="J630" s="389"/>
      <c r="K630" s="387"/>
    </row>
    <row r="631" spans="1:11" ht="15" customHeight="1" thickBot="1">
      <c r="A631" s="389" t="s">
        <v>1180</v>
      </c>
      <c r="B631" s="389" t="s">
        <v>1181</v>
      </c>
      <c r="C631" s="389" t="s">
        <v>1180</v>
      </c>
      <c r="D631" s="389" t="s">
        <v>23</v>
      </c>
      <c r="E631" s="383" t="s">
        <v>6285</v>
      </c>
      <c r="F631" s="389"/>
      <c r="G631" s="389"/>
      <c r="H631" s="388"/>
      <c r="I631" s="389"/>
      <c r="J631" s="389"/>
      <c r="K631" s="387"/>
    </row>
    <row r="632" spans="1:11" ht="15" customHeight="1" thickBot="1">
      <c r="A632" s="389" t="s">
        <v>1182</v>
      </c>
      <c r="B632" s="389" t="s">
        <v>1183</v>
      </c>
      <c r="C632" s="389" t="s">
        <v>1182</v>
      </c>
      <c r="D632" s="389" t="s">
        <v>23</v>
      </c>
      <c r="E632" s="383" t="s">
        <v>6286</v>
      </c>
      <c r="F632" s="389"/>
      <c r="G632" s="389"/>
      <c r="H632" s="388"/>
      <c r="I632" s="389"/>
      <c r="J632" s="389"/>
      <c r="K632" s="387"/>
    </row>
    <row r="633" spans="1:11" ht="15" customHeight="1" thickBot="1">
      <c r="A633" s="389" t="s">
        <v>1184</v>
      </c>
      <c r="B633" s="389" t="s">
        <v>1185</v>
      </c>
      <c r="C633" s="389" t="s">
        <v>1184</v>
      </c>
      <c r="D633" s="389" t="s">
        <v>23</v>
      </c>
      <c r="E633" s="383" t="s">
        <v>6287</v>
      </c>
      <c r="F633" s="389"/>
      <c r="G633" s="389"/>
      <c r="H633" s="388"/>
      <c r="I633" s="389"/>
      <c r="J633" s="389"/>
      <c r="K633" s="387"/>
    </row>
    <row r="634" spans="1:11" ht="15" customHeight="1" thickBot="1">
      <c r="A634" s="389" t="s">
        <v>1186</v>
      </c>
      <c r="B634" s="389" t="s">
        <v>1187</v>
      </c>
      <c r="C634" s="389" t="s">
        <v>1186</v>
      </c>
      <c r="D634" s="389" t="s">
        <v>23</v>
      </c>
      <c r="E634" s="383" t="s">
        <v>6288</v>
      </c>
      <c r="F634" s="389"/>
      <c r="G634" s="389"/>
      <c r="H634" s="388"/>
      <c r="I634" s="389"/>
      <c r="J634" s="389"/>
      <c r="K634" s="387"/>
    </row>
    <row r="635" spans="1:11" ht="15" customHeight="1" thickBot="1">
      <c r="A635" s="389" t="s">
        <v>1188</v>
      </c>
      <c r="B635" s="389" t="s">
        <v>1189</v>
      </c>
      <c r="C635" s="389" t="s">
        <v>1188</v>
      </c>
      <c r="D635" s="389" t="s">
        <v>34</v>
      </c>
      <c r="E635" s="383" t="s">
        <v>6289</v>
      </c>
      <c r="F635" s="389"/>
      <c r="G635" s="389"/>
      <c r="H635" s="388"/>
      <c r="I635" s="389"/>
      <c r="J635" s="389"/>
      <c r="K635" s="387"/>
    </row>
    <row r="636" spans="1:11" ht="15" customHeight="1" thickBot="1">
      <c r="A636" s="389" t="s">
        <v>1190</v>
      </c>
      <c r="B636" s="389" t="s">
        <v>1191</v>
      </c>
      <c r="C636" s="389" t="s">
        <v>1190</v>
      </c>
      <c r="D636" s="389" t="s">
        <v>23</v>
      </c>
      <c r="E636" s="383" t="s">
        <v>6290</v>
      </c>
      <c r="F636" s="389"/>
      <c r="G636" s="389"/>
      <c r="H636" s="388"/>
      <c r="I636" s="389"/>
      <c r="J636" s="389"/>
      <c r="K636" s="387"/>
    </row>
    <row r="637" spans="1:11" ht="15" customHeight="1" thickBot="1">
      <c r="A637" s="389" t="s">
        <v>1192</v>
      </c>
      <c r="B637" s="389" t="s">
        <v>1193</v>
      </c>
      <c r="C637" s="389" t="s">
        <v>1192</v>
      </c>
      <c r="D637" s="389" t="s">
        <v>23</v>
      </c>
      <c r="E637" s="383" t="s">
        <v>6291</v>
      </c>
      <c r="F637" s="389"/>
      <c r="G637" s="389"/>
      <c r="H637" s="388"/>
      <c r="I637" s="389"/>
      <c r="J637" s="389"/>
      <c r="K637" s="387"/>
    </row>
    <row r="638" spans="1:11" ht="15" customHeight="1" thickBot="1">
      <c r="A638" s="389" t="s">
        <v>1194</v>
      </c>
      <c r="B638" s="389" t="s">
        <v>1195</v>
      </c>
      <c r="C638" s="389" t="s">
        <v>1194</v>
      </c>
      <c r="D638" s="389" t="s">
        <v>23</v>
      </c>
      <c r="E638" s="383" t="s">
        <v>6292</v>
      </c>
      <c r="F638" s="389"/>
      <c r="G638" s="389"/>
      <c r="H638" s="388"/>
      <c r="I638" s="389"/>
      <c r="J638" s="389"/>
      <c r="K638" s="387"/>
    </row>
    <row r="639" spans="1:11" ht="15" customHeight="1" thickBot="1">
      <c r="A639" s="389" t="s">
        <v>1196</v>
      </c>
      <c r="B639" s="389" t="s">
        <v>1197</v>
      </c>
      <c r="C639" s="389" t="s">
        <v>1196</v>
      </c>
      <c r="D639" s="389" t="s">
        <v>23</v>
      </c>
      <c r="E639" s="383" t="s">
        <v>6293</v>
      </c>
      <c r="F639" s="389"/>
      <c r="G639" s="389"/>
      <c r="H639" s="388"/>
      <c r="I639" s="389"/>
      <c r="J639" s="389"/>
      <c r="K639" s="387"/>
    </row>
    <row r="640" spans="1:11" ht="15" customHeight="1" thickBot="1">
      <c r="A640" s="389" t="s">
        <v>1198</v>
      </c>
      <c r="B640" s="389" t="s">
        <v>1199</v>
      </c>
      <c r="C640" s="389" t="s">
        <v>1198</v>
      </c>
      <c r="D640" s="389" t="s">
        <v>18</v>
      </c>
      <c r="E640" s="383" t="s">
        <v>6294</v>
      </c>
      <c r="F640" s="389"/>
      <c r="G640" s="389"/>
      <c r="H640" s="388"/>
      <c r="I640" s="389"/>
      <c r="J640" s="389"/>
      <c r="K640" s="387"/>
    </row>
    <row r="641" spans="1:11" ht="15" customHeight="1" thickBot="1">
      <c r="A641" s="389" t="s">
        <v>1200</v>
      </c>
      <c r="B641" s="389" t="s">
        <v>1201</v>
      </c>
      <c r="C641" s="389" t="s">
        <v>1200</v>
      </c>
      <c r="D641" s="389" t="s">
        <v>23</v>
      </c>
      <c r="E641" s="383" t="s">
        <v>6295</v>
      </c>
      <c r="F641" s="389"/>
      <c r="G641" s="389"/>
      <c r="H641" s="388"/>
      <c r="I641" s="389"/>
      <c r="J641" s="389"/>
      <c r="K641" s="387"/>
    </row>
    <row r="642" spans="1:11" ht="15" customHeight="1" thickBot="1">
      <c r="A642" s="389" t="s">
        <v>1202</v>
      </c>
      <c r="B642" s="389" t="s">
        <v>1203</v>
      </c>
      <c r="C642" s="389" t="s">
        <v>1202</v>
      </c>
      <c r="D642" s="389" t="s">
        <v>34</v>
      </c>
      <c r="E642" s="383" t="s">
        <v>6296</v>
      </c>
      <c r="F642" s="389"/>
      <c r="G642" s="389"/>
      <c r="H642" s="388"/>
      <c r="I642" s="389"/>
      <c r="J642" s="389"/>
      <c r="K642" s="387"/>
    </row>
    <row r="643" spans="1:11" ht="15" customHeight="1" thickBot="1">
      <c r="A643" s="389" t="s">
        <v>1204</v>
      </c>
      <c r="B643" s="389" t="s">
        <v>1205</v>
      </c>
      <c r="C643" s="389" t="s">
        <v>1204</v>
      </c>
      <c r="D643" s="389" t="s">
        <v>18</v>
      </c>
      <c r="E643" s="383" t="s">
        <v>6297</v>
      </c>
      <c r="F643" s="389"/>
      <c r="G643" s="389"/>
      <c r="H643" s="388"/>
      <c r="I643" s="389"/>
      <c r="J643" s="389"/>
      <c r="K643" s="387"/>
    </row>
    <row r="644" spans="1:11" ht="15" customHeight="1" thickBot="1">
      <c r="A644" s="389" t="s">
        <v>1206</v>
      </c>
      <c r="B644" s="389" t="s">
        <v>1207</v>
      </c>
      <c r="C644" s="389" t="s">
        <v>1206</v>
      </c>
      <c r="D644" s="389" t="s">
        <v>23</v>
      </c>
      <c r="E644" s="383" t="s">
        <v>6298</v>
      </c>
      <c r="F644" s="389"/>
      <c r="G644" s="389"/>
      <c r="H644" s="388"/>
      <c r="I644" s="389"/>
      <c r="J644" s="389"/>
      <c r="K644" s="387"/>
    </row>
    <row r="645" spans="1:11" ht="15" customHeight="1" thickBot="1">
      <c r="A645" s="389" t="s">
        <v>1208</v>
      </c>
      <c r="B645" s="389" t="s">
        <v>1209</v>
      </c>
      <c r="C645" s="389" t="s">
        <v>1208</v>
      </c>
      <c r="D645" s="389" t="s">
        <v>34</v>
      </c>
      <c r="E645" s="383" t="s">
        <v>5884</v>
      </c>
      <c r="F645" s="389"/>
      <c r="G645" s="389"/>
      <c r="H645" s="388"/>
      <c r="I645" s="389"/>
      <c r="J645" s="389"/>
      <c r="K645" s="387"/>
    </row>
    <row r="646" spans="1:11" ht="15" customHeight="1" thickBot="1">
      <c r="A646" s="389" t="s">
        <v>1210</v>
      </c>
      <c r="B646" s="389" t="s">
        <v>1211</v>
      </c>
      <c r="C646" s="389" t="s">
        <v>1210</v>
      </c>
      <c r="D646" s="389" t="s">
        <v>23</v>
      </c>
      <c r="E646" s="383" t="s">
        <v>6299</v>
      </c>
      <c r="F646" s="389"/>
      <c r="G646" s="389"/>
      <c r="H646" s="388"/>
      <c r="I646" s="389"/>
      <c r="J646" s="389"/>
      <c r="K646" s="387"/>
    </row>
    <row r="647" spans="1:11" ht="15" customHeight="1" thickBot="1">
      <c r="A647" s="389" t="s">
        <v>1212</v>
      </c>
      <c r="B647" s="389" t="s">
        <v>1213</v>
      </c>
      <c r="C647" s="389" t="s">
        <v>1212</v>
      </c>
      <c r="D647" s="389" t="s">
        <v>23</v>
      </c>
      <c r="E647" s="383" t="s">
        <v>6300</v>
      </c>
      <c r="F647" s="389"/>
      <c r="G647" s="389"/>
      <c r="H647" s="388"/>
      <c r="I647" s="389"/>
      <c r="J647" s="389"/>
      <c r="K647" s="387"/>
    </row>
    <row r="648" spans="1:11" ht="15" customHeight="1" thickBot="1">
      <c r="A648" s="389" t="s">
        <v>1214</v>
      </c>
      <c r="B648" s="389" t="s">
        <v>1215</v>
      </c>
      <c r="C648" s="389" t="s">
        <v>1214</v>
      </c>
      <c r="D648" s="389" t="s">
        <v>18</v>
      </c>
      <c r="E648" s="383" t="s">
        <v>6301</v>
      </c>
      <c r="F648" s="389"/>
      <c r="G648" s="389"/>
      <c r="H648" s="388"/>
      <c r="I648" s="389"/>
      <c r="J648" s="389"/>
      <c r="K648" s="387"/>
    </row>
    <row r="649" spans="1:11" ht="15" customHeight="1" thickBot="1">
      <c r="A649" s="389" t="s">
        <v>1214</v>
      </c>
      <c r="B649" s="389" t="s">
        <v>1215</v>
      </c>
      <c r="C649" s="389" t="s">
        <v>1214</v>
      </c>
      <c r="D649" s="389" t="s">
        <v>18</v>
      </c>
      <c r="E649" s="383" t="s">
        <v>6301</v>
      </c>
      <c r="F649" s="389"/>
      <c r="G649" s="389"/>
      <c r="H649" s="388"/>
      <c r="I649" s="389"/>
      <c r="J649" s="389"/>
      <c r="K649" s="387"/>
    </row>
    <row r="650" spans="1:11" ht="15" customHeight="1" thickBot="1">
      <c r="A650" s="389" t="s">
        <v>1214</v>
      </c>
      <c r="B650" s="389" t="s">
        <v>1215</v>
      </c>
      <c r="C650" s="389" t="s">
        <v>1214</v>
      </c>
      <c r="D650" s="389" t="s">
        <v>18</v>
      </c>
      <c r="E650" s="383" t="s">
        <v>6301</v>
      </c>
      <c r="F650" s="389"/>
      <c r="G650" s="389"/>
      <c r="H650" s="388"/>
      <c r="I650" s="389"/>
      <c r="J650" s="389"/>
      <c r="K650" s="387"/>
    </row>
    <row r="651" spans="1:11" ht="15" customHeight="1" thickBot="1">
      <c r="A651" s="389" t="s">
        <v>1216</v>
      </c>
      <c r="B651" s="389" t="s">
        <v>1217</v>
      </c>
      <c r="C651" s="389" t="s">
        <v>1216</v>
      </c>
      <c r="D651" s="389" t="s">
        <v>23</v>
      </c>
      <c r="E651" s="383" t="s">
        <v>6302</v>
      </c>
      <c r="F651" s="389"/>
      <c r="G651" s="389"/>
      <c r="H651" s="388"/>
      <c r="I651" s="389"/>
      <c r="J651" s="389"/>
      <c r="K651" s="387"/>
    </row>
    <row r="652" spans="1:11" ht="15" customHeight="1" thickBot="1">
      <c r="A652" s="389" t="s">
        <v>3947</v>
      </c>
      <c r="B652" s="389" t="s">
        <v>5678</v>
      </c>
      <c r="C652" s="389" t="s">
        <v>3947</v>
      </c>
      <c r="D652" s="389" t="s">
        <v>18</v>
      </c>
      <c r="E652" s="383" t="s">
        <v>6303</v>
      </c>
      <c r="F652" s="389"/>
      <c r="G652" s="389"/>
      <c r="H652" s="388"/>
      <c r="I652" s="389"/>
      <c r="J652" s="389"/>
      <c r="K652" s="387"/>
    </row>
    <row r="653" spans="1:11" ht="15" customHeight="1" thickBot="1">
      <c r="A653" s="389" t="s">
        <v>1218</v>
      </c>
      <c r="B653" s="389" t="s">
        <v>1219</v>
      </c>
      <c r="C653" s="389" t="s">
        <v>1218</v>
      </c>
      <c r="D653" s="389" t="s">
        <v>18</v>
      </c>
      <c r="E653" s="383" t="s">
        <v>6304</v>
      </c>
      <c r="F653" s="389"/>
      <c r="G653" s="389"/>
      <c r="H653" s="388"/>
      <c r="I653" s="389"/>
      <c r="J653" s="389"/>
      <c r="K653" s="387"/>
    </row>
    <row r="654" spans="1:11" ht="15" customHeight="1" thickBot="1">
      <c r="A654" s="389" t="s">
        <v>1220</v>
      </c>
      <c r="B654" s="389" t="s">
        <v>1221</v>
      </c>
      <c r="C654" s="389" t="s">
        <v>1220</v>
      </c>
      <c r="D654" s="389" t="s">
        <v>23</v>
      </c>
      <c r="E654" s="383" t="s">
        <v>6305</v>
      </c>
      <c r="F654" s="389"/>
      <c r="G654" s="389"/>
      <c r="H654" s="388"/>
      <c r="I654" s="389"/>
      <c r="J654" s="389"/>
      <c r="K654" s="387"/>
    </row>
    <row r="655" spans="1:11" ht="15" customHeight="1" thickBot="1">
      <c r="A655" s="389" t="s">
        <v>1222</v>
      </c>
      <c r="B655" s="389" t="s">
        <v>1223</v>
      </c>
      <c r="C655" s="389" t="s">
        <v>1222</v>
      </c>
      <c r="D655" s="389" t="s">
        <v>23</v>
      </c>
      <c r="E655" s="383" t="s">
        <v>6306</v>
      </c>
      <c r="F655" s="389"/>
      <c r="G655" s="389"/>
      <c r="H655" s="388"/>
      <c r="I655" s="389"/>
      <c r="J655" s="389"/>
      <c r="K655" s="387"/>
    </row>
    <row r="656" spans="1:11" ht="15" customHeight="1" thickBot="1">
      <c r="A656" s="389" t="s">
        <v>1224</v>
      </c>
      <c r="B656" s="389" t="s">
        <v>1225</v>
      </c>
      <c r="C656" s="389" t="s">
        <v>1224</v>
      </c>
      <c r="D656" s="389" t="s">
        <v>23</v>
      </c>
      <c r="E656" s="383" t="s">
        <v>6307</v>
      </c>
      <c r="F656" s="389"/>
      <c r="G656" s="389"/>
      <c r="H656" s="388"/>
      <c r="I656" s="389"/>
      <c r="J656" s="389"/>
      <c r="K656" s="387"/>
    </row>
    <row r="657" spans="1:11" ht="15" customHeight="1" thickBot="1">
      <c r="A657" s="389" t="s">
        <v>1226</v>
      </c>
      <c r="B657" s="389" t="s">
        <v>1227</v>
      </c>
      <c r="C657" s="389" t="s">
        <v>1226</v>
      </c>
      <c r="D657" s="389" t="s">
        <v>23</v>
      </c>
      <c r="E657" s="383" t="s">
        <v>6308</v>
      </c>
      <c r="F657" s="389"/>
      <c r="G657" s="389"/>
      <c r="H657" s="388"/>
      <c r="I657" s="389"/>
      <c r="J657" s="389"/>
      <c r="K657" s="387"/>
    </row>
    <row r="658" spans="1:11" ht="15" customHeight="1" thickBot="1">
      <c r="A658" s="389" t="s">
        <v>1228</v>
      </c>
      <c r="B658" s="389" t="s">
        <v>1229</v>
      </c>
      <c r="C658" s="389" t="s">
        <v>1228</v>
      </c>
      <c r="D658" s="389" t="s">
        <v>23</v>
      </c>
      <c r="E658" s="383" t="s">
        <v>6309</v>
      </c>
      <c r="F658" s="389"/>
      <c r="G658" s="389"/>
      <c r="H658" s="388"/>
      <c r="I658" s="389"/>
      <c r="J658" s="389"/>
      <c r="K658" s="387"/>
    </row>
    <row r="659" spans="1:11" ht="15" customHeight="1" thickBot="1">
      <c r="A659" s="389" t="s">
        <v>1230</v>
      </c>
      <c r="B659" s="389" t="s">
        <v>1231</v>
      </c>
      <c r="C659" s="389" t="s">
        <v>1230</v>
      </c>
      <c r="D659" s="389" t="s">
        <v>23</v>
      </c>
      <c r="E659" s="383" t="s">
        <v>6310</v>
      </c>
      <c r="F659" s="389"/>
      <c r="G659" s="389"/>
      <c r="H659" s="388"/>
      <c r="I659" s="389"/>
      <c r="J659" s="389"/>
      <c r="K659" s="387"/>
    </row>
    <row r="660" spans="1:11" ht="15" customHeight="1" thickBot="1">
      <c r="A660" s="389" t="s">
        <v>1232</v>
      </c>
      <c r="B660" s="389" t="s">
        <v>1233</v>
      </c>
      <c r="C660" s="389" t="s">
        <v>1232</v>
      </c>
      <c r="D660" s="389" t="s">
        <v>18</v>
      </c>
      <c r="E660" s="383" t="s">
        <v>6311</v>
      </c>
      <c r="F660" s="389"/>
      <c r="G660" s="389"/>
      <c r="H660" s="388"/>
      <c r="I660" s="389"/>
      <c r="J660" s="389"/>
      <c r="K660" s="387"/>
    </row>
    <row r="661" spans="1:11" ht="15" customHeight="1" thickBot="1">
      <c r="A661" s="389" t="s">
        <v>1234</v>
      </c>
      <c r="B661" s="389" t="s">
        <v>1235</v>
      </c>
      <c r="C661" s="389" t="s">
        <v>1234</v>
      </c>
      <c r="D661" s="389" t="s">
        <v>23</v>
      </c>
      <c r="E661" s="383" t="s">
        <v>6312</v>
      </c>
      <c r="F661" s="389"/>
      <c r="G661" s="389"/>
      <c r="H661" s="388"/>
      <c r="I661" s="389"/>
      <c r="J661" s="389"/>
      <c r="K661" s="387"/>
    </row>
    <row r="662" spans="1:11" ht="15" customHeight="1" thickBot="1">
      <c r="A662" s="389" t="s">
        <v>1236</v>
      </c>
      <c r="B662" s="389" t="s">
        <v>1237</v>
      </c>
      <c r="C662" s="389" t="s">
        <v>1236</v>
      </c>
      <c r="D662" s="389" t="s">
        <v>23</v>
      </c>
      <c r="E662" s="383" t="s">
        <v>6313</v>
      </c>
      <c r="F662" s="389"/>
      <c r="G662" s="389"/>
      <c r="H662" s="388"/>
      <c r="I662" s="389"/>
      <c r="J662" s="389"/>
      <c r="K662" s="387"/>
    </row>
    <row r="663" spans="1:11" ht="15" customHeight="1" thickBot="1">
      <c r="A663" s="389" t="s">
        <v>1238</v>
      </c>
      <c r="B663" s="389" t="s">
        <v>1239</v>
      </c>
      <c r="C663" s="389" t="s">
        <v>1238</v>
      </c>
      <c r="D663" s="389" t="s">
        <v>23</v>
      </c>
      <c r="E663" s="383" t="s">
        <v>6314</v>
      </c>
      <c r="F663" s="389"/>
      <c r="G663" s="389"/>
      <c r="H663" s="388"/>
      <c r="I663" s="389"/>
      <c r="J663" s="389"/>
      <c r="K663" s="387"/>
    </row>
    <row r="664" spans="1:11" ht="15" customHeight="1" thickBot="1">
      <c r="A664" s="389" t="s">
        <v>1240</v>
      </c>
      <c r="B664" s="389" t="s">
        <v>1241</v>
      </c>
      <c r="C664" s="389" t="s">
        <v>1240</v>
      </c>
      <c r="D664" s="389" t="s">
        <v>23</v>
      </c>
      <c r="E664" s="383" t="s">
        <v>6315</v>
      </c>
      <c r="F664" s="389"/>
      <c r="G664" s="389"/>
      <c r="H664" s="388"/>
      <c r="I664" s="389"/>
      <c r="J664" s="389"/>
      <c r="K664" s="387"/>
    </row>
    <row r="665" spans="1:11" ht="15" customHeight="1" thickBot="1">
      <c r="A665" s="389" t="s">
        <v>1242</v>
      </c>
      <c r="B665" s="389" t="s">
        <v>1243</v>
      </c>
      <c r="C665" s="389" t="s">
        <v>1242</v>
      </c>
      <c r="D665" s="389" t="s">
        <v>23</v>
      </c>
      <c r="E665" s="383" t="s">
        <v>6316</v>
      </c>
      <c r="F665" s="389"/>
      <c r="G665" s="389"/>
      <c r="H665" s="388"/>
      <c r="I665" s="389"/>
      <c r="J665" s="389"/>
      <c r="K665" s="387"/>
    </row>
    <row r="666" spans="1:11" ht="15" customHeight="1" thickBot="1">
      <c r="A666" s="389" t="s">
        <v>1244</v>
      </c>
      <c r="B666" s="389" t="s">
        <v>1245</v>
      </c>
      <c r="C666" s="389" t="s">
        <v>1244</v>
      </c>
      <c r="D666" s="389" t="s">
        <v>23</v>
      </c>
      <c r="E666" s="383" t="s">
        <v>6317</v>
      </c>
      <c r="F666" s="389"/>
      <c r="G666" s="389"/>
      <c r="H666" s="388"/>
      <c r="I666" s="389"/>
      <c r="J666" s="389"/>
      <c r="K666" s="387"/>
    </row>
    <row r="667" spans="1:11" ht="15" customHeight="1" thickBot="1">
      <c r="A667" s="389" t="s">
        <v>1246</v>
      </c>
      <c r="B667" s="389" t="s">
        <v>1247</v>
      </c>
      <c r="C667" s="389" t="s">
        <v>1246</v>
      </c>
      <c r="D667" s="389" t="s">
        <v>23</v>
      </c>
      <c r="E667" s="383" t="s">
        <v>6318</v>
      </c>
      <c r="F667" s="389"/>
      <c r="G667" s="389"/>
      <c r="H667" s="388"/>
      <c r="I667" s="389"/>
      <c r="J667" s="389"/>
      <c r="K667" s="387"/>
    </row>
    <row r="668" spans="1:11" ht="15" customHeight="1" thickBot="1">
      <c r="A668" s="389" t="s">
        <v>1248</v>
      </c>
      <c r="B668" s="389" t="s">
        <v>1249</v>
      </c>
      <c r="C668" s="389" t="s">
        <v>1248</v>
      </c>
      <c r="D668" s="389" t="s">
        <v>23</v>
      </c>
      <c r="E668" s="383" t="s">
        <v>6319</v>
      </c>
      <c r="F668" s="389"/>
      <c r="G668" s="389"/>
      <c r="H668" s="388"/>
      <c r="I668" s="389"/>
      <c r="J668" s="389"/>
      <c r="K668" s="387"/>
    </row>
    <row r="669" spans="1:11" ht="15" customHeight="1" thickBot="1">
      <c r="A669" s="389" t="s">
        <v>1250</v>
      </c>
      <c r="B669" s="389" t="s">
        <v>1251</v>
      </c>
      <c r="C669" s="389" t="s">
        <v>1250</v>
      </c>
      <c r="D669" s="389" t="s">
        <v>23</v>
      </c>
      <c r="E669" s="383" t="s">
        <v>6320</v>
      </c>
      <c r="F669" s="389"/>
      <c r="G669" s="389"/>
      <c r="H669" s="388"/>
      <c r="I669" s="389"/>
      <c r="J669" s="389"/>
      <c r="K669" s="387"/>
    </row>
    <row r="670" spans="1:11" ht="15" customHeight="1" thickBot="1">
      <c r="A670" s="389" t="s">
        <v>1252</v>
      </c>
      <c r="B670" s="389" t="s">
        <v>1253</v>
      </c>
      <c r="C670" s="389" t="s">
        <v>1252</v>
      </c>
      <c r="D670" s="389" t="s">
        <v>23</v>
      </c>
      <c r="E670" s="383" t="s">
        <v>6321</v>
      </c>
      <c r="F670" s="389"/>
      <c r="G670" s="389"/>
      <c r="H670" s="388"/>
      <c r="I670" s="389"/>
      <c r="J670" s="389"/>
      <c r="K670" s="387"/>
    </row>
    <row r="671" spans="1:11" ht="15" customHeight="1" thickBot="1">
      <c r="A671" s="389" t="s">
        <v>1254</v>
      </c>
      <c r="B671" s="389" t="s">
        <v>1255</v>
      </c>
      <c r="C671" s="389" t="s">
        <v>1254</v>
      </c>
      <c r="D671" s="389" t="s">
        <v>23</v>
      </c>
      <c r="E671" s="383" t="s">
        <v>6322</v>
      </c>
      <c r="F671" s="389"/>
      <c r="G671" s="389"/>
      <c r="H671" s="388"/>
      <c r="I671" s="389"/>
      <c r="J671" s="389"/>
      <c r="K671" s="387"/>
    </row>
    <row r="672" spans="1:11" ht="15" customHeight="1" thickBot="1">
      <c r="A672" s="389" t="s">
        <v>1256</v>
      </c>
      <c r="B672" s="389" t="s">
        <v>1257</v>
      </c>
      <c r="C672" s="389" t="s">
        <v>1256</v>
      </c>
      <c r="D672" s="389" t="s">
        <v>23</v>
      </c>
      <c r="E672" s="383" t="s">
        <v>6323</v>
      </c>
      <c r="F672" s="389"/>
      <c r="G672" s="389"/>
      <c r="H672" s="388"/>
      <c r="I672" s="389"/>
      <c r="J672" s="389"/>
      <c r="K672" s="387"/>
    </row>
    <row r="673" spans="1:11" ht="15" customHeight="1" thickBot="1">
      <c r="A673" s="389" t="s">
        <v>1258</v>
      </c>
      <c r="B673" s="389" t="s">
        <v>1259</v>
      </c>
      <c r="C673" s="389" t="s">
        <v>1258</v>
      </c>
      <c r="D673" s="389" t="s">
        <v>23</v>
      </c>
      <c r="E673" s="383" t="s">
        <v>6324</v>
      </c>
      <c r="F673" s="389"/>
      <c r="G673" s="389"/>
      <c r="H673" s="388"/>
      <c r="I673" s="389"/>
      <c r="J673" s="389"/>
      <c r="K673" s="387"/>
    </row>
    <row r="674" spans="1:11" ht="15" customHeight="1" thickBot="1">
      <c r="A674" s="389" t="s">
        <v>5507</v>
      </c>
      <c r="B674" s="389" t="s">
        <v>5508</v>
      </c>
      <c r="C674" s="389" t="s">
        <v>5507</v>
      </c>
      <c r="D674" s="389" t="s">
        <v>18</v>
      </c>
      <c r="E674" s="383" t="s">
        <v>6325</v>
      </c>
      <c r="F674" s="389"/>
      <c r="G674" s="389"/>
      <c r="H674" s="388"/>
      <c r="I674" s="389"/>
      <c r="J674" s="389"/>
      <c r="K674" s="387"/>
    </row>
    <row r="675" spans="1:11" ht="15" customHeight="1" thickBot="1">
      <c r="A675" s="389" t="s">
        <v>1260</v>
      </c>
      <c r="B675" s="389" t="s">
        <v>1261</v>
      </c>
      <c r="C675" s="389" t="s">
        <v>1260</v>
      </c>
      <c r="D675" s="389" t="s">
        <v>18</v>
      </c>
      <c r="E675" s="383" t="s">
        <v>6326</v>
      </c>
      <c r="F675" s="389"/>
      <c r="G675" s="389"/>
      <c r="H675" s="388"/>
      <c r="I675" s="389"/>
      <c r="J675" s="389"/>
      <c r="K675" s="387"/>
    </row>
    <row r="676" spans="1:11" ht="15" customHeight="1" thickBot="1">
      <c r="A676" s="389" t="s">
        <v>3948</v>
      </c>
      <c r="B676" s="389" t="s">
        <v>3829</v>
      </c>
      <c r="C676" s="389" t="s">
        <v>3948</v>
      </c>
      <c r="D676" s="389" t="s">
        <v>18</v>
      </c>
      <c r="E676" s="383" t="s">
        <v>6327</v>
      </c>
      <c r="F676" s="389"/>
      <c r="G676" s="389"/>
      <c r="H676" s="388"/>
      <c r="I676" s="389"/>
      <c r="J676" s="389"/>
      <c r="K676" s="387"/>
    </row>
    <row r="677" spans="1:11" ht="15" customHeight="1" thickBot="1">
      <c r="A677" s="389" t="s">
        <v>1262</v>
      </c>
      <c r="B677" s="389" t="s">
        <v>1263</v>
      </c>
      <c r="C677" s="389" t="s">
        <v>1262</v>
      </c>
      <c r="D677" s="389" t="s">
        <v>18</v>
      </c>
      <c r="E677" s="383" t="s">
        <v>6328</v>
      </c>
      <c r="F677" s="389"/>
      <c r="G677" s="389"/>
      <c r="H677" s="388"/>
      <c r="I677" s="389"/>
      <c r="J677" s="389"/>
      <c r="K677" s="387"/>
    </row>
    <row r="678" spans="1:11" ht="15" customHeight="1" thickBot="1">
      <c r="A678" s="389" t="s">
        <v>1264</v>
      </c>
      <c r="B678" s="389" t="s">
        <v>1265</v>
      </c>
      <c r="C678" s="389" t="s">
        <v>1264</v>
      </c>
      <c r="D678" s="389" t="s">
        <v>18</v>
      </c>
      <c r="E678" s="383" t="s">
        <v>6329</v>
      </c>
      <c r="F678" s="389"/>
      <c r="G678" s="389"/>
      <c r="H678" s="388"/>
      <c r="I678" s="389"/>
      <c r="J678" s="389"/>
      <c r="K678" s="387"/>
    </row>
    <row r="679" spans="1:11" ht="15" customHeight="1" thickBot="1">
      <c r="A679" s="389" t="s">
        <v>1266</v>
      </c>
      <c r="B679" s="389" t="s">
        <v>1267</v>
      </c>
      <c r="C679" s="389" t="s">
        <v>1266</v>
      </c>
      <c r="D679" s="389" t="s">
        <v>18</v>
      </c>
      <c r="E679" s="383" t="s">
        <v>6330</v>
      </c>
      <c r="F679" s="389"/>
      <c r="G679" s="389"/>
      <c r="H679" s="388"/>
      <c r="I679" s="389"/>
      <c r="J679" s="389"/>
      <c r="K679" s="387"/>
    </row>
    <row r="680" spans="1:11" ht="15" customHeight="1" thickBot="1">
      <c r="A680" s="389" t="s">
        <v>1268</v>
      </c>
      <c r="B680" s="389" t="s">
        <v>1269</v>
      </c>
      <c r="C680" s="389" t="s">
        <v>1268</v>
      </c>
      <c r="D680" s="389" t="s">
        <v>23</v>
      </c>
      <c r="E680" s="383" t="s">
        <v>6331</v>
      </c>
      <c r="F680" s="389"/>
      <c r="G680" s="389"/>
      <c r="H680" s="388"/>
      <c r="I680" s="389"/>
      <c r="J680" s="389"/>
      <c r="K680" s="387"/>
    </row>
    <row r="681" spans="1:11" ht="15" customHeight="1" thickBot="1">
      <c r="A681" s="389" t="s">
        <v>1270</v>
      </c>
      <c r="B681" s="389" t="s">
        <v>1271</v>
      </c>
      <c r="C681" s="389" t="s">
        <v>1270</v>
      </c>
      <c r="D681" s="389" t="s">
        <v>34</v>
      </c>
      <c r="E681" s="383" t="s">
        <v>6332</v>
      </c>
      <c r="F681" s="389"/>
      <c r="G681" s="389"/>
      <c r="H681" s="388"/>
      <c r="I681" s="389"/>
      <c r="J681" s="389"/>
      <c r="K681" s="387"/>
    </row>
    <row r="682" spans="1:11" ht="15" customHeight="1" thickBot="1">
      <c r="A682" s="389" t="s">
        <v>1272</v>
      </c>
      <c r="B682" s="389" t="s">
        <v>1273</v>
      </c>
      <c r="C682" s="389" t="s">
        <v>1272</v>
      </c>
      <c r="D682" s="389" t="s">
        <v>23</v>
      </c>
      <c r="E682" s="383" t="s">
        <v>6333</v>
      </c>
      <c r="F682" s="389"/>
      <c r="G682" s="389"/>
      <c r="H682" s="388"/>
      <c r="I682" s="389"/>
      <c r="J682" s="389"/>
      <c r="K682" s="387"/>
    </row>
    <row r="683" spans="1:11" ht="15" customHeight="1" thickBot="1">
      <c r="A683" s="389" t="s">
        <v>1274</v>
      </c>
      <c r="B683" s="389" t="s">
        <v>1275</v>
      </c>
      <c r="C683" s="389" t="s">
        <v>1274</v>
      </c>
      <c r="D683" s="389" t="s">
        <v>23</v>
      </c>
      <c r="E683" s="383" t="s">
        <v>6334</v>
      </c>
      <c r="F683" s="389"/>
      <c r="G683" s="389"/>
      <c r="H683" s="388"/>
      <c r="I683" s="389"/>
      <c r="J683" s="389"/>
      <c r="K683" s="387"/>
    </row>
    <row r="684" spans="1:11" ht="15" customHeight="1" thickBot="1">
      <c r="A684" s="389" t="s">
        <v>1276</v>
      </c>
      <c r="B684" s="389" t="s">
        <v>1277</v>
      </c>
      <c r="C684" s="389" t="s">
        <v>1276</v>
      </c>
      <c r="D684" s="389" t="s">
        <v>23</v>
      </c>
      <c r="E684" s="383" t="s">
        <v>6335</v>
      </c>
      <c r="F684" s="389"/>
      <c r="G684" s="389"/>
      <c r="H684" s="388"/>
      <c r="I684" s="389"/>
      <c r="J684" s="389"/>
      <c r="K684" s="387"/>
    </row>
    <row r="685" spans="1:11" ht="15" customHeight="1" thickBot="1">
      <c r="A685" s="389" t="s">
        <v>1278</v>
      </c>
      <c r="B685" s="389" t="s">
        <v>1279</v>
      </c>
      <c r="C685" s="389" t="s">
        <v>1278</v>
      </c>
      <c r="D685" s="389" t="s">
        <v>23</v>
      </c>
      <c r="E685" s="383" t="s">
        <v>6336</v>
      </c>
      <c r="F685" s="389"/>
      <c r="G685" s="389"/>
      <c r="H685" s="388"/>
      <c r="I685" s="389"/>
      <c r="J685" s="389"/>
      <c r="K685" s="387"/>
    </row>
    <row r="686" spans="1:11" ht="15" customHeight="1" thickBot="1">
      <c r="A686" s="389" t="s">
        <v>1280</v>
      </c>
      <c r="B686" s="389" t="s">
        <v>1281</v>
      </c>
      <c r="C686" s="389" t="s">
        <v>1280</v>
      </c>
      <c r="D686" s="389" t="s">
        <v>23</v>
      </c>
      <c r="E686" s="383" t="s">
        <v>6337</v>
      </c>
      <c r="F686" s="389"/>
      <c r="G686" s="389"/>
      <c r="H686" s="388"/>
      <c r="I686" s="389"/>
      <c r="J686" s="389"/>
      <c r="K686" s="387"/>
    </row>
    <row r="687" spans="1:11" ht="15" customHeight="1" thickBot="1">
      <c r="A687" s="389" t="s">
        <v>1282</v>
      </c>
      <c r="B687" s="389" t="s">
        <v>1283</v>
      </c>
      <c r="C687" s="389" t="s">
        <v>1282</v>
      </c>
      <c r="D687" s="389" t="s">
        <v>23</v>
      </c>
      <c r="E687" s="383" t="s">
        <v>6338</v>
      </c>
      <c r="F687" s="389"/>
      <c r="G687" s="389"/>
      <c r="H687" s="388"/>
      <c r="I687" s="389"/>
      <c r="J687" s="389"/>
      <c r="K687" s="387"/>
    </row>
    <row r="688" spans="1:11" ht="15" customHeight="1" thickBot="1">
      <c r="A688" s="389" t="s">
        <v>1284</v>
      </c>
      <c r="B688" s="389" t="s">
        <v>1285</v>
      </c>
      <c r="C688" s="389" t="s">
        <v>1284</v>
      </c>
      <c r="D688" s="389" t="s">
        <v>23</v>
      </c>
      <c r="E688" s="383" t="s">
        <v>6339</v>
      </c>
      <c r="F688" s="389"/>
      <c r="G688" s="389"/>
      <c r="H688" s="388"/>
      <c r="I688" s="389"/>
      <c r="J688" s="389"/>
      <c r="K688" s="387"/>
    </row>
    <row r="689" spans="1:11" ht="15" customHeight="1" thickBot="1">
      <c r="A689" s="389" t="s">
        <v>884</v>
      </c>
      <c r="B689" s="389" t="s">
        <v>5488</v>
      </c>
      <c r="C689" s="389" t="s">
        <v>884</v>
      </c>
      <c r="D689" s="389" t="s">
        <v>18</v>
      </c>
      <c r="E689" s="383" t="s">
        <v>6340</v>
      </c>
      <c r="F689" s="389"/>
      <c r="G689" s="389"/>
      <c r="H689" s="388"/>
      <c r="I689" s="389"/>
      <c r="J689" s="389"/>
      <c r="K689" s="387"/>
    </row>
    <row r="690" spans="1:11" ht="15" customHeight="1" thickBot="1">
      <c r="A690" s="389" t="s">
        <v>1286</v>
      </c>
      <c r="B690" s="389" t="s">
        <v>1287</v>
      </c>
      <c r="C690" s="389" t="s">
        <v>1286</v>
      </c>
      <c r="D690" s="389" t="s">
        <v>23</v>
      </c>
      <c r="E690" s="383" t="s">
        <v>6341</v>
      </c>
      <c r="F690" s="389"/>
      <c r="G690" s="389"/>
      <c r="H690" s="388"/>
      <c r="I690" s="389"/>
      <c r="J690" s="389"/>
      <c r="K690" s="387"/>
    </row>
    <row r="691" spans="1:11" ht="15" customHeight="1" thickBot="1">
      <c r="A691" s="389" t="s">
        <v>1288</v>
      </c>
      <c r="B691" s="389" t="s">
        <v>1289</v>
      </c>
      <c r="C691" s="389" t="s">
        <v>1288</v>
      </c>
      <c r="D691" s="389" t="s">
        <v>23</v>
      </c>
      <c r="E691" s="383" t="s">
        <v>6342</v>
      </c>
      <c r="F691" s="389"/>
      <c r="G691" s="389"/>
      <c r="H691" s="388"/>
      <c r="I691" s="389"/>
      <c r="J691" s="389"/>
      <c r="K691" s="387"/>
    </row>
    <row r="692" spans="1:11" ht="15" customHeight="1" thickBot="1">
      <c r="A692" s="389" t="s">
        <v>1290</v>
      </c>
      <c r="B692" s="389" t="s">
        <v>1291</v>
      </c>
      <c r="C692" s="389" t="s">
        <v>1290</v>
      </c>
      <c r="D692" s="389" t="s">
        <v>34</v>
      </c>
      <c r="E692" s="383" t="s">
        <v>6343</v>
      </c>
      <c r="F692" s="389"/>
      <c r="G692" s="389"/>
      <c r="H692" s="388"/>
      <c r="I692" s="389"/>
      <c r="J692" s="389"/>
      <c r="K692" s="387"/>
    </row>
    <row r="693" spans="1:11" ht="15" customHeight="1" thickBot="1">
      <c r="A693" s="389" t="s">
        <v>1292</v>
      </c>
      <c r="B693" s="389" t="s">
        <v>1293</v>
      </c>
      <c r="C693" s="389" t="s">
        <v>1292</v>
      </c>
      <c r="D693" s="389" t="s">
        <v>18</v>
      </c>
      <c r="E693" s="383" t="s">
        <v>6344</v>
      </c>
      <c r="F693" s="389"/>
      <c r="G693" s="389"/>
      <c r="H693" s="388"/>
      <c r="I693" s="389"/>
      <c r="J693" s="389"/>
      <c r="K693" s="387"/>
    </row>
    <row r="694" spans="1:11" ht="15" customHeight="1" thickBot="1">
      <c r="A694" s="389" t="s">
        <v>1294</v>
      </c>
      <c r="B694" s="389" t="s">
        <v>1295</v>
      </c>
      <c r="C694" s="389" t="s">
        <v>1294</v>
      </c>
      <c r="D694" s="389" t="s">
        <v>23</v>
      </c>
      <c r="E694" s="383" t="s">
        <v>6345</v>
      </c>
      <c r="F694" s="389"/>
      <c r="G694" s="389"/>
      <c r="H694" s="388"/>
      <c r="I694" s="389"/>
      <c r="J694" s="389"/>
      <c r="K694" s="387"/>
    </row>
    <row r="695" spans="1:11" ht="15" customHeight="1" thickBot="1">
      <c r="A695" s="389" t="s">
        <v>1296</v>
      </c>
      <c r="B695" s="389" t="s">
        <v>1297</v>
      </c>
      <c r="C695" s="389" t="s">
        <v>1296</v>
      </c>
      <c r="D695" s="389" t="s">
        <v>23</v>
      </c>
      <c r="E695" s="383" t="s">
        <v>6346</v>
      </c>
      <c r="F695" s="389"/>
      <c r="G695" s="389"/>
      <c r="H695" s="388"/>
      <c r="I695" s="389"/>
      <c r="J695" s="389"/>
      <c r="K695" s="387"/>
    </row>
    <row r="696" spans="1:11" ht="15" customHeight="1" thickBot="1">
      <c r="A696" s="389" t="s">
        <v>1298</v>
      </c>
      <c r="B696" s="389" t="s">
        <v>5663</v>
      </c>
      <c r="C696" s="389" t="s">
        <v>1298</v>
      </c>
      <c r="D696" s="389" t="s">
        <v>18</v>
      </c>
      <c r="E696" s="383" t="s">
        <v>6347</v>
      </c>
      <c r="F696" s="389"/>
      <c r="G696" s="389"/>
      <c r="H696" s="388"/>
      <c r="I696" s="389"/>
      <c r="J696" s="389"/>
      <c r="K696" s="387"/>
    </row>
    <row r="697" spans="1:11" ht="15" customHeight="1" thickBot="1">
      <c r="A697" s="389" t="s">
        <v>1299</v>
      </c>
      <c r="B697" s="389" t="s">
        <v>1300</v>
      </c>
      <c r="C697" s="389" t="s">
        <v>1299</v>
      </c>
      <c r="D697" s="389" t="s">
        <v>34</v>
      </c>
      <c r="E697" s="383" t="s">
        <v>6348</v>
      </c>
      <c r="F697" s="389"/>
      <c r="G697" s="389"/>
      <c r="H697" s="388"/>
      <c r="I697" s="389"/>
      <c r="J697" s="389"/>
      <c r="K697" s="387"/>
    </row>
    <row r="698" spans="1:11" ht="15" customHeight="1" thickBot="1">
      <c r="A698" s="389" t="s">
        <v>1301</v>
      </c>
      <c r="B698" s="389" t="s">
        <v>1302</v>
      </c>
      <c r="C698" s="389" t="s">
        <v>1301</v>
      </c>
      <c r="D698" s="389" t="s">
        <v>23</v>
      </c>
      <c r="E698" s="383" t="s">
        <v>6349</v>
      </c>
      <c r="F698" s="389"/>
      <c r="G698" s="389"/>
      <c r="H698" s="388"/>
      <c r="I698" s="389"/>
      <c r="J698" s="389"/>
      <c r="K698" s="387"/>
    </row>
    <row r="699" spans="1:11" ht="15" customHeight="1" thickBot="1">
      <c r="A699" s="389" t="s">
        <v>1303</v>
      </c>
      <c r="B699" s="389" t="s">
        <v>1304</v>
      </c>
      <c r="C699" s="389" t="s">
        <v>1303</v>
      </c>
      <c r="D699" s="389" t="s">
        <v>23</v>
      </c>
      <c r="E699" s="383" t="s">
        <v>6350</v>
      </c>
      <c r="F699" s="389"/>
      <c r="G699" s="389"/>
      <c r="H699" s="388"/>
      <c r="I699" s="389"/>
      <c r="J699" s="389"/>
      <c r="K699" s="387"/>
    </row>
    <row r="700" spans="1:11" ht="15" customHeight="1" thickBot="1">
      <c r="A700" s="389" t="s">
        <v>1305</v>
      </c>
      <c r="B700" s="389" t="s">
        <v>1306</v>
      </c>
      <c r="C700" s="389" t="s">
        <v>1305</v>
      </c>
      <c r="D700" s="389" t="s">
        <v>23</v>
      </c>
      <c r="E700" s="383" t="s">
        <v>6351</v>
      </c>
      <c r="F700" s="389"/>
      <c r="G700" s="389"/>
      <c r="H700" s="388"/>
      <c r="I700" s="389"/>
      <c r="J700" s="389"/>
      <c r="K700" s="387"/>
    </row>
    <row r="701" spans="1:11" ht="15" customHeight="1" thickBot="1">
      <c r="A701" s="389" t="s">
        <v>1307</v>
      </c>
      <c r="B701" s="389" t="s">
        <v>1308</v>
      </c>
      <c r="C701" s="389" t="s">
        <v>1307</v>
      </c>
      <c r="D701" s="389" t="s">
        <v>23</v>
      </c>
      <c r="E701" s="383" t="s">
        <v>6352</v>
      </c>
      <c r="F701" s="389"/>
      <c r="G701" s="389"/>
      <c r="H701" s="388"/>
      <c r="I701" s="389"/>
      <c r="J701" s="389"/>
      <c r="K701" s="387"/>
    </row>
    <row r="702" spans="1:11" ht="15" customHeight="1" thickBot="1">
      <c r="A702" s="389" t="s">
        <v>1309</v>
      </c>
      <c r="B702" s="389" t="s">
        <v>1310</v>
      </c>
      <c r="C702" s="389" t="s">
        <v>1309</v>
      </c>
      <c r="D702" s="389" t="s">
        <v>23</v>
      </c>
      <c r="E702" s="383" t="s">
        <v>6353</v>
      </c>
      <c r="F702" s="389"/>
      <c r="G702" s="389"/>
      <c r="H702" s="388"/>
      <c r="I702" s="389"/>
      <c r="J702" s="389"/>
      <c r="K702" s="387"/>
    </row>
    <row r="703" spans="1:11" ht="15" customHeight="1" thickBot="1">
      <c r="A703" s="389" t="s">
        <v>1311</v>
      </c>
      <c r="B703" s="389" t="s">
        <v>1312</v>
      </c>
      <c r="C703" s="389" t="s">
        <v>1311</v>
      </c>
      <c r="D703" s="389" t="s">
        <v>23</v>
      </c>
      <c r="E703" s="383" t="s">
        <v>6354</v>
      </c>
      <c r="F703" s="389"/>
      <c r="G703" s="389"/>
      <c r="H703" s="388"/>
      <c r="I703" s="389"/>
      <c r="J703" s="389"/>
      <c r="K703" s="387"/>
    </row>
    <row r="704" spans="1:11" ht="15" customHeight="1" thickBot="1">
      <c r="A704" s="389" t="s">
        <v>1313</v>
      </c>
      <c r="B704" s="389" t="s">
        <v>1314</v>
      </c>
      <c r="C704" s="389" t="s">
        <v>1313</v>
      </c>
      <c r="D704" s="389" t="s">
        <v>23</v>
      </c>
      <c r="E704" s="383" t="s">
        <v>6355</v>
      </c>
      <c r="F704" s="389"/>
      <c r="G704" s="389"/>
      <c r="H704" s="388"/>
      <c r="I704" s="389"/>
      <c r="J704" s="389"/>
      <c r="K704" s="387"/>
    </row>
    <row r="705" spans="1:11" ht="15" customHeight="1" thickBot="1">
      <c r="A705" s="389" t="s">
        <v>1315</v>
      </c>
      <c r="B705" s="389" t="s">
        <v>1316</v>
      </c>
      <c r="C705" s="389" t="s">
        <v>1315</v>
      </c>
      <c r="D705" s="389" t="s">
        <v>23</v>
      </c>
      <c r="E705" s="383" t="s">
        <v>6356</v>
      </c>
      <c r="F705" s="389"/>
      <c r="G705" s="389"/>
      <c r="H705" s="388"/>
      <c r="I705" s="389"/>
      <c r="J705" s="389"/>
      <c r="K705" s="387"/>
    </row>
    <row r="706" spans="1:11" ht="15" customHeight="1" thickBot="1">
      <c r="A706" s="389" t="s">
        <v>1317</v>
      </c>
      <c r="B706" s="389" t="s">
        <v>1318</v>
      </c>
      <c r="C706" s="389" t="s">
        <v>1317</v>
      </c>
      <c r="D706" s="389" t="s">
        <v>23</v>
      </c>
      <c r="E706" s="383" t="s">
        <v>6357</v>
      </c>
      <c r="F706" s="389"/>
      <c r="G706" s="389"/>
      <c r="H706" s="388"/>
      <c r="I706" s="389"/>
      <c r="J706" s="389"/>
      <c r="K706" s="387"/>
    </row>
    <row r="707" spans="1:11" ht="15" customHeight="1" thickBot="1">
      <c r="A707" s="389" t="s">
        <v>1319</v>
      </c>
      <c r="B707" s="389" t="s">
        <v>1320</v>
      </c>
      <c r="C707" s="389" t="s">
        <v>1319</v>
      </c>
      <c r="D707" s="389" t="s">
        <v>23</v>
      </c>
      <c r="E707" s="383" t="s">
        <v>6358</v>
      </c>
      <c r="F707" s="389"/>
      <c r="G707" s="389"/>
      <c r="H707" s="388"/>
      <c r="I707" s="389"/>
      <c r="J707" s="389"/>
      <c r="K707" s="387"/>
    </row>
    <row r="708" spans="1:11" ht="15" customHeight="1" thickBot="1">
      <c r="A708" s="389" t="s">
        <v>1321</v>
      </c>
      <c r="B708" s="389" t="s">
        <v>1322</v>
      </c>
      <c r="C708" s="389" t="s">
        <v>1321</v>
      </c>
      <c r="D708" s="389" t="s">
        <v>23</v>
      </c>
      <c r="E708" s="383" t="s">
        <v>6359</v>
      </c>
      <c r="F708" s="389"/>
      <c r="G708" s="389"/>
      <c r="H708" s="388"/>
      <c r="I708" s="389"/>
      <c r="J708" s="389"/>
      <c r="K708" s="387"/>
    </row>
    <row r="709" spans="1:11" ht="15" customHeight="1" thickBot="1">
      <c r="A709" s="389" t="s">
        <v>1323</v>
      </c>
      <c r="B709" s="389" t="s">
        <v>1324</v>
      </c>
      <c r="C709" s="389" t="s">
        <v>1323</v>
      </c>
      <c r="D709" s="389" t="s">
        <v>23</v>
      </c>
      <c r="E709" s="383" t="s">
        <v>6360</v>
      </c>
      <c r="F709" s="389"/>
      <c r="G709" s="389"/>
      <c r="H709" s="388"/>
      <c r="I709" s="389"/>
      <c r="J709" s="389"/>
      <c r="K709" s="387"/>
    </row>
    <row r="710" spans="1:11" ht="15" customHeight="1" thickBot="1">
      <c r="A710" s="389" t="s">
        <v>1325</v>
      </c>
      <c r="B710" s="389" t="s">
        <v>1326</v>
      </c>
      <c r="C710" s="389" t="s">
        <v>1325</v>
      </c>
      <c r="D710" s="389" t="s">
        <v>23</v>
      </c>
      <c r="E710" s="383" t="s">
        <v>6361</v>
      </c>
      <c r="F710" s="389"/>
      <c r="G710" s="389"/>
      <c r="H710" s="388"/>
      <c r="I710" s="389"/>
      <c r="J710" s="389"/>
      <c r="K710" s="387"/>
    </row>
    <row r="711" spans="1:11" ht="15" customHeight="1" thickBot="1">
      <c r="A711" s="389" t="s">
        <v>1327</v>
      </c>
      <c r="B711" s="389" t="s">
        <v>1328</v>
      </c>
      <c r="C711" s="389" t="s">
        <v>1327</v>
      </c>
      <c r="D711" s="389" t="s">
        <v>23</v>
      </c>
      <c r="E711" s="383" t="s">
        <v>6362</v>
      </c>
      <c r="F711" s="389"/>
      <c r="G711" s="389"/>
      <c r="H711" s="388"/>
      <c r="I711" s="389"/>
      <c r="J711" s="389"/>
      <c r="K711" s="387"/>
    </row>
    <row r="712" spans="1:11" ht="15" customHeight="1" thickBot="1">
      <c r="A712" s="389" t="s">
        <v>1329</v>
      </c>
      <c r="B712" s="389" t="s">
        <v>1330</v>
      </c>
      <c r="C712" s="389" t="s">
        <v>1329</v>
      </c>
      <c r="D712" s="389" t="s">
        <v>23</v>
      </c>
      <c r="E712" s="383" t="s">
        <v>6363</v>
      </c>
      <c r="F712" s="389"/>
      <c r="G712" s="389"/>
      <c r="H712" s="388"/>
      <c r="I712" s="389"/>
      <c r="J712" s="389"/>
      <c r="K712" s="387"/>
    </row>
    <row r="713" spans="1:11" ht="15" customHeight="1" thickBot="1">
      <c r="A713" s="389" t="s">
        <v>1331</v>
      </c>
      <c r="B713" s="389" t="s">
        <v>1332</v>
      </c>
      <c r="C713" s="389" t="s">
        <v>1331</v>
      </c>
      <c r="D713" s="389" t="s">
        <v>23</v>
      </c>
      <c r="E713" s="383" t="s">
        <v>6364</v>
      </c>
      <c r="F713" s="389"/>
      <c r="G713" s="389"/>
      <c r="H713" s="388"/>
      <c r="I713" s="389"/>
      <c r="J713" s="389"/>
      <c r="K713" s="387"/>
    </row>
    <row r="714" spans="1:11" ht="15" customHeight="1" thickBot="1">
      <c r="A714" s="389" t="s">
        <v>1333</v>
      </c>
      <c r="B714" s="389" t="s">
        <v>1334</v>
      </c>
      <c r="C714" s="389" t="s">
        <v>1333</v>
      </c>
      <c r="D714" s="389" t="s">
        <v>18</v>
      </c>
      <c r="E714" s="383" t="s">
        <v>6365</v>
      </c>
      <c r="F714" s="389"/>
      <c r="G714" s="389"/>
      <c r="H714" s="388"/>
      <c r="I714" s="389"/>
      <c r="J714" s="389"/>
      <c r="K714" s="387"/>
    </row>
    <row r="715" spans="1:11" ht="15" customHeight="1" thickBot="1">
      <c r="A715" s="389" t="s">
        <v>1335</v>
      </c>
      <c r="B715" s="389" t="s">
        <v>1336</v>
      </c>
      <c r="C715" s="389" t="s">
        <v>1335</v>
      </c>
      <c r="D715" s="389" t="s">
        <v>23</v>
      </c>
      <c r="E715" s="383" t="s">
        <v>6366</v>
      </c>
      <c r="F715" s="389"/>
      <c r="G715" s="389"/>
      <c r="H715" s="388"/>
      <c r="I715" s="389"/>
      <c r="J715" s="389"/>
      <c r="K715" s="387"/>
    </row>
    <row r="716" spans="1:11" ht="15" customHeight="1" thickBot="1">
      <c r="A716" s="389" t="s">
        <v>1337</v>
      </c>
      <c r="B716" s="389" t="s">
        <v>1338</v>
      </c>
      <c r="C716" s="389" t="s">
        <v>1337</v>
      </c>
      <c r="D716" s="389" t="s">
        <v>23</v>
      </c>
      <c r="E716" s="383" t="s">
        <v>6367</v>
      </c>
      <c r="F716" s="389"/>
      <c r="G716" s="389"/>
      <c r="H716" s="388"/>
      <c r="I716" s="389"/>
      <c r="J716" s="389"/>
      <c r="K716" s="387"/>
    </row>
    <row r="717" spans="1:11" ht="15" customHeight="1" thickBot="1">
      <c r="A717" s="389" t="s">
        <v>1339</v>
      </c>
      <c r="B717" s="389" t="s">
        <v>1340</v>
      </c>
      <c r="C717" s="389" t="s">
        <v>1339</v>
      </c>
      <c r="D717" s="389" t="s">
        <v>174</v>
      </c>
      <c r="E717" s="383" t="s">
        <v>6368</v>
      </c>
      <c r="F717" s="389"/>
      <c r="G717" s="389"/>
      <c r="H717" s="388"/>
      <c r="I717" s="389"/>
      <c r="J717" s="389"/>
      <c r="K717" s="387"/>
    </row>
    <row r="718" spans="1:11" ht="15" customHeight="1" thickBot="1">
      <c r="A718" s="389" t="s">
        <v>1341</v>
      </c>
      <c r="B718" s="389" t="s">
        <v>1342</v>
      </c>
      <c r="C718" s="389" t="s">
        <v>1341</v>
      </c>
      <c r="D718" s="389" t="s">
        <v>23</v>
      </c>
      <c r="E718" s="383" t="s">
        <v>6369</v>
      </c>
      <c r="F718" s="389"/>
      <c r="G718" s="389"/>
      <c r="H718" s="388"/>
      <c r="I718" s="389"/>
      <c r="J718" s="389"/>
      <c r="K718" s="387"/>
    </row>
    <row r="719" spans="1:11" ht="15" customHeight="1" thickBot="1">
      <c r="A719" s="389" t="s">
        <v>1343</v>
      </c>
      <c r="B719" s="389" t="s">
        <v>1344</v>
      </c>
      <c r="C719" s="389" t="s">
        <v>1343</v>
      </c>
      <c r="D719" s="389" t="s">
        <v>34</v>
      </c>
      <c r="E719" s="383" t="s">
        <v>6370</v>
      </c>
      <c r="F719" s="389"/>
      <c r="G719" s="389"/>
      <c r="H719" s="388"/>
      <c r="I719" s="389"/>
      <c r="J719" s="389"/>
      <c r="K719" s="387"/>
    </row>
    <row r="720" spans="1:11" ht="15" customHeight="1" thickBot="1">
      <c r="A720" s="389" t="s">
        <v>1345</v>
      </c>
      <c r="B720" s="389" t="s">
        <v>1346</v>
      </c>
      <c r="C720" s="389" t="s">
        <v>1345</v>
      </c>
      <c r="D720" s="389" t="s">
        <v>23</v>
      </c>
      <c r="E720" s="383" t="s">
        <v>6371</v>
      </c>
      <c r="F720" s="389"/>
      <c r="G720" s="389"/>
      <c r="H720" s="388"/>
      <c r="I720" s="389"/>
      <c r="J720" s="389"/>
      <c r="K720" s="387"/>
    </row>
    <row r="721" spans="1:11" ht="15" customHeight="1" thickBot="1">
      <c r="A721" s="389" t="s">
        <v>1347</v>
      </c>
      <c r="B721" s="389" t="s">
        <v>1348</v>
      </c>
      <c r="C721" s="389" t="s">
        <v>1347</v>
      </c>
      <c r="D721" s="389" t="s">
        <v>34</v>
      </c>
      <c r="E721" s="383" t="s">
        <v>6372</v>
      </c>
      <c r="F721" s="389"/>
      <c r="G721" s="389"/>
      <c r="H721" s="388"/>
      <c r="I721" s="389"/>
      <c r="J721" s="389"/>
      <c r="K721" s="387"/>
    </row>
    <row r="722" spans="1:11" ht="15" customHeight="1" thickBot="1">
      <c r="A722" s="389" t="s">
        <v>1349</v>
      </c>
      <c r="B722" s="389" t="s">
        <v>1350</v>
      </c>
      <c r="C722" s="389" t="s">
        <v>1349</v>
      </c>
      <c r="D722" s="389" t="s">
        <v>23</v>
      </c>
      <c r="E722" s="383" t="s">
        <v>6373</v>
      </c>
      <c r="F722" s="389"/>
      <c r="G722" s="389"/>
      <c r="H722" s="388"/>
      <c r="I722" s="389"/>
      <c r="J722" s="389"/>
      <c r="K722" s="387"/>
    </row>
    <row r="723" spans="1:11" ht="15" customHeight="1" thickBot="1">
      <c r="A723" s="389" t="s">
        <v>1351</v>
      </c>
      <c r="B723" s="389" t="s">
        <v>1352</v>
      </c>
      <c r="C723" s="389" t="s">
        <v>1351</v>
      </c>
      <c r="D723" s="389" t="s">
        <v>23</v>
      </c>
      <c r="E723" s="383" t="s">
        <v>6374</v>
      </c>
      <c r="F723" s="389"/>
      <c r="G723" s="389"/>
      <c r="H723" s="388"/>
      <c r="I723" s="389"/>
      <c r="J723" s="389"/>
      <c r="K723" s="387"/>
    </row>
    <row r="724" spans="1:11" ht="15" customHeight="1" thickBot="1">
      <c r="A724" s="389" t="s">
        <v>3921</v>
      </c>
      <c r="B724" s="389" t="s">
        <v>1353</v>
      </c>
      <c r="C724" s="389" t="s">
        <v>3921</v>
      </c>
      <c r="D724" s="389" t="s">
        <v>42</v>
      </c>
      <c r="E724" s="383" t="s">
        <v>5639</v>
      </c>
      <c r="F724" s="389"/>
      <c r="G724" s="389"/>
      <c r="H724" s="388"/>
      <c r="I724" s="389"/>
      <c r="J724" s="389"/>
      <c r="K724" s="387"/>
    </row>
    <row r="725" spans="1:11" ht="15" customHeight="1" thickBot="1">
      <c r="A725" s="389" t="s">
        <v>1354</v>
      </c>
      <c r="B725" s="389" t="s">
        <v>1355</v>
      </c>
      <c r="C725" s="389" t="s">
        <v>1354</v>
      </c>
      <c r="D725" s="389" t="s">
        <v>23</v>
      </c>
      <c r="E725" s="383" t="s">
        <v>6375</v>
      </c>
      <c r="F725" s="389"/>
      <c r="G725" s="389"/>
      <c r="H725" s="388"/>
      <c r="I725" s="389"/>
      <c r="J725" s="389"/>
      <c r="K725" s="387"/>
    </row>
    <row r="726" spans="1:11" ht="15" customHeight="1" thickBot="1">
      <c r="A726" s="389" t="s">
        <v>1356</v>
      </c>
      <c r="B726" s="389" t="s">
        <v>1357</v>
      </c>
      <c r="C726" s="389" t="s">
        <v>1356</v>
      </c>
      <c r="D726" s="389" t="s">
        <v>18</v>
      </c>
      <c r="E726" s="383" t="s">
        <v>6376</v>
      </c>
      <c r="F726" s="389"/>
      <c r="G726" s="389"/>
      <c r="H726" s="388"/>
      <c r="I726" s="389"/>
      <c r="J726" s="389"/>
      <c r="K726" s="387"/>
    </row>
    <row r="727" spans="1:11" ht="15" customHeight="1" thickBot="1">
      <c r="A727" s="389" t="s">
        <v>1358</v>
      </c>
      <c r="B727" s="389" t="s">
        <v>1359</v>
      </c>
      <c r="C727" s="389" t="s">
        <v>1358</v>
      </c>
      <c r="D727" s="389" t="s">
        <v>34</v>
      </c>
      <c r="E727" s="383" t="s">
        <v>6377</v>
      </c>
      <c r="F727" s="389"/>
      <c r="G727" s="389"/>
      <c r="H727" s="388"/>
      <c r="I727" s="389"/>
      <c r="J727" s="389"/>
      <c r="K727" s="387"/>
    </row>
    <row r="728" spans="1:11" ht="15" customHeight="1" thickBot="1">
      <c r="A728" s="389" t="s">
        <v>1360</v>
      </c>
      <c r="B728" s="389" t="s">
        <v>1361</v>
      </c>
      <c r="C728" s="389" t="s">
        <v>1360</v>
      </c>
      <c r="D728" s="389" t="s">
        <v>23</v>
      </c>
      <c r="E728" s="383" t="s">
        <v>6378</v>
      </c>
      <c r="F728" s="389"/>
      <c r="G728" s="389"/>
      <c r="H728" s="388"/>
      <c r="I728" s="389"/>
      <c r="J728" s="389"/>
      <c r="K728" s="387"/>
    </row>
    <row r="729" spans="1:11" ht="15" customHeight="1" thickBot="1">
      <c r="A729" s="389" t="s">
        <v>1362</v>
      </c>
      <c r="B729" s="389" t="s">
        <v>1363</v>
      </c>
      <c r="C729" s="389" t="s">
        <v>1362</v>
      </c>
      <c r="D729" s="389" t="s">
        <v>23</v>
      </c>
      <c r="E729" s="383" t="s">
        <v>6379</v>
      </c>
      <c r="F729" s="389"/>
      <c r="G729" s="389"/>
      <c r="H729" s="388"/>
      <c r="I729" s="389"/>
      <c r="J729" s="389"/>
      <c r="K729" s="387"/>
    </row>
    <row r="730" spans="1:11" ht="15" customHeight="1" thickBot="1">
      <c r="A730" s="389" t="s">
        <v>1364</v>
      </c>
      <c r="B730" s="389" t="s">
        <v>1365</v>
      </c>
      <c r="C730" s="389" t="s">
        <v>1364</v>
      </c>
      <c r="D730" s="389" t="s">
        <v>23</v>
      </c>
      <c r="E730" s="383" t="s">
        <v>6380</v>
      </c>
      <c r="F730" s="389"/>
      <c r="G730" s="389"/>
      <c r="H730" s="388"/>
      <c r="I730" s="389"/>
      <c r="J730" s="389"/>
      <c r="K730" s="387"/>
    </row>
    <row r="731" spans="1:11" ht="15" customHeight="1" thickBot="1">
      <c r="A731" s="389" t="s">
        <v>1366</v>
      </c>
      <c r="B731" s="389" t="s">
        <v>1367</v>
      </c>
      <c r="C731" s="389" t="s">
        <v>1366</v>
      </c>
      <c r="D731" s="389" t="s">
        <v>23</v>
      </c>
      <c r="E731" s="383" t="s">
        <v>6381</v>
      </c>
      <c r="F731" s="389"/>
      <c r="G731" s="389"/>
      <c r="H731" s="388"/>
      <c r="I731" s="389"/>
      <c r="J731" s="389"/>
      <c r="K731" s="387"/>
    </row>
    <row r="732" spans="1:11" ht="15" customHeight="1" thickBot="1">
      <c r="A732" s="389" t="s">
        <v>1368</v>
      </c>
      <c r="B732" s="389" t="s">
        <v>1369</v>
      </c>
      <c r="C732" s="389" t="s">
        <v>1368</v>
      </c>
      <c r="D732" s="389" t="s">
        <v>23</v>
      </c>
      <c r="E732" s="383" t="s">
        <v>6382</v>
      </c>
      <c r="F732" s="389"/>
      <c r="G732" s="389"/>
      <c r="H732" s="388"/>
      <c r="I732" s="389"/>
      <c r="J732" s="389"/>
      <c r="K732" s="387"/>
    </row>
    <row r="733" spans="1:11" ht="15" customHeight="1" thickBot="1">
      <c r="A733" s="389" t="s">
        <v>1370</v>
      </c>
      <c r="B733" s="389" t="s">
        <v>1371</v>
      </c>
      <c r="C733" s="389" t="s">
        <v>1370</v>
      </c>
      <c r="D733" s="389" t="s">
        <v>23</v>
      </c>
      <c r="E733" s="383" t="s">
        <v>6383</v>
      </c>
      <c r="F733" s="389"/>
      <c r="G733" s="389"/>
      <c r="H733" s="388"/>
      <c r="I733" s="389"/>
      <c r="J733" s="389"/>
      <c r="K733" s="387"/>
    </row>
    <row r="734" spans="1:11" ht="15" customHeight="1" thickBot="1">
      <c r="A734" s="389" t="s">
        <v>1372</v>
      </c>
      <c r="B734" s="389" t="s">
        <v>1373</v>
      </c>
      <c r="C734" s="389" t="s">
        <v>1372</v>
      </c>
      <c r="D734" s="389" t="s">
        <v>23</v>
      </c>
      <c r="E734" s="383" t="s">
        <v>6384</v>
      </c>
      <c r="F734" s="389"/>
      <c r="G734" s="389"/>
      <c r="H734" s="388"/>
      <c r="I734" s="389"/>
      <c r="J734" s="389"/>
      <c r="K734" s="387"/>
    </row>
    <row r="735" spans="1:11" ht="15" customHeight="1" thickBot="1">
      <c r="A735" s="389" t="s">
        <v>1374</v>
      </c>
      <c r="B735" s="389" t="s">
        <v>1375</v>
      </c>
      <c r="C735" s="389" t="s">
        <v>1374</v>
      </c>
      <c r="D735" s="389" t="s">
        <v>23</v>
      </c>
      <c r="E735" s="383" t="s">
        <v>6385</v>
      </c>
      <c r="F735" s="389"/>
      <c r="G735" s="389"/>
      <c r="H735" s="388"/>
      <c r="I735" s="389"/>
      <c r="J735" s="389"/>
      <c r="K735" s="387"/>
    </row>
    <row r="736" spans="1:11" ht="15" customHeight="1" thickBot="1">
      <c r="A736" s="389" t="s">
        <v>1376</v>
      </c>
      <c r="B736" s="389" t="s">
        <v>1377</v>
      </c>
      <c r="C736" s="389" t="s">
        <v>1376</v>
      </c>
      <c r="D736" s="389" t="s">
        <v>23</v>
      </c>
      <c r="E736" s="383" t="s">
        <v>6386</v>
      </c>
      <c r="F736" s="389"/>
      <c r="G736" s="389"/>
      <c r="H736" s="388"/>
      <c r="I736" s="389"/>
      <c r="J736" s="389"/>
      <c r="K736" s="387"/>
    </row>
    <row r="737" spans="1:11" ht="15" customHeight="1" thickBot="1">
      <c r="A737" s="389" t="s">
        <v>1378</v>
      </c>
      <c r="B737" s="389" t="s">
        <v>1379</v>
      </c>
      <c r="C737" s="389" t="s">
        <v>1378</v>
      </c>
      <c r="D737" s="389" t="s">
        <v>23</v>
      </c>
      <c r="E737" s="383" t="s">
        <v>6387</v>
      </c>
      <c r="F737" s="389"/>
      <c r="G737" s="389"/>
      <c r="H737" s="388"/>
      <c r="I737" s="389"/>
      <c r="J737" s="389"/>
      <c r="K737" s="387"/>
    </row>
    <row r="738" spans="1:11" ht="15" customHeight="1" thickBot="1">
      <c r="A738" s="389" t="s">
        <v>1380</v>
      </c>
      <c r="B738" s="389" t="s">
        <v>1381</v>
      </c>
      <c r="C738" s="389" t="s">
        <v>1380</v>
      </c>
      <c r="D738" s="389" t="s">
        <v>18</v>
      </c>
      <c r="E738" s="383" t="s">
        <v>6388</v>
      </c>
      <c r="F738" s="389"/>
      <c r="G738" s="389"/>
      <c r="H738" s="388"/>
      <c r="I738" s="389"/>
      <c r="J738" s="389"/>
      <c r="K738" s="387"/>
    </row>
    <row r="739" spans="1:11" ht="15" customHeight="1" thickBot="1">
      <c r="A739" s="389" t="s">
        <v>1382</v>
      </c>
      <c r="B739" s="389" t="s">
        <v>1383</v>
      </c>
      <c r="C739" s="389" t="s">
        <v>1382</v>
      </c>
      <c r="D739" s="389" t="s">
        <v>23</v>
      </c>
      <c r="E739" s="383" t="s">
        <v>6389</v>
      </c>
      <c r="F739" s="389"/>
      <c r="G739" s="389"/>
      <c r="H739" s="388"/>
      <c r="I739" s="389"/>
      <c r="J739" s="389"/>
      <c r="K739" s="387"/>
    </row>
    <row r="740" spans="1:11" ht="15" customHeight="1" thickBot="1">
      <c r="A740" s="389" t="s">
        <v>1384</v>
      </c>
      <c r="B740" s="389" t="s">
        <v>1385</v>
      </c>
      <c r="C740" s="389" t="s">
        <v>1384</v>
      </c>
      <c r="D740" s="389" t="s">
        <v>23</v>
      </c>
      <c r="E740" s="383" t="s">
        <v>6390</v>
      </c>
      <c r="F740" s="389"/>
      <c r="G740" s="389"/>
      <c r="H740" s="388"/>
      <c r="I740" s="389"/>
      <c r="J740" s="389"/>
      <c r="K740" s="387"/>
    </row>
    <row r="741" spans="1:11" ht="15" customHeight="1" thickBot="1">
      <c r="A741" s="389" t="s">
        <v>1386</v>
      </c>
      <c r="B741" s="389" t="s">
        <v>1387</v>
      </c>
      <c r="C741" s="389" t="s">
        <v>1386</v>
      </c>
      <c r="D741" s="389" t="s">
        <v>18</v>
      </c>
      <c r="E741" s="383" t="s">
        <v>6391</v>
      </c>
      <c r="F741" s="389"/>
      <c r="G741" s="389"/>
      <c r="H741" s="388"/>
      <c r="I741" s="389"/>
      <c r="J741" s="389"/>
      <c r="K741" s="387"/>
    </row>
    <row r="742" spans="1:11" ht="15" customHeight="1" thickBot="1">
      <c r="A742" s="389" t="s">
        <v>1388</v>
      </c>
      <c r="B742" s="389" t="s">
        <v>1389</v>
      </c>
      <c r="C742" s="389" t="s">
        <v>1388</v>
      </c>
      <c r="D742" s="389" t="s">
        <v>23</v>
      </c>
      <c r="E742" s="383" t="s">
        <v>6392</v>
      </c>
      <c r="F742" s="389"/>
      <c r="G742" s="389"/>
      <c r="H742" s="388"/>
      <c r="I742" s="389"/>
      <c r="J742" s="389"/>
      <c r="K742" s="387"/>
    </row>
    <row r="743" spans="1:11" ht="15" customHeight="1" thickBot="1">
      <c r="A743" s="389" t="s">
        <v>1390</v>
      </c>
      <c r="B743" s="389" t="s">
        <v>1391</v>
      </c>
      <c r="C743" s="389" t="s">
        <v>1390</v>
      </c>
      <c r="D743" s="389" t="s">
        <v>23</v>
      </c>
      <c r="E743" s="383" t="s">
        <v>6393</v>
      </c>
      <c r="F743" s="389"/>
      <c r="G743" s="389"/>
      <c r="H743" s="388"/>
      <c r="I743" s="389"/>
      <c r="J743" s="389"/>
      <c r="K743" s="387"/>
    </row>
    <row r="744" spans="1:11" ht="15" customHeight="1" thickBot="1">
      <c r="A744" s="389" t="s">
        <v>1392</v>
      </c>
      <c r="B744" s="389" t="s">
        <v>1393</v>
      </c>
      <c r="C744" s="389" t="s">
        <v>1392</v>
      </c>
      <c r="D744" s="389" t="s">
        <v>23</v>
      </c>
      <c r="E744" s="383" t="s">
        <v>6394</v>
      </c>
      <c r="F744" s="389"/>
      <c r="G744" s="389"/>
      <c r="H744" s="388"/>
      <c r="I744" s="389"/>
      <c r="J744" s="389"/>
      <c r="K744" s="387"/>
    </row>
    <row r="745" spans="1:11" ht="15" customHeight="1" thickBot="1">
      <c r="A745" s="389" t="s">
        <v>1394</v>
      </c>
      <c r="B745" s="389" t="s">
        <v>1395</v>
      </c>
      <c r="C745" s="389" t="s">
        <v>1394</v>
      </c>
      <c r="D745" s="389" t="s">
        <v>23</v>
      </c>
      <c r="E745" s="383" t="s">
        <v>6395</v>
      </c>
      <c r="F745" s="389"/>
      <c r="G745" s="389"/>
      <c r="H745" s="388"/>
      <c r="I745" s="389"/>
      <c r="J745" s="389"/>
      <c r="K745" s="387"/>
    </row>
    <row r="746" spans="1:11" ht="15" customHeight="1" thickBot="1">
      <c r="A746" s="389" t="s">
        <v>1396</v>
      </c>
      <c r="B746" s="389" t="s">
        <v>1397</v>
      </c>
      <c r="C746" s="389" t="s">
        <v>1396</v>
      </c>
      <c r="D746" s="389" t="s">
        <v>23</v>
      </c>
      <c r="E746" s="383" t="s">
        <v>6396</v>
      </c>
      <c r="F746" s="389"/>
      <c r="G746" s="389"/>
      <c r="H746" s="388"/>
      <c r="I746" s="389"/>
      <c r="J746" s="389"/>
      <c r="K746" s="387"/>
    </row>
    <row r="747" spans="1:11" ht="15" customHeight="1" thickBot="1">
      <c r="A747" s="389" t="s">
        <v>1398</v>
      </c>
      <c r="B747" s="389" t="s">
        <v>1399</v>
      </c>
      <c r="C747" s="389" t="s">
        <v>1398</v>
      </c>
      <c r="D747" s="389" t="s">
        <v>174</v>
      </c>
      <c r="E747" s="383" t="s">
        <v>6397</v>
      </c>
      <c r="F747" s="389"/>
      <c r="G747" s="389"/>
      <c r="H747" s="388"/>
      <c r="I747" s="389"/>
      <c r="J747" s="389"/>
      <c r="K747" s="387"/>
    </row>
    <row r="748" spans="1:11" ht="15" customHeight="1" thickBot="1">
      <c r="A748" s="389" t="s">
        <v>1400</v>
      </c>
      <c r="B748" s="389" t="s">
        <v>1401</v>
      </c>
      <c r="C748" s="389" t="s">
        <v>1400</v>
      </c>
      <c r="D748" s="389" t="s">
        <v>23</v>
      </c>
      <c r="E748" s="383" t="s">
        <v>6398</v>
      </c>
      <c r="F748" s="389"/>
      <c r="G748" s="389"/>
      <c r="H748" s="388"/>
      <c r="I748" s="389"/>
      <c r="J748" s="389"/>
      <c r="K748" s="387"/>
    </row>
    <row r="749" spans="1:11" ht="15" customHeight="1" thickBot="1">
      <c r="A749" s="389" t="s">
        <v>1402</v>
      </c>
      <c r="B749" s="389" t="s">
        <v>1403</v>
      </c>
      <c r="C749" s="389" t="s">
        <v>1402</v>
      </c>
      <c r="D749" s="389" t="s">
        <v>23</v>
      </c>
      <c r="E749" s="383" t="s">
        <v>6399</v>
      </c>
      <c r="F749" s="389"/>
      <c r="G749" s="389"/>
      <c r="H749" s="388"/>
      <c r="I749" s="389"/>
      <c r="J749" s="389"/>
      <c r="K749" s="387"/>
    </row>
    <row r="750" spans="1:11" ht="15" customHeight="1" thickBot="1">
      <c r="A750" s="389" t="s">
        <v>1404</v>
      </c>
      <c r="B750" s="389" t="s">
        <v>1405</v>
      </c>
      <c r="C750" s="389" t="s">
        <v>1404</v>
      </c>
      <c r="D750" s="389" t="s">
        <v>18</v>
      </c>
      <c r="E750" s="383" t="s">
        <v>6400</v>
      </c>
      <c r="F750" s="389"/>
      <c r="G750" s="389"/>
      <c r="H750" s="388"/>
      <c r="I750" s="389"/>
      <c r="J750" s="389"/>
      <c r="K750" s="387"/>
    </row>
    <row r="751" spans="1:11" ht="15" customHeight="1" thickBot="1">
      <c r="A751" s="389" t="s">
        <v>1406</v>
      </c>
      <c r="B751" s="389" t="s">
        <v>5672</v>
      </c>
      <c r="C751" s="389" t="s">
        <v>1406</v>
      </c>
      <c r="D751" s="389" t="s">
        <v>18</v>
      </c>
      <c r="E751" s="383" t="s">
        <v>6401</v>
      </c>
      <c r="F751" s="389"/>
      <c r="G751" s="389"/>
      <c r="H751" s="388"/>
      <c r="I751" s="389"/>
      <c r="J751" s="389"/>
      <c r="K751" s="387"/>
    </row>
    <row r="752" spans="1:11" ht="15" customHeight="1" thickBot="1">
      <c r="A752" s="389" t="s">
        <v>5509</v>
      </c>
      <c r="B752" s="389" t="s">
        <v>5510</v>
      </c>
      <c r="C752" s="389" t="s">
        <v>5509</v>
      </c>
      <c r="D752" s="389" t="s">
        <v>18</v>
      </c>
      <c r="E752" s="383" t="s">
        <v>6402</v>
      </c>
      <c r="F752" s="389"/>
      <c r="G752" s="389"/>
      <c r="H752" s="388"/>
      <c r="I752" s="389"/>
      <c r="J752" s="389"/>
      <c r="K752" s="387"/>
    </row>
    <row r="753" spans="1:11" ht="15" customHeight="1" thickBot="1">
      <c r="A753" s="389" t="s">
        <v>1407</v>
      </c>
      <c r="B753" s="389" t="s">
        <v>1408</v>
      </c>
      <c r="C753" s="389" t="s">
        <v>1407</v>
      </c>
      <c r="D753" s="389" t="s">
        <v>18</v>
      </c>
      <c r="E753" s="383" t="s">
        <v>6403</v>
      </c>
      <c r="F753" s="389"/>
      <c r="G753" s="389"/>
      <c r="H753" s="388"/>
      <c r="I753" s="389"/>
      <c r="J753" s="389"/>
      <c r="K753" s="387"/>
    </row>
    <row r="754" spans="1:11" ht="15" customHeight="1" thickBot="1">
      <c r="A754" s="389" t="s">
        <v>1409</v>
      </c>
      <c r="B754" s="389" t="s">
        <v>5673</v>
      </c>
      <c r="C754" s="389" t="s">
        <v>1409</v>
      </c>
      <c r="D754" s="389" t="s">
        <v>18</v>
      </c>
      <c r="E754" s="383" t="s">
        <v>6404</v>
      </c>
      <c r="F754" s="389"/>
      <c r="G754" s="389"/>
      <c r="H754" s="388"/>
      <c r="I754" s="389"/>
      <c r="J754" s="389"/>
      <c r="K754" s="387"/>
    </row>
    <row r="755" spans="1:11" ht="15" customHeight="1" thickBot="1">
      <c r="A755" s="389" t="s">
        <v>1410</v>
      </c>
      <c r="B755" s="389" t="s">
        <v>1411</v>
      </c>
      <c r="C755" s="389" t="s">
        <v>1410</v>
      </c>
      <c r="D755" s="389" t="s">
        <v>18</v>
      </c>
      <c r="E755" s="383" t="s">
        <v>6405</v>
      </c>
      <c r="F755" s="389"/>
      <c r="G755" s="389"/>
      <c r="H755" s="388"/>
      <c r="I755" s="389"/>
      <c r="J755" s="389"/>
      <c r="K755" s="387"/>
    </row>
    <row r="756" spans="1:11" ht="15" customHeight="1" thickBot="1">
      <c r="A756" s="389" t="s">
        <v>5504</v>
      </c>
      <c r="B756" s="389" t="s">
        <v>5505</v>
      </c>
      <c r="C756" s="389" t="s">
        <v>5504</v>
      </c>
      <c r="D756" s="389" t="s">
        <v>5491</v>
      </c>
      <c r="E756" s="383" t="s">
        <v>6406</v>
      </c>
      <c r="F756" s="389"/>
      <c r="G756" s="389"/>
      <c r="H756" s="388"/>
      <c r="I756" s="389"/>
      <c r="J756" s="389"/>
      <c r="K756" s="387"/>
    </row>
    <row r="757" spans="1:11" ht="15" customHeight="1" thickBot="1">
      <c r="A757" s="389" t="s">
        <v>5492</v>
      </c>
      <c r="B757" s="389" t="s">
        <v>5493</v>
      </c>
      <c r="C757" s="389" t="s">
        <v>5492</v>
      </c>
      <c r="D757" s="389" t="s">
        <v>5491</v>
      </c>
      <c r="E757" s="383" t="s">
        <v>6407</v>
      </c>
      <c r="F757" s="389"/>
      <c r="G757" s="389"/>
      <c r="H757" s="388"/>
      <c r="I757" s="389"/>
      <c r="J757" s="389"/>
      <c r="K757" s="387"/>
    </row>
    <row r="758" spans="1:11" customFormat="1" ht="15" customHeight="1"/>
    <row r="759" spans="1:11" customFormat="1" ht="15" customHeight="1"/>
    <row r="760" spans="1:11" customFormat="1" ht="15" customHeight="1"/>
  </sheetData>
  <sheetProtection password="CE45" sheet="1" objects="1" scenarios="1" selectLockedCells="1"/>
  <autoFilter ref="A1:K760"/>
  <pageMargins left="0.7" right="0.7" top="0.75" bottom="0.75" header="0.3" footer="0.3"/>
  <pageSetup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6"/>
  <sheetViews>
    <sheetView zoomScale="110" zoomScaleNormal="110" zoomScalePageLayoutView="110" workbookViewId="0">
      <pane ySplit="1" topLeftCell="A2" activePane="bottomLeft" state="frozen"/>
      <selection pane="bottomLeft" activeCell="C279" sqref="C279"/>
    </sheetView>
  </sheetViews>
  <sheetFormatPr baseColWidth="10" defaultColWidth="8.83203125" defaultRowHeight="12.75" customHeight="1" x14ac:dyDescent="0"/>
  <cols>
    <col min="1" max="1" width="13.5" style="426" customWidth="1"/>
    <col min="2" max="2" width="10.33203125" style="423" customWidth="1"/>
    <col min="3" max="3" width="18.5" style="423" customWidth="1"/>
    <col min="4" max="4" width="41" style="423" customWidth="1"/>
    <col min="5" max="5" width="38.33203125" style="429" customWidth="1"/>
    <col min="6" max="6" width="11.1640625" style="423" customWidth="1"/>
    <col min="7" max="7" width="12.5" style="423" customWidth="1"/>
    <col min="8" max="8" width="14.83203125" style="412" customWidth="1"/>
    <col min="9" max="9" width="32" style="410" customWidth="1"/>
    <col min="10" max="10" width="17.6640625" style="412" customWidth="1"/>
    <col min="11" max="11" width="63.33203125" style="410" customWidth="1"/>
    <col min="12" max="12" width="43.33203125" style="378" bestFit="1" customWidth="1"/>
    <col min="13" max="13" width="18.6640625" style="378" customWidth="1"/>
    <col min="14" max="14" width="21.1640625" style="378" customWidth="1"/>
    <col min="15" max="15" width="14.6640625" style="378" bestFit="1" customWidth="1"/>
    <col min="16" max="16" width="20.33203125" style="378" customWidth="1"/>
    <col min="17" max="17" width="14.6640625" style="393" bestFit="1" customWidth="1"/>
    <col min="18" max="18" width="15.83203125" style="393" bestFit="1" customWidth="1"/>
    <col min="19" max="16384" width="8.83203125" style="378"/>
  </cols>
  <sheetData>
    <row r="1" spans="1:18" s="400" customFormat="1" ht="15" thickBot="1">
      <c r="A1" s="401" t="s">
        <v>14</v>
      </c>
      <c r="B1" s="401" t="s">
        <v>4063</v>
      </c>
      <c r="C1" s="401" t="s">
        <v>4064</v>
      </c>
      <c r="D1" s="401" t="s">
        <v>5483</v>
      </c>
      <c r="E1" s="401" t="s">
        <v>3907</v>
      </c>
      <c r="F1" s="401" t="s">
        <v>3908</v>
      </c>
      <c r="G1" s="401" t="s">
        <v>3955</v>
      </c>
      <c r="H1" s="401" t="s">
        <v>3956</v>
      </c>
      <c r="I1" s="401" t="s">
        <v>3957</v>
      </c>
      <c r="J1" s="401" t="s">
        <v>3956</v>
      </c>
      <c r="K1" s="401" t="s">
        <v>3954</v>
      </c>
      <c r="L1" s="399" t="s">
        <v>3958</v>
      </c>
      <c r="M1" s="399" t="s">
        <v>3959</v>
      </c>
      <c r="N1" s="399" t="s">
        <v>3960</v>
      </c>
      <c r="O1" s="399" t="s">
        <v>3961</v>
      </c>
      <c r="P1" s="399" t="s">
        <v>3962</v>
      </c>
      <c r="Q1" s="399" t="s">
        <v>3963</v>
      </c>
      <c r="R1" s="399" t="s">
        <v>3964</v>
      </c>
    </row>
    <row r="2" spans="1:18" s="394" customFormat="1" ht="15" customHeight="1">
      <c r="A2" s="413" t="s">
        <v>16</v>
      </c>
      <c r="B2" s="414">
        <v>1</v>
      </c>
      <c r="C2" s="414" t="s">
        <v>6408</v>
      </c>
      <c r="D2" s="415" t="s">
        <v>6409</v>
      </c>
      <c r="E2" s="413" t="s">
        <v>17</v>
      </c>
      <c r="F2" s="417" t="s">
        <v>18</v>
      </c>
      <c r="G2" s="418" t="s">
        <v>1434</v>
      </c>
      <c r="H2" s="416" t="s">
        <v>1412</v>
      </c>
      <c r="I2" s="431" t="s">
        <v>17</v>
      </c>
      <c r="J2" s="430" t="s">
        <v>1412</v>
      </c>
      <c r="K2" s="402" t="s">
        <v>6410</v>
      </c>
      <c r="L2"/>
      <c r="M2"/>
      <c r="N2"/>
      <c r="O2"/>
      <c r="P2"/>
      <c r="Q2"/>
      <c r="R2"/>
    </row>
    <row r="3" spans="1:18" ht="15" customHeight="1" thickBot="1">
      <c r="A3" s="413" t="s">
        <v>19</v>
      </c>
      <c r="B3" s="419">
        <v>1</v>
      </c>
      <c r="C3" s="419" t="s">
        <v>6411</v>
      </c>
      <c r="D3" s="407" t="s">
        <v>6412</v>
      </c>
      <c r="E3" s="413" t="s">
        <v>20</v>
      </c>
      <c r="F3" s="417" t="s">
        <v>34</v>
      </c>
      <c r="G3" s="418" t="s">
        <v>1434</v>
      </c>
      <c r="H3" s="416" t="s">
        <v>3965</v>
      </c>
      <c r="I3" s="431" t="s">
        <v>20</v>
      </c>
      <c r="J3" s="430" t="s">
        <v>3965</v>
      </c>
      <c r="K3" s="403" t="s">
        <v>6413</v>
      </c>
      <c r="L3"/>
      <c r="M3"/>
      <c r="N3"/>
      <c r="O3"/>
      <c r="P3"/>
      <c r="Q3"/>
      <c r="R3"/>
    </row>
    <row r="4" spans="1:18" ht="15" customHeight="1" thickBot="1">
      <c r="A4" s="413" t="s">
        <v>21</v>
      </c>
      <c r="B4" s="419">
        <v>1</v>
      </c>
      <c r="C4" s="419" t="s">
        <v>6414</v>
      </c>
      <c r="D4" s="407" t="s">
        <v>6415</v>
      </c>
      <c r="E4" s="413" t="s">
        <v>22</v>
      </c>
      <c r="F4" s="417" t="s">
        <v>23</v>
      </c>
      <c r="G4" s="418" t="s">
        <v>1434</v>
      </c>
      <c r="H4" s="416" t="s">
        <v>1414</v>
      </c>
      <c r="I4" s="431" t="s">
        <v>1413</v>
      </c>
      <c r="J4" s="430" t="s">
        <v>1414</v>
      </c>
      <c r="K4" s="404" t="s">
        <v>6416</v>
      </c>
      <c r="L4"/>
      <c r="M4"/>
      <c r="N4"/>
      <c r="O4"/>
      <c r="P4"/>
      <c r="Q4"/>
      <c r="R4"/>
    </row>
    <row r="5" spans="1:18" ht="15" customHeight="1" thickBot="1">
      <c r="A5" s="413" t="s">
        <v>21</v>
      </c>
      <c r="B5" s="419">
        <v>2</v>
      </c>
      <c r="C5" s="419" t="s">
        <v>6417</v>
      </c>
      <c r="D5" s="407" t="s">
        <v>6418</v>
      </c>
      <c r="E5" s="413" t="s">
        <v>22</v>
      </c>
      <c r="F5" s="417" t="s">
        <v>23</v>
      </c>
      <c r="G5" s="418" t="s">
        <v>1434</v>
      </c>
      <c r="H5" s="416" t="s">
        <v>1416</v>
      </c>
      <c r="I5" s="431" t="s">
        <v>1415</v>
      </c>
      <c r="J5" s="430" t="s">
        <v>1416</v>
      </c>
      <c r="K5" s="404" t="s">
        <v>6419</v>
      </c>
      <c r="L5"/>
      <c r="M5"/>
      <c r="N5"/>
      <c r="O5"/>
      <c r="P5"/>
      <c r="Q5"/>
      <c r="R5"/>
    </row>
    <row r="6" spans="1:18" ht="15" customHeight="1" thickBot="1">
      <c r="A6" s="413" t="s">
        <v>24</v>
      </c>
      <c r="B6" s="419">
        <v>1</v>
      </c>
      <c r="C6" s="419" t="s">
        <v>6420</v>
      </c>
      <c r="D6" s="407" t="s">
        <v>6424</v>
      </c>
      <c r="E6" s="413" t="s">
        <v>25</v>
      </c>
      <c r="F6" s="417" t="s">
        <v>23</v>
      </c>
      <c r="G6" s="418" t="s">
        <v>1434</v>
      </c>
      <c r="H6" s="416" t="s">
        <v>1418</v>
      </c>
      <c r="I6" s="431" t="s">
        <v>1417</v>
      </c>
      <c r="J6" s="430" t="s">
        <v>1418</v>
      </c>
      <c r="K6" s="404" t="s">
        <v>6425</v>
      </c>
      <c r="L6"/>
      <c r="M6"/>
      <c r="N6"/>
      <c r="O6"/>
      <c r="P6"/>
      <c r="Q6"/>
      <c r="R6"/>
    </row>
    <row r="7" spans="1:18" ht="15" customHeight="1" thickBot="1">
      <c r="A7" s="413" t="s">
        <v>24</v>
      </c>
      <c r="B7" s="419">
        <v>2</v>
      </c>
      <c r="C7" s="419" t="s">
        <v>6423</v>
      </c>
      <c r="D7" s="407" t="s">
        <v>6421</v>
      </c>
      <c r="E7" s="413" t="s">
        <v>25</v>
      </c>
      <c r="F7" s="417" t="s">
        <v>23</v>
      </c>
      <c r="G7" s="418" t="s">
        <v>1434</v>
      </c>
      <c r="H7" s="416" t="s">
        <v>1420</v>
      </c>
      <c r="I7" s="431" t="s">
        <v>1419</v>
      </c>
      <c r="J7" s="430" t="s">
        <v>1420</v>
      </c>
      <c r="K7" s="404" t="s">
        <v>6422</v>
      </c>
      <c r="L7"/>
      <c r="M7"/>
      <c r="N7"/>
      <c r="O7"/>
      <c r="P7"/>
      <c r="Q7"/>
      <c r="R7"/>
    </row>
    <row r="8" spans="1:18" ht="15" customHeight="1" thickBot="1">
      <c r="A8" s="413" t="s">
        <v>26</v>
      </c>
      <c r="B8" s="419">
        <v>1</v>
      </c>
      <c r="C8" s="419" t="s">
        <v>6426</v>
      </c>
      <c r="D8" s="407" t="s">
        <v>6427</v>
      </c>
      <c r="E8" s="413" t="s">
        <v>27</v>
      </c>
      <c r="F8" s="417" t="s">
        <v>18</v>
      </c>
      <c r="G8" s="418" t="s">
        <v>1434</v>
      </c>
      <c r="H8" s="416" t="s">
        <v>1422</v>
      </c>
      <c r="I8" s="431" t="s">
        <v>27</v>
      </c>
      <c r="J8" s="430" t="s">
        <v>1422</v>
      </c>
      <c r="K8" s="404" t="s">
        <v>6428</v>
      </c>
      <c r="L8"/>
      <c r="M8"/>
      <c r="N8"/>
      <c r="O8"/>
      <c r="P8"/>
      <c r="Q8"/>
      <c r="R8"/>
    </row>
    <row r="9" spans="1:18" ht="15" customHeight="1" thickBot="1">
      <c r="A9" s="413" t="s">
        <v>28</v>
      </c>
      <c r="B9" s="419">
        <v>1</v>
      </c>
      <c r="C9" s="419" t="s">
        <v>6429</v>
      </c>
      <c r="D9" s="407" t="s">
        <v>6430</v>
      </c>
      <c r="E9" s="413" t="s">
        <v>29</v>
      </c>
      <c r="F9" s="417" t="s">
        <v>18</v>
      </c>
      <c r="G9" s="418" t="s">
        <v>1434</v>
      </c>
      <c r="H9" s="416" t="s">
        <v>1423</v>
      </c>
      <c r="I9" s="431" t="s">
        <v>29</v>
      </c>
      <c r="J9" s="430" t="s">
        <v>1423</v>
      </c>
      <c r="K9" s="404" t="s">
        <v>6431</v>
      </c>
      <c r="L9"/>
      <c r="M9"/>
      <c r="N9"/>
      <c r="O9"/>
      <c r="P9"/>
      <c r="Q9"/>
      <c r="R9"/>
    </row>
    <row r="10" spans="1:18" ht="15" customHeight="1" thickBot="1">
      <c r="A10" s="413" t="s">
        <v>3946</v>
      </c>
      <c r="B10" s="419">
        <v>1</v>
      </c>
      <c r="C10" s="419" t="s">
        <v>6432</v>
      </c>
      <c r="D10" s="407" t="s">
        <v>6433</v>
      </c>
      <c r="E10" s="413" t="s">
        <v>3825</v>
      </c>
      <c r="F10" s="417" t="s">
        <v>18</v>
      </c>
      <c r="G10" s="418" t="s">
        <v>1434</v>
      </c>
      <c r="H10" s="416" t="s">
        <v>3826</v>
      </c>
      <c r="I10" s="431" t="s">
        <v>3825</v>
      </c>
      <c r="J10" s="430" t="s">
        <v>3826</v>
      </c>
      <c r="K10" s="404" t="s">
        <v>6434</v>
      </c>
      <c r="L10"/>
      <c r="M10"/>
      <c r="N10"/>
      <c r="O10"/>
      <c r="P10"/>
      <c r="Q10"/>
      <c r="R10"/>
    </row>
    <row r="11" spans="1:18" ht="15" customHeight="1" thickBot="1">
      <c r="A11" s="413" t="s">
        <v>30</v>
      </c>
      <c r="B11" s="419">
        <v>1</v>
      </c>
      <c r="C11" s="419" t="s">
        <v>6435</v>
      </c>
      <c r="D11" s="407" t="s">
        <v>6436</v>
      </c>
      <c r="E11" s="413" t="s">
        <v>31</v>
      </c>
      <c r="F11" s="417" t="s">
        <v>18</v>
      </c>
      <c r="G11" s="418" t="s">
        <v>1434</v>
      </c>
      <c r="H11" s="416" t="s">
        <v>1424</v>
      </c>
      <c r="I11" s="431" t="s">
        <v>31</v>
      </c>
      <c r="J11" s="430" t="s">
        <v>1424</v>
      </c>
      <c r="K11" s="404" t="s">
        <v>6437</v>
      </c>
      <c r="L11"/>
      <c r="M11"/>
      <c r="N11"/>
      <c r="O11"/>
      <c r="P11"/>
      <c r="Q11"/>
      <c r="R11"/>
    </row>
    <row r="12" spans="1:18" ht="15" customHeight="1" thickBot="1">
      <c r="A12" s="413" t="s">
        <v>32</v>
      </c>
      <c r="B12" s="419">
        <v>1</v>
      </c>
      <c r="C12" s="419" t="s">
        <v>6438</v>
      </c>
      <c r="D12" s="407" t="s">
        <v>6439</v>
      </c>
      <c r="E12" s="413" t="s">
        <v>33</v>
      </c>
      <c r="F12" s="417" t="s">
        <v>34</v>
      </c>
      <c r="G12" s="418" t="s">
        <v>1434</v>
      </c>
      <c r="H12" s="416" t="s">
        <v>3966</v>
      </c>
      <c r="I12" s="431" t="s">
        <v>33</v>
      </c>
      <c r="J12" s="430" t="s">
        <v>3966</v>
      </c>
      <c r="K12" s="404" t="s">
        <v>6440</v>
      </c>
      <c r="L12"/>
      <c r="M12"/>
      <c r="N12"/>
      <c r="O12"/>
      <c r="P12"/>
      <c r="Q12"/>
      <c r="R12"/>
    </row>
    <row r="13" spans="1:18" ht="15" customHeight="1" thickBot="1">
      <c r="A13" s="413" t="s">
        <v>35</v>
      </c>
      <c r="B13" s="419">
        <v>1</v>
      </c>
      <c r="C13" s="419" t="s">
        <v>6441</v>
      </c>
      <c r="D13" s="407" t="s">
        <v>6442</v>
      </c>
      <c r="E13" s="413" t="s">
        <v>36</v>
      </c>
      <c r="F13" s="417" t="s">
        <v>18</v>
      </c>
      <c r="G13" s="418" t="s">
        <v>1434</v>
      </c>
      <c r="H13" s="416" t="s">
        <v>1425</v>
      </c>
      <c r="I13" s="431" t="s">
        <v>36</v>
      </c>
      <c r="J13" s="430" t="s">
        <v>1425</v>
      </c>
      <c r="K13" s="404" t="s">
        <v>6443</v>
      </c>
      <c r="L13"/>
      <c r="M13"/>
      <c r="N13"/>
      <c r="O13"/>
      <c r="P13"/>
      <c r="Q13"/>
      <c r="R13"/>
    </row>
    <row r="14" spans="1:18" ht="15" customHeight="1" thickBot="1">
      <c r="A14" s="413" t="s">
        <v>37</v>
      </c>
      <c r="B14" s="419">
        <v>1</v>
      </c>
      <c r="C14" s="419" t="s">
        <v>6444</v>
      </c>
      <c r="D14" s="407" t="s">
        <v>6445</v>
      </c>
      <c r="E14" s="413" t="s">
        <v>38</v>
      </c>
      <c r="F14" s="417" t="s">
        <v>23</v>
      </c>
      <c r="G14" s="418" t="s">
        <v>1434</v>
      </c>
      <c r="H14" s="416" t="s">
        <v>1427</v>
      </c>
      <c r="I14" s="431" t="s">
        <v>1426</v>
      </c>
      <c r="J14" s="430" t="s">
        <v>1427</v>
      </c>
      <c r="K14" s="404" t="s">
        <v>6446</v>
      </c>
      <c r="L14"/>
      <c r="M14"/>
      <c r="N14"/>
      <c r="O14"/>
      <c r="P14"/>
      <c r="Q14"/>
      <c r="R14"/>
    </row>
    <row r="15" spans="1:18" ht="15" customHeight="1" thickBot="1">
      <c r="A15" s="413" t="s">
        <v>37</v>
      </c>
      <c r="B15" s="419">
        <v>2</v>
      </c>
      <c r="C15" s="419" t="s">
        <v>6447</v>
      </c>
      <c r="D15" s="407" t="s">
        <v>6448</v>
      </c>
      <c r="E15" s="413" t="s">
        <v>38</v>
      </c>
      <c r="F15" s="417" t="s">
        <v>23</v>
      </c>
      <c r="G15" s="418" t="s">
        <v>1434</v>
      </c>
      <c r="H15" s="416" t="s">
        <v>1429</v>
      </c>
      <c r="I15" s="431" t="s">
        <v>1428</v>
      </c>
      <c r="J15" s="430" t="s">
        <v>1429</v>
      </c>
      <c r="K15" s="404" t="s">
        <v>6449</v>
      </c>
      <c r="L15"/>
      <c r="M15"/>
      <c r="N15"/>
      <c r="O15"/>
      <c r="P15"/>
      <c r="Q15"/>
      <c r="R15"/>
    </row>
    <row r="16" spans="1:18" ht="15" customHeight="1" thickBot="1">
      <c r="A16" s="413" t="s">
        <v>37</v>
      </c>
      <c r="B16" s="419">
        <v>3</v>
      </c>
      <c r="C16" s="419" t="s">
        <v>6450</v>
      </c>
      <c r="D16" s="407" t="s">
        <v>6451</v>
      </c>
      <c r="E16" s="413" t="s">
        <v>38</v>
      </c>
      <c r="F16" s="417" t="s">
        <v>23</v>
      </c>
      <c r="G16" s="418" t="s">
        <v>1434</v>
      </c>
      <c r="H16" s="416" t="s">
        <v>1431</v>
      </c>
      <c r="I16" s="431" t="s">
        <v>1430</v>
      </c>
      <c r="J16" s="430" t="s">
        <v>1431</v>
      </c>
      <c r="K16" s="404" t="s">
        <v>6452</v>
      </c>
      <c r="L16"/>
      <c r="M16"/>
      <c r="N16"/>
      <c r="O16"/>
      <c r="P16"/>
      <c r="Q16"/>
      <c r="R16"/>
    </row>
    <row r="17" spans="1:18" ht="15" customHeight="1" thickBot="1">
      <c r="A17" s="413" t="s">
        <v>39</v>
      </c>
      <c r="B17" s="419">
        <v>1</v>
      </c>
      <c r="C17" s="419" t="s">
        <v>6453</v>
      </c>
      <c r="D17" s="407" t="s">
        <v>6454</v>
      </c>
      <c r="E17" s="413" t="s">
        <v>40</v>
      </c>
      <c r="F17" s="417" t="s">
        <v>23</v>
      </c>
      <c r="G17" s="418" t="s">
        <v>1434</v>
      </c>
      <c r="H17" s="416" t="s">
        <v>1433</v>
      </c>
      <c r="I17" s="431" t="s">
        <v>1432</v>
      </c>
      <c r="J17" s="430" t="s">
        <v>1433</v>
      </c>
      <c r="K17" s="404" t="s">
        <v>6455</v>
      </c>
      <c r="L17"/>
      <c r="M17"/>
      <c r="N17"/>
      <c r="O17"/>
      <c r="P17"/>
      <c r="Q17"/>
      <c r="R17"/>
    </row>
    <row r="18" spans="1:18" ht="15" customHeight="1" thickBot="1">
      <c r="A18" s="413" t="s">
        <v>45</v>
      </c>
      <c r="B18" s="419">
        <v>1</v>
      </c>
      <c r="C18" s="419" t="s">
        <v>6456</v>
      </c>
      <c r="D18" s="407" t="s">
        <v>6457</v>
      </c>
      <c r="E18" s="413" t="s">
        <v>46</v>
      </c>
      <c r="F18" s="417" t="s">
        <v>23</v>
      </c>
      <c r="G18" s="418" t="s">
        <v>1434</v>
      </c>
      <c r="H18" s="416" t="s">
        <v>1436</v>
      </c>
      <c r="I18" s="431" t="s">
        <v>1435</v>
      </c>
      <c r="J18" s="430" t="s">
        <v>1436</v>
      </c>
      <c r="K18" s="404" t="s">
        <v>6458</v>
      </c>
      <c r="L18"/>
      <c r="M18"/>
      <c r="N18"/>
      <c r="O18"/>
      <c r="P18"/>
      <c r="Q18"/>
      <c r="R18"/>
    </row>
    <row r="19" spans="1:18" ht="15" customHeight="1" thickBot="1">
      <c r="A19" s="413" t="s">
        <v>47</v>
      </c>
      <c r="B19" s="419">
        <v>1</v>
      </c>
      <c r="C19" s="419" t="s">
        <v>6459</v>
      </c>
      <c r="D19" s="407" t="s">
        <v>6463</v>
      </c>
      <c r="E19" s="413" t="s">
        <v>48</v>
      </c>
      <c r="F19" s="417" t="s">
        <v>23</v>
      </c>
      <c r="G19" s="418" t="s">
        <v>1434</v>
      </c>
      <c r="H19" s="416" t="s">
        <v>1438</v>
      </c>
      <c r="I19" s="431" t="s">
        <v>1437</v>
      </c>
      <c r="J19" s="430" t="s">
        <v>1438</v>
      </c>
      <c r="K19" s="404" t="s">
        <v>6464</v>
      </c>
      <c r="L19"/>
      <c r="M19"/>
      <c r="N19"/>
      <c r="O19"/>
      <c r="P19"/>
      <c r="Q19"/>
      <c r="R19"/>
    </row>
    <row r="20" spans="1:18" ht="15" customHeight="1" thickBot="1">
      <c r="A20" s="413" t="s">
        <v>47</v>
      </c>
      <c r="B20" s="419">
        <v>2</v>
      </c>
      <c r="C20" s="419" t="s">
        <v>6462</v>
      </c>
      <c r="D20" s="407" t="s">
        <v>6460</v>
      </c>
      <c r="E20" s="413" t="s">
        <v>48</v>
      </c>
      <c r="F20" s="417" t="s">
        <v>23</v>
      </c>
      <c r="G20" s="418" t="s">
        <v>1434</v>
      </c>
      <c r="H20" s="416" t="s">
        <v>1440</v>
      </c>
      <c r="I20" s="431" t="s">
        <v>1439</v>
      </c>
      <c r="J20" s="430" t="s">
        <v>1440</v>
      </c>
      <c r="K20" s="404" t="s">
        <v>6461</v>
      </c>
      <c r="L20"/>
      <c r="M20"/>
      <c r="N20"/>
      <c r="O20"/>
      <c r="P20"/>
      <c r="Q20"/>
      <c r="R20"/>
    </row>
    <row r="21" spans="1:18" ht="15" customHeight="1" thickBot="1">
      <c r="A21" s="413" t="s">
        <v>47</v>
      </c>
      <c r="B21" s="419">
        <v>3</v>
      </c>
      <c r="C21" s="419" t="s">
        <v>6465</v>
      </c>
      <c r="D21" s="407" t="s">
        <v>6472</v>
      </c>
      <c r="E21" s="413" t="s">
        <v>48</v>
      </c>
      <c r="F21" s="417" t="s">
        <v>23</v>
      </c>
      <c r="G21" s="418" t="s">
        <v>1434</v>
      </c>
      <c r="H21" s="416" t="s">
        <v>1442</v>
      </c>
      <c r="I21" s="431" t="s">
        <v>1441</v>
      </c>
      <c r="J21" s="430" t="s">
        <v>1442</v>
      </c>
      <c r="K21" s="404" t="s">
        <v>6473</v>
      </c>
      <c r="L21"/>
      <c r="M21"/>
      <c r="N21"/>
      <c r="O21"/>
      <c r="P21"/>
      <c r="Q21"/>
      <c r="R21"/>
    </row>
    <row r="22" spans="1:18" ht="15" customHeight="1" thickBot="1">
      <c r="A22" s="413" t="s">
        <v>47</v>
      </c>
      <c r="B22" s="419">
        <v>4</v>
      </c>
      <c r="C22" s="419" t="s">
        <v>6468</v>
      </c>
      <c r="D22" s="407" t="s">
        <v>6466</v>
      </c>
      <c r="E22" s="413" t="s">
        <v>48</v>
      </c>
      <c r="F22" s="417" t="s">
        <v>23</v>
      </c>
      <c r="G22" s="418" t="s">
        <v>1434</v>
      </c>
      <c r="H22" s="416" t="s">
        <v>1444</v>
      </c>
      <c r="I22" s="431" t="s">
        <v>1443</v>
      </c>
      <c r="J22" s="430" t="s">
        <v>1444</v>
      </c>
      <c r="K22" s="404" t="s">
        <v>6467</v>
      </c>
      <c r="L22"/>
      <c r="M22"/>
      <c r="N22"/>
      <c r="O22"/>
      <c r="P22"/>
      <c r="Q22"/>
      <c r="R22"/>
    </row>
    <row r="23" spans="1:18" ht="15" customHeight="1" thickBot="1">
      <c r="A23" s="413" t="s">
        <v>47</v>
      </c>
      <c r="B23" s="419">
        <v>5</v>
      </c>
      <c r="C23" s="419" t="s">
        <v>6471</v>
      </c>
      <c r="D23" s="407" t="s">
        <v>6475</v>
      </c>
      <c r="E23" s="413" t="s">
        <v>48</v>
      </c>
      <c r="F23" s="417" t="s">
        <v>23</v>
      </c>
      <c r="G23" s="418" t="s">
        <v>1434</v>
      </c>
      <c r="H23" s="416" t="s">
        <v>1446</v>
      </c>
      <c r="I23" s="431" t="s">
        <v>1445</v>
      </c>
      <c r="J23" s="430" t="s">
        <v>1446</v>
      </c>
      <c r="K23" s="404" t="s">
        <v>6476</v>
      </c>
      <c r="L23"/>
      <c r="M23"/>
      <c r="N23"/>
      <c r="O23"/>
      <c r="P23"/>
      <c r="Q23"/>
      <c r="R23"/>
    </row>
    <row r="24" spans="1:18" ht="15" customHeight="1" thickBot="1">
      <c r="A24" s="413" t="s">
        <v>47</v>
      </c>
      <c r="B24" s="419">
        <v>6</v>
      </c>
      <c r="C24" s="419" t="s">
        <v>6474</v>
      </c>
      <c r="D24" s="407" t="s">
        <v>6469</v>
      </c>
      <c r="E24" s="413" t="s">
        <v>48</v>
      </c>
      <c r="F24" s="417" t="s">
        <v>23</v>
      </c>
      <c r="G24" s="418" t="s">
        <v>1434</v>
      </c>
      <c r="H24" s="416" t="s">
        <v>1448</v>
      </c>
      <c r="I24" s="431" t="s">
        <v>1447</v>
      </c>
      <c r="J24" s="430" t="s">
        <v>1448</v>
      </c>
      <c r="K24" s="404" t="s">
        <v>6470</v>
      </c>
      <c r="L24"/>
      <c r="M24"/>
      <c r="N24"/>
      <c r="O24"/>
      <c r="P24"/>
      <c r="Q24"/>
      <c r="R24"/>
    </row>
    <row r="25" spans="1:18" ht="15" customHeight="1" thickBot="1">
      <c r="A25" s="413" t="s">
        <v>49</v>
      </c>
      <c r="B25" s="419">
        <v>1</v>
      </c>
      <c r="C25" s="419" t="s">
        <v>6477</v>
      </c>
      <c r="D25" s="407" t="s">
        <v>6478</v>
      </c>
      <c r="E25" s="413" t="s">
        <v>50</v>
      </c>
      <c r="F25" s="417" t="s">
        <v>18</v>
      </c>
      <c r="G25" s="418" t="s">
        <v>1434</v>
      </c>
      <c r="H25" s="416" t="s">
        <v>1449</v>
      </c>
      <c r="I25" s="431" t="s">
        <v>50</v>
      </c>
      <c r="J25" s="430" t="s">
        <v>1449</v>
      </c>
      <c r="K25" s="404" t="s">
        <v>6479</v>
      </c>
      <c r="L25"/>
      <c r="M25"/>
      <c r="N25"/>
      <c r="O25"/>
      <c r="P25"/>
      <c r="Q25"/>
      <c r="R25"/>
    </row>
    <row r="26" spans="1:18" ht="15" customHeight="1" thickBot="1">
      <c r="A26" s="413" t="s">
        <v>51</v>
      </c>
      <c r="B26" s="419">
        <v>1</v>
      </c>
      <c r="C26" s="419" t="s">
        <v>6480</v>
      </c>
      <c r="D26" s="407" t="s">
        <v>6481</v>
      </c>
      <c r="E26" s="413" t="s">
        <v>52</v>
      </c>
      <c r="F26" s="417" t="s">
        <v>23</v>
      </c>
      <c r="G26" s="418" t="s">
        <v>1434</v>
      </c>
      <c r="H26" s="416" t="s">
        <v>1451</v>
      </c>
      <c r="I26" s="431" t="s">
        <v>1450</v>
      </c>
      <c r="J26" s="430" t="s">
        <v>1451</v>
      </c>
      <c r="K26" s="404" t="s">
        <v>6482</v>
      </c>
      <c r="L26"/>
      <c r="M26"/>
      <c r="N26"/>
      <c r="O26"/>
      <c r="P26"/>
      <c r="Q26"/>
      <c r="R26"/>
    </row>
    <row r="27" spans="1:18" ht="15" customHeight="1" thickBot="1">
      <c r="A27" s="413" t="s">
        <v>51</v>
      </c>
      <c r="B27" s="419">
        <v>2</v>
      </c>
      <c r="C27" s="419" t="s">
        <v>6483</v>
      </c>
      <c r="D27" s="407" t="s">
        <v>6487</v>
      </c>
      <c r="E27" s="413" t="s">
        <v>52</v>
      </c>
      <c r="F27" s="417" t="s">
        <v>23</v>
      </c>
      <c r="G27" s="418" t="s">
        <v>1434</v>
      </c>
      <c r="H27" s="416" t="s">
        <v>1453</v>
      </c>
      <c r="I27" s="431" t="s">
        <v>1452</v>
      </c>
      <c r="J27" s="430" t="s">
        <v>1453</v>
      </c>
      <c r="K27" s="404" t="s">
        <v>6488</v>
      </c>
      <c r="L27"/>
      <c r="M27"/>
      <c r="N27"/>
      <c r="O27"/>
      <c r="P27"/>
      <c r="Q27"/>
      <c r="R27"/>
    </row>
    <row r="28" spans="1:18" ht="15" customHeight="1" thickBot="1">
      <c r="A28" s="413" t="s">
        <v>51</v>
      </c>
      <c r="B28" s="419">
        <v>3</v>
      </c>
      <c r="C28" s="419" t="s">
        <v>6486</v>
      </c>
      <c r="D28" s="407" t="s">
        <v>6484</v>
      </c>
      <c r="E28" s="413" t="s">
        <v>52</v>
      </c>
      <c r="F28" s="417" t="s">
        <v>23</v>
      </c>
      <c r="G28" s="418" t="s">
        <v>1434</v>
      </c>
      <c r="H28" s="416" t="s">
        <v>1455</v>
      </c>
      <c r="I28" s="431" t="s">
        <v>1454</v>
      </c>
      <c r="J28" s="430" t="s">
        <v>1455</v>
      </c>
      <c r="K28" s="404" t="s">
        <v>6485</v>
      </c>
      <c r="L28"/>
      <c r="M28"/>
      <c r="N28"/>
      <c r="O28"/>
      <c r="P28"/>
      <c r="Q28"/>
      <c r="R28"/>
    </row>
    <row r="29" spans="1:18" ht="15" customHeight="1" thickBot="1">
      <c r="A29" s="413" t="s">
        <v>53</v>
      </c>
      <c r="B29" s="419">
        <v>1</v>
      </c>
      <c r="C29" s="419" t="s">
        <v>6489</v>
      </c>
      <c r="D29" s="407" t="s">
        <v>6493</v>
      </c>
      <c r="E29" s="413" t="s">
        <v>54</v>
      </c>
      <c r="F29" s="417" t="s">
        <v>23</v>
      </c>
      <c r="G29" s="418" t="s">
        <v>1434</v>
      </c>
      <c r="H29" s="416" t="s">
        <v>1457</v>
      </c>
      <c r="I29" s="431" t="s">
        <v>1456</v>
      </c>
      <c r="J29" s="430" t="s">
        <v>1457</v>
      </c>
      <c r="K29" s="404" t="s">
        <v>6494</v>
      </c>
      <c r="L29"/>
      <c r="M29"/>
      <c r="N29"/>
      <c r="O29"/>
      <c r="P29"/>
      <c r="Q29"/>
      <c r="R29"/>
    </row>
    <row r="30" spans="1:18" ht="15" customHeight="1" thickBot="1">
      <c r="A30" s="413" t="s">
        <v>53</v>
      </c>
      <c r="B30" s="419">
        <v>2</v>
      </c>
      <c r="C30" s="419" t="s">
        <v>6492</v>
      </c>
      <c r="D30" s="407" t="s">
        <v>6490</v>
      </c>
      <c r="E30" s="413" t="s">
        <v>54</v>
      </c>
      <c r="F30" s="417" t="s">
        <v>23</v>
      </c>
      <c r="G30" s="418" t="s">
        <v>1434</v>
      </c>
      <c r="H30" s="416" t="s">
        <v>1459</v>
      </c>
      <c r="I30" s="431" t="s">
        <v>1458</v>
      </c>
      <c r="J30" s="430" t="s">
        <v>1459</v>
      </c>
      <c r="K30" s="404" t="s">
        <v>6491</v>
      </c>
      <c r="L30"/>
      <c r="M30"/>
      <c r="N30"/>
      <c r="O30"/>
      <c r="P30"/>
      <c r="Q30"/>
      <c r="R30"/>
    </row>
    <row r="31" spans="1:18" ht="15" customHeight="1" thickBot="1">
      <c r="A31" s="413" t="s">
        <v>55</v>
      </c>
      <c r="B31" s="419">
        <v>1</v>
      </c>
      <c r="C31" s="419" t="s">
        <v>6495</v>
      </c>
      <c r="D31" s="407" t="s">
        <v>6496</v>
      </c>
      <c r="E31" s="413" t="s">
        <v>56</v>
      </c>
      <c r="F31" s="417" t="s">
        <v>23</v>
      </c>
      <c r="G31" s="418" t="s">
        <v>1434</v>
      </c>
      <c r="H31" s="416" t="s">
        <v>1461</v>
      </c>
      <c r="I31" s="431" t="s">
        <v>1460</v>
      </c>
      <c r="J31" s="430" t="s">
        <v>1461</v>
      </c>
      <c r="K31" s="404" t="s">
        <v>6497</v>
      </c>
      <c r="L31"/>
      <c r="M31"/>
      <c r="N31"/>
      <c r="O31"/>
      <c r="P31"/>
      <c r="Q31"/>
      <c r="R31"/>
    </row>
    <row r="32" spans="1:18" ht="15" customHeight="1" thickBot="1">
      <c r="A32" s="413" t="s">
        <v>55</v>
      </c>
      <c r="B32" s="419">
        <v>2</v>
      </c>
      <c r="C32" s="419" t="s">
        <v>6498</v>
      </c>
      <c r="D32" s="407" t="s">
        <v>6499</v>
      </c>
      <c r="E32" s="413" t="s">
        <v>56</v>
      </c>
      <c r="F32" s="417" t="s">
        <v>23</v>
      </c>
      <c r="G32" s="418" t="s">
        <v>1434</v>
      </c>
      <c r="H32" s="416" t="s">
        <v>1463</v>
      </c>
      <c r="I32" s="431" t="s">
        <v>1462</v>
      </c>
      <c r="J32" s="430" t="s">
        <v>1463</v>
      </c>
      <c r="K32" s="404" t="s">
        <v>6497</v>
      </c>
      <c r="L32"/>
      <c r="M32"/>
      <c r="N32"/>
      <c r="O32"/>
      <c r="P32"/>
      <c r="Q32"/>
      <c r="R32"/>
    </row>
    <row r="33" spans="1:18" ht="15" customHeight="1" thickBot="1">
      <c r="A33" s="413" t="s">
        <v>57</v>
      </c>
      <c r="B33" s="419">
        <v>1</v>
      </c>
      <c r="C33" s="419" t="s">
        <v>6500</v>
      </c>
      <c r="D33" s="407" t="s">
        <v>6501</v>
      </c>
      <c r="E33" s="413" t="s">
        <v>58</v>
      </c>
      <c r="F33" s="417" t="s">
        <v>23</v>
      </c>
      <c r="G33" s="418" t="s">
        <v>1434</v>
      </c>
      <c r="H33" s="416" t="s">
        <v>1465</v>
      </c>
      <c r="I33" s="431" t="s">
        <v>1464</v>
      </c>
      <c r="J33" s="430" t="s">
        <v>1465</v>
      </c>
      <c r="K33" s="404" t="s">
        <v>6502</v>
      </c>
      <c r="L33"/>
      <c r="M33"/>
      <c r="N33"/>
      <c r="O33"/>
      <c r="P33"/>
      <c r="Q33"/>
      <c r="R33"/>
    </row>
    <row r="34" spans="1:18" ht="15" customHeight="1" thickBot="1">
      <c r="A34" s="413" t="s">
        <v>59</v>
      </c>
      <c r="B34" s="419">
        <v>1</v>
      </c>
      <c r="C34" s="419" t="s">
        <v>6503</v>
      </c>
      <c r="D34" s="407" t="s">
        <v>6504</v>
      </c>
      <c r="E34" s="413" t="s">
        <v>60</v>
      </c>
      <c r="F34" s="417" t="s">
        <v>18</v>
      </c>
      <c r="G34" s="418" t="s">
        <v>1434</v>
      </c>
      <c r="H34" s="416" t="s">
        <v>1466</v>
      </c>
      <c r="I34" s="431" t="s">
        <v>60</v>
      </c>
      <c r="J34" s="430" t="s">
        <v>1466</v>
      </c>
      <c r="K34" s="404" t="s">
        <v>6505</v>
      </c>
      <c r="L34"/>
      <c r="M34"/>
      <c r="N34"/>
      <c r="O34"/>
      <c r="P34"/>
      <c r="Q34"/>
      <c r="R34"/>
    </row>
    <row r="35" spans="1:18" ht="15" customHeight="1" thickBot="1">
      <c r="A35" s="413" t="s">
        <v>61</v>
      </c>
      <c r="B35" s="419">
        <v>1</v>
      </c>
      <c r="C35" s="419" t="s">
        <v>6506</v>
      </c>
      <c r="D35" s="407" t="s">
        <v>6507</v>
      </c>
      <c r="E35" s="413" t="s">
        <v>62</v>
      </c>
      <c r="F35" s="417" t="s">
        <v>23</v>
      </c>
      <c r="G35" s="418" t="s">
        <v>1434</v>
      </c>
      <c r="H35" s="416" t="s">
        <v>1468</v>
      </c>
      <c r="I35" s="431" t="s">
        <v>1467</v>
      </c>
      <c r="J35" s="430" t="s">
        <v>1468</v>
      </c>
      <c r="K35" s="404" t="s">
        <v>6508</v>
      </c>
      <c r="L35"/>
      <c r="M35"/>
      <c r="N35"/>
      <c r="O35"/>
      <c r="P35"/>
      <c r="Q35"/>
      <c r="R35"/>
    </row>
    <row r="36" spans="1:18" ht="15" customHeight="1" thickBot="1">
      <c r="A36" s="413" t="s">
        <v>61</v>
      </c>
      <c r="B36" s="419">
        <v>2</v>
      </c>
      <c r="C36" s="419" t="s">
        <v>6509</v>
      </c>
      <c r="D36" s="407" t="s">
        <v>6510</v>
      </c>
      <c r="E36" s="413" t="s">
        <v>62</v>
      </c>
      <c r="F36" s="417" t="s">
        <v>23</v>
      </c>
      <c r="G36" s="418" t="s">
        <v>1434</v>
      </c>
      <c r="H36" s="416" t="s">
        <v>1470</v>
      </c>
      <c r="I36" s="431" t="s">
        <v>1469</v>
      </c>
      <c r="J36" s="430" t="s">
        <v>1470</v>
      </c>
      <c r="K36" s="404" t="s">
        <v>6511</v>
      </c>
      <c r="L36"/>
      <c r="M36"/>
      <c r="N36"/>
      <c r="O36"/>
      <c r="P36"/>
      <c r="Q36"/>
      <c r="R36"/>
    </row>
    <row r="37" spans="1:18" ht="15" customHeight="1" thickBot="1">
      <c r="A37" s="413" t="s">
        <v>64</v>
      </c>
      <c r="B37" s="419">
        <v>1</v>
      </c>
      <c r="C37" s="419" t="s">
        <v>6512</v>
      </c>
      <c r="D37" s="407" t="s">
        <v>6513</v>
      </c>
      <c r="E37" s="413" t="s">
        <v>65</v>
      </c>
      <c r="F37" s="417" t="s">
        <v>18</v>
      </c>
      <c r="G37" s="418" t="s">
        <v>1434</v>
      </c>
      <c r="H37" s="416" t="s">
        <v>5517</v>
      </c>
      <c r="I37" s="431" t="s">
        <v>65</v>
      </c>
      <c r="J37" s="430" t="s">
        <v>5517</v>
      </c>
      <c r="K37" s="404" t="s">
        <v>6514</v>
      </c>
      <c r="L37"/>
      <c r="M37"/>
      <c r="N37"/>
      <c r="O37"/>
      <c r="P37"/>
      <c r="Q37"/>
      <c r="R37"/>
    </row>
    <row r="38" spans="1:18" ht="15" customHeight="1" thickBot="1">
      <c r="A38" s="413" t="s">
        <v>66</v>
      </c>
      <c r="B38" s="419">
        <v>1</v>
      </c>
      <c r="C38" s="419" t="s">
        <v>6515</v>
      </c>
      <c r="D38" s="407" t="s">
        <v>6522</v>
      </c>
      <c r="E38" s="413" t="s">
        <v>67</v>
      </c>
      <c r="F38" s="417" t="s">
        <v>23</v>
      </c>
      <c r="G38" s="418" t="s">
        <v>1434</v>
      </c>
      <c r="H38" s="416" t="s">
        <v>1472</v>
      </c>
      <c r="I38" s="431" t="s">
        <v>1471</v>
      </c>
      <c r="J38" s="430" t="s">
        <v>1472</v>
      </c>
      <c r="K38" s="404" t="s">
        <v>6523</v>
      </c>
      <c r="L38"/>
      <c r="M38"/>
      <c r="N38"/>
      <c r="O38"/>
      <c r="P38"/>
      <c r="Q38"/>
      <c r="R38"/>
    </row>
    <row r="39" spans="1:18" ht="15" customHeight="1" thickBot="1">
      <c r="A39" s="413" t="s">
        <v>66</v>
      </c>
      <c r="B39" s="419">
        <v>2</v>
      </c>
      <c r="C39" s="419" t="s">
        <v>6518</v>
      </c>
      <c r="D39" s="407" t="s">
        <v>6519</v>
      </c>
      <c r="E39" s="413" t="s">
        <v>67</v>
      </c>
      <c r="F39" s="417" t="s">
        <v>23</v>
      </c>
      <c r="G39" s="418" t="s">
        <v>1434</v>
      </c>
      <c r="H39" s="416" t="s">
        <v>1474</v>
      </c>
      <c r="I39" s="431" t="s">
        <v>1473</v>
      </c>
      <c r="J39" s="430" t="s">
        <v>1474</v>
      </c>
      <c r="K39" s="404" t="s">
        <v>6520</v>
      </c>
      <c r="L39"/>
      <c r="M39"/>
      <c r="N39"/>
      <c r="O39"/>
      <c r="P39"/>
      <c r="Q39"/>
      <c r="R39"/>
    </row>
    <row r="40" spans="1:18" ht="15" customHeight="1" thickBot="1">
      <c r="A40" s="413" t="s">
        <v>66</v>
      </c>
      <c r="B40" s="419">
        <v>3</v>
      </c>
      <c r="C40" s="419" t="s">
        <v>6521</v>
      </c>
      <c r="D40" s="407" t="s">
        <v>6516</v>
      </c>
      <c r="E40" s="413" t="s">
        <v>67</v>
      </c>
      <c r="F40" s="417" t="s">
        <v>23</v>
      </c>
      <c r="G40" s="418" t="s">
        <v>1434</v>
      </c>
      <c r="H40" s="416" t="s">
        <v>1476</v>
      </c>
      <c r="I40" s="431" t="s">
        <v>1475</v>
      </c>
      <c r="J40" s="430" t="s">
        <v>1476</v>
      </c>
      <c r="K40" s="404" t="s">
        <v>6517</v>
      </c>
      <c r="L40"/>
      <c r="M40"/>
      <c r="N40"/>
      <c r="O40"/>
      <c r="P40"/>
      <c r="Q40"/>
      <c r="R40"/>
    </row>
    <row r="41" spans="1:18" ht="15" customHeight="1" thickBot="1">
      <c r="A41" s="413" t="s">
        <v>66</v>
      </c>
      <c r="B41" s="419">
        <v>4</v>
      </c>
      <c r="C41" s="419" t="s">
        <v>6524</v>
      </c>
      <c r="D41" s="407" t="s">
        <v>6525</v>
      </c>
      <c r="E41" s="413" t="s">
        <v>67</v>
      </c>
      <c r="F41" s="417" t="s">
        <v>23</v>
      </c>
      <c r="G41" s="418" t="s">
        <v>1434</v>
      </c>
      <c r="H41" s="416" t="s">
        <v>1478</v>
      </c>
      <c r="I41" s="431" t="s">
        <v>1477</v>
      </c>
      <c r="J41" s="430" t="s">
        <v>1478</v>
      </c>
      <c r="K41" s="404" t="s">
        <v>6526</v>
      </c>
      <c r="L41"/>
      <c r="M41"/>
      <c r="N41"/>
      <c r="O41"/>
      <c r="P41"/>
      <c r="Q41"/>
      <c r="R41"/>
    </row>
    <row r="42" spans="1:18" ht="15" customHeight="1" thickBot="1">
      <c r="A42" s="413" t="s">
        <v>3937</v>
      </c>
      <c r="B42" s="419">
        <v>1</v>
      </c>
      <c r="C42" s="419" t="s">
        <v>6527</v>
      </c>
      <c r="D42" s="407" t="s">
        <v>6528</v>
      </c>
      <c r="E42" s="413" t="s">
        <v>3817</v>
      </c>
      <c r="F42" s="417" t="s">
        <v>18</v>
      </c>
      <c r="G42" s="418" t="s">
        <v>1434</v>
      </c>
      <c r="H42" s="416" t="s">
        <v>3818</v>
      </c>
      <c r="I42" s="431" t="s">
        <v>3817</v>
      </c>
      <c r="J42" s="430" t="s">
        <v>3818</v>
      </c>
      <c r="K42" s="404" t="s">
        <v>6529</v>
      </c>
      <c r="L42"/>
      <c r="M42"/>
      <c r="N42"/>
      <c r="O42"/>
      <c r="P42"/>
      <c r="Q42"/>
      <c r="R42"/>
    </row>
    <row r="43" spans="1:18" ht="15" customHeight="1" thickBot="1">
      <c r="A43" s="413" t="s">
        <v>68</v>
      </c>
      <c r="B43" s="419">
        <v>1</v>
      </c>
      <c r="C43" s="419" t="s">
        <v>6530</v>
      </c>
      <c r="D43" s="407" t="s">
        <v>6531</v>
      </c>
      <c r="E43" s="413" t="s">
        <v>69</v>
      </c>
      <c r="F43" s="417" t="s">
        <v>18</v>
      </c>
      <c r="G43" s="418" t="s">
        <v>1434</v>
      </c>
      <c r="H43" s="416" t="s">
        <v>1479</v>
      </c>
      <c r="I43" s="431" t="s">
        <v>69</v>
      </c>
      <c r="J43" s="430" t="s">
        <v>1479</v>
      </c>
      <c r="K43" s="404" t="s">
        <v>6532</v>
      </c>
      <c r="L43"/>
      <c r="M43"/>
      <c r="N43"/>
      <c r="O43"/>
      <c r="P43"/>
      <c r="Q43"/>
      <c r="R43"/>
    </row>
    <row r="44" spans="1:18" ht="15" customHeight="1" thickBot="1">
      <c r="A44" s="413" t="s">
        <v>70</v>
      </c>
      <c r="B44" s="419">
        <v>1</v>
      </c>
      <c r="C44" s="419" t="s">
        <v>6533</v>
      </c>
      <c r="D44" s="407" t="s">
        <v>6534</v>
      </c>
      <c r="E44" s="413" t="s">
        <v>71</v>
      </c>
      <c r="F44" s="417" t="s">
        <v>23</v>
      </c>
      <c r="G44" s="418" t="s">
        <v>1434</v>
      </c>
      <c r="H44" s="416" t="s">
        <v>1481</v>
      </c>
      <c r="I44" s="431" t="s">
        <v>1480</v>
      </c>
      <c r="J44" s="430" t="s">
        <v>1481</v>
      </c>
      <c r="K44" s="404" t="s">
        <v>6535</v>
      </c>
      <c r="L44"/>
      <c r="M44"/>
      <c r="N44"/>
      <c r="O44"/>
      <c r="P44"/>
      <c r="Q44"/>
      <c r="R44"/>
    </row>
    <row r="45" spans="1:18" ht="15" customHeight="1" thickBot="1">
      <c r="A45" s="413" t="s">
        <v>70</v>
      </c>
      <c r="B45" s="419">
        <v>2</v>
      </c>
      <c r="C45" s="419" t="s">
        <v>6536</v>
      </c>
      <c r="D45" s="407" t="s">
        <v>6537</v>
      </c>
      <c r="E45" s="413" t="s">
        <v>71</v>
      </c>
      <c r="F45" s="417" t="s">
        <v>23</v>
      </c>
      <c r="G45" s="418" t="s">
        <v>1434</v>
      </c>
      <c r="H45" s="416" t="s">
        <v>3811</v>
      </c>
      <c r="I45" s="431" t="s">
        <v>3810</v>
      </c>
      <c r="J45" s="430" t="s">
        <v>3811</v>
      </c>
      <c r="K45" s="404" t="s">
        <v>6538</v>
      </c>
      <c r="L45"/>
      <c r="M45"/>
      <c r="N45"/>
      <c r="O45"/>
      <c r="P45"/>
      <c r="Q45"/>
      <c r="R45"/>
    </row>
    <row r="46" spans="1:18" ht="15" customHeight="1" thickBot="1">
      <c r="A46" s="413" t="s">
        <v>72</v>
      </c>
      <c r="B46" s="419">
        <v>1</v>
      </c>
      <c r="C46" s="419" t="s">
        <v>6539</v>
      </c>
      <c r="D46" s="407" t="s">
        <v>6540</v>
      </c>
      <c r="E46" s="413" t="s">
        <v>73</v>
      </c>
      <c r="F46" s="417" t="s">
        <v>23</v>
      </c>
      <c r="G46" s="418" t="s">
        <v>1434</v>
      </c>
      <c r="H46" s="416" t="s">
        <v>1483</v>
      </c>
      <c r="I46" s="431" t="s">
        <v>1482</v>
      </c>
      <c r="J46" s="430" t="s">
        <v>1483</v>
      </c>
      <c r="K46" s="404" t="s">
        <v>6541</v>
      </c>
      <c r="L46"/>
      <c r="M46"/>
      <c r="N46"/>
      <c r="O46"/>
      <c r="P46"/>
      <c r="Q46"/>
      <c r="R46"/>
    </row>
    <row r="47" spans="1:18" ht="15" customHeight="1" thickBot="1">
      <c r="A47" s="413" t="s">
        <v>74</v>
      </c>
      <c r="B47" s="419">
        <v>1</v>
      </c>
      <c r="C47" s="419" t="s">
        <v>6542</v>
      </c>
      <c r="D47" s="407" t="s">
        <v>6543</v>
      </c>
      <c r="E47" s="413" t="s">
        <v>75</v>
      </c>
      <c r="F47" s="417" t="s">
        <v>23</v>
      </c>
      <c r="G47" s="418" t="s">
        <v>1434</v>
      </c>
      <c r="H47" s="416" t="s">
        <v>1485</v>
      </c>
      <c r="I47" s="431" t="s">
        <v>1484</v>
      </c>
      <c r="J47" s="430" t="s">
        <v>1485</v>
      </c>
      <c r="K47" s="404" t="s">
        <v>6544</v>
      </c>
      <c r="L47"/>
      <c r="M47"/>
      <c r="N47"/>
      <c r="O47"/>
      <c r="P47"/>
      <c r="Q47"/>
      <c r="R47"/>
    </row>
    <row r="48" spans="1:18" ht="15" customHeight="1" thickBot="1">
      <c r="A48" s="413" t="s">
        <v>76</v>
      </c>
      <c r="B48" s="419">
        <v>1</v>
      </c>
      <c r="C48" s="419" t="s">
        <v>6545</v>
      </c>
      <c r="D48" s="407" t="s">
        <v>6546</v>
      </c>
      <c r="E48" s="413" t="s">
        <v>77</v>
      </c>
      <c r="F48" s="417" t="s">
        <v>18</v>
      </c>
      <c r="G48" s="418" t="s">
        <v>1434</v>
      </c>
      <c r="H48" s="416" t="s">
        <v>1486</v>
      </c>
      <c r="I48" s="431" t="s">
        <v>77</v>
      </c>
      <c r="J48" s="430" t="s">
        <v>1486</v>
      </c>
      <c r="K48" s="404" t="s">
        <v>6547</v>
      </c>
      <c r="L48"/>
      <c r="M48"/>
      <c r="N48"/>
      <c r="O48"/>
      <c r="P48"/>
      <c r="Q48"/>
      <c r="R48"/>
    </row>
    <row r="49" spans="1:18" ht="15" customHeight="1" thickBot="1">
      <c r="A49" s="413" t="s">
        <v>78</v>
      </c>
      <c r="B49" s="419">
        <v>1</v>
      </c>
      <c r="C49" s="419" t="s">
        <v>6548</v>
      </c>
      <c r="D49" s="407" t="s">
        <v>6549</v>
      </c>
      <c r="E49" s="413" t="s">
        <v>79</v>
      </c>
      <c r="F49" s="417" t="s">
        <v>23</v>
      </c>
      <c r="G49" s="418" t="s">
        <v>1434</v>
      </c>
      <c r="H49" s="416" t="s">
        <v>1488</v>
      </c>
      <c r="I49" s="431" t="s">
        <v>1487</v>
      </c>
      <c r="J49" s="430" t="s">
        <v>1488</v>
      </c>
      <c r="K49" s="404" t="s">
        <v>6550</v>
      </c>
      <c r="L49"/>
      <c r="M49"/>
      <c r="N49"/>
      <c r="O49"/>
      <c r="P49"/>
      <c r="Q49"/>
      <c r="R49"/>
    </row>
    <row r="50" spans="1:18" ht="15" customHeight="1" thickBot="1">
      <c r="A50" s="413" t="s">
        <v>78</v>
      </c>
      <c r="B50" s="419">
        <v>2</v>
      </c>
      <c r="C50" s="419" t="s">
        <v>6551</v>
      </c>
      <c r="D50" s="407" t="s">
        <v>6552</v>
      </c>
      <c r="E50" s="413" t="s">
        <v>79</v>
      </c>
      <c r="F50" s="417" t="s">
        <v>23</v>
      </c>
      <c r="G50" s="418" t="s">
        <v>1434</v>
      </c>
      <c r="H50" s="416" t="s">
        <v>1490</v>
      </c>
      <c r="I50" s="431" t="s">
        <v>1489</v>
      </c>
      <c r="J50" s="430" t="s">
        <v>1490</v>
      </c>
      <c r="K50" s="404" t="s">
        <v>6553</v>
      </c>
      <c r="L50"/>
      <c r="M50"/>
      <c r="N50"/>
      <c r="O50"/>
      <c r="P50"/>
      <c r="Q50"/>
      <c r="R50"/>
    </row>
    <row r="51" spans="1:18" ht="15" customHeight="1" thickBot="1">
      <c r="A51" s="413" t="s">
        <v>80</v>
      </c>
      <c r="B51" s="419">
        <v>1</v>
      </c>
      <c r="C51" s="419" t="s">
        <v>6554</v>
      </c>
      <c r="D51" s="407" t="s">
        <v>6555</v>
      </c>
      <c r="E51" s="413" t="s">
        <v>81</v>
      </c>
      <c r="F51" s="417" t="s">
        <v>23</v>
      </c>
      <c r="G51" s="418" t="s">
        <v>1434</v>
      </c>
      <c r="H51" s="416" t="s">
        <v>1492</v>
      </c>
      <c r="I51" s="431" t="s">
        <v>1491</v>
      </c>
      <c r="J51" s="430" t="s">
        <v>1492</v>
      </c>
      <c r="K51" s="404" t="s">
        <v>6556</v>
      </c>
      <c r="L51"/>
      <c r="M51"/>
      <c r="N51"/>
      <c r="O51"/>
      <c r="P51"/>
      <c r="Q51"/>
      <c r="R51"/>
    </row>
    <row r="52" spans="1:18" ht="15" customHeight="1" thickBot="1">
      <c r="A52" s="413" t="s">
        <v>80</v>
      </c>
      <c r="B52" s="419">
        <v>2</v>
      </c>
      <c r="C52" s="419" t="s">
        <v>6557</v>
      </c>
      <c r="D52" s="407" t="s">
        <v>6558</v>
      </c>
      <c r="E52" s="413" t="s">
        <v>81</v>
      </c>
      <c r="F52" s="417" t="s">
        <v>23</v>
      </c>
      <c r="G52" s="418" t="s">
        <v>1434</v>
      </c>
      <c r="H52" s="416" t="s">
        <v>1494</v>
      </c>
      <c r="I52" s="431" t="s">
        <v>1493</v>
      </c>
      <c r="J52" s="430" t="s">
        <v>1494</v>
      </c>
      <c r="K52" s="404" t="s">
        <v>6559</v>
      </c>
      <c r="L52"/>
      <c r="M52"/>
      <c r="N52"/>
      <c r="O52"/>
      <c r="P52"/>
      <c r="Q52"/>
      <c r="R52"/>
    </row>
    <row r="53" spans="1:18" ht="15" customHeight="1" thickBot="1">
      <c r="A53" s="413" t="s">
        <v>82</v>
      </c>
      <c r="B53" s="419">
        <v>1</v>
      </c>
      <c r="C53" s="419" t="s">
        <v>6560</v>
      </c>
      <c r="D53" s="407" t="s">
        <v>6561</v>
      </c>
      <c r="E53" s="413" t="s">
        <v>83</v>
      </c>
      <c r="F53" s="417" t="s">
        <v>23</v>
      </c>
      <c r="G53" s="418" t="s">
        <v>1434</v>
      </c>
      <c r="H53" s="416" t="s">
        <v>1496</v>
      </c>
      <c r="I53" s="431" t="s">
        <v>1495</v>
      </c>
      <c r="J53" s="430" t="s">
        <v>1496</v>
      </c>
      <c r="K53" s="404" t="s">
        <v>6562</v>
      </c>
      <c r="L53"/>
      <c r="M53"/>
      <c r="N53"/>
      <c r="O53"/>
      <c r="P53"/>
      <c r="Q53"/>
      <c r="R53"/>
    </row>
    <row r="54" spans="1:18" ht="15" customHeight="1" thickBot="1">
      <c r="A54" s="413" t="s">
        <v>84</v>
      </c>
      <c r="B54" s="419">
        <v>1</v>
      </c>
      <c r="C54" s="419" t="s">
        <v>6563</v>
      </c>
      <c r="D54" s="407" t="s">
        <v>6564</v>
      </c>
      <c r="E54" s="413" t="s">
        <v>85</v>
      </c>
      <c r="F54" s="417" t="s">
        <v>23</v>
      </c>
      <c r="G54" s="418" t="s">
        <v>1434</v>
      </c>
      <c r="H54" s="416" t="s">
        <v>1498</v>
      </c>
      <c r="I54" s="431" t="s">
        <v>1497</v>
      </c>
      <c r="J54" s="430" t="s">
        <v>1498</v>
      </c>
      <c r="K54" s="404" t="s">
        <v>6565</v>
      </c>
      <c r="L54"/>
      <c r="M54"/>
      <c r="N54"/>
      <c r="O54"/>
      <c r="P54"/>
      <c r="Q54"/>
      <c r="R54"/>
    </row>
    <row r="55" spans="1:18" ht="15" customHeight="1" thickBot="1">
      <c r="A55" s="413" t="s">
        <v>86</v>
      </c>
      <c r="B55" s="419">
        <v>1</v>
      </c>
      <c r="C55" s="419" t="s">
        <v>6566</v>
      </c>
      <c r="D55" s="407" t="s">
        <v>6567</v>
      </c>
      <c r="E55" s="413" t="s">
        <v>87</v>
      </c>
      <c r="F55" s="417" t="s">
        <v>23</v>
      </c>
      <c r="G55" s="418" t="s">
        <v>1434</v>
      </c>
      <c r="H55" s="416" t="s">
        <v>1500</v>
      </c>
      <c r="I55" s="431" t="s">
        <v>1499</v>
      </c>
      <c r="J55" s="430" t="s">
        <v>1500</v>
      </c>
      <c r="K55" s="404" t="s">
        <v>6568</v>
      </c>
      <c r="L55"/>
      <c r="M55"/>
      <c r="N55"/>
      <c r="O55"/>
      <c r="P55"/>
      <c r="Q55"/>
      <c r="R55"/>
    </row>
    <row r="56" spans="1:18" ht="15" customHeight="1" thickBot="1">
      <c r="A56" s="413" t="s">
        <v>86</v>
      </c>
      <c r="B56" s="419">
        <v>2</v>
      </c>
      <c r="C56" s="419" t="s">
        <v>6569</v>
      </c>
      <c r="D56" s="407" t="s">
        <v>6570</v>
      </c>
      <c r="E56" s="413" t="s">
        <v>87</v>
      </c>
      <c r="F56" s="417" t="s">
        <v>23</v>
      </c>
      <c r="G56" s="418" t="s">
        <v>1434</v>
      </c>
      <c r="H56" s="416" t="s">
        <v>1502</v>
      </c>
      <c r="I56" s="431" t="s">
        <v>1501</v>
      </c>
      <c r="J56" s="430" t="s">
        <v>1502</v>
      </c>
      <c r="K56" s="404" t="s">
        <v>6571</v>
      </c>
      <c r="L56"/>
      <c r="M56"/>
      <c r="N56"/>
      <c r="O56"/>
      <c r="P56"/>
      <c r="Q56"/>
      <c r="R56"/>
    </row>
    <row r="57" spans="1:18" ht="15" customHeight="1" thickBot="1">
      <c r="A57" s="413" t="s">
        <v>88</v>
      </c>
      <c r="B57" s="419">
        <v>1</v>
      </c>
      <c r="C57" s="419" t="s">
        <v>6572</v>
      </c>
      <c r="D57" s="407" t="s">
        <v>6573</v>
      </c>
      <c r="E57" s="413" t="s">
        <v>89</v>
      </c>
      <c r="F57" s="417" t="s">
        <v>18</v>
      </c>
      <c r="G57" s="418" t="s">
        <v>1434</v>
      </c>
      <c r="H57" s="416" t="s">
        <v>1503</v>
      </c>
      <c r="I57" s="431" t="s">
        <v>89</v>
      </c>
      <c r="J57" s="430" t="s">
        <v>1503</v>
      </c>
      <c r="K57" s="404" t="s">
        <v>6574</v>
      </c>
      <c r="L57"/>
      <c r="M57"/>
      <c r="N57"/>
      <c r="O57"/>
      <c r="P57"/>
      <c r="Q57"/>
      <c r="R57"/>
    </row>
    <row r="58" spans="1:18" ht="15" customHeight="1" thickBot="1">
      <c r="A58" s="413" t="s">
        <v>90</v>
      </c>
      <c r="B58" s="419">
        <v>1</v>
      </c>
      <c r="C58" s="419" t="s">
        <v>6575</v>
      </c>
      <c r="D58" s="407" t="s">
        <v>6576</v>
      </c>
      <c r="E58" s="413" t="s">
        <v>91</v>
      </c>
      <c r="F58" s="417" t="s">
        <v>18</v>
      </c>
      <c r="G58" s="418" t="s">
        <v>1434</v>
      </c>
      <c r="H58" s="416" t="s">
        <v>1504</v>
      </c>
      <c r="I58" s="431" t="s">
        <v>91</v>
      </c>
      <c r="J58" s="430" t="s">
        <v>1504</v>
      </c>
      <c r="K58" s="404" t="s">
        <v>6577</v>
      </c>
      <c r="L58"/>
      <c r="M58"/>
      <c r="N58"/>
      <c r="O58"/>
      <c r="P58"/>
      <c r="Q58"/>
      <c r="R58"/>
    </row>
    <row r="59" spans="1:18" ht="15" customHeight="1" thickBot="1">
      <c r="A59" s="413" t="s">
        <v>92</v>
      </c>
      <c r="B59" s="419">
        <v>1</v>
      </c>
      <c r="C59" s="419" t="s">
        <v>6578</v>
      </c>
      <c r="D59" s="407" t="s">
        <v>6581</v>
      </c>
      <c r="E59" s="413" t="s">
        <v>93</v>
      </c>
      <c r="F59" s="417" t="s">
        <v>23</v>
      </c>
      <c r="G59" s="418" t="s">
        <v>1434</v>
      </c>
      <c r="H59" s="416" t="s">
        <v>1506</v>
      </c>
      <c r="I59" s="431" t="s">
        <v>1505</v>
      </c>
      <c r="J59" s="430" t="s">
        <v>1506</v>
      </c>
      <c r="K59" s="404" t="s">
        <v>6577</v>
      </c>
      <c r="L59"/>
      <c r="M59"/>
      <c r="N59"/>
      <c r="O59"/>
      <c r="P59"/>
      <c r="Q59"/>
      <c r="R59"/>
    </row>
    <row r="60" spans="1:18" ht="15" customHeight="1" thickBot="1">
      <c r="A60" s="413" t="s">
        <v>92</v>
      </c>
      <c r="B60" s="419">
        <v>2</v>
      </c>
      <c r="C60" s="419" t="s">
        <v>6580</v>
      </c>
      <c r="D60" s="407" t="s">
        <v>6579</v>
      </c>
      <c r="E60" s="413" t="s">
        <v>93</v>
      </c>
      <c r="F60" s="417" t="s">
        <v>23</v>
      </c>
      <c r="G60" s="418" t="s">
        <v>1434</v>
      </c>
      <c r="H60" s="416" t="s">
        <v>1508</v>
      </c>
      <c r="I60" s="431" t="s">
        <v>1507</v>
      </c>
      <c r="J60" s="430" t="s">
        <v>1508</v>
      </c>
      <c r="K60" s="404" t="s">
        <v>6577</v>
      </c>
      <c r="L60"/>
      <c r="M60"/>
      <c r="N60"/>
      <c r="O60"/>
      <c r="P60"/>
      <c r="Q60"/>
      <c r="R60"/>
    </row>
    <row r="61" spans="1:18" ht="15" customHeight="1" thickBot="1">
      <c r="A61" s="413" t="s">
        <v>94</v>
      </c>
      <c r="B61" s="419">
        <v>1</v>
      </c>
      <c r="C61" s="419" t="s">
        <v>6582</v>
      </c>
      <c r="D61" s="407" t="s">
        <v>6583</v>
      </c>
      <c r="E61" s="413" t="s">
        <v>95</v>
      </c>
      <c r="F61" s="417" t="s">
        <v>34</v>
      </c>
      <c r="G61" s="418" t="s">
        <v>1434</v>
      </c>
      <c r="H61" s="416" t="s">
        <v>3967</v>
      </c>
      <c r="I61" s="431" t="s">
        <v>95</v>
      </c>
      <c r="J61" s="430" t="s">
        <v>3967</v>
      </c>
      <c r="K61" s="404" t="s">
        <v>6584</v>
      </c>
      <c r="L61"/>
      <c r="M61"/>
      <c r="N61"/>
      <c r="O61"/>
      <c r="P61"/>
      <c r="Q61"/>
      <c r="R61"/>
    </row>
    <row r="62" spans="1:18" ht="15" customHeight="1" thickBot="1">
      <c r="A62" s="413" t="s">
        <v>97</v>
      </c>
      <c r="B62" s="419">
        <v>1</v>
      </c>
      <c r="C62" s="419" t="s">
        <v>6585</v>
      </c>
      <c r="D62" s="407" t="s">
        <v>6589</v>
      </c>
      <c r="E62" s="413" t="s">
        <v>98</v>
      </c>
      <c r="F62" s="417" t="s">
        <v>23</v>
      </c>
      <c r="G62" s="418" t="s">
        <v>1434</v>
      </c>
      <c r="H62" s="416" t="s">
        <v>1510</v>
      </c>
      <c r="I62" s="431" t="s">
        <v>1509</v>
      </c>
      <c r="J62" s="430" t="s">
        <v>1510</v>
      </c>
      <c r="K62" s="404" t="s">
        <v>6590</v>
      </c>
      <c r="L62"/>
      <c r="M62"/>
      <c r="N62"/>
      <c r="O62"/>
      <c r="P62"/>
      <c r="Q62"/>
      <c r="R62"/>
    </row>
    <row r="63" spans="1:18" ht="15" customHeight="1" thickBot="1">
      <c r="A63" s="413" t="s">
        <v>97</v>
      </c>
      <c r="B63" s="419">
        <v>2</v>
      </c>
      <c r="C63" s="419" t="s">
        <v>6588</v>
      </c>
      <c r="D63" s="407" t="s">
        <v>6586</v>
      </c>
      <c r="E63" s="413" t="s">
        <v>98</v>
      </c>
      <c r="F63" s="417" t="s">
        <v>23</v>
      </c>
      <c r="G63" s="418" t="s">
        <v>1434</v>
      </c>
      <c r="H63" s="416" t="s">
        <v>1512</v>
      </c>
      <c r="I63" s="431" t="s">
        <v>1511</v>
      </c>
      <c r="J63" s="430" t="s">
        <v>1512</v>
      </c>
      <c r="K63" s="404" t="s">
        <v>6587</v>
      </c>
      <c r="L63"/>
      <c r="M63"/>
      <c r="N63"/>
      <c r="O63"/>
      <c r="P63"/>
      <c r="Q63"/>
      <c r="R63"/>
    </row>
    <row r="64" spans="1:18" ht="15" customHeight="1" thickBot="1">
      <c r="A64" s="413" t="s">
        <v>99</v>
      </c>
      <c r="B64" s="419">
        <v>1</v>
      </c>
      <c r="C64" s="419" t="s">
        <v>6591</v>
      </c>
      <c r="D64" s="407" t="s">
        <v>6592</v>
      </c>
      <c r="E64" s="413" t="s">
        <v>100</v>
      </c>
      <c r="F64" s="417" t="s">
        <v>34</v>
      </c>
      <c r="G64" s="418" t="s">
        <v>1434</v>
      </c>
      <c r="H64" s="416" t="s">
        <v>3968</v>
      </c>
      <c r="I64" s="431" t="s">
        <v>100</v>
      </c>
      <c r="J64" s="430" t="s">
        <v>3968</v>
      </c>
      <c r="K64" s="404" t="s">
        <v>6593</v>
      </c>
      <c r="L64"/>
      <c r="M64"/>
      <c r="N64"/>
      <c r="O64"/>
      <c r="P64"/>
      <c r="Q64"/>
      <c r="R64"/>
    </row>
    <row r="65" spans="1:18" ht="15" customHeight="1" thickBot="1">
      <c r="A65" s="413" t="s">
        <v>101</v>
      </c>
      <c r="B65" s="419">
        <v>1</v>
      </c>
      <c r="C65" s="419" t="s">
        <v>6594</v>
      </c>
      <c r="D65" s="407" t="s">
        <v>6595</v>
      </c>
      <c r="E65" s="413" t="s">
        <v>102</v>
      </c>
      <c r="F65" s="417" t="s">
        <v>23</v>
      </c>
      <c r="G65" s="418" t="s">
        <v>1434</v>
      </c>
      <c r="H65" s="416" t="s">
        <v>1514</v>
      </c>
      <c r="I65" s="431" t="s">
        <v>1513</v>
      </c>
      <c r="J65" s="430" t="s">
        <v>1514</v>
      </c>
      <c r="K65" s="404" t="s">
        <v>6596</v>
      </c>
      <c r="L65"/>
      <c r="M65"/>
      <c r="N65"/>
      <c r="O65"/>
      <c r="P65"/>
      <c r="Q65"/>
      <c r="R65"/>
    </row>
    <row r="66" spans="1:18" ht="15" customHeight="1" thickBot="1">
      <c r="A66" s="413" t="s">
        <v>101</v>
      </c>
      <c r="B66" s="419">
        <v>2</v>
      </c>
      <c r="C66" s="419" t="s">
        <v>6597</v>
      </c>
      <c r="D66" s="407" t="s">
        <v>6598</v>
      </c>
      <c r="E66" s="413" t="s">
        <v>102</v>
      </c>
      <c r="F66" s="417" t="s">
        <v>23</v>
      </c>
      <c r="G66" s="418" t="s">
        <v>1434</v>
      </c>
      <c r="H66" s="416" t="s">
        <v>5519</v>
      </c>
      <c r="I66" s="431" t="s">
        <v>5520</v>
      </c>
      <c r="J66" s="430" t="s">
        <v>5519</v>
      </c>
      <c r="K66" s="405" t="s">
        <v>6599</v>
      </c>
      <c r="L66"/>
      <c r="M66"/>
      <c r="N66"/>
      <c r="O66"/>
      <c r="P66"/>
      <c r="Q66"/>
      <c r="R66"/>
    </row>
    <row r="67" spans="1:18" ht="15" customHeight="1" thickBot="1">
      <c r="A67" s="413" t="s">
        <v>103</v>
      </c>
      <c r="B67" s="419">
        <v>1</v>
      </c>
      <c r="C67" s="419" t="s">
        <v>6600</v>
      </c>
      <c r="D67" s="407" t="s">
        <v>6604</v>
      </c>
      <c r="E67" s="413" t="s">
        <v>104</v>
      </c>
      <c r="F67" s="417" t="s">
        <v>23</v>
      </c>
      <c r="G67" s="418" t="s">
        <v>1434</v>
      </c>
      <c r="H67" s="416" t="s">
        <v>1516</v>
      </c>
      <c r="I67" s="431" t="s">
        <v>1515</v>
      </c>
      <c r="J67" s="430" t="s">
        <v>1516</v>
      </c>
      <c r="K67" s="404" t="s">
        <v>6605</v>
      </c>
      <c r="L67"/>
      <c r="M67"/>
      <c r="N67"/>
      <c r="O67"/>
      <c r="P67"/>
      <c r="Q67"/>
      <c r="R67"/>
    </row>
    <row r="68" spans="1:18" ht="15" customHeight="1" thickBot="1">
      <c r="A68" s="413" t="s">
        <v>103</v>
      </c>
      <c r="B68" s="419">
        <v>2</v>
      </c>
      <c r="C68" s="419" t="s">
        <v>6603</v>
      </c>
      <c r="D68" s="407" t="s">
        <v>6601</v>
      </c>
      <c r="E68" s="413" t="s">
        <v>104</v>
      </c>
      <c r="F68" s="417" t="s">
        <v>23</v>
      </c>
      <c r="G68" s="418" t="s">
        <v>1434</v>
      </c>
      <c r="H68" s="416" t="s">
        <v>1518</v>
      </c>
      <c r="I68" s="431" t="s">
        <v>1517</v>
      </c>
      <c r="J68" s="430" t="s">
        <v>1518</v>
      </c>
      <c r="K68" s="404" t="s">
        <v>6602</v>
      </c>
      <c r="L68"/>
      <c r="M68"/>
      <c r="N68"/>
      <c r="O68"/>
      <c r="P68"/>
      <c r="Q68"/>
      <c r="R68"/>
    </row>
    <row r="69" spans="1:18" ht="15" customHeight="1" thickBot="1">
      <c r="A69" s="413" t="s">
        <v>105</v>
      </c>
      <c r="B69" s="419">
        <v>1</v>
      </c>
      <c r="C69" s="419" t="s">
        <v>6606</v>
      </c>
      <c r="D69" s="407" t="s">
        <v>6610</v>
      </c>
      <c r="E69" s="413" t="s">
        <v>106</v>
      </c>
      <c r="F69" s="417" t="s">
        <v>23</v>
      </c>
      <c r="G69" s="418" t="s">
        <v>1434</v>
      </c>
      <c r="H69" s="416" t="s">
        <v>1520</v>
      </c>
      <c r="I69" s="431" t="s">
        <v>1519</v>
      </c>
      <c r="J69" s="430" t="s">
        <v>1520</v>
      </c>
      <c r="K69" s="404" t="s">
        <v>6608</v>
      </c>
      <c r="L69"/>
      <c r="M69"/>
      <c r="N69"/>
      <c r="O69"/>
      <c r="P69"/>
      <c r="Q69"/>
      <c r="R69"/>
    </row>
    <row r="70" spans="1:18" ht="15" customHeight="1" thickBot="1">
      <c r="A70" s="413" t="s">
        <v>105</v>
      </c>
      <c r="B70" s="419">
        <v>2</v>
      </c>
      <c r="C70" s="419" t="s">
        <v>6609</v>
      </c>
      <c r="D70" s="407" t="s">
        <v>6607</v>
      </c>
      <c r="E70" s="413" t="s">
        <v>106</v>
      </c>
      <c r="F70" s="417" t="s">
        <v>23</v>
      </c>
      <c r="G70" s="418" t="s">
        <v>1434</v>
      </c>
      <c r="H70" s="416" t="s">
        <v>1522</v>
      </c>
      <c r="I70" s="431" t="s">
        <v>1521</v>
      </c>
      <c r="J70" s="430" t="s">
        <v>1522</v>
      </c>
      <c r="K70" s="404" t="s">
        <v>6608</v>
      </c>
      <c r="L70"/>
      <c r="M70"/>
      <c r="N70"/>
      <c r="O70"/>
      <c r="P70"/>
      <c r="Q70"/>
      <c r="R70"/>
    </row>
    <row r="71" spans="1:18" ht="15" customHeight="1" thickBot="1">
      <c r="A71" s="413" t="s">
        <v>107</v>
      </c>
      <c r="B71" s="419">
        <v>1</v>
      </c>
      <c r="C71" s="419" t="s">
        <v>6611</v>
      </c>
      <c r="D71" s="407" t="s">
        <v>6612</v>
      </c>
      <c r="E71" s="413" t="s">
        <v>108</v>
      </c>
      <c r="F71" s="417" t="s">
        <v>18</v>
      </c>
      <c r="G71" s="418" t="s">
        <v>1434</v>
      </c>
      <c r="H71" s="416" t="s">
        <v>1523</v>
      </c>
      <c r="I71" s="431" t="s">
        <v>108</v>
      </c>
      <c r="J71" s="430" t="s">
        <v>1523</v>
      </c>
      <c r="K71" s="404" t="s">
        <v>6613</v>
      </c>
      <c r="L71"/>
      <c r="M71"/>
      <c r="N71"/>
      <c r="O71"/>
      <c r="P71"/>
      <c r="Q71"/>
      <c r="R71"/>
    </row>
    <row r="72" spans="1:18" ht="15" customHeight="1" thickBot="1">
      <c r="A72" s="413" t="s">
        <v>109</v>
      </c>
      <c r="B72" s="419">
        <v>1</v>
      </c>
      <c r="C72" s="419" t="s">
        <v>6614</v>
      </c>
      <c r="D72" s="407" t="s">
        <v>6615</v>
      </c>
      <c r="E72" s="413" t="s">
        <v>110</v>
      </c>
      <c r="F72" s="417" t="s">
        <v>23</v>
      </c>
      <c r="G72" s="418" t="s">
        <v>1434</v>
      </c>
      <c r="H72" s="416" t="s">
        <v>1525</v>
      </c>
      <c r="I72" s="431" t="s">
        <v>1524</v>
      </c>
      <c r="J72" s="430" t="s">
        <v>1525</v>
      </c>
      <c r="K72" s="404" t="s">
        <v>6616</v>
      </c>
      <c r="L72"/>
      <c r="M72"/>
      <c r="N72"/>
      <c r="O72"/>
      <c r="P72"/>
      <c r="Q72"/>
      <c r="R72"/>
    </row>
    <row r="73" spans="1:18" ht="15" customHeight="1" thickBot="1">
      <c r="A73" s="413" t="s">
        <v>109</v>
      </c>
      <c r="B73" s="419">
        <v>2</v>
      </c>
      <c r="C73" s="419" t="s">
        <v>6617</v>
      </c>
      <c r="D73" s="407" t="s">
        <v>6618</v>
      </c>
      <c r="E73" s="413" t="s">
        <v>110</v>
      </c>
      <c r="F73" s="417" t="s">
        <v>23</v>
      </c>
      <c r="G73" s="418" t="s">
        <v>1434</v>
      </c>
      <c r="H73" s="416" t="s">
        <v>1527</v>
      </c>
      <c r="I73" s="431" t="s">
        <v>1526</v>
      </c>
      <c r="J73" s="430" t="s">
        <v>1527</v>
      </c>
      <c r="K73" s="404" t="s">
        <v>6619</v>
      </c>
      <c r="L73"/>
      <c r="M73"/>
      <c r="N73"/>
      <c r="O73"/>
      <c r="P73"/>
      <c r="Q73"/>
      <c r="R73"/>
    </row>
    <row r="74" spans="1:18" ht="15" customHeight="1" thickBot="1">
      <c r="A74" s="413" t="s">
        <v>109</v>
      </c>
      <c r="B74" s="419">
        <v>3</v>
      </c>
      <c r="C74" s="419" t="s">
        <v>6620</v>
      </c>
      <c r="D74" s="407" t="s">
        <v>6621</v>
      </c>
      <c r="E74" s="413" t="s">
        <v>110</v>
      </c>
      <c r="F74" s="417" t="s">
        <v>23</v>
      </c>
      <c r="G74" s="418" t="s">
        <v>1434</v>
      </c>
      <c r="H74" s="416" t="s">
        <v>1529</v>
      </c>
      <c r="I74" s="431" t="s">
        <v>1528</v>
      </c>
      <c r="J74" s="430" t="s">
        <v>1529</v>
      </c>
      <c r="K74" s="404" t="s">
        <v>6622</v>
      </c>
      <c r="L74"/>
      <c r="M74"/>
      <c r="N74"/>
      <c r="O74"/>
      <c r="P74"/>
      <c r="Q74"/>
      <c r="R74"/>
    </row>
    <row r="75" spans="1:18" ht="15" customHeight="1" thickBot="1">
      <c r="A75" s="413" t="s">
        <v>111</v>
      </c>
      <c r="B75" s="419">
        <v>1</v>
      </c>
      <c r="C75" s="419" t="s">
        <v>6623</v>
      </c>
      <c r="D75" s="407" t="s">
        <v>6624</v>
      </c>
      <c r="E75" s="413" t="s">
        <v>112</v>
      </c>
      <c r="F75" s="417" t="s">
        <v>23</v>
      </c>
      <c r="G75" s="418" t="s">
        <v>1434</v>
      </c>
      <c r="H75" s="416" t="s">
        <v>1531</v>
      </c>
      <c r="I75" s="431" t="s">
        <v>1530</v>
      </c>
      <c r="J75" s="430" t="s">
        <v>1531</v>
      </c>
      <c r="K75" s="404" t="s">
        <v>6625</v>
      </c>
      <c r="L75"/>
      <c r="M75"/>
      <c r="N75"/>
      <c r="O75"/>
      <c r="P75"/>
      <c r="Q75"/>
      <c r="R75"/>
    </row>
    <row r="76" spans="1:18" ht="15" customHeight="1" thickBot="1">
      <c r="A76" s="413" t="s">
        <v>113</v>
      </c>
      <c r="B76" s="419">
        <v>1</v>
      </c>
      <c r="C76" s="419" t="s">
        <v>6626</v>
      </c>
      <c r="D76" s="407" t="s">
        <v>6630</v>
      </c>
      <c r="E76" s="413" t="s">
        <v>114</v>
      </c>
      <c r="F76" s="417" t="s">
        <v>23</v>
      </c>
      <c r="G76" s="418" t="s">
        <v>1434</v>
      </c>
      <c r="H76" s="416" t="s">
        <v>1533</v>
      </c>
      <c r="I76" s="431" t="s">
        <v>1532</v>
      </c>
      <c r="J76" s="430" t="s">
        <v>1533</v>
      </c>
      <c r="K76" s="404" t="s">
        <v>6631</v>
      </c>
      <c r="L76"/>
      <c r="M76"/>
      <c r="N76"/>
      <c r="O76"/>
      <c r="P76"/>
      <c r="Q76"/>
      <c r="R76"/>
    </row>
    <row r="77" spans="1:18" ht="15" customHeight="1" thickBot="1">
      <c r="A77" s="413" t="s">
        <v>113</v>
      </c>
      <c r="B77" s="419">
        <v>2</v>
      </c>
      <c r="C77" s="419" t="s">
        <v>6629</v>
      </c>
      <c r="D77" s="407" t="s">
        <v>6627</v>
      </c>
      <c r="E77" s="413" t="s">
        <v>114</v>
      </c>
      <c r="F77" s="417" t="s">
        <v>23</v>
      </c>
      <c r="G77" s="418" t="s">
        <v>1434</v>
      </c>
      <c r="H77" s="416" t="s">
        <v>1535</v>
      </c>
      <c r="I77" s="431" t="s">
        <v>1534</v>
      </c>
      <c r="J77" s="430" t="s">
        <v>1535</v>
      </c>
      <c r="K77" s="404" t="s">
        <v>6628</v>
      </c>
      <c r="L77"/>
      <c r="M77"/>
      <c r="N77"/>
      <c r="O77"/>
      <c r="P77"/>
      <c r="Q77"/>
      <c r="R77"/>
    </row>
    <row r="78" spans="1:18" ht="15" customHeight="1" thickBot="1">
      <c r="A78" s="413" t="s">
        <v>116</v>
      </c>
      <c r="B78" s="419">
        <v>1</v>
      </c>
      <c r="C78" s="419" t="s">
        <v>6632</v>
      </c>
      <c r="D78" s="407" t="s">
        <v>6633</v>
      </c>
      <c r="E78" s="413" t="s">
        <v>117</v>
      </c>
      <c r="F78" s="417" t="s">
        <v>34</v>
      </c>
      <c r="G78" s="418" t="s">
        <v>1434</v>
      </c>
      <c r="H78" s="416" t="s">
        <v>3969</v>
      </c>
      <c r="I78" s="431" t="s">
        <v>3970</v>
      </c>
      <c r="J78" s="430" t="s">
        <v>3969</v>
      </c>
      <c r="K78" s="404" t="s">
        <v>6634</v>
      </c>
      <c r="L78"/>
      <c r="M78"/>
      <c r="N78"/>
      <c r="O78"/>
      <c r="P78"/>
      <c r="Q78"/>
      <c r="R78"/>
    </row>
    <row r="79" spans="1:18" ht="15" customHeight="1" thickBot="1">
      <c r="A79" s="413" t="s">
        <v>116</v>
      </c>
      <c r="B79" s="419">
        <v>2</v>
      </c>
      <c r="C79" s="419" t="s">
        <v>6635</v>
      </c>
      <c r="D79" s="407" t="s">
        <v>6636</v>
      </c>
      <c r="E79" s="413" t="s">
        <v>117</v>
      </c>
      <c r="F79" s="417" t="s">
        <v>34</v>
      </c>
      <c r="G79" s="418" t="s">
        <v>1434</v>
      </c>
      <c r="H79" s="416" t="s">
        <v>3971</v>
      </c>
      <c r="I79" s="431" t="s">
        <v>3972</v>
      </c>
      <c r="J79" s="430" t="s">
        <v>3971</v>
      </c>
      <c r="K79" s="404" t="s">
        <v>6637</v>
      </c>
      <c r="L79"/>
      <c r="M79"/>
      <c r="N79"/>
      <c r="O79"/>
      <c r="P79"/>
      <c r="Q79"/>
      <c r="R79"/>
    </row>
    <row r="80" spans="1:18" ht="15" customHeight="1" thickBot="1">
      <c r="A80" s="413" t="s">
        <v>118</v>
      </c>
      <c r="B80" s="419">
        <v>1</v>
      </c>
      <c r="C80" s="419" t="s">
        <v>6638</v>
      </c>
      <c r="D80" s="407" t="s">
        <v>6642</v>
      </c>
      <c r="E80" s="413" t="s">
        <v>119</v>
      </c>
      <c r="F80" s="417" t="s">
        <v>23</v>
      </c>
      <c r="G80" s="418" t="s">
        <v>1434</v>
      </c>
      <c r="H80" s="416" t="s">
        <v>1537</v>
      </c>
      <c r="I80" s="431" t="s">
        <v>1536</v>
      </c>
      <c r="J80" s="430" t="s">
        <v>1537</v>
      </c>
      <c r="K80" s="404" t="s">
        <v>6640</v>
      </c>
      <c r="L80"/>
      <c r="M80"/>
      <c r="N80"/>
      <c r="O80"/>
      <c r="P80"/>
      <c r="Q80"/>
      <c r="R80"/>
    </row>
    <row r="81" spans="1:18" ht="15" customHeight="1" thickBot="1">
      <c r="A81" s="413" t="s">
        <v>118</v>
      </c>
      <c r="B81" s="419">
        <v>2</v>
      </c>
      <c r="C81" s="419" t="s">
        <v>6641</v>
      </c>
      <c r="D81" s="407" t="s">
        <v>6639</v>
      </c>
      <c r="E81" s="413" t="s">
        <v>119</v>
      </c>
      <c r="F81" s="417" t="s">
        <v>23</v>
      </c>
      <c r="G81" s="418" t="s">
        <v>1434</v>
      </c>
      <c r="H81" s="416" t="s">
        <v>1539</v>
      </c>
      <c r="I81" s="431" t="s">
        <v>1538</v>
      </c>
      <c r="J81" s="430" t="s">
        <v>1539</v>
      </c>
      <c r="K81" s="404" t="s">
        <v>6640</v>
      </c>
      <c r="L81"/>
      <c r="M81"/>
      <c r="N81"/>
      <c r="O81"/>
      <c r="P81"/>
      <c r="Q81"/>
      <c r="R81"/>
    </row>
    <row r="82" spans="1:18" ht="15" customHeight="1" thickBot="1">
      <c r="A82" s="413" t="s">
        <v>120</v>
      </c>
      <c r="B82" s="419">
        <v>1</v>
      </c>
      <c r="C82" s="419" t="s">
        <v>6643</v>
      </c>
      <c r="D82" s="407" t="s">
        <v>6644</v>
      </c>
      <c r="E82" s="413" t="s">
        <v>121</v>
      </c>
      <c r="F82" s="417" t="s">
        <v>23</v>
      </c>
      <c r="G82" s="418" t="s">
        <v>1434</v>
      </c>
      <c r="H82" s="416" t="s">
        <v>1541</v>
      </c>
      <c r="I82" s="431" t="s">
        <v>1540</v>
      </c>
      <c r="J82" s="430" t="s">
        <v>1541</v>
      </c>
      <c r="K82" s="404" t="s">
        <v>6645</v>
      </c>
      <c r="L82"/>
      <c r="M82"/>
      <c r="N82"/>
      <c r="O82"/>
      <c r="P82"/>
      <c r="Q82"/>
      <c r="R82"/>
    </row>
    <row r="83" spans="1:18" ht="15" customHeight="1" thickBot="1">
      <c r="A83" s="413" t="s">
        <v>120</v>
      </c>
      <c r="B83" s="419">
        <v>2</v>
      </c>
      <c r="C83" s="419" t="s">
        <v>6646</v>
      </c>
      <c r="D83" s="407" t="s">
        <v>6647</v>
      </c>
      <c r="E83" s="413" t="s">
        <v>121</v>
      </c>
      <c r="F83" s="417" t="s">
        <v>23</v>
      </c>
      <c r="G83" s="418" t="s">
        <v>1434</v>
      </c>
      <c r="H83" s="416" t="s">
        <v>1543</v>
      </c>
      <c r="I83" s="431" t="s">
        <v>1542</v>
      </c>
      <c r="J83" s="430" t="s">
        <v>1543</v>
      </c>
      <c r="K83" s="404" t="s">
        <v>6645</v>
      </c>
      <c r="L83"/>
      <c r="M83"/>
      <c r="N83"/>
      <c r="O83"/>
      <c r="P83"/>
      <c r="Q83"/>
      <c r="R83"/>
    </row>
    <row r="84" spans="1:18" ht="15" customHeight="1" thickBot="1">
      <c r="A84" s="413" t="s">
        <v>122</v>
      </c>
      <c r="B84" s="419">
        <v>1</v>
      </c>
      <c r="C84" s="419" t="s">
        <v>6648</v>
      </c>
      <c r="D84" s="407" t="s">
        <v>6649</v>
      </c>
      <c r="E84" s="413" t="s">
        <v>123</v>
      </c>
      <c r="F84" s="417" t="s">
        <v>23</v>
      </c>
      <c r="G84" s="418" t="s">
        <v>1434</v>
      </c>
      <c r="H84" s="416" t="s">
        <v>1545</v>
      </c>
      <c r="I84" s="431" t="s">
        <v>1544</v>
      </c>
      <c r="J84" s="430" t="s">
        <v>1545</v>
      </c>
      <c r="K84" s="404" t="s">
        <v>6650</v>
      </c>
      <c r="L84"/>
      <c r="M84"/>
      <c r="N84"/>
      <c r="O84"/>
      <c r="P84"/>
      <c r="Q84"/>
      <c r="R84"/>
    </row>
    <row r="85" spans="1:18" ht="15" customHeight="1" thickBot="1">
      <c r="A85" s="413" t="s">
        <v>122</v>
      </c>
      <c r="B85" s="419">
        <v>2</v>
      </c>
      <c r="C85" s="419" t="s">
        <v>6651</v>
      </c>
      <c r="D85" s="407" t="s">
        <v>6652</v>
      </c>
      <c r="E85" s="413" t="s">
        <v>123</v>
      </c>
      <c r="F85" s="417" t="s">
        <v>23</v>
      </c>
      <c r="G85" s="418" t="s">
        <v>1434</v>
      </c>
      <c r="H85" s="416" t="s">
        <v>1547</v>
      </c>
      <c r="I85" s="431" t="s">
        <v>1546</v>
      </c>
      <c r="J85" s="430" t="s">
        <v>1547</v>
      </c>
      <c r="K85" s="404" t="s">
        <v>6653</v>
      </c>
      <c r="L85"/>
      <c r="M85"/>
      <c r="N85"/>
      <c r="O85"/>
      <c r="P85"/>
      <c r="Q85"/>
      <c r="R85"/>
    </row>
    <row r="86" spans="1:18" ht="15" customHeight="1" thickBot="1">
      <c r="A86" s="413" t="s">
        <v>126</v>
      </c>
      <c r="B86" s="419">
        <v>1</v>
      </c>
      <c r="C86" s="419" t="s">
        <v>6654</v>
      </c>
      <c r="D86" s="407" t="s">
        <v>6661</v>
      </c>
      <c r="E86" s="413" t="s">
        <v>127</v>
      </c>
      <c r="F86" s="417" t="s">
        <v>23</v>
      </c>
      <c r="G86" s="418" t="s">
        <v>1434</v>
      </c>
      <c r="H86" s="416" t="s">
        <v>1549</v>
      </c>
      <c r="I86" s="431" t="s">
        <v>1548</v>
      </c>
      <c r="J86" s="430" t="s">
        <v>1549</v>
      </c>
      <c r="K86" s="404" t="s">
        <v>6662</v>
      </c>
      <c r="L86"/>
      <c r="M86"/>
      <c r="N86"/>
      <c r="O86"/>
      <c r="P86"/>
      <c r="Q86"/>
      <c r="R86"/>
    </row>
    <row r="87" spans="1:18" ht="15" customHeight="1" thickBot="1">
      <c r="A87" s="413" t="s">
        <v>126</v>
      </c>
      <c r="B87" s="419">
        <v>2</v>
      </c>
      <c r="C87" s="419" t="s">
        <v>6657</v>
      </c>
      <c r="D87" s="407" t="s">
        <v>6667</v>
      </c>
      <c r="E87" s="413" t="s">
        <v>127</v>
      </c>
      <c r="F87" s="417" t="s">
        <v>23</v>
      </c>
      <c r="G87" s="418" t="s">
        <v>1434</v>
      </c>
      <c r="H87" s="416" t="s">
        <v>1551</v>
      </c>
      <c r="I87" s="431" t="s">
        <v>1550</v>
      </c>
      <c r="J87" s="430" t="s">
        <v>1551</v>
      </c>
      <c r="K87" s="404" t="s">
        <v>6668</v>
      </c>
      <c r="L87"/>
      <c r="M87"/>
      <c r="N87"/>
      <c r="O87"/>
      <c r="P87"/>
      <c r="Q87"/>
      <c r="R87"/>
    </row>
    <row r="88" spans="1:18" ht="15" customHeight="1" thickBot="1">
      <c r="A88" s="413" t="s">
        <v>126</v>
      </c>
      <c r="B88" s="419">
        <v>3</v>
      </c>
      <c r="C88" s="419" t="s">
        <v>6660</v>
      </c>
      <c r="D88" s="407" t="s">
        <v>6670</v>
      </c>
      <c r="E88" s="413" t="s">
        <v>127</v>
      </c>
      <c r="F88" s="417" t="s">
        <v>23</v>
      </c>
      <c r="G88" s="418" t="s">
        <v>1434</v>
      </c>
      <c r="H88" s="416" t="s">
        <v>1553</v>
      </c>
      <c r="I88" s="431" t="s">
        <v>1552</v>
      </c>
      <c r="J88" s="430" t="s">
        <v>1553</v>
      </c>
      <c r="K88" s="404" t="s">
        <v>6671</v>
      </c>
      <c r="L88"/>
      <c r="M88"/>
      <c r="N88"/>
      <c r="O88"/>
      <c r="P88"/>
      <c r="Q88"/>
      <c r="R88"/>
    </row>
    <row r="89" spans="1:18" ht="15" customHeight="1" thickBot="1">
      <c r="A89" s="413" t="s">
        <v>126</v>
      </c>
      <c r="B89" s="419">
        <v>4</v>
      </c>
      <c r="C89" s="419" t="s">
        <v>6663</v>
      </c>
      <c r="D89" s="407" t="s">
        <v>6664</v>
      </c>
      <c r="E89" s="413" t="s">
        <v>127</v>
      </c>
      <c r="F89" s="417" t="s">
        <v>23</v>
      </c>
      <c r="G89" s="418" t="s">
        <v>1434</v>
      </c>
      <c r="H89" s="416" t="s">
        <v>1555</v>
      </c>
      <c r="I89" s="431" t="s">
        <v>1554</v>
      </c>
      <c r="J89" s="430" t="s">
        <v>1555</v>
      </c>
      <c r="K89" s="404" t="s">
        <v>6665</v>
      </c>
      <c r="L89"/>
      <c r="M89"/>
      <c r="N89"/>
      <c r="O89"/>
      <c r="P89"/>
      <c r="Q89"/>
      <c r="R89"/>
    </row>
    <row r="90" spans="1:18" ht="15" customHeight="1" thickBot="1">
      <c r="A90" s="413" t="s">
        <v>126</v>
      </c>
      <c r="B90" s="419">
        <v>5</v>
      </c>
      <c r="C90" s="419" t="s">
        <v>6666</v>
      </c>
      <c r="D90" s="407" t="s">
        <v>6658</v>
      </c>
      <c r="E90" s="413" t="s">
        <v>127</v>
      </c>
      <c r="F90" s="417" t="s">
        <v>23</v>
      </c>
      <c r="G90" s="418" t="s">
        <v>1434</v>
      </c>
      <c r="H90" s="416" t="s">
        <v>1557</v>
      </c>
      <c r="I90" s="431" t="s">
        <v>1556</v>
      </c>
      <c r="J90" s="430" t="s">
        <v>1557</v>
      </c>
      <c r="K90" s="404" t="s">
        <v>6659</v>
      </c>
      <c r="L90"/>
      <c r="M90"/>
      <c r="N90"/>
      <c r="O90"/>
      <c r="P90"/>
      <c r="Q90"/>
      <c r="R90"/>
    </row>
    <row r="91" spans="1:18" ht="15" customHeight="1" thickBot="1">
      <c r="A91" s="413" t="s">
        <v>126</v>
      </c>
      <c r="B91" s="419">
        <v>6</v>
      </c>
      <c r="C91" s="419" t="s">
        <v>6669</v>
      </c>
      <c r="D91" s="407" t="s">
        <v>6655</v>
      </c>
      <c r="E91" s="413" t="s">
        <v>127</v>
      </c>
      <c r="F91" s="417" t="s">
        <v>23</v>
      </c>
      <c r="G91" s="418" t="s">
        <v>1434</v>
      </c>
      <c r="H91" s="416" t="s">
        <v>1559</v>
      </c>
      <c r="I91" s="431" t="s">
        <v>1558</v>
      </c>
      <c r="J91" s="430" t="s">
        <v>1559</v>
      </c>
      <c r="K91" s="404" t="s">
        <v>6656</v>
      </c>
      <c r="L91"/>
      <c r="M91"/>
      <c r="N91"/>
      <c r="O91"/>
      <c r="P91"/>
      <c r="Q91"/>
      <c r="R91"/>
    </row>
    <row r="92" spans="1:18" ht="15" customHeight="1" thickBot="1">
      <c r="A92" s="413" t="s">
        <v>128</v>
      </c>
      <c r="B92" s="419">
        <v>1</v>
      </c>
      <c r="C92" s="419" t="s">
        <v>6672</v>
      </c>
      <c r="D92" s="407" t="s">
        <v>6673</v>
      </c>
      <c r="E92" s="413" t="s">
        <v>129</v>
      </c>
      <c r="F92" s="417" t="s">
        <v>34</v>
      </c>
      <c r="G92" s="418" t="s">
        <v>1434</v>
      </c>
      <c r="H92" s="416" t="s">
        <v>3973</v>
      </c>
      <c r="I92" s="431" t="s">
        <v>129</v>
      </c>
      <c r="J92" s="430" t="s">
        <v>3973</v>
      </c>
      <c r="K92" s="404" t="s">
        <v>6674</v>
      </c>
      <c r="L92"/>
      <c r="M92"/>
      <c r="N92"/>
      <c r="O92"/>
      <c r="P92"/>
      <c r="Q92"/>
      <c r="R92"/>
    </row>
    <row r="93" spans="1:18" ht="15" customHeight="1" thickBot="1">
      <c r="A93" s="413" t="s">
        <v>130</v>
      </c>
      <c r="B93" s="419">
        <v>1</v>
      </c>
      <c r="C93" s="419" t="s">
        <v>6675</v>
      </c>
      <c r="D93" s="407" t="s">
        <v>6679</v>
      </c>
      <c r="E93" s="413" t="s">
        <v>131</v>
      </c>
      <c r="F93" s="417" t="s">
        <v>23</v>
      </c>
      <c r="G93" s="418" t="s">
        <v>1434</v>
      </c>
      <c r="H93" s="416" t="s">
        <v>1561</v>
      </c>
      <c r="I93" s="431" t="s">
        <v>1560</v>
      </c>
      <c r="J93" s="430" t="s">
        <v>1561</v>
      </c>
      <c r="K93" s="404" t="s">
        <v>6680</v>
      </c>
      <c r="L93"/>
      <c r="M93"/>
      <c r="N93"/>
      <c r="O93"/>
      <c r="P93"/>
      <c r="Q93"/>
      <c r="R93"/>
    </row>
    <row r="94" spans="1:18" ht="15" customHeight="1" thickBot="1">
      <c r="A94" s="413" t="s">
        <v>130</v>
      </c>
      <c r="B94" s="419">
        <v>2</v>
      </c>
      <c r="C94" s="419" t="s">
        <v>6678</v>
      </c>
      <c r="D94" s="407" t="s">
        <v>6676</v>
      </c>
      <c r="E94" s="413" t="s">
        <v>131</v>
      </c>
      <c r="F94" s="417" t="s">
        <v>23</v>
      </c>
      <c r="G94" s="418" t="s">
        <v>1434</v>
      </c>
      <c r="H94" s="416" t="s">
        <v>1563</v>
      </c>
      <c r="I94" s="431" t="s">
        <v>1562</v>
      </c>
      <c r="J94" s="430" t="s">
        <v>1563</v>
      </c>
      <c r="K94" s="404" t="s">
        <v>6677</v>
      </c>
      <c r="L94"/>
      <c r="M94"/>
      <c r="N94"/>
      <c r="O94"/>
      <c r="P94"/>
      <c r="Q94"/>
      <c r="R94"/>
    </row>
    <row r="95" spans="1:18" ht="15" customHeight="1" thickBot="1">
      <c r="A95" s="413" t="s">
        <v>132</v>
      </c>
      <c r="B95" s="419">
        <v>1</v>
      </c>
      <c r="C95" s="419" t="s">
        <v>6681</v>
      </c>
      <c r="D95" s="407" t="s">
        <v>6685</v>
      </c>
      <c r="E95" s="413" t="s">
        <v>133</v>
      </c>
      <c r="F95" s="417" t="s">
        <v>23</v>
      </c>
      <c r="G95" s="418" t="s">
        <v>1434</v>
      </c>
      <c r="H95" s="416" t="s">
        <v>1565</v>
      </c>
      <c r="I95" s="431" t="s">
        <v>1564</v>
      </c>
      <c r="J95" s="430" t="s">
        <v>1565</v>
      </c>
      <c r="K95" s="404" t="s">
        <v>6686</v>
      </c>
      <c r="L95"/>
      <c r="M95"/>
      <c r="N95"/>
      <c r="O95"/>
      <c r="P95"/>
      <c r="Q95"/>
      <c r="R95"/>
    </row>
    <row r="96" spans="1:18" ht="15" customHeight="1" thickBot="1">
      <c r="A96" s="413" t="s">
        <v>132</v>
      </c>
      <c r="B96" s="419">
        <v>2</v>
      </c>
      <c r="C96" s="419" t="s">
        <v>6684</v>
      </c>
      <c r="D96" s="407" t="s">
        <v>6682</v>
      </c>
      <c r="E96" s="413" t="s">
        <v>133</v>
      </c>
      <c r="F96" s="417" t="s">
        <v>23</v>
      </c>
      <c r="G96" s="418" t="s">
        <v>1434</v>
      </c>
      <c r="H96" s="416" t="s">
        <v>1567</v>
      </c>
      <c r="I96" s="431" t="s">
        <v>1566</v>
      </c>
      <c r="J96" s="430" t="s">
        <v>1567</v>
      </c>
      <c r="K96" s="404" t="s">
        <v>6683</v>
      </c>
      <c r="L96"/>
      <c r="M96"/>
      <c r="N96"/>
      <c r="O96"/>
      <c r="P96"/>
      <c r="Q96"/>
      <c r="R96"/>
    </row>
    <row r="97" spans="1:18" ht="15" customHeight="1" thickBot="1">
      <c r="A97" s="413" t="s">
        <v>134</v>
      </c>
      <c r="B97" s="419">
        <v>1</v>
      </c>
      <c r="C97" s="419" t="s">
        <v>6687</v>
      </c>
      <c r="D97" s="407" t="s">
        <v>6688</v>
      </c>
      <c r="E97" s="413" t="s">
        <v>135</v>
      </c>
      <c r="F97" s="417" t="s">
        <v>23</v>
      </c>
      <c r="G97" s="418" t="s">
        <v>1434</v>
      </c>
      <c r="H97" s="416" t="s">
        <v>1569</v>
      </c>
      <c r="I97" s="431" t="s">
        <v>1568</v>
      </c>
      <c r="J97" s="430" t="s">
        <v>1569</v>
      </c>
      <c r="K97" s="404" t="s">
        <v>6689</v>
      </c>
      <c r="L97"/>
      <c r="M97"/>
      <c r="N97"/>
      <c r="O97"/>
      <c r="P97"/>
      <c r="Q97"/>
      <c r="R97"/>
    </row>
    <row r="98" spans="1:18" ht="15" customHeight="1" thickBot="1">
      <c r="A98" s="413" t="s">
        <v>134</v>
      </c>
      <c r="B98" s="419">
        <v>2</v>
      </c>
      <c r="C98" s="419" t="s">
        <v>6690</v>
      </c>
      <c r="D98" s="407" t="s">
        <v>6691</v>
      </c>
      <c r="E98" s="413" t="s">
        <v>135</v>
      </c>
      <c r="F98" s="417" t="s">
        <v>23</v>
      </c>
      <c r="G98" s="418" t="s">
        <v>1434</v>
      </c>
      <c r="H98" s="416" t="s">
        <v>1571</v>
      </c>
      <c r="I98" s="431" t="s">
        <v>1570</v>
      </c>
      <c r="J98" s="430" t="s">
        <v>1571</v>
      </c>
      <c r="K98" s="404" t="s">
        <v>6692</v>
      </c>
      <c r="L98"/>
      <c r="M98"/>
      <c r="N98"/>
      <c r="O98"/>
      <c r="P98"/>
      <c r="Q98"/>
      <c r="R98"/>
    </row>
    <row r="99" spans="1:18" ht="15" customHeight="1" thickBot="1">
      <c r="A99" s="413" t="s">
        <v>136</v>
      </c>
      <c r="B99" s="419">
        <v>1</v>
      </c>
      <c r="C99" s="419" t="s">
        <v>6693</v>
      </c>
      <c r="D99" s="407" t="s">
        <v>6694</v>
      </c>
      <c r="E99" s="413" t="s">
        <v>137</v>
      </c>
      <c r="F99" s="417" t="s">
        <v>18</v>
      </c>
      <c r="G99" s="418" t="s">
        <v>1434</v>
      </c>
      <c r="H99" s="416" t="s">
        <v>1572</v>
      </c>
      <c r="I99" s="431" t="s">
        <v>137</v>
      </c>
      <c r="J99" s="430" t="s">
        <v>1572</v>
      </c>
      <c r="K99" s="404" t="s">
        <v>6695</v>
      </c>
      <c r="L99"/>
      <c r="M99"/>
      <c r="N99"/>
      <c r="O99"/>
      <c r="P99"/>
      <c r="Q99"/>
      <c r="R99"/>
    </row>
    <row r="100" spans="1:18" ht="15" customHeight="1" thickBot="1">
      <c r="A100" s="413" t="s">
        <v>138</v>
      </c>
      <c r="B100" s="419">
        <v>1</v>
      </c>
      <c r="C100" s="419" t="s">
        <v>6696</v>
      </c>
      <c r="D100" s="407" t="s">
        <v>6700</v>
      </c>
      <c r="E100" s="413" t="s">
        <v>139</v>
      </c>
      <c r="F100" s="417" t="s">
        <v>23</v>
      </c>
      <c r="G100" s="418" t="s">
        <v>1434</v>
      </c>
      <c r="H100" s="416" t="s">
        <v>1574</v>
      </c>
      <c r="I100" s="431" t="s">
        <v>1573</v>
      </c>
      <c r="J100" s="430" t="s">
        <v>1574</v>
      </c>
      <c r="K100" s="404" t="s">
        <v>6701</v>
      </c>
      <c r="L100"/>
      <c r="M100"/>
      <c r="N100"/>
      <c r="O100"/>
      <c r="P100"/>
      <c r="Q100"/>
      <c r="R100"/>
    </row>
    <row r="101" spans="1:18" ht="15" customHeight="1" thickBot="1">
      <c r="A101" s="413" t="s">
        <v>138</v>
      </c>
      <c r="B101" s="419">
        <v>2</v>
      </c>
      <c r="C101" s="419" t="s">
        <v>6699</v>
      </c>
      <c r="D101" s="407" t="s">
        <v>6697</v>
      </c>
      <c r="E101" s="413" t="s">
        <v>139</v>
      </c>
      <c r="F101" s="417" t="s">
        <v>23</v>
      </c>
      <c r="G101" s="418" t="s">
        <v>1434</v>
      </c>
      <c r="H101" s="416" t="s">
        <v>1576</v>
      </c>
      <c r="I101" s="431" t="s">
        <v>1575</v>
      </c>
      <c r="J101" s="430" t="s">
        <v>1576</v>
      </c>
      <c r="K101" s="404" t="s">
        <v>6698</v>
      </c>
      <c r="L101"/>
      <c r="M101"/>
      <c r="N101"/>
      <c r="O101"/>
      <c r="P101"/>
      <c r="Q101"/>
      <c r="R101"/>
    </row>
    <row r="102" spans="1:18" ht="15" customHeight="1" thickBot="1">
      <c r="A102" s="413" t="s">
        <v>140</v>
      </c>
      <c r="B102" s="419">
        <v>1</v>
      </c>
      <c r="C102" s="419" t="s">
        <v>6702</v>
      </c>
      <c r="D102" s="407" t="s">
        <v>6703</v>
      </c>
      <c r="E102" s="413" t="s">
        <v>141</v>
      </c>
      <c r="F102" s="417" t="s">
        <v>23</v>
      </c>
      <c r="G102" s="418" t="s">
        <v>1434</v>
      </c>
      <c r="H102" s="416" t="s">
        <v>1578</v>
      </c>
      <c r="I102" s="431" t="s">
        <v>1577</v>
      </c>
      <c r="J102" s="430" t="s">
        <v>1578</v>
      </c>
      <c r="K102" s="404" t="s">
        <v>6704</v>
      </c>
      <c r="L102"/>
      <c r="M102"/>
      <c r="N102"/>
      <c r="O102"/>
      <c r="P102"/>
      <c r="Q102"/>
      <c r="R102"/>
    </row>
    <row r="103" spans="1:18" ht="15" customHeight="1" thickBot="1">
      <c r="A103" s="413" t="s">
        <v>142</v>
      </c>
      <c r="B103" s="419">
        <v>1</v>
      </c>
      <c r="C103" s="419" t="s">
        <v>6705</v>
      </c>
      <c r="D103" s="407" t="s">
        <v>6706</v>
      </c>
      <c r="E103" s="413" t="s">
        <v>143</v>
      </c>
      <c r="F103" s="417" t="s">
        <v>23</v>
      </c>
      <c r="G103" s="418" t="s">
        <v>1434</v>
      </c>
      <c r="H103" s="416" t="s">
        <v>1580</v>
      </c>
      <c r="I103" s="431" t="s">
        <v>1579</v>
      </c>
      <c r="J103" s="430" t="s">
        <v>1580</v>
      </c>
      <c r="K103" s="404" t="s">
        <v>6707</v>
      </c>
      <c r="L103"/>
      <c r="M103"/>
      <c r="N103"/>
      <c r="O103"/>
      <c r="P103"/>
      <c r="Q103"/>
      <c r="R103"/>
    </row>
    <row r="104" spans="1:18" ht="15" customHeight="1" thickBot="1">
      <c r="A104" s="413" t="s">
        <v>142</v>
      </c>
      <c r="B104" s="419">
        <v>2</v>
      </c>
      <c r="C104" s="419" t="s">
        <v>6708</v>
      </c>
      <c r="D104" s="407" t="s">
        <v>6712</v>
      </c>
      <c r="E104" s="413" t="s">
        <v>143</v>
      </c>
      <c r="F104" s="417" t="s">
        <v>23</v>
      </c>
      <c r="G104" s="418" t="s">
        <v>1434</v>
      </c>
      <c r="H104" s="416" t="s">
        <v>1582</v>
      </c>
      <c r="I104" s="431" t="s">
        <v>1581</v>
      </c>
      <c r="J104" s="430" t="s">
        <v>1582</v>
      </c>
      <c r="K104" s="404" t="s">
        <v>6713</v>
      </c>
      <c r="L104"/>
      <c r="M104"/>
      <c r="N104"/>
      <c r="O104"/>
      <c r="P104"/>
      <c r="Q104"/>
      <c r="R104"/>
    </row>
    <row r="105" spans="1:18" ht="15" customHeight="1" thickBot="1">
      <c r="A105" s="413" t="s">
        <v>142</v>
      </c>
      <c r="B105" s="419">
        <v>3</v>
      </c>
      <c r="C105" s="419" t="s">
        <v>6711</v>
      </c>
      <c r="D105" s="407" t="s">
        <v>6709</v>
      </c>
      <c r="E105" s="413" t="s">
        <v>143</v>
      </c>
      <c r="F105" s="417" t="s">
        <v>23</v>
      </c>
      <c r="G105" s="418" t="s">
        <v>1434</v>
      </c>
      <c r="H105" s="416" t="s">
        <v>1584</v>
      </c>
      <c r="I105" s="431" t="s">
        <v>1583</v>
      </c>
      <c r="J105" s="430" t="s">
        <v>1584</v>
      </c>
      <c r="K105" s="404" t="s">
        <v>6710</v>
      </c>
      <c r="L105"/>
      <c r="M105"/>
      <c r="N105"/>
      <c r="O105"/>
      <c r="P105"/>
      <c r="Q105"/>
      <c r="R105"/>
    </row>
    <row r="106" spans="1:18" ht="15" customHeight="1" thickBot="1">
      <c r="A106" s="413" t="s">
        <v>145</v>
      </c>
      <c r="B106" s="419">
        <v>1</v>
      </c>
      <c r="C106" s="419" t="s">
        <v>6714</v>
      </c>
      <c r="D106" s="407" t="s">
        <v>6718</v>
      </c>
      <c r="E106" s="413" t="s">
        <v>146</v>
      </c>
      <c r="F106" s="417" t="s">
        <v>23</v>
      </c>
      <c r="G106" s="418" t="s">
        <v>1434</v>
      </c>
      <c r="H106" s="416" t="s">
        <v>1586</v>
      </c>
      <c r="I106" s="431" t="s">
        <v>1585</v>
      </c>
      <c r="J106" s="430" t="s">
        <v>1586</v>
      </c>
      <c r="K106" s="404" t="s">
        <v>6719</v>
      </c>
      <c r="L106"/>
      <c r="M106"/>
      <c r="N106"/>
      <c r="O106"/>
      <c r="P106"/>
      <c r="Q106"/>
      <c r="R106"/>
    </row>
    <row r="107" spans="1:18" ht="15" customHeight="1" thickBot="1">
      <c r="A107" s="413" t="s">
        <v>145</v>
      </c>
      <c r="B107" s="419">
        <v>2</v>
      </c>
      <c r="C107" s="419" t="s">
        <v>6717</v>
      </c>
      <c r="D107" s="407" t="s">
        <v>6715</v>
      </c>
      <c r="E107" s="413" t="s">
        <v>146</v>
      </c>
      <c r="F107" s="417" t="s">
        <v>23</v>
      </c>
      <c r="G107" s="418" t="s">
        <v>1434</v>
      </c>
      <c r="H107" s="416" t="s">
        <v>1588</v>
      </c>
      <c r="I107" s="431" t="s">
        <v>1587</v>
      </c>
      <c r="J107" s="430" t="s">
        <v>1588</v>
      </c>
      <c r="K107" s="404" t="s">
        <v>6716</v>
      </c>
      <c r="L107"/>
      <c r="M107"/>
      <c r="N107"/>
      <c r="O107"/>
      <c r="P107"/>
      <c r="Q107"/>
      <c r="R107"/>
    </row>
    <row r="108" spans="1:18" ht="15" customHeight="1" thickBot="1">
      <c r="A108" s="413" t="s">
        <v>147</v>
      </c>
      <c r="B108" s="419">
        <v>1</v>
      </c>
      <c r="C108" s="419" t="s">
        <v>6720</v>
      </c>
      <c r="D108" s="407" t="s">
        <v>6721</v>
      </c>
      <c r="E108" s="413" t="s">
        <v>148</v>
      </c>
      <c r="F108" s="417" t="s">
        <v>23</v>
      </c>
      <c r="G108" s="418" t="s">
        <v>1434</v>
      </c>
      <c r="H108" s="416" t="s">
        <v>1590</v>
      </c>
      <c r="I108" s="431" t="s">
        <v>1589</v>
      </c>
      <c r="J108" s="430" t="s">
        <v>1590</v>
      </c>
      <c r="K108" s="404" t="s">
        <v>6722</v>
      </c>
      <c r="L108"/>
      <c r="M108"/>
      <c r="N108"/>
      <c r="O108"/>
      <c r="P108"/>
      <c r="Q108"/>
      <c r="R108"/>
    </row>
    <row r="109" spans="1:18" ht="15" customHeight="1" thickBot="1">
      <c r="A109" s="413" t="s">
        <v>147</v>
      </c>
      <c r="B109" s="419">
        <v>2</v>
      </c>
      <c r="C109" s="419" t="s">
        <v>6723</v>
      </c>
      <c r="D109" s="407" t="s">
        <v>6724</v>
      </c>
      <c r="E109" s="413" t="s">
        <v>148</v>
      </c>
      <c r="F109" s="417" t="s">
        <v>23</v>
      </c>
      <c r="G109" s="418" t="s">
        <v>1434</v>
      </c>
      <c r="H109" s="416" t="s">
        <v>1592</v>
      </c>
      <c r="I109" s="431" t="s">
        <v>1591</v>
      </c>
      <c r="J109" s="430" t="s">
        <v>1592</v>
      </c>
      <c r="K109" s="404" t="s">
        <v>6725</v>
      </c>
      <c r="L109"/>
      <c r="M109"/>
      <c r="N109"/>
      <c r="O109"/>
      <c r="P109"/>
      <c r="Q109"/>
      <c r="R109"/>
    </row>
    <row r="110" spans="1:18" ht="15" customHeight="1" thickBot="1">
      <c r="A110" s="413" t="s">
        <v>149</v>
      </c>
      <c r="B110" s="419">
        <v>1</v>
      </c>
      <c r="C110" s="419" t="s">
        <v>6726</v>
      </c>
      <c r="D110" s="407" t="s">
        <v>6730</v>
      </c>
      <c r="E110" s="413" t="s">
        <v>150</v>
      </c>
      <c r="F110" s="417" t="s">
        <v>23</v>
      </c>
      <c r="G110" s="418" t="s">
        <v>1434</v>
      </c>
      <c r="H110" s="416" t="s">
        <v>6731</v>
      </c>
      <c r="I110" s="431" t="s">
        <v>6732</v>
      </c>
      <c r="J110" s="430" t="s">
        <v>6731</v>
      </c>
      <c r="K110" s="404" t="s">
        <v>6728</v>
      </c>
      <c r="L110"/>
      <c r="M110"/>
      <c r="N110"/>
      <c r="O110"/>
      <c r="P110"/>
      <c r="Q110"/>
      <c r="R110"/>
    </row>
    <row r="111" spans="1:18" ht="15" customHeight="1" thickBot="1">
      <c r="A111" s="413" t="s">
        <v>149</v>
      </c>
      <c r="B111" s="419">
        <v>2</v>
      </c>
      <c r="C111" s="419" t="s">
        <v>6729</v>
      </c>
      <c r="D111" s="407" t="s">
        <v>6727</v>
      </c>
      <c r="E111" s="413" t="s">
        <v>150</v>
      </c>
      <c r="F111" s="417" t="s">
        <v>23</v>
      </c>
      <c r="G111" s="418" t="s">
        <v>1434</v>
      </c>
      <c r="H111" s="416" t="s">
        <v>1594</v>
      </c>
      <c r="I111" s="431" t="s">
        <v>1593</v>
      </c>
      <c r="J111" s="430" t="s">
        <v>1594</v>
      </c>
      <c r="K111" s="404" t="s">
        <v>6728</v>
      </c>
      <c r="L111"/>
      <c r="M111"/>
      <c r="N111"/>
      <c r="O111"/>
      <c r="P111"/>
      <c r="Q111"/>
      <c r="R111"/>
    </row>
    <row r="112" spans="1:18" ht="15" customHeight="1" thickBot="1">
      <c r="A112" s="413" t="s">
        <v>149</v>
      </c>
      <c r="B112" s="419">
        <v>3</v>
      </c>
      <c r="C112" s="419" t="s">
        <v>6733</v>
      </c>
      <c r="D112" s="407" t="s">
        <v>6734</v>
      </c>
      <c r="E112" s="413" t="s">
        <v>150</v>
      </c>
      <c r="F112" s="417" t="s">
        <v>23</v>
      </c>
      <c r="G112" s="418" t="s">
        <v>1434</v>
      </c>
      <c r="H112" s="416" t="s">
        <v>1596</v>
      </c>
      <c r="I112" s="431" t="s">
        <v>1595</v>
      </c>
      <c r="J112" s="430" t="s">
        <v>1596</v>
      </c>
      <c r="K112" s="404" t="s">
        <v>6728</v>
      </c>
      <c r="L112"/>
      <c r="M112"/>
      <c r="N112"/>
      <c r="O112"/>
      <c r="P112"/>
      <c r="Q112"/>
      <c r="R112"/>
    </row>
    <row r="113" spans="1:18" ht="15" customHeight="1" thickBot="1">
      <c r="A113" s="413" t="s">
        <v>151</v>
      </c>
      <c r="B113" s="419">
        <v>1</v>
      </c>
      <c r="C113" s="419" t="s">
        <v>6735</v>
      </c>
      <c r="D113" s="407" t="s">
        <v>6742</v>
      </c>
      <c r="E113" s="413" t="s">
        <v>152</v>
      </c>
      <c r="F113" s="417" t="s">
        <v>23</v>
      </c>
      <c r="G113" s="418" t="s">
        <v>1434</v>
      </c>
      <c r="H113" s="416" t="s">
        <v>1598</v>
      </c>
      <c r="I113" s="431" t="s">
        <v>1597</v>
      </c>
      <c r="J113" s="430" t="s">
        <v>1598</v>
      </c>
      <c r="K113" s="404" t="s">
        <v>6743</v>
      </c>
      <c r="L113"/>
      <c r="M113"/>
      <c r="N113"/>
      <c r="O113"/>
      <c r="P113"/>
      <c r="Q113"/>
      <c r="R113"/>
    </row>
    <row r="114" spans="1:18" ht="15" customHeight="1" thickBot="1">
      <c r="A114" s="413" t="s">
        <v>151</v>
      </c>
      <c r="B114" s="419">
        <v>2</v>
      </c>
      <c r="C114" s="419" t="s">
        <v>6738</v>
      </c>
      <c r="D114" s="407" t="s">
        <v>6736</v>
      </c>
      <c r="E114" s="413" t="s">
        <v>152</v>
      </c>
      <c r="F114" s="417" t="s">
        <v>23</v>
      </c>
      <c r="G114" s="418" t="s">
        <v>1434</v>
      </c>
      <c r="H114" s="416" t="s">
        <v>1600</v>
      </c>
      <c r="I114" s="431" t="s">
        <v>1599</v>
      </c>
      <c r="J114" s="430" t="s">
        <v>1600</v>
      </c>
      <c r="K114" s="404" t="s">
        <v>6737</v>
      </c>
      <c r="L114"/>
      <c r="M114"/>
      <c r="N114"/>
      <c r="O114"/>
      <c r="P114"/>
      <c r="Q114"/>
      <c r="R114"/>
    </row>
    <row r="115" spans="1:18" ht="15" customHeight="1" thickBot="1">
      <c r="A115" s="413" t="s">
        <v>151</v>
      </c>
      <c r="B115" s="419">
        <v>3</v>
      </c>
      <c r="C115" s="419" t="s">
        <v>6741</v>
      </c>
      <c r="D115" s="407" t="s">
        <v>6739</v>
      </c>
      <c r="E115" s="413" t="s">
        <v>152</v>
      </c>
      <c r="F115" s="417" t="s">
        <v>23</v>
      </c>
      <c r="G115" s="418" t="s">
        <v>1434</v>
      </c>
      <c r="H115" s="416" t="s">
        <v>1602</v>
      </c>
      <c r="I115" s="431" t="s">
        <v>1601</v>
      </c>
      <c r="J115" s="430" t="s">
        <v>1602</v>
      </c>
      <c r="K115" s="404" t="s">
        <v>6740</v>
      </c>
      <c r="L115"/>
      <c r="M115"/>
      <c r="N115"/>
      <c r="O115"/>
      <c r="P115"/>
      <c r="Q115"/>
      <c r="R115"/>
    </row>
    <row r="116" spans="1:18" ht="15" customHeight="1" thickBot="1">
      <c r="A116" s="413" t="s">
        <v>153</v>
      </c>
      <c r="B116" s="419">
        <v>1</v>
      </c>
      <c r="C116" s="419" t="s">
        <v>6744</v>
      </c>
      <c r="D116" s="407" t="s">
        <v>6745</v>
      </c>
      <c r="E116" s="413" t="s">
        <v>154</v>
      </c>
      <c r="F116" s="417" t="s">
        <v>18</v>
      </c>
      <c r="G116" s="418" t="s">
        <v>1434</v>
      </c>
      <c r="H116" s="416" t="s">
        <v>1603</v>
      </c>
      <c r="I116" s="431" t="s">
        <v>154</v>
      </c>
      <c r="J116" s="430" t="s">
        <v>1603</v>
      </c>
      <c r="K116" s="404" t="s">
        <v>6746</v>
      </c>
      <c r="L116"/>
      <c r="M116"/>
      <c r="N116"/>
      <c r="O116"/>
      <c r="P116"/>
      <c r="Q116"/>
      <c r="R116"/>
    </row>
    <row r="117" spans="1:18" ht="15" customHeight="1" thickBot="1">
      <c r="A117" s="413" t="s">
        <v>155</v>
      </c>
      <c r="B117" s="419">
        <v>1</v>
      </c>
      <c r="C117" s="419" t="s">
        <v>6747</v>
      </c>
      <c r="D117" s="407" t="s">
        <v>6751</v>
      </c>
      <c r="E117" s="413" t="s">
        <v>156</v>
      </c>
      <c r="F117" s="417" t="s">
        <v>23</v>
      </c>
      <c r="G117" s="418" t="s">
        <v>1434</v>
      </c>
      <c r="H117" s="416" t="s">
        <v>1605</v>
      </c>
      <c r="I117" s="431" t="s">
        <v>1604</v>
      </c>
      <c r="J117" s="430" t="s">
        <v>1605</v>
      </c>
      <c r="K117" s="404" t="s">
        <v>6752</v>
      </c>
      <c r="L117"/>
      <c r="M117"/>
      <c r="N117"/>
      <c r="O117"/>
      <c r="P117"/>
      <c r="Q117"/>
      <c r="R117"/>
    </row>
    <row r="118" spans="1:18" ht="15" customHeight="1" thickBot="1">
      <c r="A118" s="413" t="s">
        <v>155</v>
      </c>
      <c r="B118" s="419">
        <v>2</v>
      </c>
      <c r="C118" s="419" t="s">
        <v>6750</v>
      </c>
      <c r="D118" s="407" t="s">
        <v>6748</v>
      </c>
      <c r="E118" s="413" t="s">
        <v>156</v>
      </c>
      <c r="F118" s="417" t="s">
        <v>23</v>
      </c>
      <c r="G118" s="418" t="s">
        <v>1434</v>
      </c>
      <c r="H118" s="416" t="s">
        <v>1607</v>
      </c>
      <c r="I118" s="431" t="s">
        <v>1606</v>
      </c>
      <c r="J118" s="430" t="s">
        <v>1607</v>
      </c>
      <c r="K118" s="404" t="s">
        <v>6749</v>
      </c>
      <c r="L118"/>
      <c r="M118"/>
      <c r="N118"/>
      <c r="O118"/>
      <c r="P118"/>
      <c r="Q118"/>
      <c r="R118"/>
    </row>
    <row r="119" spans="1:18" ht="15" customHeight="1" thickBot="1">
      <c r="A119" s="413" t="s">
        <v>157</v>
      </c>
      <c r="B119" s="419">
        <v>1</v>
      </c>
      <c r="C119" s="419" t="s">
        <v>6753</v>
      </c>
      <c r="D119" s="407" t="s">
        <v>6754</v>
      </c>
      <c r="E119" s="413" t="s">
        <v>158</v>
      </c>
      <c r="F119" s="417" t="s">
        <v>23</v>
      </c>
      <c r="G119" s="418" t="s">
        <v>1434</v>
      </c>
      <c r="H119" s="416" t="s">
        <v>1609</v>
      </c>
      <c r="I119" s="431" t="s">
        <v>1608</v>
      </c>
      <c r="J119" s="430" t="s">
        <v>1609</v>
      </c>
      <c r="K119" s="404" t="s">
        <v>6755</v>
      </c>
      <c r="L119"/>
      <c r="M119"/>
      <c r="N119"/>
      <c r="O119"/>
      <c r="P119"/>
      <c r="Q119"/>
      <c r="R119"/>
    </row>
    <row r="120" spans="1:18" ht="15" customHeight="1" thickBot="1">
      <c r="A120" s="413" t="s">
        <v>157</v>
      </c>
      <c r="B120" s="419">
        <v>2</v>
      </c>
      <c r="C120" s="419" t="s">
        <v>6756</v>
      </c>
      <c r="D120" s="407" t="s">
        <v>6757</v>
      </c>
      <c r="E120" s="413" t="s">
        <v>158</v>
      </c>
      <c r="F120" s="417" t="s">
        <v>23</v>
      </c>
      <c r="G120" s="418" t="s">
        <v>1434</v>
      </c>
      <c r="H120" s="416" t="s">
        <v>1611</v>
      </c>
      <c r="I120" s="431" t="s">
        <v>1610</v>
      </c>
      <c r="J120" s="430" t="s">
        <v>1611</v>
      </c>
      <c r="K120" s="404" t="s">
        <v>6755</v>
      </c>
      <c r="L120"/>
      <c r="M120"/>
      <c r="N120"/>
      <c r="O120"/>
      <c r="P120"/>
      <c r="Q120"/>
      <c r="R120"/>
    </row>
    <row r="121" spans="1:18" ht="15" customHeight="1" thickBot="1">
      <c r="A121" s="413" t="s">
        <v>159</v>
      </c>
      <c r="B121" s="419">
        <v>1</v>
      </c>
      <c r="C121" s="419" t="s">
        <v>6758</v>
      </c>
      <c r="D121" s="407" t="s">
        <v>6759</v>
      </c>
      <c r="E121" s="413" t="s">
        <v>160</v>
      </c>
      <c r="F121" s="417" t="s">
        <v>23</v>
      </c>
      <c r="G121" s="418" t="s">
        <v>1434</v>
      </c>
      <c r="H121" s="416" t="s">
        <v>1613</v>
      </c>
      <c r="I121" s="431" t="s">
        <v>1612</v>
      </c>
      <c r="J121" s="430" t="s">
        <v>1613</v>
      </c>
      <c r="K121" s="404" t="s">
        <v>6760</v>
      </c>
      <c r="L121"/>
      <c r="M121"/>
      <c r="N121"/>
      <c r="O121"/>
      <c r="P121"/>
      <c r="Q121"/>
      <c r="R121"/>
    </row>
    <row r="122" spans="1:18" ht="15" customHeight="1" thickBot="1">
      <c r="A122" s="413" t="s">
        <v>161</v>
      </c>
      <c r="B122" s="419">
        <v>1</v>
      </c>
      <c r="C122" s="419" t="s">
        <v>6761</v>
      </c>
      <c r="D122" s="407" t="s">
        <v>6762</v>
      </c>
      <c r="E122" s="413" t="s">
        <v>162</v>
      </c>
      <c r="F122" s="417" t="s">
        <v>23</v>
      </c>
      <c r="G122" s="418" t="s">
        <v>1434</v>
      </c>
      <c r="H122" s="416" t="s">
        <v>1615</v>
      </c>
      <c r="I122" s="431" t="s">
        <v>1614</v>
      </c>
      <c r="J122" s="430" t="s">
        <v>1615</v>
      </c>
      <c r="K122" s="404" t="s">
        <v>6763</v>
      </c>
      <c r="L122"/>
      <c r="M122"/>
      <c r="N122"/>
      <c r="O122"/>
      <c r="P122"/>
      <c r="Q122"/>
      <c r="R122"/>
    </row>
    <row r="123" spans="1:18" ht="15" customHeight="1" thickBot="1">
      <c r="A123" s="413" t="s">
        <v>161</v>
      </c>
      <c r="B123" s="419">
        <v>2</v>
      </c>
      <c r="C123" s="419" t="s">
        <v>6764</v>
      </c>
      <c r="D123" s="407" t="s">
        <v>6765</v>
      </c>
      <c r="E123" s="413" t="s">
        <v>162</v>
      </c>
      <c r="F123" s="417" t="s">
        <v>23</v>
      </c>
      <c r="G123" s="418" t="s">
        <v>1434</v>
      </c>
      <c r="H123" s="416" t="s">
        <v>1617</v>
      </c>
      <c r="I123" s="431" t="s">
        <v>1616</v>
      </c>
      <c r="J123" s="430" t="s">
        <v>1617</v>
      </c>
      <c r="K123" s="404" t="s">
        <v>6766</v>
      </c>
      <c r="L123"/>
      <c r="M123"/>
      <c r="N123"/>
      <c r="O123"/>
      <c r="P123"/>
      <c r="Q123"/>
      <c r="R123"/>
    </row>
    <row r="124" spans="1:18" ht="15" customHeight="1" thickBot="1">
      <c r="A124" s="413" t="s">
        <v>163</v>
      </c>
      <c r="B124" s="419">
        <v>1</v>
      </c>
      <c r="C124" s="419" t="s">
        <v>6767</v>
      </c>
      <c r="D124" s="407" t="s">
        <v>6774</v>
      </c>
      <c r="E124" s="413" t="s">
        <v>164</v>
      </c>
      <c r="F124" s="417" t="s">
        <v>23</v>
      </c>
      <c r="G124" s="418" t="s">
        <v>1434</v>
      </c>
      <c r="H124" s="416" t="s">
        <v>1619</v>
      </c>
      <c r="I124" s="431" t="s">
        <v>1618</v>
      </c>
      <c r="J124" s="430" t="s">
        <v>1619</v>
      </c>
      <c r="K124" s="404" t="s">
        <v>6775</v>
      </c>
      <c r="L124"/>
      <c r="M124"/>
      <c r="N124"/>
      <c r="O124"/>
      <c r="P124"/>
      <c r="Q124"/>
      <c r="R124"/>
    </row>
    <row r="125" spans="1:18" ht="15" customHeight="1" thickBot="1">
      <c r="A125" s="413" t="s">
        <v>163</v>
      </c>
      <c r="B125" s="419">
        <v>2</v>
      </c>
      <c r="C125" s="419" t="s">
        <v>6770</v>
      </c>
      <c r="D125" s="407" t="s">
        <v>6768</v>
      </c>
      <c r="E125" s="413" t="s">
        <v>164</v>
      </c>
      <c r="F125" s="417" t="s">
        <v>23</v>
      </c>
      <c r="G125" s="418" t="s">
        <v>1434</v>
      </c>
      <c r="H125" s="416" t="s">
        <v>1621</v>
      </c>
      <c r="I125" s="431" t="s">
        <v>1620</v>
      </c>
      <c r="J125" s="430" t="s">
        <v>1621</v>
      </c>
      <c r="K125" s="404" t="s">
        <v>6769</v>
      </c>
      <c r="L125"/>
      <c r="M125"/>
      <c r="N125"/>
      <c r="O125"/>
      <c r="P125"/>
      <c r="Q125"/>
      <c r="R125"/>
    </row>
    <row r="126" spans="1:18" ht="15" customHeight="1" thickBot="1">
      <c r="A126" s="413" t="s">
        <v>163</v>
      </c>
      <c r="B126" s="419">
        <v>3</v>
      </c>
      <c r="C126" s="419" t="s">
        <v>6773</v>
      </c>
      <c r="D126" s="407" t="s">
        <v>6771</v>
      </c>
      <c r="E126" s="413" t="s">
        <v>164</v>
      </c>
      <c r="F126" s="417" t="s">
        <v>23</v>
      </c>
      <c r="G126" s="418" t="s">
        <v>1434</v>
      </c>
      <c r="H126" s="416" t="s">
        <v>1623</v>
      </c>
      <c r="I126" s="431" t="s">
        <v>1622</v>
      </c>
      <c r="J126" s="430" t="s">
        <v>1623</v>
      </c>
      <c r="K126" s="404" t="s">
        <v>6772</v>
      </c>
      <c r="L126"/>
      <c r="M126"/>
      <c r="N126"/>
      <c r="O126"/>
      <c r="P126"/>
      <c r="Q126"/>
      <c r="R126"/>
    </row>
    <row r="127" spans="1:18" ht="15" customHeight="1" thickBot="1">
      <c r="A127" s="413" t="s">
        <v>165</v>
      </c>
      <c r="B127" s="419">
        <v>1</v>
      </c>
      <c r="C127" s="419" t="s">
        <v>6776</v>
      </c>
      <c r="D127" s="407" t="s">
        <v>6780</v>
      </c>
      <c r="E127" s="413" t="s">
        <v>166</v>
      </c>
      <c r="F127" s="417" t="s">
        <v>23</v>
      </c>
      <c r="G127" s="418" t="s">
        <v>1434</v>
      </c>
      <c r="H127" s="416" t="s">
        <v>6781</v>
      </c>
      <c r="I127" s="431" t="s">
        <v>6782</v>
      </c>
      <c r="J127" s="430" t="s">
        <v>6781</v>
      </c>
      <c r="K127" s="404" t="s">
        <v>6783</v>
      </c>
      <c r="L127"/>
      <c r="M127"/>
      <c r="N127"/>
      <c r="O127"/>
      <c r="P127"/>
      <c r="Q127"/>
      <c r="R127"/>
    </row>
    <row r="128" spans="1:18" ht="15" customHeight="1" thickBot="1">
      <c r="A128" s="413" t="s">
        <v>165</v>
      </c>
      <c r="B128" s="419">
        <v>2</v>
      </c>
      <c r="C128" s="419" t="s">
        <v>6779</v>
      </c>
      <c r="D128" s="407" t="s">
        <v>6777</v>
      </c>
      <c r="E128" s="413" t="s">
        <v>166</v>
      </c>
      <c r="F128" s="417" t="s">
        <v>23</v>
      </c>
      <c r="G128" s="418" t="s">
        <v>1434</v>
      </c>
      <c r="H128" s="416" t="s">
        <v>1625</v>
      </c>
      <c r="I128" s="431" t="s">
        <v>1624</v>
      </c>
      <c r="J128" s="430" t="s">
        <v>1625</v>
      </c>
      <c r="K128" s="404" t="s">
        <v>6778</v>
      </c>
      <c r="L128"/>
      <c r="M128"/>
      <c r="N128"/>
      <c r="O128"/>
      <c r="P128"/>
      <c r="Q128"/>
      <c r="R128"/>
    </row>
    <row r="129" spans="1:18" ht="15" customHeight="1" thickBot="1">
      <c r="A129" s="413" t="s">
        <v>167</v>
      </c>
      <c r="B129" s="419">
        <v>1</v>
      </c>
      <c r="C129" s="419" t="s">
        <v>6784</v>
      </c>
      <c r="D129" s="407" t="s">
        <v>6785</v>
      </c>
      <c r="E129" s="413" t="s">
        <v>168</v>
      </c>
      <c r="F129" s="417" t="s">
        <v>23</v>
      </c>
      <c r="G129" s="418" t="s">
        <v>1434</v>
      </c>
      <c r="H129" s="416" t="s">
        <v>1627</v>
      </c>
      <c r="I129" s="431" t="s">
        <v>1626</v>
      </c>
      <c r="J129" s="430" t="s">
        <v>1627</v>
      </c>
      <c r="K129" s="404" t="s">
        <v>6786</v>
      </c>
      <c r="L129"/>
      <c r="M129"/>
      <c r="N129"/>
      <c r="O129"/>
      <c r="P129"/>
      <c r="Q129"/>
      <c r="R129"/>
    </row>
    <row r="130" spans="1:18" ht="15" customHeight="1" thickBot="1">
      <c r="A130" s="413" t="s">
        <v>169</v>
      </c>
      <c r="B130" s="419">
        <v>1</v>
      </c>
      <c r="C130" s="419" t="s">
        <v>6787</v>
      </c>
      <c r="D130" s="407" t="s">
        <v>6791</v>
      </c>
      <c r="E130" s="413" t="s">
        <v>170</v>
      </c>
      <c r="F130" s="417" t="s">
        <v>23</v>
      </c>
      <c r="G130" s="418" t="s">
        <v>1434</v>
      </c>
      <c r="H130" s="416" t="s">
        <v>1629</v>
      </c>
      <c r="I130" s="431" t="s">
        <v>1628</v>
      </c>
      <c r="J130" s="430" t="s">
        <v>1629</v>
      </c>
      <c r="K130" s="404" t="s">
        <v>6792</v>
      </c>
      <c r="L130"/>
      <c r="M130"/>
      <c r="N130"/>
      <c r="O130"/>
      <c r="P130"/>
      <c r="Q130"/>
      <c r="R130"/>
    </row>
    <row r="131" spans="1:18" ht="15" customHeight="1" thickBot="1">
      <c r="A131" s="413" t="s">
        <v>169</v>
      </c>
      <c r="B131" s="419">
        <v>2</v>
      </c>
      <c r="C131" s="419" t="s">
        <v>6790</v>
      </c>
      <c r="D131" s="407" t="s">
        <v>6788</v>
      </c>
      <c r="E131" s="413" t="s">
        <v>170</v>
      </c>
      <c r="F131" s="417" t="s">
        <v>23</v>
      </c>
      <c r="G131" s="418" t="s">
        <v>1434</v>
      </c>
      <c r="H131" s="416" t="s">
        <v>1631</v>
      </c>
      <c r="I131" s="431" t="s">
        <v>1630</v>
      </c>
      <c r="J131" s="430" t="s">
        <v>1631</v>
      </c>
      <c r="K131" s="404" t="s">
        <v>6789</v>
      </c>
      <c r="L131"/>
      <c r="M131"/>
      <c r="N131"/>
      <c r="O131"/>
      <c r="P131"/>
      <c r="Q131"/>
      <c r="R131"/>
    </row>
    <row r="132" spans="1:18" ht="15" customHeight="1" thickBot="1">
      <c r="A132" s="413" t="s">
        <v>172</v>
      </c>
      <c r="B132" s="419">
        <v>1</v>
      </c>
      <c r="C132" s="419" t="s">
        <v>6793</v>
      </c>
      <c r="D132" s="407" t="s">
        <v>6794</v>
      </c>
      <c r="E132" s="413" t="s">
        <v>173</v>
      </c>
      <c r="F132" s="417" t="s">
        <v>174</v>
      </c>
      <c r="G132" s="418" t="s">
        <v>1434</v>
      </c>
      <c r="H132" s="416" t="s">
        <v>3974</v>
      </c>
      <c r="I132" s="431" t="s">
        <v>173</v>
      </c>
      <c r="J132" s="430" t="s">
        <v>3974</v>
      </c>
      <c r="K132" s="404" t="s">
        <v>6795</v>
      </c>
      <c r="L132"/>
      <c r="M132"/>
      <c r="N132"/>
      <c r="O132"/>
      <c r="P132"/>
      <c r="Q132"/>
      <c r="R132"/>
    </row>
    <row r="133" spans="1:18" ht="15" customHeight="1" thickBot="1">
      <c r="A133" s="413" t="s">
        <v>175</v>
      </c>
      <c r="B133" s="419">
        <v>1</v>
      </c>
      <c r="C133" s="419" t="s">
        <v>6796</v>
      </c>
      <c r="D133" s="407" t="s">
        <v>6797</v>
      </c>
      <c r="E133" s="413" t="s">
        <v>176</v>
      </c>
      <c r="F133" s="417" t="s">
        <v>23</v>
      </c>
      <c r="G133" s="418" t="s">
        <v>1434</v>
      </c>
      <c r="H133" s="416" t="s">
        <v>1633</v>
      </c>
      <c r="I133" s="431" t="s">
        <v>1632</v>
      </c>
      <c r="J133" s="430" t="s">
        <v>1633</v>
      </c>
      <c r="K133" s="404" t="s">
        <v>6798</v>
      </c>
      <c r="L133"/>
      <c r="M133"/>
      <c r="N133"/>
      <c r="O133"/>
      <c r="P133"/>
      <c r="Q133"/>
      <c r="R133"/>
    </row>
    <row r="134" spans="1:18" ht="15" customHeight="1" thickBot="1">
      <c r="A134" s="413" t="s">
        <v>177</v>
      </c>
      <c r="B134" s="419">
        <v>1</v>
      </c>
      <c r="C134" s="419" t="s">
        <v>6799</v>
      </c>
      <c r="D134" s="407" t="s">
        <v>6803</v>
      </c>
      <c r="E134" s="413" t="s">
        <v>178</v>
      </c>
      <c r="F134" s="417" t="s">
        <v>23</v>
      </c>
      <c r="G134" s="418" t="s">
        <v>1434</v>
      </c>
      <c r="H134" s="416" t="s">
        <v>1635</v>
      </c>
      <c r="I134" s="431" t="s">
        <v>1634</v>
      </c>
      <c r="J134" s="430" t="s">
        <v>1635</v>
      </c>
      <c r="K134" s="404" t="s">
        <v>6804</v>
      </c>
      <c r="L134"/>
      <c r="M134"/>
      <c r="N134"/>
      <c r="O134"/>
      <c r="P134"/>
      <c r="Q134"/>
      <c r="R134"/>
    </row>
    <row r="135" spans="1:18" ht="15" customHeight="1" thickBot="1">
      <c r="A135" s="413" t="s">
        <v>177</v>
      </c>
      <c r="B135" s="419">
        <v>2</v>
      </c>
      <c r="C135" s="419" t="s">
        <v>6802</v>
      </c>
      <c r="D135" s="407" t="s">
        <v>6800</v>
      </c>
      <c r="E135" s="413" t="s">
        <v>178</v>
      </c>
      <c r="F135" s="417" t="s">
        <v>23</v>
      </c>
      <c r="G135" s="418" t="s">
        <v>1434</v>
      </c>
      <c r="H135" s="416" t="s">
        <v>1637</v>
      </c>
      <c r="I135" s="431" t="s">
        <v>1636</v>
      </c>
      <c r="J135" s="430" t="s">
        <v>1637</v>
      </c>
      <c r="K135" s="404" t="s">
        <v>6801</v>
      </c>
      <c r="L135"/>
      <c r="M135"/>
      <c r="N135"/>
      <c r="O135"/>
      <c r="P135"/>
      <c r="Q135"/>
      <c r="R135"/>
    </row>
    <row r="136" spans="1:18" ht="15" customHeight="1" thickBot="1">
      <c r="A136" s="413" t="s">
        <v>179</v>
      </c>
      <c r="B136" s="419">
        <v>1</v>
      </c>
      <c r="C136" s="419" t="s">
        <v>6805</v>
      </c>
      <c r="D136" s="407" t="s">
        <v>6812</v>
      </c>
      <c r="E136" s="413" t="s">
        <v>180</v>
      </c>
      <c r="F136" s="417" t="s">
        <v>23</v>
      </c>
      <c r="G136" s="418" t="s">
        <v>1434</v>
      </c>
      <c r="H136" s="416" t="s">
        <v>1639</v>
      </c>
      <c r="I136" s="431" t="s">
        <v>1638</v>
      </c>
      <c r="J136" s="430" t="s">
        <v>1639</v>
      </c>
      <c r="K136" s="404" t="s">
        <v>6813</v>
      </c>
      <c r="L136"/>
      <c r="M136"/>
      <c r="N136"/>
      <c r="O136"/>
      <c r="P136"/>
      <c r="Q136"/>
      <c r="R136"/>
    </row>
    <row r="137" spans="1:18" ht="15" customHeight="1" thickBot="1">
      <c r="A137" s="413" t="s">
        <v>179</v>
      </c>
      <c r="B137" s="419">
        <v>2</v>
      </c>
      <c r="C137" s="419" t="s">
        <v>6808</v>
      </c>
      <c r="D137" s="407" t="s">
        <v>6809</v>
      </c>
      <c r="E137" s="413" t="s">
        <v>180</v>
      </c>
      <c r="F137" s="417" t="s">
        <v>23</v>
      </c>
      <c r="G137" s="418" t="s">
        <v>1434</v>
      </c>
      <c r="H137" s="416" t="s">
        <v>1641</v>
      </c>
      <c r="I137" s="431" t="s">
        <v>1640</v>
      </c>
      <c r="J137" s="430" t="s">
        <v>1641</v>
      </c>
      <c r="K137" s="404" t="s">
        <v>6810</v>
      </c>
      <c r="L137"/>
      <c r="M137"/>
      <c r="N137"/>
      <c r="O137"/>
      <c r="P137"/>
      <c r="Q137"/>
      <c r="R137"/>
    </row>
    <row r="138" spans="1:18" ht="15" customHeight="1" thickBot="1">
      <c r="A138" s="413" t="s">
        <v>179</v>
      </c>
      <c r="B138" s="419">
        <v>3</v>
      </c>
      <c r="C138" s="419" t="s">
        <v>6811</v>
      </c>
      <c r="D138" s="407" t="s">
        <v>6806</v>
      </c>
      <c r="E138" s="413" t="s">
        <v>180</v>
      </c>
      <c r="F138" s="417" t="s">
        <v>23</v>
      </c>
      <c r="G138" s="418" t="s">
        <v>1434</v>
      </c>
      <c r="H138" s="416" t="s">
        <v>1643</v>
      </c>
      <c r="I138" s="431" t="s">
        <v>1642</v>
      </c>
      <c r="J138" s="430" t="s">
        <v>1643</v>
      </c>
      <c r="K138" s="404" t="s">
        <v>6807</v>
      </c>
      <c r="L138"/>
      <c r="M138"/>
      <c r="N138"/>
      <c r="O138"/>
      <c r="P138"/>
      <c r="Q138"/>
      <c r="R138"/>
    </row>
    <row r="139" spans="1:18" ht="15" customHeight="1" thickBot="1">
      <c r="A139" s="413" t="s">
        <v>181</v>
      </c>
      <c r="B139" s="419">
        <v>1</v>
      </c>
      <c r="C139" s="419" t="s">
        <v>6814</v>
      </c>
      <c r="D139" s="407" t="s">
        <v>6815</v>
      </c>
      <c r="E139" s="413" t="s">
        <v>182</v>
      </c>
      <c r="F139" s="417" t="s">
        <v>34</v>
      </c>
      <c r="G139" s="418" t="s">
        <v>1434</v>
      </c>
      <c r="H139" s="416" t="s">
        <v>3975</v>
      </c>
      <c r="I139" s="431" t="s">
        <v>182</v>
      </c>
      <c r="J139" s="430" t="s">
        <v>3975</v>
      </c>
      <c r="K139" s="404" t="s">
        <v>6816</v>
      </c>
      <c r="L139"/>
      <c r="M139"/>
      <c r="N139"/>
      <c r="O139"/>
      <c r="P139"/>
      <c r="Q139"/>
      <c r="R139"/>
    </row>
    <row r="140" spans="1:18" ht="15" customHeight="1" thickBot="1">
      <c r="A140" s="413" t="s">
        <v>183</v>
      </c>
      <c r="B140" s="419">
        <v>1</v>
      </c>
      <c r="C140" s="419" t="s">
        <v>6817</v>
      </c>
      <c r="D140" s="407" t="s">
        <v>6821</v>
      </c>
      <c r="E140" s="413" t="s">
        <v>184</v>
      </c>
      <c r="F140" s="417" t="s">
        <v>23</v>
      </c>
      <c r="G140" s="418" t="s">
        <v>1434</v>
      </c>
      <c r="H140" s="416" t="s">
        <v>1645</v>
      </c>
      <c r="I140" s="431" t="s">
        <v>1644</v>
      </c>
      <c r="J140" s="430" t="s">
        <v>1645</v>
      </c>
      <c r="K140" s="404" t="s">
        <v>6822</v>
      </c>
      <c r="L140"/>
      <c r="M140"/>
      <c r="N140"/>
      <c r="O140"/>
      <c r="P140"/>
      <c r="Q140"/>
      <c r="R140"/>
    </row>
    <row r="141" spans="1:18" ht="15" customHeight="1" thickBot="1">
      <c r="A141" s="413" t="s">
        <v>183</v>
      </c>
      <c r="B141" s="419">
        <v>2</v>
      </c>
      <c r="C141" s="419" t="s">
        <v>6820</v>
      </c>
      <c r="D141" s="407" t="s">
        <v>6818</v>
      </c>
      <c r="E141" s="413" t="s">
        <v>184</v>
      </c>
      <c r="F141" s="417" t="s">
        <v>23</v>
      </c>
      <c r="G141" s="418" t="s">
        <v>1434</v>
      </c>
      <c r="H141" s="416" t="s">
        <v>1647</v>
      </c>
      <c r="I141" s="431" t="s">
        <v>1646</v>
      </c>
      <c r="J141" s="430" t="s">
        <v>1647</v>
      </c>
      <c r="K141" s="404" t="s">
        <v>6819</v>
      </c>
      <c r="L141"/>
      <c r="M141"/>
      <c r="N141"/>
      <c r="O141"/>
      <c r="P141"/>
      <c r="Q141"/>
      <c r="R141"/>
    </row>
    <row r="142" spans="1:18" ht="15" customHeight="1" thickBot="1">
      <c r="A142" s="413" t="s">
        <v>185</v>
      </c>
      <c r="B142" s="419">
        <v>1</v>
      </c>
      <c r="C142" s="419" t="s">
        <v>6823</v>
      </c>
      <c r="D142" s="407" t="s">
        <v>6824</v>
      </c>
      <c r="E142" s="413" t="s">
        <v>186</v>
      </c>
      <c r="F142" s="417" t="s">
        <v>23</v>
      </c>
      <c r="G142" s="418" t="s">
        <v>1434</v>
      </c>
      <c r="H142" s="416" t="s">
        <v>1649</v>
      </c>
      <c r="I142" s="431" t="s">
        <v>1648</v>
      </c>
      <c r="J142" s="430" t="s">
        <v>1649</v>
      </c>
      <c r="K142" s="404" t="s">
        <v>6825</v>
      </c>
      <c r="L142"/>
      <c r="M142"/>
      <c r="N142"/>
      <c r="O142"/>
      <c r="P142"/>
      <c r="Q142"/>
      <c r="R142"/>
    </row>
    <row r="143" spans="1:18" ht="15" customHeight="1" thickBot="1">
      <c r="A143" s="413" t="s">
        <v>185</v>
      </c>
      <c r="B143" s="419">
        <v>2</v>
      </c>
      <c r="C143" s="419" t="s">
        <v>6826</v>
      </c>
      <c r="D143" s="407" t="s">
        <v>6827</v>
      </c>
      <c r="E143" s="413" t="s">
        <v>186</v>
      </c>
      <c r="F143" s="417" t="s">
        <v>23</v>
      </c>
      <c r="G143" s="418" t="s">
        <v>1434</v>
      </c>
      <c r="H143" s="416" t="s">
        <v>1651</v>
      </c>
      <c r="I143" s="431" t="s">
        <v>1650</v>
      </c>
      <c r="J143" s="430" t="s">
        <v>1651</v>
      </c>
      <c r="K143" s="404" t="s">
        <v>6828</v>
      </c>
      <c r="L143"/>
      <c r="M143"/>
      <c r="N143"/>
      <c r="O143"/>
      <c r="P143"/>
      <c r="Q143"/>
      <c r="R143"/>
    </row>
    <row r="144" spans="1:18" ht="15" customHeight="1" thickBot="1">
      <c r="A144" s="413" t="s">
        <v>187</v>
      </c>
      <c r="B144" s="419">
        <v>1</v>
      </c>
      <c r="C144" s="419" t="s">
        <v>6829</v>
      </c>
      <c r="D144" s="407" t="s">
        <v>6830</v>
      </c>
      <c r="E144" s="413" t="s">
        <v>188</v>
      </c>
      <c r="F144" s="417" t="s">
        <v>23</v>
      </c>
      <c r="G144" s="418" t="s">
        <v>1434</v>
      </c>
      <c r="H144" s="416" t="s">
        <v>1653</v>
      </c>
      <c r="I144" s="431" t="s">
        <v>1652</v>
      </c>
      <c r="J144" s="430" t="s">
        <v>1653</v>
      </c>
      <c r="K144" s="404" t="s">
        <v>6831</v>
      </c>
      <c r="L144"/>
      <c r="M144"/>
      <c r="N144"/>
      <c r="O144"/>
      <c r="P144"/>
      <c r="Q144"/>
      <c r="R144"/>
    </row>
    <row r="145" spans="1:18" ht="15" customHeight="1" thickBot="1">
      <c r="A145" s="413" t="s">
        <v>189</v>
      </c>
      <c r="B145" s="419">
        <v>1</v>
      </c>
      <c r="C145" s="419" t="s">
        <v>6832</v>
      </c>
      <c r="D145" s="407" t="s">
        <v>6836</v>
      </c>
      <c r="E145" s="413" t="s">
        <v>190</v>
      </c>
      <c r="F145" s="417" t="s">
        <v>23</v>
      </c>
      <c r="G145" s="418" t="s">
        <v>1434</v>
      </c>
      <c r="H145" s="416" t="s">
        <v>1655</v>
      </c>
      <c r="I145" s="431" t="s">
        <v>1654</v>
      </c>
      <c r="J145" s="430" t="s">
        <v>1655</v>
      </c>
      <c r="K145" s="404" t="s">
        <v>6837</v>
      </c>
      <c r="L145"/>
      <c r="M145"/>
      <c r="N145"/>
      <c r="O145"/>
      <c r="P145"/>
      <c r="Q145"/>
      <c r="R145"/>
    </row>
    <row r="146" spans="1:18" ht="15" customHeight="1" thickBot="1">
      <c r="A146" s="413" t="s">
        <v>189</v>
      </c>
      <c r="B146" s="419">
        <v>2</v>
      </c>
      <c r="C146" s="419" t="s">
        <v>6835</v>
      </c>
      <c r="D146" s="407" t="s">
        <v>6833</v>
      </c>
      <c r="E146" s="413" t="s">
        <v>190</v>
      </c>
      <c r="F146" s="417" t="s">
        <v>23</v>
      </c>
      <c r="G146" s="418" t="s">
        <v>1434</v>
      </c>
      <c r="H146" s="416" t="s">
        <v>1657</v>
      </c>
      <c r="I146" s="431" t="s">
        <v>1656</v>
      </c>
      <c r="J146" s="430" t="s">
        <v>1657</v>
      </c>
      <c r="K146" s="404" t="s">
        <v>6834</v>
      </c>
      <c r="L146"/>
      <c r="M146"/>
      <c r="N146"/>
      <c r="O146"/>
      <c r="P146"/>
      <c r="Q146"/>
      <c r="R146"/>
    </row>
    <row r="147" spans="1:18" ht="15" customHeight="1" thickBot="1">
      <c r="A147" s="413" t="s">
        <v>191</v>
      </c>
      <c r="B147" s="419">
        <v>1</v>
      </c>
      <c r="C147" s="419" t="s">
        <v>6838</v>
      </c>
      <c r="D147" s="407" t="s">
        <v>6839</v>
      </c>
      <c r="E147" s="413" t="s">
        <v>192</v>
      </c>
      <c r="F147" s="417" t="s">
        <v>23</v>
      </c>
      <c r="G147" s="418" t="s">
        <v>1434</v>
      </c>
      <c r="H147" s="416" t="s">
        <v>1659</v>
      </c>
      <c r="I147" s="431" t="s">
        <v>1658</v>
      </c>
      <c r="J147" s="430" t="s">
        <v>1659</v>
      </c>
      <c r="K147" s="404" t="s">
        <v>6840</v>
      </c>
      <c r="L147"/>
      <c r="M147"/>
      <c r="N147"/>
      <c r="O147"/>
      <c r="P147"/>
      <c r="Q147"/>
      <c r="R147"/>
    </row>
    <row r="148" spans="1:18" ht="15" customHeight="1" thickBot="1">
      <c r="A148" s="413" t="s">
        <v>191</v>
      </c>
      <c r="B148" s="419">
        <v>2</v>
      </c>
      <c r="C148" s="419" t="s">
        <v>6841</v>
      </c>
      <c r="D148" s="407" t="s">
        <v>6842</v>
      </c>
      <c r="E148" s="413" t="s">
        <v>192</v>
      </c>
      <c r="F148" s="417" t="s">
        <v>23</v>
      </c>
      <c r="G148" s="418" t="s">
        <v>1434</v>
      </c>
      <c r="H148" s="416" t="s">
        <v>1661</v>
      </c>
      <c r="I148" s="431" t="s">
        <v>1660</v>
      </c>
      <c r="J148" s="430" t="s">
        <v>1661</v>
      </c>
      <c r="K148" s="404" t="s">
        <v>6843</v>
      </c>
      <c r="L148"/>
      <c r="M148"/>
      <c r="N148"/>
      <c r="O148"/>
      <c r="P148"/>
      <c r="Q148"/>
      <c r="R148"/>
    </row>
    <row r="149" spans="1:18" ht="15" customHeight="1" thickBot="1">
      <c r="A149" s="413" t="s">
        <v>191</v>
      </c>
      <c r="B149" s="419">
        <v>3</v>
      </c>
      <c r="C149" s="419" t="s">
        <v>6844</v>
      </c>
      <c r="D149" s="407" t="s">
        <v>6845</v>
      </c>
      <c r="E149" s="413" t="s">
        <v>192</v>
      </c>
      <c r="F149" s="417" t="s">
        <v>23</v>
      </c>
      <c r="G149" s="418" t="s">
        <v>1434</v>
      </c>
      <c r="H149" s="416" t="s">
        <v>5524</v>
      </c>
      <c r="I149" s="431" t="s">
        <v>5525</v>
      </c>
      <c r="J149" s="430" t="s">
        <v>5524</v>
      </c>
      <c r="K149" s="404" t="s">
        <v>6846</v>
      </c>
      <c r="L149"/>
      <c r="M149"/>
      <c r="N149"/>
      <c r="O149"/>
      <c r="P149"/>
      <c r="Q149"/>
      <c r="R149"/>
    </row>
    <row r="150" spans="1:18" ht="15" customHeight="1" thickBot="1">
      <c r="A150" s="413" t="s">
        <v>193</v>
      </c>
      <c r="B150" s="419">
        <v>1</v>
      </c>
      <c r="C150" s="419" t="s">
        <v>6847</v>
      </c>
      <c r="D150" s="407" t="s">
        <v>6848</v>
      </c>
      <c r="E150" s="413" t="s">
        <v>194</v>
      </c>
      <c r="F150" s="417" t="s">
        <v>23</v>
      </c>
      <c r="G150" s="418" t="s">
        <v>1434</v>
      </c>
      <c r="H150" s="416" t="s">
        <v>1663</v>
      </c>
      <c r="I150" s="431" t="s">
        <v>1662</v>
      </c>
      <c r="J150" s="430" t="s">
        <v>1663</v>
      </c>
      <c r="K150" s="404" t="s">
        <v>6849</v>
      </c>
      <c r="L150"/>
      <c r="M150"/>
      <c r="N150"/>
      <c r="O150"/>
      <c r="P150"/>
      <c r="Q150"/>
      <c r="R150"/>
    </row>
    <row r="151" spans="1:18" ht="15" customHeight="1" thickBot="1">
      <c r="A151" s="413" t="s">
        <v>5497</v>
      </c>
      <c r="B151" s="419">
        <v>1</v>
      </c>
      <c r="C151" s="419" t="s">
        <v>6850</v>
      </c>
      <c r="D151" s="407" t="s">
        <v>6851</v>
      </c>
      <c r="E151" s="413" t="s">
        <v>5679</v>
      </c>
      <c r="F151" s="417" t="s">
        <v>18</v>
      </c>
      <c r="G151" s="418" t="s">
        <v>1434</v>
      </c>
      <c r="H151" s="416" t="s">
        <v>5527</v>
      </c>
      <c r="I151" s="431" t="s">
        <v>5679</v>
      </c>
      <c r="J151" s="430" t="s">
        <v>5527</v>
      </c>
      <c r="K151" s="404" t="s">
        <v>6852</v>
      </c>
      <c r="L151"/>
      <c r="M151"/>
      <c r="N151"/>
      <c r="O151"/>
      <c r="P151"/>
      <c r="Q151"/>
      <c r="R151"/>
    </row>
    <row r="152" spans="1:18" ht="15" customHeight="1" thickBot="1">
      <c r="A152" s="413" t="s">
        <v>196</v>
      </c>
      <c r="B152" s="419">
        <v>1</v>
      </c>
      <c r="C152" s="419" t="s">
        <v>6853</v>
      </c>
      <c r="D152" s="407" t="s">
        <v>6854</v>
      </c>
      <c r="E152" s="413" t="s">
        <v>197</v>
      </c>
      <c r="F152" s="417" t="s">
        <v>174</v>
      </c>
      <c r="G152" s="418" t="s">
        <v>1434</v>
      </c>
      <c r="H152" s="416" t="s">
        <v>3976</v>
      </c>
      <c r="I152" s="431" t="s">
        <v>197</v>
      </c>
      <c r="J152" s="430" t="s">
        <v>3976</v>
      </c>
      <c r="K152" s="404" t="s">
        <v>6855</v>
      </c>
      <c r="L152"/>
      <c r="M152"/>
      <c r="N152"/>
      <c r="O152"/>
      <c r="P152"/>
      <c r="Q152"/>
      <c r="R152"/>
    </row>
    <row r="153" spans="1:18" ht="15" customHeight="1" thickBot="1">
      <c r="A153" s="413" t="s">
        <v>198</v>
      </c>
      <c r="B153" s="419">
        <v>1</v>
      </c>
      <c r="C153" s="419" t="s">
        <v>6856</v>
      </c>
      <c r="D153" s="407" t="s">
        <v>6857</v>
      </c>
      <c r="E153" s="413" t="s">
        <v>199</v>
      </c>
      <c r="F153" s="417" t="s">
        <v>23</v>
      </c>
      <c r="G153" s="418" t="s">
        <v>1434</v>
      </c>
      <c r="H153" s="416" t="s">
        <v>1665</v>
      </c>
      <c r="I153" s="431" t="s">
        <v>1664</v>
      </c>
      <c r="J153" s="430" t="s">
        <v>1665</v>
      </c>
      <c r="K153" s="404" t="s">
        <v>6858</v>
      </c>
      <c r="L153"/>
      <c r="M153"/>
      <c r="N153"/>
      <c r="O153"/>
      <c r="P153"/>
      <c r="Q153"/>
      <c r="R153"/>
    </row>
    <row r="154" spans="1:18" ht="15" customHeight="1" thickBot="1">
      <c r="A154" s="413" t="s">
        <v>201</v>
      </c>
      <c r="B154" s="419">
        <v>1</v>
      </c>
      <c r="C154" s="419" t="s">
        <v>6859</v>
      </c>
      <c r="D154" s="407" t="s">
        <v>6860</v>
      </c>
      <c r="E154" s="413" t="s">
        <v>202</v>
      </c>
      <c r="F154" s="417" t="s">
        <v>34</v>
      </c>
      <c r="G154" s="418" t="s">
        <v>1434</v>
      </c>
      <c r="H154" s="416" t="s">
        <v>3977</v>
      </c>
      <c r="I154" s="431" t="s">
        <v>202</v>
      </c>
      <c r="J154" s="430" t="s">
        <v>3977</v>
      </c>
      <c r="K154" s="404" t="s">
        <v>6861</v>
      </c>
      <c r="L154"/>
      <c r="M154"/>
      <c r="N154"/>
      <c r="O154"/>
      <c r="P154"/>
      <c r="Q154"/>
      <c r="R154"/>
    </row>
    <row r="155" spans="1:18" ht="15" customHeight="1" thickBot="1">
      <c r="A155" s="413" t="s">
        <v>203</v>
      </c>
      <c r="B155" s="419">
        <v>1</v>
      </c>
      <c r="C155" s="419" t="s">
        <v>6862</v>
      </c>
      <c r="D155" s="407" t="s">
        <v>6863</v>
      </c>
      <c r="E155" s="413" t="s">
        <v>204</v>
      </c>
      <c r="F155" s="417" t="s">
        <v>23</v>
      </c>
      <c r="G155" s="418" t="s">
        <v>1434</v>
      </c>
      <c r="H155" s="416" t="s">
        <v>1667</v>
      </c>
      <c r="I155" s="431" t="s">
        <v>1666</v>
      </c>
      <c r="J155" s="430" t="s">
        <v>1667</v>
      </c>
      <c r="K155" s="404" t="s">
        <v>6864</v>
      </c>
      <c r="L155"/>
      <c r="M155"/>
      <c r="N155"/>
      <c r="O155"/>
      <c r="P155"/>
      <c r="Q155"/>
      <c r="R155"/>
    </row>
    <row r="156" spans="1:18" ht="15" customHeight="1" thickBot="1">
      <c r="A156" s="413" t="s">
        <v>203</v>
      </c>
      <c r="B156" s="419">
        <v>2</v>
      </c>
      <c r="C156" s="419" t="s">
        <v>6865</v>
      </c>
      <c r="D156" s="407" t="s">
        <v>6868</v>
      </c>
      <c r="E156" s="413" t="s">
        <v>204</v>
      </c>
      <c r="F156" s="417" t="s">
        <v>23</v>
      </c>
      <c r="G156" s="418" t="s">
        <v>1434</v>
      </c>
      <c r="H156" s="416" t="s">
        <v>1669</v>
      </c>
      <c r="I156" s="431" t="s">
        <v>1668</v>
      </c>
      <c r="J156" s="430" t="s">
        <v>1669</v>
      </c>
      <c r="K156" s="404" t="s">
        <v>6864</v>
      </c>
      <c r="L156"/>
      <c r="M156"/>
      <c r="N156"/>
      <c r="O156"/>
      <c r="P156"/>
      <c r="Q156"/>
      <c r="R156"/>
    </row>
    <row r="157" spans="1:18" ht="15" customHeight="1" thickBot="1">
      <c r="A157" s="413" t="s">
        <v>203</v>
      </c>
      <c r="B157" s="419">
        <v>3</v>
      </c>
      <c r="C157" s="419" t="s">
        <v>6867</v>
      </c>
      <c r="D157" s="407" t="s">
        <v>6866</v>
      </c>
      <c r="E157" s="413" t="s">
        <v>204</v>
      </c>
      <c r="F157" s="417" t="s">
        <v>23</v>
      </c>
      <c r="G157" s="418" t="s">
        <v>1434</v>
      </c>
      <c r="H157" s="416" t="s">
        <v>1671</v>
      </c>
      <c r="I157" s="431" t="s">
        <v>1670</v>
      </c>
      <c r="J157" s="430" t="s">
        <v>1671</v>
      </c>
      <c r="K157" s="404" t="s">
        <v>6864</v>
      </c>
      <c r="L157"/>
      <c r="M157"/>
      <c r="N157"/>
      <c r="O157"/>
      <c r="P157"/>
      <c r="Q157"/>
      <c r="R157"/>
    </row>
    <row r="158" spans="1:18" ht="15" customHeight="1" thickBot="1">
      <c r="A158" s="413" t="s">
        <v>207</v>
      </c>
      <c r="B158" s="419">
        <v>1</v>
      </c>
      <c r="C158" s="419" t="s">
        <v>6869</v>
      </c>
      <c r="D158" s="407" t="s">
        <v>6870</v>
      </c>
      <c r="E158" s="413" t="s">
        <v>208</v>
      </c>
      <c r="F158" s="417" t="s">
        <v>23</v>
      </c>
      <c r="G158" s="418" t="s">
        <v>1434</v>
      </c>
      <c r="H158" s="416" t="s">
        <v>1673</v>
      </c>
      <c r="I158" s="431" t="s">
        <v>1672</v>
      </c>
      <c r="J158" s="430" t="s">
        <v>1673</v>
      </c>
      <c r="K158" s="404" t="s">
        <v>6871</v>
      </c>
      <c r="L158"/>
      <c r="M158"/>
      <c r="N158"/>
      <c r="O158"/>
      <c r="P158"/>
      <c r="Q158"/>
      <c r="R158"/>
    </row>
    <row r="159" spans="1:18" ht="15" customHeight="1" thickBot="1">
      <c r="A159" s="413" t="s">
        <v>209</v>
      </c>
      <c r="B159" s="419">
        <v>1</v>
      </c>
      <c r="C159" s="419" t="s">
        <v>6872</v>
      </c>
      <c r="D159" s="407" t="s">
        <v>6873</v>
      </c>
      <c r="E159" s="413" t="s">
        <v>210</v>
      </c>
      <c r="F159" s="417" t="s">
        <v>23</v>
      </c>
      <c r="G159" s="418" t="s">
        <v>1434</v>
      </c>
      <c r="H159" s="416" t="s">
        <v>1675</v>
      </c>
      <c r="I159" s="431" t="s">
        <v>1674</v>
      </c>
      <c r="J159" s="430" t="s">
        <v>1675</v>
      </c>
      <c r="K159" s="404" t="s">
        <v>6874</v>
      </c>
      <c r="L159"/>
      <c r="M159"/>
      <c r="N159"/>
      <c r="O159"/>
      <c r="P159"/>
      <c r="Q159"/>
      <c r="R159"/>
    </row>
    <row r="160" spans="1:18" ht="15" customHeight="1" thickBot="1">
      <c r="A160" s="413" t="s">
        <v>209</v>
      </c>
      <c r="B160" s="419">
        <v>2</v>
      </c>
      <c r="C160" s="419" t="s">
        <v>6875</v>
      </c>
      <c r="D160" s="407" t="s">
        <v>6876</v>
      </c>
      <c r="E160" s="413" t="s">
        <v>210</v>
      </c>
      <c r="F160" s="417" t="s">
        <v>23</v>
      </c>
      <c r="G160" s="418" t="s">
        <v>1434</v>
      </c>
      <c r="H160" s="416" t="s">
        <v>1677</v>
      </c>
      <c r="I160" s="431" t="s">
        <v>1676</v>
      </c>
      <c r="J160" s="430" t="s">
        <v>1677</v>
      </c>
      <c r="K160" s="404" t="s">
        <v>6877</v>
      </c>
      <c r="L160"/>
      <c r="M160"/>
      <c r="N160"/>
      <c r="O160"/>
      <c r="P160"/>
      <c r="Q160"/>
      <c r="R160"/>
    </row>
    <row r="161" spans="1:18" ht="15" customHeight="1" thickBot="1">
      <c r="A161" s="413" t="s">
        <v>211</v>
      </c>
      <c r="B161" s="419">
        <v>1</v>
      </c>
      <c r="C161" s="419" t="s">
        <v>6878</v>
      </c>
      <c r="D161" s="407" t="s">
        <v>6882</v>
      </c>
      <c r="E161" s="413" t="s">
        <v>212</v>
      </c>
      <c r="F161" s="417" t="s">
        <v>23</v>
      </c>
      <c r="G161" s="418" t="s">
        <v>1434</v>
      </c>
      <c r="H161" s="416" t="s">
        <v>1679</v>
      </c>
      <c r="I161" s="431" t="s">
        <v>1678</v>
      </c>
      <c r="J161" s="430" t="s">
        <v>1679</v>
      </c>
      <c r="K161" s="404" t="s">
        <v>6883</v>
      </c>
      <c r="L161"/>
      <c r="M161"/>
      <c r="N161"/>
      <c r="O161"/>
      <c r="P161"/>
      <c r="Q161"/>
      <c r="R161"/>
    </row>
    <row r="162" spans="1:18" ht="15" customHeight="1" thickBot="1">
      <c r="A162" s="413" t="s">
        <v>211</v>
      </c>
      <c r="B162" s="419">
        <v>2</v>
      </c>
      <c r="C162" s="419" t="s">
        <v>6881</v>
      </c>
      <c r="D162" s="407" t="s">
        <v>6885</v>
      </c>
      <c r="E162" s="413" t="s">
        <v>212</v>
      </c>
      <c r="F162" s="417" t="s">
        <v>23</v>
      </c>
      <c r="G162" s="418" t="s">
        <v>1434</v>
      </c>
      <c r="H162" s="416" t="s">
        <v>1681</v>
      </c>
      <c r="I162" s="431" t="s">
        <v>1680</v>
      </c>
      <c r="J162" s="430" t="s">
        <v>1681</v>
      </c>
      <c r="K162" s="404" t="s">
        <v>6886</v>
      </c>
      <c r="L162"/>
      <c r="M162"/>
      <c r="N162"/>
      <c r="O162"/>
      <c r="P162"/>
      <c r="Q162"/>
      <c r="R162"/>
    </row>
    <row r="163" spans="1:18" ht="15" customHeight="1" thickBot="1">
      <c r="A163" s="413" t="s">
        <v>211</v>
      </c>
      <c r="B163" s="419">
        <v>3</v>
      </c>
      <c r="C163" s="419" t="s">
        <v>6884</v>
      </c>
      <c r="D163" s="407" t="s">
        <v>6879</v>
      </c>
      <c r="E163" s="413" t="s">
        <v>212</v>
      </c>
      <c r="F163" s="417" t="s">
        <v>23</v>
      </c>
      <c r="G163" s="418" t="s">
        <v>1434</v>
      </c>
      <c r="H163" s="416" t="s">
        <v>1683</v>
      </c>
      <c r="I163" s="431" t="s">
        <v>1682</v>
      </c>
      <c r="J163" s="430" t="s">
        <v>1683</v>
      </c>
      <c r="K163" s="404" t="s">
        <v>6880</v>
      </c>
      <c r="L163"/>
      <c r="M163"/>
      <c r="N163"/>
      <c r="O163"/>
      <c r="P163"/>
      <c r="Q163"/>
      <c r="R163"/>
    </row>
    <row r="164" spans="1:18" ht="15" customHeight="1" thickBot="1">
      <c r="A164" s="413" t="s">
        <v>213</v>
      </c>
      <c r="B164" s="419">
        <v>1</v>
      </c>
      <c r="C164" s="419" t="s">
        <v>6887</v>
      </c>
      <c r="D164" s="407" t="s">
        <v>6888</v>
      </c>
      <c r="E164" s="413" t="s">
        <v>5656</v>
      </c>
      <c r="F164" s="417" t="s">
        <v>18</v>
      </c>
      <c r="G164" s="418" t="s">
        <v>1434</v>
      </c>
      <c r="H164" s="416" t="s">
        <v>1685</v>
      </c>
      <c r="I164" s="431" t="s">
        <v>1684</v>
      </c>
      <c r="J164" s="430" t="s">
        <v>1685</v>
      </c>
      <c r="K164" s="404" t="s">
        <v>6889</v>
      </c>
      <c r="L164"/>
      <c r="M164"/>
      <c r="N164"/>
      <c r="O164"/>
      <c r="P164"/>
      <c r="Q164"/>
      <c r="R164"/>
    </row>
    <row r="165" spans="1:18" ht="15" customHeight="1" thickBot="1">
      <c r="A165" s="413" t="s">
        <v>214</v>
      </c>
      <c r="B165" s="419">
        <v>1</v>
      </c>
      <c r="C165" s="419" t="s">
        <v>6890</v>
      </c>
      <c r="D165" s="407" t="s">
        <v>6903</v>
      </c>
      <c r="E165" s="413" t="s">
        <v>215</v>
      </c>
      <c r="F165" s="417" t="s">
        <v>23</v>
      </c>
      <c r="G165" s="418" t="s">
        <v>1434</v>
      </c>
      <c r="H165" s="416" t="s">
        <v>1687</v>
      </c>
      <c r="I165" s="431" t="s">
        <v>1686</v>
      </c>
      <c r="J165" s="430" t="s">
        <v>1687</v>
      </c>
      <c r="K165" s="404" t="s">
        <v>6904</v>
      </c>
      <c r="L165"/>
      <c r="M165"/>
      <c r="N165"/>
      <c r="O165"/>
      <c r="P165"/>
      <c r="Q165"/>
      <c r="R165"/>
    </row>
    <row r="166" spans="1:18" ht="15" customHeight="1" thickBot="1">
      <c r="A166" s="413" t="s">
        <v>214</v>
      </c>
      <c r="B166" s="419">
        <v>2</v>
      </c>
      <c r="C166" s="419" t="s">
        <v>6893</v>
      </c>
      <c r="D166" s="407" t="s">
        <v>6912</v>
      </c>
      <c r="E166" s="413" t="s">
        <v>215</v>
      </c>
      <c r="F166" s="417" t="s">
        <v>23</v>
      </c>
      <c r="G166" s="418" t="s">
        <v>1434</v>
      </c>
      <c r="H166" s="416" t="s">
        <v>1689</v>
      </c>
      <c r="I166" s="431" t="s">
        <v>1688</v>
      </c>
      <c r="J166" s="430" t="s">
        <v>1689</v>
      </c>
      <c r="K166" s="404" t="s">
        <v>6913</v>
      </c>
      <c r="L166"/>
      <c r="M166"/>
      <c r="N166"/>
      <c r="O166"/>
      <c r="P166"/>
      <c r="Q166"/>
      <c r="R166"/>
    </row>
    <row r="167" spans="1:18" ht="15" customHeight="1" thickBot="1">
      <c r="A167" s="413" t="s">
        <v>214</v>
      </c>
      <c r="B167" s="419">
        <v>3</v>
      </c>
      <c r="C167" s="419" t="s">
        <v>6896</v>
      </c>
      <c r="D167" s="407" t="s">
        <v>6897</v>
      </c>
      <c r="E167" s="413" t="s">
        <v>215</v>
      </c>
      <c r="F167" s="417" t="s">
        <v>23</v>
      </c>
      <c r="G167" s="418" t="s">
        <v>1434</v>
      </c>
      <c r="H167" s="416" t="s">
        <v>1691</v>
      </c>
      <c r="I167" s="431" t="s">
        <v>1690</v>
      </c>
      <c r="J167" s="430" t="s">
        <v>1691</v>
      </c>
      <c r="K167" s="404" t="s">
        <v>6898</v>
      </c>
      <c r="L167"/>
      <c r="M167"/>
      <c r="N167"/>
      <c r="O167"/>
      <c r="P167"/>
      <c r="Q167"/>
      <c r="R167"/>
    </row>
    <row r="168" spans="1:18" ht="15" customHeight="1" thickBot="1">
      <c r="A168" s="413" t="s">
        <v>214</v>
      </c>
      <c r="B168" s="419">
        <v>4</v>
      </c>
      <c r="C168" s="419" t="s">
        <v>6899</v>
      </c>
      <c r="D168" s="407" t="s">
        <v>6906</v>
      </c>
      <c r="E168" s="413" t="s">
        <v>215</v>
      </c>
      <c r="F168" s="417" t="s">
        <v>23</v>
      </c>
      <c r="G168" s="418" t="s">
        <v>1434</v>
      </c>
      <c r="H168" s="416" t="s">
        <v>1693</v>
      </c>
      <c r="I168" s="431" t="s">
        <v>1692</v>
      </c>
      <c r="J168" s="430" t="s">
        <v>1693</v>
      </c>
      <c r="K168" s="404" t="s">
        <v>6907</v>
      </c>
      <c r="L168"/>
      <c r="M168"/>
      <c r="N168"/>
      <c r="O168"/>
      <c r="P168"/>
      <c r="Q168"/>
      <c r="R168"/>
    </row>
    <row r="169" spans="1:18" ht="15" customHeight="1" thickBot="1">
      <c r="A169" s="413" t="s">
        <v>214</v>
      </c>
      <c r="B169" s="419">
        <v>5</v>
      </c>
      <c r="C169" s="419" t="s">
        <v>6902</v>
      </c>
      <c r="D169" s="407" t="s">
        <v>6891</v>
      </c>
      <c r="E169" s="413" t="s">
        <v>215</v>
      </c>
      <c r="F169" s="417" t="s">
        <v>23</v>
      </c>
      <c r="G169" s="418" t="s">
        <v>1434</v>
      </c>
      <c r="H169" s="416" t="s">
        <v>1695</v>
      </c>
      <c r="I169" s="431" t="s">
        <v>1694</v>
      </c>
      <c r="J169" s="430" t="s">
        <v>1695</v>
      </c>
      <c r="K169" s="404" t="s">
        <v>6892</v>
      </c>
      <c r="L169"/>
      <c r="M169"/>
      <c r="N169"/>
      <c r="O169"/>
      <c r="P169"/>
      <c r="Q169"/>
      <c r="R169"/>
    </row>
    <row r="170" spans="1:18" ht="15" customHeight="1" thickBot="1">
      <c r="A170" s="413" t="s">
        <v>214</v>
      </c>
      <c r="B170" s="419">
        <v>6</v>
      </c>
      <c r="C170" s="419" t="s">
        <v>6905</v>
      </c>
      <c r="D170" s="407" t="s">
        <v>6894</v>
      </c>
      <c r="E170" s="413" t="s">
        <v>215</v>
      </c>
      <c r="F170" s="417" t="s">
        <v>23</v>
      </c>
      <c r="G170" s="418" t="s">
        <v>1434</v>
      </c>
      <c r="H170" s="416" t="s">
        <v>1697</v>
      </c>
      <c r="I170" s="431" t="s">
        <v>1696</v>
      </c>
      <c r="J170" s="430" t="s">
        <v>1697</v>
      </c>
      <c r="K170" s="404" t="s">
        <v>6895</v>
      </c>
      <c r="L170"/>
      <c r="M170"/>
      <c r="N170"/>
      <c r="O170"/>
      <c r="P170"/>
      <c r="Q170"/>
      <c r="R170"/>
    </row>
    <row r="171" spans="1:18" ht="15" customHeight="1" thickBot="1">
      <c r="A171" s="413" t="s">
        <v>214</v>
      </c>
      <c r="B171" s="419">
        <v>7</v>
      </c>
      <c r="C171" s="419" t="s">
        <v>6908</v>
      </c>
      <c r="D171" s="407" t="s">
        <v>6909</v>
      </c>
      <c r="E171" s="413" t="s">
        <v>215</v>
      </c>
      <c r="F171" s="417" t="s">
        <v>23</v>
      </c>
      <c r="G171" s="418" t="s">
        <v>1434</v>
      </c>
      <c r="H171" s="416" t="s">
        <v>1699</v>
      </c>
      <c r="I171" s="431" t="s">
        <v>1698</v>
      </c>
      <c r="J171" s="430" t="s">
        <v>1699</v>
      </c>
      <c r="K171" s="404" t="s">
        <v>6910</v>
      </c>
      <c r="L171"/>
      <c r="M171"/>
      <c r="N171"/>
      <c r="O171"/>
      <c r="P171"/>
      <c r="Q171"/>
      <c r="R171"/>
    </row>
    <row r="172" spans="1:18" ht="15" customHeight="1" thickBot="1">
      <c r="A172" s="413" t="s">
        <v>214</v>
      </c>
      <c r="B172" s="419">
        <v>8</v>
      </c>
      <c r="C172" s="419" t="s">
        <v>6911</v>
      </c>
      <c r="D172" s="407" t="s">
        <v>6900</v>
      </c>
      <c r="E172" s="413" t="s">
        <v>215</v>
      </c>
      <c r="F172" s="417" t="s">
        <v>23</v>
      </c>
      <c r="G172" s="418" t="s">
        <v>1434</v>
      </c>
      <c r="H172" s="416" t="s">
        <v>1701</v>
      </c>
      <c r="I172" s="431" t="s">
        <v>1700</v>
      </c>
      <c r="J172" s="430" t="s">
        <v>1701</v>
      </c>
      <c r="K172" s="404" t="s">
        <v>6901</v>
      </c>
      <c r="L172"/>
      <c r="M172"/>
      <c r="N172"/>
      <c r="O172"/>
      <c r="P172"/>
      <c r="Q172"/>
      <c r="R172"/>
    </row>
    <row r="173" spans="1:18" ht="15" customHeight="1" thickBot="1">
      <c r="A173" s="413" t="s">
        <v>216</v>
      </c>
      <c r="B173" s="419">
        <v>1</v>
      </c>
      <c r="C173" s="419" t="s">
        <v>6914</v>
      </c>
      <c r="D173" s="407" t="s">
        <v>6921</v>
      </c>
      <c r="E173" s="413" t="s">
        <v>217</v>
      </c>
      <c r="F173" s="417" t="s">
        <v>23</v>
      </c>
      <c r="G173" s="418" t="s">
        <v>1434</v>
      </c>
      <c r="H173" s="416" t="s">
        <v>6922</v>
      </c>
      <c r="I173" s="431" t="s">
        <v>6923</v>
      </c>
      <c r="J173" s="430" t="s">
        <v>6922</v>
      </c>
      <c r="K173" s="404" t="s">
        <v>6924</v>
      </c>
      <c r="L173"/>
      <c r="M173"/>
      <c r="N173"/>
      <c r="O173"/>
      <c r="P173"/>
      <c r="Q173"/>
      <c r="R173"/>
    </row>
    <row r="174" spans="1:18" ht="15" customHeight="1" thickBot="1">
      <c r="A174" s="413" t="s">
        <v>216</v>
      </c>
      <c r="B174" s="419">
        <v>2</v>
      </c>
      <c r="C174" s="419" t="s">
        <v>6917</v>
      </c>
      <c r="D174" s="407" t="s">
        <v>6918</v>
      </c>
      <c r="E174" s="413" t="s">
        <v>217</v>
      </c>
      <c r="F174" s="417" t="s">
        <v>23</v>
      </c>
      <c r="G174" s="418" t="s">
        <v>1434</v>
      </c>
      <c r="H174" s="416" t="s">
        <v>1703</v>
      </c>
      <c r="I174" s="431" t="s">
        <v>1702</v>
      </c>
      <c r="J174" s="430" t="s">
        <v>1703</v>
      </c>
      <c r="K174" s="404" t="s">
        <v>6919</v>
      </c>
      <c r="L174"/>
      <c r="M174"/>
      <c r="N174"/>
      <c r="O174"/>
      <c r="P174"/>
      <c r="Q174"/>
      <c r="R174"/>
    </row>
    <row r="175" spans="1:18" ht="15" customHeight="1" thickBot="1">
      <c r="A175" s="413" t="s">
        <v>216</v>
      </c>
      <c r="B175" s="419">
        <v>3</v>
      </c>
      <c r="C175" s="419" t="s">
        <v>6920</v>
      </c>
      <c r="D175" s="407" t="s">
        <v>6915</v>
      </c>
      <c r="E175" s="413" t="s">
        <v>217</v>
      </c>
      <c r="F175" s="417" t="s">
        <v>23</v>
      </c>
      <c r="G175" s="418" t="s">
        <v>1434</v>
      </c>
      <c r="H175" s="416" t="s">
        <v>1705</v>
      </c>
      <c r="I175" s="431" t="s">
        <v>1704</v>
      </c>
      <c r="J175" s="430" t="s">
        <v>1705</v>
      </c>
      <c r="K175" s="404" t="s">
        <v>6916</v>
      </c>
      <c r="L175"/>
      <c r="M175"/>
      <c r="N175"/>
      <c r="O175"/>
      <c r="P175"/>
      <c r="Q175"/>
      <c r="R175"/>
    </row>
    <row r="176" spans="1:18" ht="15" customHeight="1" thickBot="1">
      <c r="A176" s="413" t="s">
        <v>218</v>
      </c>
      <c r="B176" s="419">
        <v>1</v>
      </c>
      <c r="C176" s="419" t="s">
        <v>6925</v>
      </c>
      <c r="D176" s="407" t="s">
        <v>6929</v>
      </c>
      <c r="E176" s="413" t="s">
        <v>219</v>
      </c>
      <c r="F176" s="417" t="s">
        <v>23</v>
      </c>
      <c r="G176" s="418" t="s">
        <v>1434</v>
      </c>
      <c r="H176" s="416" t="s">
        <v>1707</v>
      </c>
      <c r="I176" s="431" t="s">
        <v>1706</v>
      </c>
      <c r="J176" s="430" t="s">
        <v>1707</v>
      </c>
      <c r="K176" s="404" t="s">
        <v>6927</v>
      </c>
      <c r="L176"/>
      <c r="M176"/>
      <c r="N176"/>
      <c r="O176"/>
      <c r="P176"/>
      <c r="Q176"/>
      <c r="R176"/>
    </row>
    <row r="177" spans="1:18" ht="15" customHeight="1" thickBot="1">
      <c r="A177" s="413" t="s">
        <v>218</v>
      </c>
      <c r="B177" s="419">
        <v>2</v>
      </c>
      <c r="C177" s="419" t="s">
        <v>6928</v>
      </c>
      <c r="D177" s="407" t="s">
        <v>6926</v>
      </c>
      <c r="E177" s="413" t="s">
        <v>219</v>
      </c>
      <c r="F177" s="417" t="s">
        <v>23</v>
      </c>
      <c r="G177" s="418" t="s">
        <v>1434</v>
      </c>
      <c r="H177" s="416" t="s">
        <v>1709</v>
      </c>
      <c r="I177" s="431" t="s">
        <v>1708</v>
      </c>
      <c r="J177" s="430" t="s">
        <v>1709</v>
      </c>
      <c r="K177" s="404" t="s">
        <v>6927</v>
      </c>
      <c r="L177"/>
      <c r="M177"/>
      <c r="N177"/>
      <c r="O177"/>
      <c r="P177"/>
      <c r="Q177"/>
      <c r="R177"/>
    </row>
    <row r="178" spans="1:18" ht="15" customHeight="1" thickBot="1">
      <c r="A178" s="413" t="s">
        <v>220</v>
      </c>
      <c r="B178" s="419">
        <v>1</v>
      </c>
      <c r="C178" s="419" t="s">
        <v>6930</v>
      </c>
      <c r="D178" s="407" t="s">
        <v>6934</v>
      </c>
      <c r="E178" s="413" t="s">
        <v>221</v>
      </c>
      <c r="F178" s="417" t="s">
        <v>23</v>
      </c>
      <c r="G178" s="418" t="s">
        <v>1434</v>
      </c>
      <c r="H178" s="416" t="s">
        <v>1711</v>
      </c>
      <c r="I178" s="431" t="s">
        <v>1710</v>
      </c>
      <c r="J178" s="430" t="s">
        <v>1711</v>
      </c>
      <c r="K178" s="404" t="s">
        <v>6935</v>
      </c>
      <c r="L178"/>
      <c r="M178"/>
      <c r="N178"/>
      <c r="O178"/>
      <c r="P178"/>
      <c r="Q178"/>
      <c r="R178"/>
    </row>
    <row r="179" spans="1:18" ht="15" customHeight="1" thickBot="1">
      <c r="A179" s="413" t="s">
        <v>220</v>
      </c>
      <c r="B179" s="419">
        <v>2</v>
      </c>
      <c r="C179" s="419" t="s">
        <v>6933</v>
      </c>
      <c r="D179" s="407" t="s">
        <v>6940</v>
      </c>
      <c r="E179" s="413" t="s">
        <v>221</v>
      </c>
      <c r="F179" s="417" t="s">
        <v>23</v>
      </c>
      <c r="G179" s="418" t="s">
        <v>1434</v>
      </c>
      <c r="H179" s="416" t="s">
        <v>1713</v>
      </c>
      <c r="I179" s="431" t="s">
        <v>1712</v>
      </c>
      <c r="J179" s="430" t="s">
        <v>1713</v>
      </c>
      <c r="K179" s="404" t="s">
        <v>6941</v>
      </c>
      <c r="L179"/>
      <c r="M179"/>
      <c r="N179"/>
      <c r="O179"/>
      <c r="P179"/>
      <c r="Q179"/>
      <c r="R179"/>
    </row>
    <row r="180" spans="1:18" ht="15" customHeight="1" thickBot="1">
      <c r="A180" s="413" t="s">
        <v>220</v>
      </c>
      <c r="B180" s="419">
        <v>3</v>
      </c>
      <c r="C180" s="419" t="s">
        <v>6936</v>
      </c>
      <c r="D180" s="407" t="s">
        <v>6946</v>
      </c>
      <c r="E180" s="413" t="s">
        <v>221</v>
      </c>
      <c r="F180" s="417" t="s">
        <v>23</v>
      </c>
      <c r="G180" s="418" t="s">
        <v>1434</v>
      </c>
      <c r="H180" s="416" t="s">
        <v>1715</v>
      </c>
      <c r="I180" s="431" t="s">
        <v>1714</v>
      </c>
      <c r="J180" s="430" t="s">
        <v>1715</v>
      </c>
      <c r="K180" s="404" t="s">
        <v>6947</v>
      </c>
      <c r="L180"/>
      <c r="M180"/>
      <c r="N180"/>
      <c r="O180"/>
      <c r="P180"/>
      <c r="Q180"/>
      <c r="R180"/>
    </row>
    <row r="181" spans="1:18" ht="15" customHeight="1" thickBot="1">
      <c r="A181" s="413" t="s">
        <v>220</v>
      </c>
      <c r="B181" s="419">
        <v>4</v>
      </c>
      <c r="C181" s="419" t="s">
        <v>6939</v>
      </c>
      <c r="D181" s="407" t="s">
        <v>6937</v>
      </c>
      <c r="E181" s="413" t="s">
        <v>221</v>
      </c>
      <c r="F181" s="417" t="s">
        <v>23</v>
      </c>
      <c r="G181" s="418" t="s">
        <v>1434</v>
      </c>
      <c r="H181" s="416" t="s">
        <v>1717</v>
      </c>
      <c r="I181" s="431" t="s">
        <v>1716</v>
      </c>
      <c r="J181" s="430" t="s">
        <v>1717</v>
      </c>
      <c r="K181" s="404" t="s">
        <v>6938</v>
      </c>
      <c r="L181"/>
      <c r="M181"/>
      <c r="N181"/>
      <c r="O181"/>
      <c r="P181"/>
      <c r="Q181"/>
      <c r="R181"/>
    </row>
    <row r="182" spans="1:18" ht="15" customHeight="1" thickBot="1">
      <c r="A182" s="413" t="s">
        <v>220</v>
      </c>
      <c r="B182" s="419">
        <v>5</v>
      </c>
      <c r="C182" s="419" t="s">
        <v>6942</v>
      </c>
      <c r="D182" s="407" t="s">
        <v>6943</v>
      </c>
      <c r="E182" s="413" t="s">
        <v>221</v>
      </c>
      <c r="F182" s="417" t="s">
        <v>23</v>
      </c>
      <c r="G182" s="418" t="s">
        <v>1434</v>
      </c>
      <c r="H182" s="416" t="s">
        <v>1719</v>
      </c>
      <c r="I182" s="431" t="s">
        <v>1718</v>
      </c>
      <c r="J182" s="430" t="s">
        <v>1719</v>
      </c>
      <c r="K182" s="404" t="s">
        <v>6944</v>
      </c>
      <c r="L182"/>
      <c r="M182"/>
      <c r="N182"/>
      <c r="O182"/>
      <c r="P182"/>
      <c r="Q182"/>
      <c r="R182"/>
    </row>
    <row r="183" spans="1:18" ht="15" customHeight="1" thickBot="1">
      <c r="A183" s="413" t="s">
        <v>220</v>
      </c>
      <c r="B183" s="419">
        <v>6</v>
      </c>
      <c r="C183" s="419" t="s">
        <v>6945</v>
      </c>
      <c r="D183" s="407" t="s">
        <v>6931</v>
      </c>
      <c r="E183" s="413" t="s">
        <v>221</v>
      </c>
      <c r="F183" s="417" t="s">
        <v>23</v>
      </c>
      <c r="G183" s="418" t="s">
        <v>1434</v>
      </c>
      <c r="H183" s="416" t="s">
        <v>1721</v>
      </c>
      <c r="I183" s="431" t="s">
        <v>1720</v>
      </c>
      <c r="J183" s="430" t="s">
        <v>1721</v>
      </c>
      <c r="K183" s="404" t="s">
        <v>6932</v>
      </c>
      <c r="L183"/>
      <c r="M183"/>
      <c r="N183"/>
      <c r="O183"/>
      <c r="P183"/>
      <c r="Q183"/>
      <c r="R183"/>
    </row>
    <row r="184" spans="1:18" ht="15" customHeight="1" thickBot="1">
      <c r="A184" s="413" t="s">
        <v>222</v>
      </c>
      <c r="B184" s="419">
        <v>1</v>
      </c>
      <c r="C184" s="419" t="s">
        <v>6948</v>
      </c>
      <c r="D184" s="407" t="s">
        <v>6949</v>
      </c>
      <c r="E184" s="413" t="s">
        <v>223</v>
      </c>
      <c r="F184" s="417" t="s">
        <v>23</v>
      </c>
      <c r="G184" s="418" t="s">
        <v>1434</v>
      </c>
      <c r="H184" s="416" t="s">
        <v>1723</v>
      </c>
      <c r="I184" s="431" t="s">
        <v>1722</v>
      </c>
      <c r="J184" s="430" t="s">
        <v>1723</v>
      </c>
      <c r="K184" s="404" t="s">
        <v>6950</v>
      </c>
      <c r="L184"/>
      <c r="M184"/>
      <c r="N184"/>
      <c r="O184"/>
      <c r="P184"/>
      <c r="Q184"/>
      <c r="R184"/>
    </row>
    <row r="185" spans="1:18" ht="15" customHeight="1" thickBot="1">
      <c r="A185" s="413" t="s">
        <v>222</v>
      </c>
      <c r="B185" s="419">
        <v>2</v>
      </c>
      <c r="C185" s="419" t="s">
        <v>6951</v>
      </c>
      <c r="D185" s="407" t="s">
        <v>6952</v>
      </c>
      <c r="E185" s="413" t="s">
        <v>223</v>
      </c>
      <c r="F185" s="417" t="s">
        <v>23</v>
      </c>
      <c r="G185" s="418" t="s">
        <v>1434</v>
      </c>
      <c r="H185" s="416" t="s">
        <v>1725</v>
      </c>
      <c r="I185" s="431" t="s">
        <v>1724</v>
      </c>
      <c r="J185" s="430" t="s">
        <v>1725</v>
      </c>
      <c r="K185" s="404" t="s">
        <v>6953</v>
      </c>
      <c r="L185"/>
      <c r="M185"/>
      <c r="N185"/>
      <c r="O185"/>
      <c r="P185"/>
      <c r="Q185"/>
      <c r="R185"/>
    </row>
    <row r="186" spans="1:18" ht="15" customHeight="1" thickBot="1">
      <c r="A186" s="413" t="s">
        <v>224</v>
      </c>
      <c r="B186" s="419">
        <v>1</v>
      </c>
      <c r="C186" s="419" t="s">
        <v>6954</v>
      </c>
      <c r="D186" s="407" t="s">
        <v>6958</v>
      </c>
      <c r="E186" s="413" t="s">
        <v>225</v>
      </c>
      <c r="F186" s="417" t="s">
        <v>23</v>
      </c>
      <c r="G186" s="418" t="s">
        <v>1434</v>
      </c>
      <c r="H186" s="416" t="s">
        <v>1727</v>
      </c>
      <c r="I186" s="431" t="s">
        <v>1726</v>
      </c>
      <c r="J186" s="430" t="s">
        <v>1727</v>
      </c>
      <c r="K186" s="404" t="s">
        <v>6959</v>
      </c>
      <c r="L186"/>
      <c r="M186"/>
      <c r="N186"/>
      <c r="O186"/>
      <c r="P186"/>
      <c r="Q186"/>
      <c r="R186"/>
    </row>
    <row r="187" spans="1:18" ht="15" customHeight="1" thickBot="1">
      <c r="A187" s="413" t="s">
        <v>224</v>
      </c>
      <c r="B187" s="419">
        <v>2</v>
      </c>
      <c r="C187" s="419" t="s">
        <v>6957</v>
      </c>
      <c r="D187" s="407" t="s">
        <v>6955</v>
      </c>
      <c r="E187" s="413" t="s">
        <v>225</v>
      </c>
      <c r="F187" s="417" t="s">
        <v>23</v>
      </c>
      <c r="G187" s="418" t="s">
        <v>1434</v>
      </c>
      <c r="H187" s="416" t="s">
        <v>1729</v>
      </c>
      <c r="I187" s="431" t="s">
        <v>1728</v>
      </c>
      <c r="J187" s="430" t="s">
        <v>1729</v>
      </c>
      <c r="K187" s="404" t="s">
        <v>6956</v>
      </c>
      <c r="L187"/>
      <c r="M187"/>
      <c r="N187"/>
      <c r="O187"/>
      <c r="P187"/>
      <c r="Q187"/>
      <c r="R187"/>
    </row>
    <row r="188" spans="1:18" ht="15" customHeight="1" thickBot="1">
      <c r="A188" s="413" t="s">
        <v>227</v>
      </c>
      <c r="B188" s="419">
        <v>1</v>
      </c>
      <c r="C188" s="419" t="s">
        <v>6960</v>
      </c>
      <c r="D188" s="407" t="s">
        <v>6961</v>
      </c>
      <c r="E188" s="413" t="s">
        <v>228</v>
      </c>
      <c r="F188" s="417" t="s">
        <v>34</v>
      </c>
      <c r="G188" s="418" t="s">
        <v>1434</v>
      </c>
      <c r="H188" s="416" t="s">
        <v>3978</v>
      </c>
      <c r="I188" s="431" t="s">
        <v>228</v>
      </c>
      <c r="J188" s="430" t="s">
        <v>3978</v>
      </c>
      <c r="K188" s="404" t="s">
        <v>6962</v>
      </c>
      <c r="L188"/>
      <c r="M188"/>
      <c r="N188"/>
      <c r="O188"/>
      <c r="P188"/>
      <c r="Q188"/>
      <c r="R188"/>
    </row>
    <row r="189" spans="1:18" ht="15" customHeight="1" thickBot="1">
      <c r="A189" s="413" t="s">
        <v>229</v>
      </c>
      <c r="B189" s="419">
        <v>1</v>
      </c>
      <c r="C189" s="419" t="s">
        <v>6963</v>
      </c>
      <c r="D189" s="407" t="s">
        <v>6964</v>
      </c>
      <c r="E189" s="413" t="s">
        <v>5657</v>
      </c>
      <c r="F189" s="417" t="s">
        <v>18</v>
      </c>
      <c r="G189" s="418" t="s">
        <v>1434</v>
      </c>
      <c r="H189" s="416" t="s">
        <v>1731</v>
      </c>
      <c r="I189" s="431" t="s">
        <v>1730</v>
      </c>
      <c r="J189" s="430" t="s">
        <v>1731</v>
      </c>
      <c r="K189" s="404" t="s">
        <v>6965</v>
      </c>
      <c r="L189"/>
      <c r="M189"/>
      <c r="N189"/>
      <c r="O189"/>
      <c r="P189"/>
      <c r="Q189"/>
      <c r="R189"/>
    </row>
    <row r="190" spans="1:18" ht="15" customHeight="1" thickBot="1">
      <c r="A190" s="413" t="s">
        <v>230</v>
      </c>
      <c r="B190" s="419">
        <v>1</v>
      </c>
      <c r="C190" s="419" t="s">
        <v>6966</v>
      </c>
      <c r="D190" s="407" t="s">
        <v>6967</v>
      </c>
      <c r="E190" s="413" t="s">
        <v>5653</v>
      </c>
      <c r="F190" s="417" t="s">
        <v>34</v>
      </c>
      <c r="G190" s="418" t="s">
        <v>1434</v>
      </c>
      <c r="H190" s="416" t="s">
        <v>3979</v>
      </c>
      <c r="I190" s="431" t="s">
        <v>5653</v>
      </c>
      <c r="J190" s="430" t="s">
        <v>3979</v>
      </c>
      <c r="K190" s="404" t="s">
        <v>6968</v>
      </c>
      <c r="L190"/>
      <c r="M190"/>
      <c r="N190"/>
      <c r="O190"/>
      <c r="P190"/>
      <c r="Q190"/>
      <c r="R190"/>
    </row>
    <row r="191" spans="1:18" ht="15" customHeight="1" thickBot="1">
      <c r="A191" s="413" t="s">
        <v>232</v>
      </c>
      <c r="B191" s="419">
        <v>1</v>
      </c>
      <c r="C191" s="419" t="s">
        <v>6969</v>
      </c>
      <c r="D191" s="407" t="s">
        <v>6973</v>
      </c>
      <c r="E191" s="413" t="s">
        <v>233</v>
      </c>
      <c r="F191" s="417" t="s">
        <v>23</v>
      </c>
      <c r="G191" s="418" t="s">
        <v>1434</v>
      </c>
      <c r="H191" s="416" t="s">
        <v>1733</v>
      </c>
      <c r="I191" s="431" t="s">
        <v>1732</v>
      </c>
      <c r="J191" s="430" t="s">
        <v>1733</v>
      </c>
      <c r="K191" s="404" t="s">
        <v>6974</v>
      </c>
      <c r="L191"/>
      <c r="M191"/>
      <c r="N191"/>
      <c r="O191"/>
      <c r="P191"/>
      <c r="Q191"/>
      <c r="R191"/>
    </row>
    <row r="192" spans="1:18" ht="15" customHeight="1" thickBot="1">
      <c r="A192" s="413" t="s">
        <v>232</v>
      </c>
      <c r="B192" s="419">
        <v>2</v>
      </c>
      <c r="C192" s="419" t="s">
        <v>6972</v>
      </c>
      <c r="D192" s="407" t="s">
        <v>6970</v>
      </c>
      <c r="E192" s="413" t="s">
        <v>233</v>
      </c>
      <c r="F192" s="417" t="s">
        <v>23</v>
      </c>
      <c r="G192" s="418" t="s">
        <v>1434</v>
      </c>
      <c r="H192" s="416" t="s">
        <v>1735</v>
      </c>
      <c r="I192" s="431" t="s">
        <v>1734</v>
      </c>
      <c r="J192" s="430" t="s">
        <v>1735</v>
      </c>
      <c r="K192" s="404" t="s">
        <v>6971</v>
      </c>
      <c r="L192"/>
      <c r="M192"/>
      <c r="N192"/>
      <c r="O192"/>
      <c r="P192"/>
      <c r="Q192"/>
      <c r="R192"/>
    </row>
    <row r="193" spans="1:18" ht="15" customHeight="1" thickBot="1">
      <c r="A193" s="413" t="s">
        <v>234</v>
      </c>
      <c r="B193" s="419">
        <v>1</v>
      </c>
      <c r="C193" s="419" t="s">
        <v>6975</v>
      </c>
      <c r="D193" s="407" t="s">
        <v>6976</v>
      </c>
      <c r="E193" s="413" t="s">
        <v>235</v>
      </c>
      <c r="F193" s="417" t="s">
        <v>34</v>
      </c>
      <c r="G193" s="418" t="s">
        <v>1434</v>
      </c>
      <c r="H193" s="416" t="s">
        <v>3980</v>
      </c>
      <c r="I193" s="431" t="s">
        <v>235</v>
      </c>
      <c r="J193" s="430" t="s">
        <v>3980</v>
      </c>
      <c r="K193" s="404" t="s">
        <v>6977</v>
      </c>
      <c r="L193"/>
      <c r="M193"/>
      <c r="N193"/>
      <c r="O193"/>
      <c r="P193"/>
      <c r="Q193"/>
      <c r="R193"/>
    </row>
    <row r="194" spans="1:18" ht="15" customHeight="1" thickBot="1">
      <c r="A194" s="413" t="s">
        <v>236</v>
      </c>
      <c r="B194" s="419">
        <v>1</v>
      </c>
      <c r="C194" s="419" t="s">
        <v>6978</v>
      </c>
      <c r="D194" s="407" t="s">
        <v>6982</v>
      </c>
      <c r="E194" s="413" t="s">
        <v>237</v>
      </c>
      <c r="F194" s="417" t="s">
        <v>23</v>
      </c>
      <c r="G194" s="418" t="s">
        <v>1434</v>
      </c>
      <c r="H194" s="416" t="s">
        <v>1737</v>
      </c>
      <c r="I194" s="431" t="s">
        <v>1736</v>
      </c>
      <c r="J194" s="430" t="s">
        <v>1737</v>
      </c>
      <c r="K194" s="404" t="s">
        <v>6983</v>
      </c>
      <c r="L194"/>
      <c r="M194"/>
      <c r="N194"/>
      <c r="O194"/>
      <c r="P194"/>
      <c r="Q194"/>
      <c r="R194"/>
    </row>
    <row r="195" spans="1:18" ht="15" customHeight="1" thickBot="1">
      <c r="A195" s="413" t="s">
        <v>236</v>
      </c>
      <c r="B195" s="419">
        <v>2</v>
      </c>
      <c r="C195" s="419" t="s">
        <v>6981</v>
      </c>
      <c r="D195" s="407" t="s">
        <v>6979</v>
      </c>
      <c r="E195" s="413" t="s">
        <v>237</v>
      </c>
      <c r="F195" s="417" t="s">
        <v>23</v>
      </c>
      <c r="G195" s="418" t="s">
        <v>1434</v>
      </c>
      <c r="H195" s="416" t="s">
        <v>1739</v>
      </c>
      <c r="I195" s="431" t="s">
        <v>1738</v>
      </c>
      <c r="J195" s="430" t="s">
        <v>1739</v>
      </c>
      <c r="K195" s="404" t="s">
        <v>6980</v>
      </c>
      <c r="L195"/>
      <c r="M195"/>
      <c r="N195"/>
      <c r="O195"/>
      <c r="P195"/>
      <c r="Q195"/>
      <c r="R195"/>
    </row>
    <row r="196" spans="1:18" ht="15" customHeight="1" thickBot="1">
      <c r="A196" s="413" t="s">
        <v>238</v>
      </c>
      <c r="B196" s="419">
        <v>1</v>
      </c>
      <c r="C196" s="419" t="s">
        <v>6984</v>
      </c>
      <c r="D196" s="407" t="s">
        <v>6985</v>
      </c>
      <c r="E196" s="413" t="s">
        <v>239</v>
      </c>
      <c r="F196" s="417" t="s">
        <v>18</v>
      </c>
      <c r="G196" s="418" t="s">
        <v>1434</v>
      </c>
      <c r="H196" s="416" t="s">
        <v>1740</v>
      </c>
      <c r="I196" s="431" t="s">
        <v>239</v>
      </c>
      <c r="J196" s="430" t="s">
        <v>1740</v>
      </c>
      <c r="K196" s="404" t="s">
        <v>6986</v>
      </c>
      <c r="L196"/>
      <c r="M196"/>
      <c r="N196"/>
      <c r="O196"/>
      <c r="P196"/>
      <c r="Q196"/>
      <c r="R196"/>
    </row>
    <row r="197" spans="1:18" ht="15" customHeight="1" thickBot="1">
      <c r="A197" s="413" t="s">
        <v>240</v>
      </c>
      <c r="B197" s="419">
        <v>1</v>
      </c>
      <c r="C197" s="419" t="s">
        <v>6987</v>
      </c>
      <c r="D197" s="407" t="s">
        <v>6997</v>
      </c>
      <c r="E197" s="413" t="s">
        <v>241</v>
      </c>
      <c r="F197" s="417" t="s">
        <v>23</v>
      </c>
      <c r="G197" s="418" t="s">
        <v>1434</v>
      </c>
      <c r="H197" s="416" t="s">
        <v>3802</v>
      </c>
      <c r="I197" s="431" t="s">
        <v>3801</v>
      </c>
      <c r="J197" s="430" t="s">
        <v>3802</v>
      </c>
      <c r="K197" s="404" t="s">
        <v>6998</v>
      </c>
      <c r="L197"/>
      <c r="M197"/>
      <c r="N197"/>
      <c r="O197"/>
      <c r="P197"/>
      <c r="Q197"/>
      <c r="R197"/>
    </row>
    <row r="198" spans="1:18" ht="15" customHeight="1" thickBot="1">
      <c r="A198" s="413" t="s">
        <v>240</v>
      </c>
      <c r="B198" s="419">
        <v>2</v>
      </c>
      <c r="C198" s="419" t="s">
        <v>6990</v>
      </c>
      <c r="D198" s="407" t="s">
        <v>6988</v>
      </c>
      <c r="E198" s="413" t="s">
        <v>241</v>
      </c>
      <c r="F198" s="417" t="s">
        <v>23</v>
      </c>
      <c r="G198" s="418" t="s">
        <v>1434</v>
      </c>
      <c r="H198" s="416" t="s">
        <v>1742</v>
      </c>
      <c r="I198" s="431" t="s">
        <v>1741</v>
      </c>
      <c r="J198" s="430" t="s">
        <v>1742</v>
      </c>
      <c r="K198" s="404" t="s">
        <v>6989</v>
      </c>
      <c r="L198"/>
      <c r="M198"/>
      <c r="N198"/>
      <c r="O198"/>
      <c r="P198"/>
      <c r="Q198"/>
      <c r="R198"/>
    </row>
    <row r="199" spans="1:18" ht="15" customHeight="1" thickBot="1">
      <c r="A199" s="413" t="s">
        <v>240</v>
      </c>
      <c r="B199" s="419">
        <v>3</v>
      </c>
      <c r="C199" s="419" t="s">
        <v>6993</v>
      </c>
      <c r="D199" s="407" t="s">
        <v>6994</v>
      </c>
      <c r="E199" s="413" t="s">
        <v>241</v>
      </c>
      <c r="F199" s="417" t="s">
        <v>23</v>
      </c>
      <c r="G199" s="418" t="s">
        <v>1434</v>
      </c>
      <c r="H199" s="416" t="s">
        <v>1744</v>
      </c>
      <c r="I199" s="431" t="s">
        <v>1743</v>
      </c>
      <c r="J199" s="430" t="s">
        <v>1744</v>
      </c>
      <c r="K199" s="404" t="s">
        <v>6995</v>
      </c>
      <c r="L199"/>
      <c r="M199"/>
      <c r="N199"/>
      <c r="O199"/>
      <c r="P199"/>
      <c r="Q199"/>
      <c r="R199"/>
    </row>
    <row r="200" spans="1:18" ht="15" customHeight="1" thickBot="1">
      <c r="A200" s="413" t="s">
        <v>240</v>
      </c>
      <c r="B200" s="419">
        <v>4</v>
      </c>
      <c r="C200" s="419" t="s">
        <v>6996</v>
      </c>
      <c r="D200" s="407" t="s">
        <v>6991</v>
      </c>
      <c r="E200" s="413" t="s">
        <v>241</v>
      </c>
      <c r="F200" s="417" t="s">
        <v>23</v>
      </c>
      <c r="G200" s="418" t="s">
        <v>1434</v>
      </c>
      <c r="H200" s="416" t="s">
        <v>1746</v>
      </c>
      <c r="I200" s="431" t="s">
        <v>1745</v>
      </c>
      <c r="J200" s="430" t="s">
        <v>1746</v>
      </c>
      <c r="K200" s="404" t="s">
        <v>6992</v>
      </c>
      <c r="L200"/>
      <c r="M200"/>
      <c r="N200"/>
      <c r="O200"/>
      <c r="P200"/>
      <c r="Q200"/>
      <c r="R200"/>
    </row>
    <row r="201" spans="1:18" ht="15" customHeight="1" thickBot="1">
      <c r="A201" s="413" t="s">
        <v>242</v>
      </c>
      <c r="B201" s="419">
        <v>1</v>
      </c>
      <c r="C201" s="419" t="s">
        <v>6999</v>
      </c>
      <c r="D201" s="407" t="s">
        <v>7000</v>
      </c>
      <c r="E201" s="413" t="s">
        <v>243</v>
      </c>
      <c r="F201" s="417" t="s">
        <v>23</v>
      </c>
      <c r="G201" s="418" t="s">
        <v>1434</v>
      </c>
      <c r="H201" s="416" t="s">
        <v>1748</v>
      </c>
      <c r="I201" s="431" t="s">
        <v>1747</v>
      </c>
      <c r="J201" s="430" t="s">
        <v>1748</v>
      </c>
      <c r="K201" s="404" t="s">
        <v>7001</v>
      </c>
      <c r="L201"/>
      <c r="M201"/>
      <c r="N201"/>
      <c r="O201"/>
      <c r="P201"/>
      <c r="Q201"/>
      <c r="R201"/>
    </row>
    <row r="202" spans="1:18" ht="15" customHeight="1" thickBot="1">
      <c r="A202" s="413" t="s">
        <v>242</v>
      </c>
      <c r="B202" s="419">
        <v>2</v>
      </c>
      <c r="C202" s="419" t="s">
        <v>7002</v>
      </c>
      <c r="D202" s="407" t="s">
        <v>7003</v>
      </c>
      <c r="E202" s="413" t="s">
        <v>243</v>
      </c>
      <c r="F202" s="417" t="s">
        <v>23</v>
      </c>
      <c r="G202" s="418" t="s">
        <v>1434</v>
      </c>
      <c r="H202" s="416" t="s">
        <v>1750</v>
      </c>
      <c r="I202" s="431" t="s">
        <v>1749</v>
      </c>
      <c r="J202" s="430" t="s">
        <v>1750</v>
      </c>
      <c r="K202" s="404" t="s">
        <v>7001</v>
      </c>
      <c r="L202"/>
      <c r="M202"/>
      <c r="N202"/>
      <c r="O202"/>
      <c r="P202"/>
      <c r="Q202"/>
      <c r="R202"/>
    </row>
    <row r="203" spans="1:18" ht="15" customHeight="1" thickBot="1">
      <c r="A203" s="413" t="s">
        <v>3945</v>
      </c>
      <c r="B203" s="419">
        <v>1</v>
      </c>
      <c r="C203" s="419" t="s">
        <v>7004</v>
      </c>
      <c r="D203" s="407" t="s">
        <v>7005</v>
      </c>
      <c r="E203" s="413" t="s">
        <v>5660</v>
      </c>
      <c r="F203" s="417" t="s">
        <v>18</v>
      </c>
      <c r="G203" s="418" t="s">
        <v>1434</v>
      </c>
      <c r="H203" s="416" t="s">
        <v>1751</v>
      </c>
      <c r="I203" s="431" t="s">
        <v>5660</v>
      </c>
      <c r="J203" s="430" t="s">
        <v>1751</v>
      </c>
      <c r="K203" s="404" t="s">
        <v>7006</v>
      </c>
      <c r="L203"/>
      <c r="M203"/>
      <c r="N203"/>
      <c r="O203"/>
      <c r="P203"/>
      <c r="Q203"/>
      <c r="R203"/>
    </row>
    <row r="204" spans="1:18" ht="15" customHeight="1" thickBot="1">
      <c r="A204" s="413" t="s">
        <v>244</v>
      </c>
      <c r="B204" s="419">
        <v>1</v>
      </c>
      <c r="C204" s="419" t="s">
        <v>7007</v>
      </c>
      <c r="D204" s="407" t="s">
        <v>7008</v>
      </c>
      <c r="E204" s="413" t="s">
        <v>245</v>
      </c>
      <c r="F204" s="417" t="s">
        <v>23</v>
      </c>
      <c r="G204" s="418" t="s">
        <v>1434</v>
      </c>
      <c r="H204" s="416" t="s">
        <v>1753</v>
      </c>
      <c r="I204" s="431" t="s">
        <v>1752</v>
      </c>
      <c r="J204" s="430" t="s">
        <v>1753</v>
      </c>
      <c r="K204" s="404" t="s">
        <v>7009</v>
      </c>
      <c r="L204"/>
      <c r="M204"/>
      <c r="N204"/>
      <c r="O204"/>
      <c r="P204"/>
      <c r="Q204"/>
      <c r="R204"/>
    </row>
    <row r="205" spans="1:18" ht="15" customHeight="1" thickBot="1">
      <c r="A205" s="413" t="s">
        <v>246</v>
      </c>
      <c r="B205" s="419">
        <v>1</v>
      </c>
      <c r="C205" s="419" t="s">
        <v>7010</v>
      </c>
      <c r="D205" s="407" t="s">
        <v>7011</v>
      </c>
      <c r="E205" s="413" t="s">
        <v>247</v>
      </c>
      <c r="F205" s="417" t="s">
        <v>23</v>
      </c>
      <c r="G205" s="418" t="s">
        <v>1434</v>
      </c>
      <c r="H205" s="416" t="s">
        <v>1755</v>
      </c>
      <c r="I205" s="431" t="s">
        <v>1754</v>
      </c>
      <c r="J205" s="430" t="s">
        <v>1755</v>
      </c>
      <c r="K205" s="404" t="s">
        <v>7012</v>
      </c>
      <c r="L205"/>
      <c r="M205"/>
      <c r="N205"/>
      <c r="O205"/>
      <c r="P205"/>
      <c r="Q205"/>
      <c r="R205"/>
    </row>
    <row r="206" spans="1:18" ht="15" customHeight="1" thickBot="1">
      <c r="A206" s="413" t="s">
        <v>248</v>
      </c>
      <c r="B206" s="419">
        <v>1</v>
      </c>
      <c r="C206" s="419" t="s">
        <v>7013</v>
      </c>
      <c r="D206" s="407" t="s">
        <v>7017</v>
      </c>
      <c r="E206" s="413" t="s">
        <v>249</v>
      </c>
      <c r="F206" s="417" t="s">
        <v>23</v>
      </c>
      <c r="G206" s="418" t="s">
        <v>1434</v>
      </c>
      <c r="H206" s="416" t="s">
        <v>1757</v>
      </c>
      <c r="I206" s="431" t="s">
        <v>1756</v>
      </c>
      <c r="J206" s="430" t="s">
        <v>1757</v>
      </c>
      <c r="K206" s="404" t="s">
        <v>7018</v>
      </c>
      <c r="L206"/>
      <c r="M206"/>
      <c r="N206"/>
      <c r="O206"/>
      <c r="P206"/>
      <c r="Q206"/>
      <c r="R206"/>
    </row>
    <row r="207" spans="1:18" ht="15" customHeight="1" thickBot="1">
      <c r="A207" s="413" t="s">
        <v>248</v>
      </c>
      <c r="B207" s="419">
        <v>2</v>
      </c>
      <c r="C207" s="419" t="s">
        <v>7016</v>
      </c>
      <c r="D207" s="407" t="s">
        <v>7014</v>
      </c>
      <c r="E207" s="413" t="s">
        <v>249</v>
      </c>
      <c r="F207" s="417" t="s">
        <v>23</v>
      </c>
      <c r="G207" s="418" t="s">
        <v>1434</v>
      </c>
      <c r="H207" s="416" t="s">
        <v>1759</v>
      </c>
      <c r="I207" s="431" t="s">
        <v>1758</v>
      </c>
      <c r="J207" s="430" t="s">
        <v>1759</v>
      </c>
      <c r="K207" s="404" t="s">
        <v>7015</v>
      </c>
      <c r="L207"/>
      <c r="M207"/>
      <c r="N207"/>
      <c r="O207"/>
      <c r="P207"/>
      <c r="Q207"/>
      <c r="R207"/>
    </row>
    <row r="208" spans="1:18" ht="15" customHeight="1" thickBot="1">
      <c r="A208" s="413" t="s">
        <v>250</v>
      </c>
      <c r="B208" s="419">
        <v>1</v>
      </c>
      <c r="C208" s="419" t="s">
        <v>7019</v>
      </c>
      <c r="D208" s="407" t="s">
        <v>7020</v>
      </c>
      <c r="E208" s="413" t="s">
        <v>251</v>
      </c>
      <c r="F208" s="417" t="s">
        <v>18</v>
      </c>
      <c r="G208" s="418" t="s">
        <v>1434</v>
      </c>
      <c r="H208" s="416" t="s">
        <v>1760</v>
      </c>
      <c r="I208" s="431" t="s">
        <v>251</v>
      </c>
      <c r="J208" s="430" t="s">
        <v>1760</v>
      </c>
      <c r="K208" s="404" t="s">
        <v>7021</v>
      </c>
      <c r="L208"/>
      <c r="M208"/>
      <c r="N208"/>
      <c r="O208"/>
      <c r="P208"/>
      <c r="Q208"/>
      <c r="R208"/>
    </row>
    <row r="209" spans="1:18" ht="15" customHeight="1" thickBot="1">
      <c r="A209" s="413" t="s">
        <v>253</v>
      </c>
      <c r="B209" s="419">
        <v>1</v>
      </c>
      <c r="C209" s="419" t="s">
        <v>7022</v>
      </c>
      <c r="D209" s="407" t="s">
        <v>7023</v>
      </c>
      <c r="E209" s="413" t="s">
        <v>5654</v>
      </c>
      <c r="F209" s="417" t="s">
        <v>174</v>
      </c>
      <c r="G209" s="418" t="s">
        <v>1434</v>
      </c>
      <c r="H209" s="416" t="s">
        <v>3982</v>
      </c>
      <c r="I209" s="431" t="s">
        <v>7024</v>
      </c>
      <c r="J209" s="430" t="s">
        <v>3982</v>
      </c>
      <c r="K209" s="404" t="s">
        <v>7025</v>
      </c>
      <c r="L209"/>
      <c r="M209"/>
      <c r="N209"/>
      <c r="O209"/>
      <c r="P209"/>
      <c r="Q209"/>
      <c r="R209"/>
    </row>
    <row r="210" spans="1:18" ht="15" customHeight="1" thickBot="1">
      <c r="A210" s="413" t="s">
        <v>253</v>
      </c>
      <c r="B210" s="419">
        <v>2</v>
      </c>
      <c r="C210" s="419" t="s">
        <v>7026</v>
      </c>
      <c r="D210" s="407" t="s">
        <v>7031</v>
      </c>
      <c r="E210" s="413" t="s">
        <v>5654</v>
      </c>
      <c r="F210" s="417" t="s">
        <v>174</v>
      </c>
      <c r="G210" s="418" t="s">
        <v>1434</v>
      </c>
      <c r="H210" s="416" t="s">
        <v>3983</v>
      </c>
      <c r="I210" s="431" t="s">
        <v>7032</v>
      </c>
      <c r="J210" s="430" t="s">
        <v>3983</v>
      </c>
      <c r="K210" s="404" t="s">
        <v>7033</v>
      </c>
      <c r="L210"/>
      <c r="M210"/>
      <c r="N210"/>
      <c r="O210"/>
      <c r="P210"/>
      <c r="Q210"/>
      <c r="R210"/>
    </row>
    <row r="211" spans="1:18" ht="15" customHeight="1" thickBot="1">
      <c r="A211" s="413" t="s">
        <v>253</v>
      </c>
      <c r="B211" s="419">
        <v>3</v>
      </c>
      <c r="C211" s="419" t="s">
        <v>7030</v>
      </c>
      <c r="D211" s="407" t="s">
        <v>7027</v>
      </c>
      <c r="E211" s="413" t="s">
        <v>5654</v>
      </c>
      <c r="F211" s="417" t="s">
        <v>174</v>
      </c>
      <c r="G211" s="418" t="s">
        <v>1434</v>
      </c>
      <c r="H211" s="416" t="s">
        <v>3981</v>
      </c>
      <c r="I211" s="431" t="s">
        <v>7028</v>
      </c>
      <c r="J211" s="430" t="s">
        <v>3981</v>
      </c>
      <c r="K211" s="404" t="s">
        <v>7029</v>
      </c>
      <c r="L211"/>
      <c r="M211"/>
      <c r="N211"/>
      <c r="O211"/>
      <c r="P211"/>
      <c r="Q211"/>
      <c r="R211"/>
    </row>
    <row r="212" spans="1:18" ht="15" customHeight="1" thickBot="1">
      <c r="A212" s="413" t="s">
        <v>3942</v>
      </c>
      <c r="B212" s="419">
        <v>1</v>
      </c>
      <c r="C212" s="419" t="s">
        <v>7034</v>
      </c>
      <c r="D212" s="407" t="s">
        <v>7035</v>
      </c>
      <c r="E212" s="413" t="s">
        <v>3943</v>
      </c>
      <c r="F212" s="417" t="s">
        <v>18</v>
      </c>
      <c r="G212" s="418" t="s">
        <v>1434</v>
      </c>
      <c r="H212" s="416" t="s">
        <v>5532</v>
      </c>
      <c r="I212" s="431" t="s">
        <v>3943</v>
      </c>
      <c r="J212" s="430" t="s">
        <v>5532</v>
      </c>
      <c r="K212" s="404" t="s">
        <v>7036</v>
      </c>
      <c r="L212"/>
      <c r="M212"/>
      <c r="N212"/>
      <c r="O212"/>
      <c r="P212"/>
      <c r="Q212"/>
      <c r="R212"/>
    </row>
    <row r="213" spans="1:18" ht="15" customHeight="1" thickBot="1">
      <c r="A213" s="413" t="s">
        <v>254</v>
      </c>
      <c r="B213" s="419">
        <v>1</v>
      </c>
      <c r="C213" s="419" t="s">
        <v>7037</v>
      </c>
      <c r="D213" s="407" t="s">
        <v>7038</v>
      </c>
      <c r="E213" s="413" t="s">
        <v>255</v>
      </c>
      <c r="F213" s="417" t="s">
        <v>23</v>
      </c>
      <c r="G213" s="418" t="s">
        <v>1434</v>
      </c>
      <c r="H213" s="416" t="s">
        <v>1761</v>
      </c>
      <c r="I213" s="431" t="s">
        <v>3819</v>
      </c>
      <c r="J213" s="430" t="s">
        <v>1761</v>
      </c>
      <c r="K213" s="404" t="s">
        <v>7039</v>
      </c>
      <c r="L213"/>
      <c r="M213"/>
      <c r="N213"/>
      <c r="O213"/>
      <c r="P213"/>
      <c r="Q213"/>
      <c r="R213"/>
    </row>
    <row r="214" spans="1:18" ht="15" customHeight="1" thickBot="1">
      <c r="A214" s="413" t="s">
        <v>254</v>
      </c>
      <c r="B214" s="419">
        <v>2</v>
      </c>
      <c r="C214" s="419" t="s">
        <v>7040</v>
      </c>
      <c r="D214" s="407" t="s">
        <v>7044</v>
      </c>
      <c r="E214" s="413" t="s">
        <v>255</v>
      </c>
      <c r="F214" s="417" t="s">
        <v>23</v>
      </c>
      <c r="G214" s="418" t="s">
        <v>1434</v>
      </c>
      <c r="H214" s="416" t="s">
        <v>5533</v>
      </c>
      <c r="I214" s="431" t="s">
        <v>5534</v>
      </c>
      <c r="J214" s="430" t="s">
        <v>5533</v>
      </c>
      <c r="K214" s="404" t="s">
        <v>7045</v>
      </c>
      <c r="L214"/>
      <c r="M214"/>
      <c r="N214"/>
      <c r="O214"/>
      <c r="P214"/>
      <c r="Q214"/>
      <c r="R214"/>
    </row>
    <row r="215" spans="1:18" ht="15" customHeight="1" thickBot="1">
      <c r="A215" s="413" t="s">
        <v>254</v>
      </c>
      <c r="B215" s="419">
        <v>3</v>
      </c>
      <c r="C215" s="419" t="s">
        <v>7043</v>
      </c>
      <c r="D215" s="407" t="s">
        <v>7041</v>
      </c>
      <c r="E215" s="413" t="s">
        <v>255</v>
      </c>
      <c r="F215" s="417" t="s">
        <v>23</v>
      </c>
      <c r="G215" s="418" t="s">
        <v>1434</v>
      </c>
      <c r="H215" s="416" t="s">
        <v>5535</v>
      </c>
      <c r="I215" s="431" t="s">
        <v>3820</v>
      </c>
      <c r="J215" s="430" t="s">
        <v>5535</v>
      </c>
      <c r="K215" s="404" t="s">
        <v>7042</v>
      </c>
      <c r="L215"/>
      <c r="M215"/>
      <c r="N215"/>
      <c r="O215"/>
      <c r="P215"/>
      <c r="Q215"/>
      <c r="R215"/>
    </row>
    <row r="216" spans="1:18" ht="15" customHeight="1" thickBot="1">
      <c r="A216" s="413" t="s">
        <v>256</v>
      </c>
      <c r="B216" s="419">
        <v>1</v>
      </c>
      <c r="C216" s="419" t="s">
        <v>7046</v>
      </c>
      <c r="D216" s="407" t="s">
        <v>7047</v>
      </c>
      <c r="E216" s="413" t="s">
        <v>257</v>
      </c>
      <c r="F216" s="417" t="s">
        <v>23</v>
      </c>
      <c r="G216" s="418" t="s">
        <v>1434</v>
      </c>
      <c r="H216" s="416" t="s">
        <v>1763</v>
      </c>
      <c r="I216" s="431" t="s">
        <v>1762</v>
      </c>
      <c r="J216" s="430" t="s">
        <v>1763</v>
      </c>
      <c r="K216" s="404" t="s">
        <v>7048</v>
      </c>
      <c r="L216"/>
      <c r="M216"/>
      <c r="N216"/>
      <c r="O216"/>
      <c r="P216"/>
      <c r="Q216"/>
      <c r="R216"/>
    </row>
    <row r="217" spans="1:18" ht="15" customHeight="1" thickBot="1">
      <c r="A217" s="413" t="s">
        <v>256</v>
      </c>
      <c r="B217" s="419">
        <v>2</v>
      </c>
      <c r="C217" s="419" t="s">
        <v>7049</v>
      </c>
      <c r="D217" s="407" t="s">
        <v>7050</v>
      </c>
      <c r="E217" s="413" t="s">
        <v>257</v>
      </c>
      <c r="F217" s="417" t="s">
        <v>23</v>
      </c>
      <c r="G217" s="418" t="s">
        <v>1434</v>
      </c>
      <c r="H217" s="416" t="s">
        <v>1765</v>
      </c>
      <c r="I217" s="431" t="s">
        <v>1764</v>
      </c>
      <c r="J217" s="430" t="s">
        <v>1765</v>
      </c>
      <c r="K217" s="404" t="s">
        <v>7051</v>
      </c>
      <c r="L217"/>
      <c r="M217"/>
      <c r="N217"/>
      <c r="O217"/>
      <c r="P217"/>
      <c r="Q217"/>
      <c r="R217"/>
    </row>
    <row r="218" spans="1:18" ht="15" customHeight="1" thickBot="1">
      <c r="A218" s="413" t="s">
        <v>258</v>
      </c>
      <c r="B218" s="419">
        <v>1</v>
      </c>
      <c r="C218" s="419" t="s">
        <v>7052</v>
      </c>
      <c r="D218" s="407" t="s">
        <v>7056</v>
      </c>
      <c r="E218" s="413" t="s">
        <v>259</v>
      </c>
      <c r="F218" s="417" t="s">
        <v>23</v>
      </c>
      <c r="G218" s="418" t="s">
        <v>1434</v>
      </c>
      <c r="H218" s="416" t="s">
        <v>1767</v>
      </c>
      <c r="I218" s="431" t="s">
        <v>1766</v>
      </c>
      <c r="J218" s="430" t="s">
        <v>1767</v>
      </c>
      <c r="K218" s="404" t="s">
        <v>7057</v>
      </c>
      <c r="L218"/>
      <c r="M218"/>
      <c r="N218"/>
      <c r="O218"/>
      <c r="P218"/>
      <c r="Q218"/>
      <c r="R218"/>
    </row>
    <row r="219" spans="1:18" ht="15" customHeight="1" thickBot="1">
      <c r="A219" s="413" t="s">
        <v>258</v>
      </c>
      <c r="B219" s="419">
        <v>2</v>
      </c>
      <c r="C219" s="419" t="s">
        <v>7055</v>
      </c>
      <c r="D219" s="407" t="s">
        <v>7053</v>
      </c>
      <c r="E219" s="413" t="s">
        <v>259</v>
      </c>
      <c r="F219" s="417" t="s">
        <v>23</v>
      </c>
      <c r="G219" s="418" t="s">
        <v>1434</v>
      </c>
      <c r="H219" s="416" t="s">
        <v>1769</v>
      </c>
      <c r="I219" s="431" t="s">
        <v>1768</v>
      </c>
      <c r="J219" s="430" t="s">
        <v>1769</v>
      </c>
      <c r="K219" s="404" t="s">
        <v>7054</v>
      </c>
      <c r="L219"/>
      <c r="M219"/>
      <c r="N219"/>
      <c r="O219"/>
      <c r="P219"/>
      <c r="Q219"/>
      <c r="R219"/>
    </row>
    <row r="220" spans="1:18" ht="15" customHeight="1" thickBot="1">
      <c r="A220" s="413" t="s">
        <v>260</v>
      </c>
      <c r="B220" s="419">
        <v>1</v>
      </c>
      <c r="C220" s="419" t="s">
        <v>7058</v>
      </c>
      <c r="D220" s="407" t="s">
        <v>7059</v>
      </c>
      <c r="E220" s="413" t="s">
        <v>261</v>
      </c>
      <c r="F220" s="417" t="s">
        <v>18</v>
      </c>
      <c r="G220" s="418" t="s">
        <v>1434</v>
      </c>
      <c r="H220" s="416" t="s">
        <v>1770</v>
      </c>
      <c r="I220" s="431" t="s">
        <v>261</v>
      </c>
      <c r="J220" s="430" t="s">
        <v>1770</v>
      </c>
      <c r="K220" s="404" t="s">
        <v>7060</v>
      </c>
      <c r="L220"/>
      <c r="M220"/>
      <c r="N220"/>
      <c r="O220"/>
      <c r="P220"/>
      <c r="Q220"/>
      <c r="R220"/>
    </row>
    <row r="221" spans="1:18" ht="15" customHeight="1" thickBot="1">
      <c r="A221" s="413" t="s">
        <v>262</v>
      </c>
      <c r="B221" s="419">
        <v>1</v>
      </c>
      <c r="C221" s="419" t="s">
        <v>7061</v>
      </c>
      <c r="D221" s="407" t="s">
        <v>7062</v>
      </c>
      <c r="E221" s="413" t="s">
        <v>263</v>
      </c>
      <c r="F221" s="417" t="s">
        <v>18</v>
      </c>
      <c r="G221" s="418" t="s">
        <v>1434</v>
      </c>
      <c r="H221" s="416" t="s">
        <v>1771</v>
      </c>
      <c r="I221" s="431" t="s">
        <v>263</v>
      </c>
      <c r="J221" s="430" t="s">
        <v>1771</v>
      </c>
      <c r="K221" s="404" t="s">
        <v>7063</v>
      </c>
      <c r="L221"/>
      <c r="M221"/>
      <c r="N221"/>
      <c r="O221"/>
      <c r="P221"/>
      <c r="Q221"/>
      <c r="R221"/>
    </row>
    <row r="222" spans="1:18" ht="15" customHeight="1" thickBot="1">
      <c r="A222" s="413" t="s">
        <v>264</v>
      </c>
      <c r="B222" s="419">
        <v>1</v>
      </c>
      <c r="C222" s="419" t="s">
        <v>7064</v>
      </c>
      <c r="D222" s="407" t="s">
        <v>7065</v>
      </c>
      <c r="E222" s="413" t="s">
        <v>265</v>
      </c>
      <c r="F222" s="417" t="s">
        <v>23</v>
      </c>
      <c r="G222" s="418" t="s">
        <v>1434</v>
      </c>
      <c r="H222" s="416" t="s">
        <v>1773</v>
      </c>
      <c r="I222" s="431" t="s">
        <v>1772</v>
      </c>
      <c r="J222" s="430" t="s">
        <v>1773</v>
      </c>
      <c r="K222" s="404" t="s">
        <v>7066</v>
      </c>
      <c r="L222"/>
      <c r="M222"/>
      <c r="N222"/>
      <c r="O222"/>
      <c r="P222"/>
      <c r="Q222"/>
      <c r="R222"/>
    </row>
    <row r="223" spans="1:18" ht="15" customHeight="1" thickBot="1">
      <c r="A223" s="413" t="s">
        <v>266</v>
      </c>
      <c r="B223" s="419">
        <v>1</v>
      </c>
      <c r="C223" s="419" t="s">
        <v>7067</v>
      </c>
      <c r="D223" s="407" t="s">
        <v>7068</v>
      </c>
      <c r="E223" s="413" t="s">
        <v>267</v>
      </c>
      <c r="F223" s="417" t="s">
        <v>23</v>
      </c>
      <c r="G223" s="418" t="s">
        <v>1434</v>
      </c>
      <c r="H223" s="416" t="s">
        <v>1775</v>
      </c>
      <c r="I223" s="431" t="s">
        <v>1774</v>
      </c>
      <c r="J223" s="430" t="s">
        <v>1775</v>
      </c>
      <c r="K223" s="404" t="s">
        <v>7069</v>
      </c>
      <c r="L223"/>
      <c r="M223"/>
      <c r="N223"/>
      <c r="O223"/>
      <c r="P223"/>
      <c r="Q223"/>
      <c r="R223"/>
    </row>
    <row r="224" spans="1:18" ht="15" customHeight="1" thickBot="1">
      <c r="A224" s="413" t="s">
        <v>268</v>
      </c>
      <c r="B224" s="419">
        <v>1</v>
      </c>
      <c r="C224" s="419" t="s">
        <v>7070</v>
      </c>
      <c r="D224" s="407" t="s">
        <v>7071</v>
      </c>
      <c r="E224" s="413" t="s">
        <v>269</v>
      </c>
      <c r="F224" s="417" t="s">
        <v>34</v>
      </c>
      <c r="G224" s="418" t="s">
        <v>1434</v>
      </c>
      <c r="H224" s="416" t="s">
        <v>3984</v>
      </c>
      <c r="I224" s="431" t="s">
        <v>269</v>
      </c>
      <c r="J224" s="430" t="s">
        <v>3984</v>
      </c>
      <c r="K224" s="404" t="s">
        <v>7072</v>
      </c>
      <c r="L224"/>
      <c r="M224"/>
      <c r="N224"/>
      <c r="O224"/>
      <c r="P224"/>
      <c r="Q224"/>
      <c r="R224"/>
    </row>
    <row r="225" spans="1:18" ht="15" customHeight="1" thickBot="1">
      <c r="A225" s="413" t="s">
        <v>270</v>
      </c>
      <c r="B225" s="419">
        <v>1</v>
      </c>
      <c r="C225" s="419" t="s">
        <v>7073</v>
      </c>
      <c r="D225" s="407" t="s">
        <v>7074</v>
      </c>
      <c r="E225" s="413" t="s">
        <v>271</v>
      </c>
      <c r="F225" s="417" t="s">
        <v>23</v>
      </c>
      <c r="G225" s="418" t="s">
        <v>1434</v>
      </c>
      <c r="H225" s="416" t="s">
        <v>1777</v>
      </c>
      <c r="I225" s="431" t="s">
        <v>1776</v>
      </c>
      <c r="J225" s="430" t="s">
        <v>1777</v>
      </c>
      <c r="K225" s="404" t="s">
        <v>7075</v>
      </c>
      <c r="L225"/>
      <c r="M225"/>
      <c r="N225"/>
      <c r="O225"/>
      <c r="P225"/>
      <c r="Q225"/>
      <c r="R225"/>
    </row>
    <row r="226" spans="1:18" ht="15" customHeight="1" thickBot="1">
      <c r="A226" s="413" t="s">
        <v>272</v>
      </c>
      <c r="B226" s="419">
        <v>1</v>
      </c>
      <c r="C226" s="419" t="s">
        <v>7076</v>
      </c>
      <c r="D226" s="407" t="s">
        <v>7077</v>
      </c>
      <c r="E226" s="413" t="s">
        <v>273</v>
      </c>
      <c r="F226" s="417" t="s">
        <v>23</v>
      </c>
      <c r="G226" s="418" t="s">
        <v>1434</v>
      </c>
      <c r="H226" s="416" t="s">
        <v>1779</v>
      </c>
      <c r="I226" s="431" t="s">
        <v>1778</v>
      </c>
      <c r="J226" s="430" t="s">
        <v>1779</v>
      </c>
      <c r="K226" s="404" t="s">
        <v>7078</v>
      </c>
      <c r="L226"/>
      <c r="M226"/>
      <c r="N226"/>
      <c r="O226"/>
      <c r="P226"/>
      <c r="Q226"/>
      <c r="R226"/>
    </row>
    <row r="227" spans="1:18" ht="15" customHeight="1" thickBot="1">
      <c r="A227" s="413" t="s">
        <v>274</v>
      </c>
      <c r="B227" s="419">
        <v>1</v>
      </c>
      <c r="C227" s="419" t="s">
        <v>7079</v>
      </c>
      <c r="D227" s="407" t="s">
        <v>7080</v>
      </c>
      <c r="E227" s="413" t="s">
        <v>275</v>
      </c>
      <c r="F227" s="417" t="s">
        <v>23</v>
      </c>
      <c r="G227" s="418" t="s">
        <v>1434</v>
      </c>
      <c r="H227" s="416" t="s">
        <v>1780</v>
      </c>
      <c r="I227" s="431" t="s">
        <v>7081</v>
      </c>
      <c r="J227" s="430" t="s">
        <v>1780</v>
      </c>
      <c r="K227" s="404" t="s">
        <v>7082</v>
      </c>
      <c r="L227"/>
      <c r="M227"/>
      <c r="N227"/>
      <c r="O227"/>
      <c r="P227"/>
      <c r="Q227"/>
      <c r="R227"/>
    </row>
    <row r="228" spans="1:18" ht="15" customHeight="1" thickBot="1">
      <c r="A228" s="413" t="s">
        <v>276</v>
      </c>
      <c r="B228" s="419">
        <v>1</v>
      </c>
      <c r="C228" s="419" t="s">
        <v>7083</v>
      </c>
      <c r="D228" s="407" t="s">
        <v>7084</v>
      </c>
      <c r="E228" s="413" t="s">
        <v>277</v>
      </c>
      <c r="F228" s="417" t="s">
        <v>34</v>
      </c>
      <c r="G228" s="418" t="s">
        <v>1434</v>
      </c>
      <c r="H228" s="416" t="s">
        <v>3985</v>
      </c>
      <c r="I228" s="431" t="s">
        <v>277</v>
      </c>
      <c r="J228" s="430" t="s">
        <v>3985</v>
      </c>
      <c r="K228" s="404" t="s">
        <v>7085</v>
      </c>
      <c r="L228"/>
      <c r="M228"/>
      <c r="N228"/>
      <c r="O228"/>
      <c r="P228"/>
      <c r="Q228"/>
      <c r="R228"/>
    </row>
    <row r="229" spans="1:18" ht="15" customHeight="1" thickBot="1">
      <c r="A229" s="413" t="s">
        <v>278</v>
      </c>
      <c r="B229" s="419">
        <v>1</v>
      </c>
      <c r="C229" s="419" t="s">
        <v>7086</v>
      </c>
      <c r="D229" s="407" t="s">
        <v>7087</v>
      </c>
      <c r="E229" s="413" t="s">
        <v>279</v>
      </c>
      <c r="F229" s="417" t="s">
        <v>23</v>
      </c>
      <c r="G229" s="418" t="s">
        <v>1434</v>
      </c>
      <c r="H229" s="416" t="s">
        <v>1782</v>
      </c>
      <c r="I229" s="431" t="s">
        <v>1781</v>
      </c>
      <c r="J229" s="430" t="s">
        <v>1782</v>
      </c>
      <c r="K229" s="404" t="s">
        <v>7088</v>
      </c>
      <c r="L229"/>
      <c r="M229"/>
      <c r="N229"/>
      <c r="O229"/>
      <c r="P229"/>
      <c r="Q229"/>
      <c r="R229"/>
    </row>
    <row r="230" spans="1:18" ht="15" customHeight="1" thickBot="1">
      <c r="A230" s="413" t="s">
        <v>278</v>
      </c>
      <c r="B230" s="419">
        <v>2</v>
      </c>
      <c r="C230" s="419" t="s">
        <v>7089</v>
      </c>
      <c r="D230" s="407" t="s">
        <v>7090</v>
      </c>
      <c r="E230" s="413" t="s">
        <v>279</v>
      </c>
      <c r="F230" s="417" t="s">
        <v>23</v>
      </c>
      <c r="G230" s="418" t="s">
        <v>1434</v>
      </c>
      <c r="H230" s="416" t="s">
        <v>1784</v>
      </c>
      <c r="I230" s="431" t="s">
        <v>1783</v>
      </c>
      <c r="J230" s="430" t="s">
        <v>1784</v>
      </c>
      <c r="K230" s="404" t="s">
        <v>7091</v>
      </c>
      <c r="L230"/>
      <c r="M230"/>
      <c r="N230"/>
      <c r="O230"/>
      <c r="P230"/>
      <c r="Q230"/>
      <c r="R230"/>
    </row>
    <row r="231" spans="1:18" ht="15" customHeight="1" thickBot="1">
      <c r="A231" s="413" t="s">
        <v>278</v>
      </c>
      <c r="B231" s="419">
        <v>3</v>
      </c>
      <c r="C231" s="419" t="s">
        <v>7092</v>
      </c>
      <c r="D231" s="407" t="s">
        <v>7096</v>
      </c>
      <c r="E231" s="413" t="s">
        <v>279</v>
      </c>
      <c r="F231" s="417" t="s">
        <v>23</v>
      </c>
      <c r="G231" s="418" t="s">
        <v>1434</v>
      </c>
      <c r="H231" s="416" t="s">
        <v>1786</v>
      </c>
      <c r="I231" s="431" t="s">
        <v>1785</v>
      </c>
      <c r="J231" s="430" t="s">
        <v>1786</v>
      </c>
      <c r="K231" s="404" t="s">
        <v>7097</v>
      </c>
      <c r="L231"/>
      <c r="M231"/>
      <c r="N231"/>
      <c r="O231"/>
      <c r="P231"/>
      <c r="Q231"/>
      <c r="R231"/>
    </row>
    <row r="232" spans="1:18" ht="15" customHeight="1" thickBot="1">
      <c r="A232" s="413" t="s">
        <v>278</v>
      </c>
      <c r="B232" s="419">
        <v>4</v>
      </c>
      <c r="C232" s="419" t="s">
        <v>7095</v>
      </c>
      <c r="D232" s="407" t="s">
        <v>7093</v>
      </c>
      <c r="E232" s="413" t="s">
        <v>279</v>
      </c>
      <c r="F232" s="417" t="s">
        <v>23</v>
      </c>
      <c r="G232" s="418" t="s">
        <v>1434</v>
      </c>
      <c r="H232" s="416" t="s">
        <v>1788</v>
      </c>
      <c r="I232" s="431" t="s">
        <v>1787</v>
      </c>
      <c r="J232" s="430" t="s">
        <v>1788</v>
      </c>
      <c r="K232" s="404" t="s">
        <v>7094</v>
      </c>
      <c r="L232"/>
      <c r="M232"/>
      <c r="N232"/>
      <c r="O232"/>
      <c r="P232"/>
      <c r="Q232"/>
      <c r="R232"/>
    </row>
    <row r="233" spans="1:18" ht="15" customHeight="1" thickBot="1">
      <c r="A233" s="413" t="s">
        <v>280</v>
      </c>
      <c r="B233" s="419">
        <v>1</v>
      </c>
      <c r="C233" s="419" t="s">
        <v>7098</v>
      </c>
      <c r="D233" s="407" t="s">
        <v>7099</v>
      </c>
      <c r="E233" s="413" t="s">
        <v>281</v>
      </c>
      <c r="F233" s="417" t="s">
        <v>23</v>
      </c>
      <c r="G233" s="418" t="s">
        <v>1434</v>
      </c>
      <c r="H233" s="416" t="s">
        <v>1790</v>
      </c>
      <c r="I233" s="431" t="s">
        <v>1789</v>
      </c>
      <c r="J233" s="430" t="s">
        <v>1790</v>
      </c>
      <c r="K233" s="404" t="s">
        <v>7100</v>
      </c>
      <c r="L233"/>
      <c r="M233"/>
      <c r="N233"/>
      <c r="O233"/>
      <c r="P233"/>
      <c r="Q233"/>
      <c r="R233"/>
    </row>
    <row r="234" spans="1:18" ht="15" customHeight="1" thickBot="1">
      <c r="A234" s="413" t="s">
        <v>280</v>
      </c>
      <c r="B234" s="419">
        <v>2</v>
      </c>
      <c r="C234" s="419" t="s">
        <v>7101</v>
      </c>
      <c r="D234" s="407" t="s">
        <v>7102</v>
      </c>
      <c r="E234" s="413" t="s">
        <v>281</v>
      </c>
      <c r="F234" s="417" t="s">
        <v>23</v>
      </c>
      <c r="G234" s="418" t="s">
        <v>1434</v>
      </c>
      <c r="H234" s="416" t="s">
        <v>1792</v>
      </c>
      <c r="I234" s="431" t="s">
        <v>1791</v>
      </c>
      <c r="J234" s="430" t="s">
        <v>1792</v>
      </c>
      <c r="K234" s="404" t="s">
        <v>7103</v>
      </c>
      <c r="L234"/>
      <c r="M234"/>
      <c r="N234"/>
      <c r="O234"/>
      <c r="P234"/>
      <c r="Q234"/>
      <c r="R234"/>
    </row>
    <row r="235" spans="1:18" ht="15" customHeight="1" thickBot="1">
      <c r="A235" s="413" t="s">
        <v>282</v>
      </c>
      <c r="B235" s="419">
        <v>1</v>
      </c>
      <c r="C235" s="419" t="s">
        <v>7104</v>
      </c>
      <c r="D235" s="407" t="s">
        <v>7105</v>
      </c>
      <c r="E235" s="413" t="s">
        <v>283</v>
      </c>
      <c r="F235" s="417" t="s">
        <v>18</v>
      </c>
      <c r="G235" s="418" t="s">
        <v>1434</v>
      </c>
      <c r="H235" s="416" t="s">
        <v>1793</v>
      </c>
      <c r="I235" s="431" t="s">
        <v>283</v>
      </c>
      <c r="J235" s="430" t="s">
        <v>1793</v>
      </c>
      <c r="K235" s="404" t="s">
        <v>7106</v>
      </c>
      <c r="L235"/>
      <c r="M235"/>
      <c r="N235"/>
      <c r="O235"/>
      <c r="P235"/>
      <c r="Q235"/>
      <c r="R235"/>
    </row>
    <row r="236" spans="1:18" ht="15" customHeight="1" thickBot="1">
      <c r="A236" s="413" t="s">
        <v>285</v>
      </c>
      <c r="B236" s="419">
        <v>1</v>
      </c>
      <c r="C236" s="419" t="s">
        <v>7107</v>
      </c>
      <c r="D236" s="407" t="s">
        <v>7111</v>
      </c>
      <c r="E236" s="413" t="s">
        <v>286</v>
      </c>
      <c r="F236" s="417" t="s">
        <v>23</v>
      </c>
      <c r="G236" s="418" t="s">
        <v>1434</v>
      </c>
      <c r="H236" s="416" t="s">
        <v>1795</v>
      </c>
      <c r="I236" s="431" t="s">
        <v>1794</v>
      </c>
      <c r="J236" s="430" t="s">
        <v>1795</v>
      </c>
      <c r="K236" s="404" t="s">
        <v>7112</v>
      </c>
      <c r="L236"/>
      <c r="M236"/>
      <c r="N236"/>
      <c r="O236"/>
      <c r="P236"/>
      <c r="Q236"/>
      <c r="R236"/>
    </row>
    <row r="237" spans="1:18" ht="15" customHeight="1" thickBot="1">
      <c r="A237" s="413" t="s">
        <v>285</v>
      </c>
      <c r="B237" s="419">
        <v>2</v>
      </c>
      <c r="C237" s="419" t="s">
        <v>7110</v>
      </c>
      <c r="D237" s="407" t="s">
        <v>7108</v>
      </c>
      <c r="E237" s="413" t="s">
        <v>286</v>
      </c>
      <c r="F237" s="417" t="s">
        <v>23</v>
      </c>
      <c r="G237" s="418" t="s">
        <v>1434</v>
      </c>
      <c r="H237" s="416" t="s">
        <v>1797</v>
      </c>
      <c r="I237" s="431" t="s">
        <v>1796</v>
      </c>
      <c r="J237" s="430" t="s">
        <v>1797</v>
      </c>
      <c r="K237" s="404" t="s">
        <v>7109</v>
      </c>
      <c r="L237"/>
      <c r="M237"/>
      <c r="N237"/>
      <c r="O237"/>
      <c r="P237"/>
      <c r="Q237"/>
      <c r="R237"/>
    </row>
    <row r="238" spans="1:18" ht="15" customHeight="1" thickBot="1">
      <c r="A238" s="413" t="s">
        <v>287</v>
      </c>
      <c r="B238" s="419">
        <v>1</v>
      </c>
      <c r="C238" s="419" t="s">
        <v>7113</v>
      </c>
      <c r="D238" s="407" t="s">
        <v>7114</v>
      </c>
      <c r="E238" s="413" t="s">
        <v>288</v>
      </c>
      <c r="F238" s="417" t="s">
        <v>23</v>
      </c>
      <c r="G238" s="418" t="s">
        <v>1434</v>
      </c>
      <c r="H238" s="416" t="s">
        <v>1798</v>
      </c>
      <c r="I238" s="431" t="s">
        <v>7115</v>
      </c>
      <c r="J238" s="430" t="s">
        <v>1798</v>
      </c>
      <c r="K238" s="404" t="s">
        <v>7116</v>
      </c>
      <c r="L238"/>
      <c r="M238"/>
      <c r="N238"/>
      <c r="O238"/>
      <c r="P238"/>
      <c r="Q238"/>
      <c r="R238"/>
    </row>
    <row r="239" spans="1:18" ht="15" customHeight="1" thickBot="1">
      <c r="A239" s="413" t="s">
        <v>287</v>
      </c>
      <c r="B239" s="419">
        <v>2</v>
      </c>
      <c r="C239" s="419" t="s">
        <v>7117</v>
      </c>
      <c r="D239" s="407" t="s">
        <v>7118</v>
      </c>
      <c r="E239" s="413" t="s">
        <v>288</v>
      </c>
      <c r="F239" s="417" t="s">
        <v>23</v>
      </c>
      <c r="G239" s="418" t="s">
        <v>1434</v>
      </c>
      <c r="H239" s="416" t="s">
        <v>7119</v>
      </c>
      <c r="I239" s="431" t="s">
        <v>7120</v>
      </c>
      <c r="J239" s="430" t="s">
        <v>7119</v>
      </c>
      <c r="K239" s="404" t="s">
        <v>7121</v>
      </c>
      <c r="L239"/>
      <c r="M239"/>
      <c r="N239"/>
      <c r="O239"/>
      <c r="P239"/>
      <c r="Q239"/>
      <c r="R239"/>
    </row>
    <row r="240" spans="1:18" ht="15" customHeight="1" thickBot="1">
      <c r="A240" s="413" t="s">
        <v>289</v>
      </c>
      <c r="B240" s="419">
        <v>1</v>
      </c>
      <c r="C240" s="419" t="s">
        <v>7122</v>
      </c>
      <c r="D240" s="407" t="s">
        <v>7123</v>
      </c>
      <c r="E240" s="413" t="s">
        <v>290</v>
      </c>
      <c r="F240" s="417" t="s">
        <v>174</v>
      </c>
      <c r="G240" s="418" t="s">
        <v>1434</v>
      </c>
      <c r="H240" s="416" t="s">
        <v>3986</v>
      </c>
      <c r="I240" s="431" t="s">
        <v>290</v>
      </c>
      <c r="J240" s="430" t="s">
        <v>3986</v>
      </c>
      <c r="K240" s="404" t="s">
        <v>7124</v>
      </c>
      <c r="L240"/>
      <c r="M240"/>
      <c r="N240"/>
      <c r="O240"/>
      <c r="P240"/>
      <c r="Q240"/>
      <c r="R240"/>
    </row>
    <row r="241" spans="1:18" ht="15" customHeight="1" thickBot="1">
      <c r="A241" s="413" t="s">
        <v>291</v>
      </c>
      <c r="B241" s="419">
        <v>1</v>
      </c>
      <c r="C241" s="419" t="s">
        <v>7125</v>
      </c>
      <c r="D241" s="407" t="s">
        <v>7126</v>
      </c>
      <c r="E241" s="413" t="s">
        <v>292</v>
      </c>
      <c r="F241" s="417" t="s">
        <v>23</v>
      </c>
      <c r="G241" s="418" t="s">
        <v>1434</v>
      </c>
      <c r="H241" s="416" t="s">
        <v>1800</v>
      </c>
      <c r="I241" s="431" t="s">
        <v>1799</v>
      </c>
      <c r="J241" s="430" t="s">
        <v>1800</v>
      </c>
      <c r="K241" s="404" t="s">
        <v>7127</v>
      </c>
      <c r="L241"/>
      <c r="M241"/>
      <c r="N241"/>
      <c r="O241"/>
      <c r="P241"/>
      <c r="Q241"/>
      <c r="R241"/>
    </row>
    <row r="242" spans="1:18" ht="15" customHeight="1" thickBot="1">
      <c r="A242" s="413" t="s">
        <v>293</v>
      </c>
      <c r="B242" s="419">
        <v>1</v>
      </c>
      <c r="C242" s="419" t="s">
        <v>7128</v>
      </c>
      <c r="D242" s="407" t="s">
        <v>7129</v>
      </c>
      <c r="E242" s="413" t="s">
        <v>294</v>
      </c>
      <c r="F242" s="417" t="s">
        <v>18</v>
      </c>
      <c r="G242" s="418" t="s">
        <v>1434</v>
      </c>
      <c r="H242" s="416" t="s">
        <v>1801</v>
      </c>
      <c r="I242" s="431" t="s">
        <v>294</v>
      </c>
      <c r="J242" s="430" t="s">
        <v>1801</v>
      </c>
      <c r="K242" s="404" t="s">
        <v>7130</v>
      </c>
      <c r="L242"/>
      <c r="M242"/>
      <c r="N242"/>
      <c r="O242"/>
      <c r="P242"/>
      <c r="Q242"/>
      <c r="R242"/>
    </row>
    <row r="243" spans="1:18" ht="15" customHeight="1" thickBot="1">
      <c r="A243" s="413" t="s">
        <v>295</v>
      </c>
      <c r="B243" s="419">
        <v>1</v>
      </c>
      <c r="C243" s="419" t="s">
        <v>7131</v>
      </c>
      <c r="D243" s="407" t="s">
        <v>7132</v>
      </c>
      <c r="E243" s="413" t="s">
        <v>296</v>
      </c>
      <c r="F243" s="417" t="s">
        <v>18</v>
      </c>
      <c r="G243" s="418" t="s">
        <v>1434</v>
      </c>
      <c r="H243" s="416" t="s">
        <v>1802</v>
      </c>
      <c r="I243" s="431" t="s">
        <v>296</v>
      </c>
      <c r="J243" s="430" t="s">
        <v>1802</v>
      </c>
      <c r="K243" s="404" t="s">
        <v>7133</v>
      </c>
      <c r="L243"/>
      <c r="M243"/>
      <c r="N243"/>
      <c r="O243"/>
      <c r="P243"/>
      <c r="Q243"/>
      <c r="R243"/>
    </row>
    <row r="244" spans="1:18" ht="15" customHeight="1" thickBot="1">
      <c r="A244" s="413" t="s">
        <v>297</v>
      </c>
      <c r="B244" s="419">
        <v>1</v>
      </c>
      <c r="C244" s="419" t="s">
        <v>7134</v>
      </c>
      <c r="D244" s="407" t="s">
        <v>7135</v>
      </c>
      <c r="E244" s="413" t="s">
        <v>298</v>
      </c>
      <c r="F244" s="417" t="s">
        <v>23</v>
      </c>
      <c r="G244" s="418" t="s">
        <v>1434</v>
      </c>
      <c r="H244" s="416" t="s">
        <v>1804</v>
      </c>
      <c r="I244" s="431" t="s">
        <v>1803</v>
      </c>
      <c r="J244" s="430" t="s">
        <v>1804</v>
      </c>
      <c r="K244" s="404" t="s">
        <v>7136</v>
      </c>
      <c r="L244"/>
      <c r="M244"/>
      <c r="N244"/>
      <c r="O244"/>
      <c r="P244"/>
      <c r="Q244"/>
      <c r="R244"/>
    </row>
    <row r="245" spans="1:18" ht="15" customHeight="1" thickBot="1">
      <c r="A245" s="413" t="s">
        <v>299</v>
      </c>
      <c r="B245" s="419">
        <v>1</v>
      </c>
      <c r="C245" s="419" t="s">
        <v>7137</v>
      </c>
      <c r="D245" s="407" t="s">
        <v>7138</v>
      </c>
      <c r="E245" s="413" t="s">
        <v>300</v>
      </c>
      <c r="F245" s="417" t="s">
        <v>23</v>
      </c>
      <c r="G245" s="418" t="s">
        <v>1434</v>
      </c>
      <c r="H245" s="416" t="s">
        <v>1806</v>
      </c>
      <c r="I245" s="431" t="s">
        <v>1805</v>
      </c>
      <c r="J245" s="430" t="s">
        <v>1806</v>
      </c>
      <c r="K245" s="404" t="s">
        <v>7139</v>
      </c>
      <c r="L245"/>
      <c r="M245"/>
      <c r="N245"/>
      <c r="O245"/>
      <c r="P245"/>
      <c r="Q245"/>
      <c r="R245"/>
    </row>
    <row r="246" spans="1:18" ht="15" customHeight="1" thickBot="1">
      <c r="A246" s="413" t="s">
        <v>301</v>
      </c>
      <c r="B246" s="419">
        <v>1</v>
      </c>
      <c r="C246" s="419" t="s">
        <v>7140</v>
      </c>
      <c r="D246" s="407" t="s">
        <v>7141</v>
      </c>
      <c r="E246" s="413" t="s">
        <v>302</v>
      </c>
      <c r="F246" s="417" t="s">
        <v>23</v>
      </c>
      <c r="G246" s="418" t="s">
        <v>1434</v>
      </c>
      <c r="H246" s="416" t="s">
        <v>1808</v>
      </c>
      <c r="I246" s="431" t="s">
        <v>1807</v>
      </c>
      <c r="J246" s="430" t="s">
        <v>1808</v>
      </c>
      <c r="K246" s="404" t="s">
        <v>7142</v>
      </c>
      <c r="L246"/>
      <c r="M246"/>
      <c r="N246"/>
      <c r="O246"/>
      <c r="P246"/>
      <c r="Q246"/>
      <c r="R246"/>
    </row>
    <row r="247" spans="1:18" ht="15" customHeight="1" thickBot="1">
      <c r="A247" s="413" t="s">
        <v>301</v>
      </c>
      <c r="B247" s="419">
        <v>2</v>
      </c>
      <c r="C247" s="419" t="s">
        <v>7143</v>
      </c>
      <c r="D247" s="407" t="s">
        <v>7144</v>
      </c>
      <c r="E247" s="413" t="s">
        <v>302</v>
      </c>
      <c r="F247" s="417" t="s">
        <v>23</v>
      </c>
      <c r="G247" s="418" t="s">
        <v>1434</v>
      </c>
      <c r="H247" s="416" t="s">
        <v>1810</v>
      </c>
      <c r="I247" s="431" t="s">
        <v>1809</v>
      </c>
      <c r="J247" s="430" t="s">
        <v>1810</v>
      </c>
      <c r="K247" s="404" t="s">
        <v>7145</v>
      </c>
      <c r="L247"/>
      <c r="M247"/>
      <c r="N247"/>
      <c r="O247"/>
      <c r="P247"/>
      <c r="Q247"/>
      <c r="R247"/>
    </row>
    <row r="248" spans="1:18" ht="15" customHeight="1" thickBot="1">
      <c r="A248" s="413" t="s">
        <v>303</v>
      </c>
      <c r="B248" s="419">
        <v>1</v>
      </c>
      <c r="C248" s="419" t="s">
        <v>7146</v>
      </c>
      <c r="D248" s="407" t="s">
        <v>7147</v>
      </c>
      <c r="E248" s="413" t="s">
        <v>304</v>
      </c>
      <c r="F248" s="417" t="s">
        <v>23</v>
      </c>
      <c r="G248" s="418" t="s">
        <v>1434</v>
      </c>
      <c r="H248" s="416" t="s">
        <v>1812</v>
      </c>
      <c r="I248" s="431" t="s">
        <v>1811</v>
      </c>
      <c r="J248" s="430" t="s">
        <v>1812</v>
      </c>
      <c r="K248" s="404" t="s">
        <v>7148</v>
      </c>
      <c r="L248"/>
      <c r="M248"/>
      <c r="N248"/>
      <c r="O248"/>
      <c r="P248"/>
      <c r="Q248"/>
      <c r="R248"/>
    </row>
    <row r="249" spans="1:18" ht="15" customHeight="1" thickBot="1">
      <c r="A249" s="413" t="s">
        <v>305</v>
      </c>
      <c r="B249" s="419">
        <v>1</v>
      </c>
      <c r="C249" s="419" t="s">
        <v>7149</v>
      </c>
      <c r="D249" s="407" t="s">
        <v>7150</v>
      </c>
      <c r="E249" s="413" t="s">
        <v>306</v>
      </c>
      <c r="F249" s="417" t="s">
        <v>23</v>
      </c>
      <c r="G249" s="418" t="s">
        <v>1434</v>
      </c>
      <c r="H249" s="416" t="s">
        <v>3795</v>
      </c>
      <c r="I249" s="431" t="s">
        <v>3794</v>
      </c>
      <c r="J249" s="430" t="s">
        <v>3795</v>
      </c>
      <c r="K249" s="404" t="s">
        <v>7151</v>
      </c>
      <c r="L249"/>
      <c r="M249"/>
      <c r="N249"/>
      <c r="O249"/>
      <c r="P249"/>
      <c r="Q249"/>
      <c r="R249"/>
    </row>
    <row r="250" spans="1:18" ht="15" customHeight="1" thickBot="1">
      <c r="A250" s="413" t="s">
        <v>305</v>
      </c>
      <c r="B250" s="419">
        <v>2</v>
      </c>
      <c r="C250" s="419" t="s">
        <v>7152</v>
      </c>
      <c r="D250" s="407" t="s">
        <v>7153</v>
      </c>
      <c r="E250" s="413" t="s">
        <v>306</v>
      </c>
      <c r="F250" s="417" t="s">
        <v>23</v>
      </c>
      <c r="G250" s="418" t="s">
        <v>1434</v>
      </c>
      <c r="H250" s="416" t="s">
        <v>3797</v>
      </c>
      <c r="I250" s="431" t="s">
        <v>3796</v>
      </c>
      <c r="J250" s="430" t="s">
        <v>3797</v>
      </c>
      <c r="K250" s="404" t="s">
        <v>7154</v>
      </c>
      <c r="L250"/>
      <c r="M250"/>
      <c r="N250"/>
      <c r="O250"/>
      <c r="P250"/>
      <c r="Q250"/>
      <c r="R250"/>
    </row>
    <row r="251" spans="1:18" ht="15" customHeight="1" thickBot="1">
      <c r="A251" s="413" t="s">
        <v>305</v>
      </c>
      <c r="B251" s="419">
        <v>3</v>
      </c>
      <c r="C251" s="419" t="s">
        <v>7155</v>
      </c>
      <c r="D251" s="407" t="s">
        <v>7156</v>
      </c>
      <c r="E251" s="413" t="s">
        <v>306</v>
      </c>
      <c r="F251" s="417" t="s">
        <v>23</v>
      </c>
      <c r="G251" s="418" t="s">
        <v>1434</v>
      </c>
      <c r="H251" s="416" t="s">
        <v>3799</v>
      </c>
      <c r="I251" s="431" t="s">
        <v>3798</v>
      </c>
      <c r="J251" s="430" t="s">
        <v>3799</v>
      </c>
      <c r="K251" s="404" t="s">
        <v>7157</v>
      </c>
      <c r="L251"/>
      <c r="M251"/>
      <c r="N251"/>
      <c r="O251"/>
      <c r="P251"/>
      <c r="Q251"/>
      <c r="R251"/>
    </row>
    <row r="252" spans="1:18" ht="15" customHeight="1" thickBot="1">
      <c r="A252" s="413" t="s">
        <v>307</v>
      </c>
      <c r="B252" s="419">
        <v>1</v>
      </c>
      <c r="C252" s="419" t="s">
        <v>7158</v>
      </c>
      <c r="D252" s="407" t="s">
        <v>7159</v>
      </c>
      <c r="E252" s="413" t="s">
        <v>5651</v>
      </c>
      <c r="F252" s="417" t="s">
        <v>174</v>
      </c>
      <c r="G252" s="418" t="s">
        <v>1434</v>
      </c>
      <c r="H252" s="416" t="s">
        <v>3987</v>
      </c>
      <c r="I252" s="431" t="s">
        <v>5651</v>
      </c>
      <c r="J252" s="430" t="s">
        <v>3987</v>
      </c>
      <c r="K252" s="404" t="s">
        <v>7160</v>
      </c>
      <c r="L252"/>
      <c r="M252"/>
      <c r="N252"/>
      <c r="O252"/>
      <c r="P252"/>
      <c r="Q252"/>
      <c r="R252"/>
    </row>
    <row r="253" spans="1:18" ht="15" customHeight="1" thickBot="1">
      <c r="A253" s="413" t="s">
        <v>308</v>
      </c>
      <c r="B253" s="419">
        <v>1</v>
      </c>
      <c r="C253" s="419" t="s">
        <v>7161</v>
      </c>
      <c r="D253" s="407" t="s">
        <v>7162</v>
      </c>
      <c r="E253" s="413" t="s">
        <v>309</v>
      </c>
      <c r="F253" s="417" t="s">
        <v>23</v>
      </c>
      <c r="G253" s="418" t="s">
        <v>1434</v>
      </c>
      <c r="H253" s="416" t="s">
        <v>1815</v>
      </c>
      <c r="I253" s="431" t="s">
        <v>3788</v>
      </c>
      <c r="J253" s="430" t="s">
        <v>1815</v>
      </c>
      <c r="K253" s="404" t="s">
        <v>7163</v>
      </c>
      <c r="L253"/>
      <c r="M253"/>
      <c r="N253"/>
      <c r="O253"/>
      <c r="P253"/>
      <c r="Q253"/>
      <c r="R253"/>
    </row>
    <row r="254" spans="1:18" ht="15" customHeight="1" thickBot="1">
      <c r="A254" s="413" t="s">
        <v>308</v>
      </c>
      <c r="B254" s="419">
        <v>2</v>
      </c>
      <c r="C254" s="419" t="s">
        <v>7164</v>
      </c>
      <c r="D254" s="407" t="s">
        <v>7165</v>
      </c>
      <c r="E254" s="413" t="s">
        <v>309</v>
      </c>
      <c r="F254" s="417" t="s">
        <v>23</v>
      </c>
      <c r="G254" s="418" t="s">
        <v>1434</v>
      </c>
      <c r="H254" s="416" t="s">
        <v>1814</v>
      </c>
      <c r="I254" s="431" t="s">
        <v>1813</v>
      </c>
      <c r="J254" s="430" t="s">
        <v>1814</v>
      </c>
      <c r="K254" s="404" t="s">
        <v>7166</v>
      </c>
      <c r="L254"/>
      <c r="M254"/>
      <c r="N254"/>
      <c r="O254"/>
      <c r="P254"/>
      <c r="Q254"/>
      <c r="R254"/>
    </row>
    <row r="255" spans="1:18" ht="15" customHeight="1" thickBot="1">
      <c r="A255" s="413" t="s">
        <v>310</v>
      </c>
      <c r="B255" s="419">
        <v>1</v>
      </c>
      <c r="C255" s="419" t="s">
        <v>7167</v>
      </c>
      <c r="D255" s="407" t="s">
        <v>7168</v>
      </c>
      <c r="E255" s="413" t="s">
        <v>311</v>
      </c>
      <c r="F255" s="417" t="s">
        <v>23</v>
      </c>
      <c r="G255" s="418" t="s">
        <v>1434</v>
      </c>
      <c r="H255" s="416" t="s">
        <v>1817</v>
      </c>
      <c r="I255" s="431" t="s">
        <v>1816</v>
      </c>
      <c r="J255" s="430" t="s">
        <v>1817</v>
      </c>
      <c r="K255" s="404" t="s">
        <v>7169</v>
      </c>
      <c r="L255"/>
      <c r="M255"/>
      <c r="N255"/>
      <c r="O255"/>
      <c r="P255"/>
      <c r="Q255"/>
      <c r="R255"/>
    </row>
    <row r="256" spans="1:18" ht="15" customHeight="1" thickBot="1">
      <c r="A256" s="413" t="s">
        <v>310</v>
      </c>
      <c r="B256" s="419">
        <v>2</v>
      </c>
      <c r="C256" s="419" t="s">
        <v>7170</v>
      </c>
      <c r="D256" s="407" t="s">
        <v>7171</v>
      </c>
      <c r="E256" s="413" t="s">
        <v>311</v>
      </c>
      <c r="F256" s="417" t="s">
        <v>23</v>
      </c>
      <c r="G256" s="418" t="s">
        <v>1434</v>
      </c>
      <c r="H256" s="416" t="s">
        <v>1819</v>
      </c>
      <c r="I256" s="431" t="s">
        <v>1818</v>
      </c>
      <c r="J256" s="430" t="s">
        <v>1819</v>
      </c>
      <c r="K256" s="404" t="s">
        <v>7172</v>
      </c>
      <c r="L256"/>
      <c r="M256"/>
      <c r="N256"/>
      <c r="O256"/>
      <c r="P256"/>
      <c r="Q256"/>
      <c r="R256"/>
    </row>
    <row r="257" spans="1:18" ht="15" customHeight="1" thickBot="1">
      <c r="A257" s="413" t="s">
        <v>312</v>
      </c>
      <c r="B257" s="419">
        <v>1</v>
      </c>
      <c r="C257" s="419" t="s">
        <v>7173</v>
      </c>
      <c r="D257" s="407" t="s">
        <v>7174</v>
      </c>
      <c r="E257" s="413" t="s">
        <v>313</v>
      </c>
      <c r="F257" s="417" t="s">
        <v>23</v>
      </c>
      <c r="G257" s="418" t="s">
        <v>1434</v>
      </c>
      <c r="H257" s="416" t="s">
        <v>1821</v>
      </c>
      <c r="I257" s="431" t="s">
        <v>1820</v>
      </c>
      <c r="J257" s="430" t="s">
        <v>1821</v>
      </c>
      <c r="K257" s="404" t="s">
        <v>7175</v>
      </c>
      <c r="L257"/>
      <c r="M257"/>
      <c r="N257"/>
      <c r="O257"/>
      <c r="P257"/>
      <c r="Q257"/>
      <c r="R257"/>
    </row>
    <row r="258" spans="1:18" ht="15" customHeight="1" thickBot="1">
      <c r="A258" s="413" t="s">
        <v>314</v>
      </c>
      <c r="B258" s="419">
        <v>1</v>
      </c>
      <c r="C258" s="419" t="s">
        <v>7176</v>
      </c>
      <c r="D258" s="407" t="s">
        <v>7177</v>
      </c>
      <c r="E258" s="413" t="s">
        <v>315</v>
      </c>
      <c r="F258" s="417" t="s">
        <v>23</v>
      </c>
      <c r="G258" s="418" t="s">
        <v>1434</v>
      </c>
      <c r="H258" s="416" t="s">
        <v>1823</v>
      </c>
      <c r="I258" s="431" t="s">
        <v>1822</v>
      </c>
      <c r="J258" s="430" t="s">
        <v>1823</v>
      </c>
      <c r="K258" s="404" t="s">
        <v>7178</v>
      </c>
      <c r="L258"/>
      <c r="M258"/>
      <c r="N258"/>
      <c r="O258"/>
      <c r="P258"/>
      <c r="Q258"/>
      <c r="R258"/>
    </row>
    <row r="259" spans="1:18" ht="15" customHeight="1" thickBot="1">
      <c r="A259" s="413" t="s">
        <v>314</v>
      </c>
      <c r="B259" s="419">
        <v>2</v>
      </c>
      <c r="C259" s="419" t="s">
        <v>7179</v>
      </c>
      <c r="D259" s="407" t="s">
        <v>7180</v>
      </c>
      <c r="E259" s="413" t="s">
        <v>315</v>
      </c>
      <c r="F259" s="417" t="s">
        <v>23</v>
      </c>
      <c r="G259" s="418" t="s">
        <v>1434</v>
      </c>
      <c r="H259" s="416" t="s">
        <v>1825</v>
      </c>
      <c r="I259" s="431" t="s">
        <v>1824</v>
      </c>
      <c r="J259" s="430" t="s">
        <v>1825</v>
      </c>
      <c r="K259" s="404" t="s">
        <v>7181</v>
      </c>
      <c r="L259"/>
      <c r="M259"/>
      <c r="N259"/>
      <c r="O259"/>
      <c r="P259"/>
      <c r="Q259"/>
      <c r="R259"/>
    </row>
    <row r="260" spans="1:18" ht="15" customHeight="1" thickBot="1">
      <c r="A260" s="413" t="s">
        <v>316</v>
      </c>
      <c r="B260" s="419">
        <v>1</v>
      </c>
      <c r="C260" s="419" t="s">
        <v>7182</v>
      </c>
      <c r="D260" s="407" t="s">
        <v>7183</v>
      </c>
      <c r="E260" s="413" t="s">
        <v>317</v>
      </c>
      <c r="F260" s="417" t="s">
        <v>23</v>
      </c>
      <c r="G260" s="418" t="s">
        <v>1434</v>
      </c>
      <c r="H260" s="416" t="s">
        <v>1827</v>
      </c>
      <c r="I260" s="431" t="s">
        <v>1826</v>
      </c>
      <c r="J260" s="430" t="s">
        <v>1827</v>
      </c>
      <c r="K260" s="404" t="s">
        <v>7184</v>
      </c>
      <c r="L260"/>
      <c r="M260"/>
      <c r="N260"/>
      <c r="O260"/>
      <c r="P260"/>
      <c r="Q260"/>
      <c r="R260"/>
    </row>
    <row r="261" spans="1:18" ht="15" customHeight="1" thickBot="1">
      <c r="A261" s="413" t="s">
        <v>316</v>
      </c>
      <c r="B261" s="419">
        <v>2</v>
      </c>
      <c r="C261" s="419" t="s">
        <v>7185</v>
      </c>
      <c r="D261" s="407" t="s">
        <v>7186</v>
      </c>
      <c r="E261" s="413" t="s">
        <v>317</v>
      </c>
      <c r="F261" s="417" t="s">
        <v>23</v>
      </c>
      <c r="G261" s="418" t="s">
        <v>1434</v>
      </c>
      <c r="H261" s="416" t="s">
        <v>1829</v>
      </c>
      <c r="I261" s="431" t="s">
        <v>1828</v>
      </c>
      <c r="J261" s="430" t="s">
        <v>1829</v>
      </c>
      <c r="K261" s="404" t="s">
        <v>7187</v>
      </c>
      <c r="L261"/>
      <c r="M261"/>
      <c r="N261"/>
      <c r="O261"/>
      <c r="P261"/>
      <c r="Q261"/>
      <c r="R261"/>
    </row>
    <row r="262" spans="1:18" ht="15" customHeight="1" thickBot="1">
      <c r="A262" s="413" t="s">
        <v>318</v>
      </c>
      <c r="B262" s="419">
        <v>1</v>
      </c>
      <c r="C262" s="419" t="s">
        <v>7188</v>
      </c>
      <c r="D262" s="407" t="s">
        <v>7189</v>
      </c>
      <c r="E262" s="413" t="s">
        <v>319</v>
      </c>
      <c r="F262" s="417" t="s">
        <v>23</v>
      </c>
      <c r="G262" s="418" t="s">
        <v>1434</v>
      </c>
      <c r="H262" s="416" t="s">
        <v>1831</v>
      </c>
      <c r="I262" s="431" t="s">
        <v>1830</v>
      </c>
      <c r="J262" s="430" t="s">
        <v>1831</v>
      </c>
      <c r="K262" s="404" t="s">
        <v>7190</v>
      </c>
      <c r="L262"/>
      <c r="M262"/>
      <c r="N262"/>
      <c r="O262"/>
      <c r="P262"/>
      <c r="Q262"/>
      <c r="R262"/>
    </row>
    <row r="263" spans="1:18" ht="15" customHeight="1" thickBot="1">
      <c r="A263" s="413" t="s">
        <v>320</v>
      </c>
      <c r="B263" s="419">
        <v>1</v>
      </c>
      <c r="C263" s="419" t="s">
        <v>7191</v>
      </c>
      <c r="D263" s="407" t="s">
        <v>7192</v>
      </c>
      <c r="E263" s="413" t="s">
        <v>321</v>
      </c>
      <c r="F263" s="417" t="s">
        <v>23</v>
      </c>
      <c r="G263" s="418" t="s">
        <v>1434</v>
      </c>
      <c r="H263" s="416" t="s">
        <v>1833</v>
      </c>
      <c r="I263" s="431" t="s">
        <v>1832</v>
      </c>
      <c r="J263" s="430" t="s">
        <v>1833</v>
      </c>
      <c r="K263" s="404" t="s">
        <v>7193</v>
      </c>
      <c r="L263"/>
      <c r="M263"/>
      <c r="N263"/>
      <c r="O263"/>
      <c r="P263"/>
      <c r="Q263"/>
      <c r="R263"/>
    </row>
    <row r="264" spans="1:18" ht="15" customHeight="1" thickBot="1">
      <c r="A264" s="413" t="s">
        <v>320</v>
      </c>
      <c r="B264" s="419">
        <v>2</v>
      </c>
      <c r="C264" s="419" t="s">
        <v>7194</v>
      </c>
      <c r="D264" s="407" t="s">
        <v>7204</v>
      </c>
      <c r="E264" s="413" t="s">
        <v>321</v>
      </c>
      <c r="F264" s="417" t="s">
        <v>23</v>
      </c>
      <c r="G264" s="418" t="s">
        <v>1434</v>
      </c>
      <c r="H264" s="416" t="s">
        <v>1835</v>
      </c>
      <c r="I264" s="431" t="s">
        <v>1834</v>
      </c>
      <c r="J264" s="430" t="s">
        <v>1835</v>
      </c>
      <c r="K264" s="404" t="s">
        <v>7205</v>
      </c>
      <c r="L264"/>
      <c r="M264"/>
      <c r="N264"/>
      <c r="O264"/>
      <c r="P264"/>
      <c r="Q264"/>
      <c r="R264"/>
    </row>
    <row r="265" spans="1:18" ht="15" customHeight="1" thickBot="1">
      <c r="A265" s="413" t="s">
        <v>320</v>
      </c>
      <c r="B265" s="419">
        <v>3</v>
      </c>
      <c r="C265" s="419" t="s">
        <v>7197</v>
      </c>
      <c r="D265" s="407" t="s">
        <v>7201</v>
      </c>
      <c r="E265" s="413" t="s">
        <v>321</v>
      </c>
      <c r="F265" s="417" t="s">
        <v>23</v>
      </c>
      <c r="G265" s="418" t="s">
        <v>1434</v>
      </c>
      <c r="H265" s="416" t="s">
        <v>1837</v>
      </c>
      <c r="I265" s="431" t="s">
        <v>1836</v>
      </c>
      <c r="J265" s="430" t="s">
        <v>1837</v>
      </c>
      <c r="K265" s="404" t="s">
        <v>7202</v>
      </c>
      <c r="L265"/>
      <c r="M265"/>
      <c r="N265"/>
      <c r="O265"/>
      <c r="P265"/>
      <c r="Q265"/>
      <c r="R265"/>
    </row>
    <row r="266" spans="1:18" ht="15" customHeight="1" thickBot="1">
      <c r="A266" s="413" t="s">
        <v>320</v>
      </c>
      <c r="B266" s="419">
        <v>4</v>
      </c>
      <c r="C266" s="419" t="s">
        <v>7200</v>
      </c>
      <c r="D266" s="407" t="s">
        <v>7195</v>
      </c>
      <c r="E266" s="413" t="s">
        <v>321</v>
      </c>
      <c r="F266" s="417" t="s">
        <v>23</v>
      </c>
      <c r="G266" s="418" t="s">
        <v>1434</v>
      </c>
      <c r="H266" s="416" t="s">
        <v>1839</v>
      </c>
      <c r="I266" s="431" t="s">
        <v>1838</v>
      </c>
      <c r="J266" s="430" t="s">
        <v>1839</v>
      </c>
      <c r="K266" s="404" t="s">
        <v>7196</v>
      </c>
      <c r="L266"/>
      <c r="M266"/>
      <c r="N266"/>
      <c r="O266"/>
      <c r="P266"/>
      <c r="Q266"/>
      <c r="R266"/>
    </row>
    <row r="267" spans="1:18" ht="15" customHeight="1" thickBot="1">
      <c r="A267" s="413" t="s">
        <v>320</v>
      </c>
      <c r="B267" s="419">
        <v>5</v>
      </c>
      <c r="C267" s="419" t="s">
        <v>7203</v>
      </c>
      <c r="D267" s="407" t="s">
        <v>7198</v>
      </c>
      <c r="E267" s="413" t="s">
        <v>321</v>
      </c>
      <c r="F267" s="417" t="s">
        <v>23</v>
      </c>
      <c r="G267" s="418" t="s">
        <v>1434</v>
      </c>
      <c r="H267" s="416" t="s">
        <v>1841</v>
      </c>
      <c r="I267" s="431" t="s">
        <v>1840</v>
      </c>
      <c r="J267" s="430" t="s">
        <v>1841</v>
      </c>
      <c r="K267" s="404" t="s">
        <v>7199</v>
      </c>
      <c r="L267"/>
      <c r="M267"/>
      <c r="N267"/>
      <c r="O267"/>
      <c r="P267"/>
      <c r="Q267"/>
      <c r="R267"/>
    </row>
    <row r="268" spans="1:18" ht="15" customHeight="1" thickBot="1">
      <c r="A268" s="413" t="s">
        <v>322</v>
      </c>
      <c r="B268" s="419">
        <v>1</v>
      </c>
      <c r="C268" s="419" t="s">
        <v>7206</v>
      </c>
      <c r="D268" s="407" t="s">
        <v>7207</v>
      </c>
      <c r="E268" s="413" t="s">
        <v>323</v>
      </c>
      <c r="F268" s="417" t="s">
        <v>23</v>
      </c>
      <c r="G268" s="418" t="s">
        <v>1434</v>
      </c>
      <c r="H268" s="416" t="s">
        <v>1843</v>
      </c>
      <c r="I268" s="431" t="s">
        <v>1842</v>
      </c>
      <c r="J268" s="430" t="s">
        <v>1843</v>
      </c>
      <c r="K268" s="404" t="s">
        <v>7208</v>
      </c>
      <c r="L268"/>
      <c r="M268"/>
      <c r="N268"/>
      <c r="O268"/>
      <c r="P268"/>
      <c r="Q268"/>
      <c r="R268"/>
    </row>
    <row r="269" spans="1:18" ht="15" customHeight="1" thickBot="1">
      <c r="A269" s="413" t="s">
        <v>324</v>
      </c>
      <c r="B269" s="419">
        <v>1</v>
      </c>
      <c r="C269" s="419" t="s">
        <v>7209</v>
      </c>
      <c r="D269" s="407" t="s">
        <v>7210</v>
      </c>
      <c r="E269" s="413" t="s">
        <v>325</v>
      </c>
      <c r="F269" s="417" t="s">
        <v>23</v>
      </c>
      <c r="G269" s="418" t="s">
        <v>1434</v>
      </c>
      <c r="H269" s="416" t="s">
        <v>1845</v>
      </c>
      <c r="I269" s="431" t="s">
        <v>1844</v>
      </c>
      <c r="J269" s="430" t="s">
        <v>1845</v>
      </c>
      <c r="K269" s="404" t="s">
        <v>7211</v>
      </c>
      <c r="L269"/>
      <c r="M269"/>
      <c r="N269"/>
      <c r="O269"/>
      <c r="P269"/>
      <c r="Q269"/>
      <c r="R269"/>
    </row>
    <row r="270" spans="1:18" ht="15" customHeight="1" thickBot="1">
      <c r="A270" s="413" t="s">
        <v>324</v>
      </c>
      <c r="B270" s="419">
        <v>2</v>
      </c>
      <c r="C270" s="419" t="s">
        <v>7212</v>
      </c>
      <c r="D270" s="407" t="s">
        <v>7216</v>
      </c>
      <c r="E270" s="413" t="s">
        <v>325</v>
      </c>
      <c r="F270" s="417" t="s">
        <v>23</v>
      </c>
      <c r="G270" s="418" t="s">
        <v>1434</v>
      </c>
      <c r="H270" s="416" t="s">
        <v>1847</v>
      </c>
      <c r="I270" s="431" t="s">
        <v>1846</v>
      </c>
      <c r="J270" s="430" t="s">
        <v>1847</v>
      </c>
      <c r="K270" s="404" t="s">
        <v>7217</v>
      </c>
      <c r="L270"/>
      <c r="M270"/>
      <c r="N270"/>
      <c r="O270"/>
      <c r="P270"/>
      <c r="Q270"/>
      <c r="R270"/>
    </row>
    <row r="271" spans="1:18" ht="15" customHeight="1" thickBot="1">
      <c r="A271" s="413" t="s">
        <v>324</v>
      </c>
      <c r="B271" s="419">
        <v>3</v>
      </c>
      <c r="C271" s="419" t="s">
        <v>7215</v>
      </c>
      <c r="D271" s="407" t="s">
        <v>7213</v>
      </c>
      <c r="E271" s="413" t="s">
        <v>325</v>
      </c>
      <c r="F271" s="417" t="s">
        <v>23</v>
      </c>
      <c r="G271" s="418" t="s">
        <v>1434</v>
      </c>
      <c r="H271" s="416" t="s">
        <v>1849</v>
      </c>
      <c r="I271" s="431" t="s">
        <v>1848</v>
      </c>
      <c r="J271" s="430" t="s">
        <v>1849</v>
      </c>
      <c r="K271" s="404" t="s">
        <v>7214</v>
      </c>
      <c r="L271"/>
      <c r="M271"/>
      <c r="N271"/>
      <c r="O271"/>
      <c r="P271"/>
      <c r="Q271"/>
      <c r="R271"/>
    </row>
    <row r="272" spans="1:18" ht="15" customHeight="1" thickBot="1">
      <c r="A272" s="413" t="s">
        <v>326</v>
      </c>
      <c r="B272" s="419">
        <v>1</v>
      </c>
      <c r="C272" s="419" t="s">
        <v>7218</v>
      </c>
      <c r="D272" s="407" t="s">
        <v>7219</v>
      </c>
      <c r="E272" s="413" t="s">
        <v>327</v>
      </c>
      <c r="F272" s="417" t="s">
        <v>34</v>
      </c>
      <c r="G272" s="418" t="s">
        <v>1434</v>
      </c>
      <c r="H272" s="416" t="s">
        <v>3988</v>
      </c>
      <c r="I272" s="431" t="s">
        <v>327</v>
      </c>
      <c r="J272" s="430" t="s">
        <v>3988</v>
      </c>
      <c r="K272" s="404" t="s">
        <v>7220</v>
      </c>
      <c r="L272"/>
      <c r="M272"/>
      <c r="N272"/>
      <c r="O272"/>
      <c r="P272"/>
      <c r="Q272"/>
      <c r="R272"/>
    </row>
    <row r="273" spans="1:18" ht="15" customHeight="1" thickBot="1">
      <c r="A273" s="413" t="s">
        <v>5489</v>
      </c>
      <c r="B273" s="419">
        <v>1</v>
      </c>
      <c r="C273" s="419" t="s">
        <v>7221</v>
      </c>
      <c r="D273" s="407" t="s">
        <v>7222</v>
      </c>
      <c r="E273" s="413" t="s">
        <v>5490</v>
      </c>
      <c r="F273" s="417" t="s">
        <v>5491</v>
      </c>
      <c r="G273" s="418" t="s">
        <v>1434</v>
      </c>
      <c r="H273" s="416" t="s">
        <v>5537</v>
      </c>
      <c r="I273" s="431" t="s">
        <v>5490</v>
      </c>
      <c r="J273" s="430" t="s">
        <v>5537</v>
      </c>
      <c r="K273" s="404" t="s">
        <v>7223</v>
      </c>
      <c r="L273"/>
      <c r="M273"/>
      <c r="N273"/>
      <c r="O273"/>
      <c r="P273"/>
      <c r="Q273"/>
      <c r="R273"/>
    </row>
    <row r="274" spans="1:18" ht="15" customHeight="1" thickBot="1">
      <c r="A274" s="413" t="s">
        <v>328</v>
      </c>
      <c r="B274" s="419">
        <v>1</v>
      </c>
      <c r="C274" s="419" t="s">
        <v>7224</v>
      </c>
      <c r="D274" s="407" t="s">
        <v>7225</v>
      </c>
      <c r="E274" s="413" t="s">
        <v>329</v>
      </c>
      <c r="F274" s="417" t="s">
        <v>23</v>
      </c>
      <c r="G274" s="418" t="s">
        <v>1434</v>
      </c>
      <c r="H274" s="416" t="s">
        <v>1851</v>
      </c>
      <c r="I274" s="431" t="s">
        <v>1850</v>
      </c>
      <c r="J274" s="430" t="s">
        <v>1851</v>
      </c>
      <c r="K274" s="404" t="s">
        <v>7226</v>
      </c>
      <c r="L274"/>
      <c r="M274"/>
      <c r="N274"/>
      <c r="O274"/>
      <c r="P274"/>
      <c r="Q274"/>
      <c r="R274"/>
    </row>
    <row r="275" spans="1:18" ht="15" customHeight="1" thickBot="1">
      <c r="A275" s="413" t="s">
        <v>328</v>
      </c>
      <c r="B275" s="419">
        <v>2</v>
      </c>
      <c r="C275" s="419" t="s">
        <v>7227</v>
      </c>
      <c r="D275" s="407" t="s">
        <v>7228</v>
      </c>
      <c r="E275" s="413" t="s">
        <v>329</v>
      </c>
      <c r="F275" s="417" t="s">
        <v>23</v>
      </c>
      <c r="G275" s="418" t="s">
        <v>1434</v>
      </c>
      <c r="H275" s="416" t="s">
        <v>1853</v>
      </c>
      <c r="I275" s="431" t="s">
        <v>1852</v>
      </c>
      <c r="J275" s="430" t="s">
        <v>1853</v>
      </c>
      <c r="K275" s="404" t="s">
        <v>7229</v>
      </c>
      <c r="L275"/>
      <c r="M275"/>
      <c r="N275"/>
      <c r="O275"/>
      <c r="P275"/>
      <c r="Q275"/>
      <c r="R275"/>
    </row>
    <row r="276" spans="1:18" ht="15" customHeight="1" thickBot="1">
      <c r="A276" s="413" t="s">
        <v>330</v>
      </c>
      <c r="B276" s="419">
        <v>1</v>
      </c>
      <c r="C276" s="419" t="s">
        <v>7230</v>
      </c>
      <c r="D276" s="407" t="s">
        <v>7231</v>
      </c>
      <c r="E276" s="413" t="s">
        <v>331</v>
      </c>
      <c r="F276" s="417" t="s">
        <v>18</v>
      </c>
      <c r="G276" s="418" t="s">
        <v>1434</v>
      </c>
      <c r="H276" s="416" t="s">
        <v>1854</v>
      </c>
      <c r="I276" s="431" t="s">
        <v>331</v>
      </c>
      <c r="J276" s="430" t="s">
        <v>1854</v>
      </c>
      <c r="K276" s="404" t="s">
        <v>7232</v>
      </c>
      <c r="L276"/>
      <c r="M276"/>
      <c r="N276"/>
      <c r="O276"/>
      <c r="P276"/>
      <c r="Q276"/>
      <c r="R276"/>
    </row>
    <row r="277" spans="1:18" ht="15" customHeight="1" thickBot="1">
      <c r="A277" s="413" t="s">
        <v>332</v>
      </c>
      <c r="B277" s="419">
        <v>1</v>
      </c>
      <c r="C277" s="419" t="s">
        <v>7233</v>
      </c>
      <c r="D277" s="407" t="s">
        <v>7234</v>
      </c>
      <c r="E277" s="413" t="s">
        <v>333</v>
      </c>
      <c r="F277" s="417" t="s">
        <v>34</v>
      </c>
      <c r="G277" s="418" t="s">
        <v>1434</v>
      </c>
      <c r="H277" s="416" t="s">
        <v>3989</v>
      </c>
      <c r="I277" s="431" t="s">
        <v>333</v>
      </c>
      <c r="J277" s="430" t="s">
        <v>3989</v>
      </c>
      <c r="K277" s="404" t="s">
        <v>7235</v>
      </c>
      <c r="L277"/>
      <c r="M277"/>
      <c r="N277"/>
      <c r="O277"/>
      <c r="P277"/>
      <c r="Q277"/>
      <c r="R277"/>
    </row>
    <row r="278" spans="1:18" ht="15" customHeight="1" thickBot="1">
      <c r="A278" s="413" t="s">
        <v>336</v>
      </c>
      <c r="B278" s="419">
        <v>1</v>
      </c>
      <c r="C278" s="419" t="s">
        <v>7236</v>
      </c>
      <c r="D278" s="407" t="s">
        <v>7237</v>
      </c>
      <c r="E278" s="413" t="s">
        <v>5496</v>
      </c>
      <c r="F278" s="417" t="s">
        <v>34</v>
      </c>
      <c r="G278" s="418" t="s">
        <v>1434</v>
      </c>
      <c r="H278" s="416" t="s">
        <v>3990</v>
      </c>
      <c r="I278" s="431" t="s">
        <v>5496</v>
      </c>
      <c r="J278" s="430" t="s">
        <v>3990</v>
      </c>
      <c r="K278" s="404" t="s">
        <v>7238</v>
      </c>
      <c r="L278"/>
      <c r="M278"/>
      <c r="N278"/>
      <c r="O278"/>
      <c r="P278"/>
      <c r="Q278"/>
      <c r="R278"/>
    </row>
    <row r="279" spans="1:18" ht="15" customHeight="1" thickBot="1">
      <c r="A279" s="413" t="s">
        <v>334</v>
      </c>
      <c r="B279" s="419">
        <v>1</v>
      </c>
      <c r="C279" s="419" t="s">
        <v>7239</v>
      </c>
      <c r="D279" s="407" t="s">
        <v>7240</v>
      </c>
      <c r="E279" s="413" t="s">
        <v>335</v>
      </c>
      <c r="F279" s="417" t="s">
        <v>23</v>
      </c>
      <c r="G279" s="418" t="s">
        <v>1434</v>
      </c>
      <c r="H279" s="416" t="s">
        <v>1856</v>
      </c>
      <c r="I279" s="431" t="s">
        <v>1855</v>
      </c>
      <c r="J279" s="430" t="s">
        <v>1856</v>
      </c>
      <c r="K279" s="404" t="s">
        <v>7241</v>
      </c>
      <c r="L279"/>
      <c r="M279"/>
      <c r="N279"/>
      <c r="O279"/>
      <c r="P279"/>
      <c r="Q279"/>
      <c r="R279"/>
    </row>
    <row r="280" spans="1:18" ht="15" customHeight="1" thickBot="1">
      <c r="A280" s="413" t="s">
        <v>334</v>
      </c>
      <c r="B280" s="419">
        <v>2</v>
      </c>
      <c r="C280" s="419" t="s">
        <v>7242</v>
      </c>
      <c r="D280" s="407" t="s">
        <v>7246</v>
      </c>
      <c r="E280" s="413" t="s">
        <v>335</v>
      </c>
      <c r="F280" s="417" t="s">
        <v>23</v>
      </c>
      <c r="G280" s="418" t="s">
        <v>1434</v>
      </c>
      <c r="H280" s="416" t="s">
        <v>1858</v>
      </c>
      <c r="I280" s="431" t="s">
        <v>1857</v>
      </c>
      <c r="J280" s="430" t="s">
        <v>1858</v>
      </c>
      <c r="K280" s="404" t="s">
        <v>7241</v>
      </c>
      <c r="L280"/>
      <c r="M280"/>
      <c r="N280"/>
      <c r="O280"/>
      <c r="P280"/>
      <c r="Q280"/>
      <c r="R280"/>
    </row>
    <row r="281" spans="1:18" ht="15" customHeight="1" thickBot="1">
      <c r="A281" s="413" t="s">
        <v>334</v>
      </c>
      <c r="B281" s="419">
        <v>3</v>
      </c>
      <c r="C281" s="419" t="s">
        <v>7245</v>
      </c>
      <c r="D281" s="407" t="s">
        <v>7243</v>
      </c>
      <c r="E281" s="413" t="s">
        <v>335</v>
      </c>
      <c r="F281" s="417" t="s">
        <v>23</v>
      </c>
      <c r="G281" s="418" t="s">
        <v>1434</v>
      </c>
      <c r="H281" s="416" t="s">
        <v>1860</v>
      </c>
      <c r="I281" s="431" t="s">
        <v>1859</v>
      </c>
      <c r="J281" s="430" t="s">
        <v>1860</v>
      </c>
      <c r="K281" s="404" t="s">
        <v>7244</v>
      </c>
      <c r="L281"/>
      <c r="M281"/>
      <c r="N281"/>
      <c r="O281"/>
      <c r="P281"/>
      <c r="Q281"/>
      <c r="R281"/>
    </row>
    <row r="282" spans="1:18" ht="15" customHeight="1" thickBot="1">
      <c r="A282" s="413" t="s">
        <v>337</v>
      </c>
      <c r="B282" s="419">
        <v>1</v>
      </c>
      <c r="C282" s="419" t="s">
        <v>7247</v>
      </c>
      <c r="D282" s="407" t="s">
        <v>7251</v>
      </c>
      <c r="E282" s="413" t="s">
        <v>338</v>
      </c>
      <c r="F282" s="417" t="s">
        <v>23</v>
      </c>
      <c r="G282" s="418" t="s">
        <v>1434</v>
      </c>
      <c r="H282" s="416" t="s">
        <v>7252</v>
      </c>
      <c r="I282" s="431" t="s">
        <v>7253</v>
      </c>
      <c r="J282" s="430" t="s">
        <v>7252</v>
      </c>
      <c r="K282" s="404" t="s">
        <v>7249</v>
      </c>
      <c r="L282"/>
      <c r="M282"/>
      <c r="N282"/>
      <c r="O282"/>
      <c r="P282"/>
      <c r="Q282"/>
      <c r="R282"/>
    </row>
    <row r="283" spans="1:18" ht="15" customHeight="1" thickBot="1">
      <c r="A283" s="413" t="s">
        <v>337</v>
      </c>
      <c r="B283" s="419">
        <v>2</v>
      </c>
      <c r="C283" s="419" t="s">
        <v>7250</v>
      </c>
      <c r="D283" s="407" t="s">
        <v>7248</v>
      </c>
      <c r="E283" s="413" t="s">
        <v>338</v>
      </c>
      <c r="F283" s="417" t="s">
        <v>23</v>
      </c>
      <c r="G283" s="418" t="s">
        <v>1434</v>
      </c>
      <c r="H283" s="416" t="s">
        <v>1862</v>
      </c>
      <c r="I283" s="431" t="s">
        <v>1861</v>
      </c>
      <c r="J283" s="430" t="s">
        <v>1862</v>
      </c>
      <c r="K283" s="404" t="s">
        <v>7249</v>
      </c>
      <c r="L283"/>
      <c r="M283"/>
      <c r="N283"/>
      <c r="O283"/>
      <c r="P283"/>
      <c r="Q283"/>
      <c r="R283"/>
    </row>
    <row r="284" spans="1:18" ht="15" customHeight="1" thickBot="1">
      <c r="A284" s="413" t="s">
        <v>339</v>
      </c>
      <c r="B284" s="419">
        <v>1</v>
      </c>
      <c r="C284" s="419" t="s">
        <v>7254</v>
      </c>
      <c r="D284" s="407" t="s">
        <v>7258</v>
      </c>
      <c r="E284" s="413" t="s">
        <v>340</v>
      </c>
      <c r="F284" s="417" t="s">
        <v>23</v>
      </c>
      <c r="G284" s="418" t="s">
        <v>1434</v>
      </c>
      <c r="H284" s="416" t="s">
        <v>1864</v>
      </c>
      <c r="I284" s="431" t="s">
        <v>1863</v>
      </c>
      <c r="J284" s="430" t="s">
        <v>1864</v>
      </c>
      <c r="K284" s="404" t="s">
        <v>7256</v>
      </c>
      <c r="L284"/>
      <c r="M284"/>
      <c r="N284"/>
      <c r="O284"/>
      <c r="P284"/>
      <c r="Q284"/>
      <c r="R284"/>
    </row>
    <row r="285" spans="1:18" ht="15" customHeight="1" thickBot="1">
      <c r="A285" s="413" t="s">
        <v>339</v>
      </c>
      <c r="B285" s="419">
        <v>2</v>
      </c>
      <c r="C285" s="419" t="s">
        <v>7257</v>
      </c>
      <c r="D285" s="407" t="s">
        <v>7255</v>
      </c>
      <c r="E285" s="413" t="s">
        <v>340</v>
      </c>
      <c r="F285" s="417" t="s">
        <v>23</v>
      </c>
      <c r="G285" s="418" t="s">
        <v>1434</v>
      </c>
      <c r="H285" s="416" t="s">
        <v>1866</v>
      </c>
      <c r="I285" s="431" t="s">
        <v>1865</v>
      </c>
      <c r="J285" s="430" t="s">
        <v>1866</v>
      </c>
      <c r="K285" s="404" t="s">
        <v>7256</v>
      </c>
      <c r="L285"/>
      <c r="M285"/>
      <c r="N285"/>
      <c r="O285"/>
      <c r="P285"/>
      <c r="Q285"/>
      <c r="R285"/>
    </row>
    <row r="286" spans="1:18" ht="15" customHeight="1" thickBot="1">
      <c r="A286" s="413" t="s">
        <v>341</v>
      </c>
      <c r="B286" s="419">
        <v>1</v>
      </c>
      <c r="C286" s="419" t="s">
        <v>7259</v>
      </c>
      <c r="D286" s="407" t="s">
        <v>7265</v>
      </c>
      <c r="E286" s="413" t="s">
        <v>342</v>
      </c>
      <c r="F286" s="417" t="s">
        <v>23</v>
      </c>
      <c r="G286" s="418" t="s">
        <v>1434</v>
      </c>
      <c r="H286" s="416" t="s">
        <v>1868</v>
      </c>
      <c r="I286" s="431" t="s">
        <v>1867</v>
      </c>
      <c r="J286" s="430" t="s">
        <v>1868</v>
      </c>
      <c r="K286" s="404" t="s">
        <v>7266</v>
      </c>
      <c r="L286"/>
      <c r="M286"/>
      <c r="N286"/>
      <c r="O286"/>
      <c r="P286"/>
      <c r="Q286"/>
      <c r="R286"/>
    </row>
    <row r="287" spans="1:18" ht="15" customHeight="1" thickBot="1">
      <c r="A287" s="413" t="s">
        <v>341</v>
      </c>
      <c r="B287" s="419">
        <v>2</v>
      </c>
      <c r="C287" s="419" t="s">
        <v>7262</v>
      </c>
      <c r="D287" s="407" t="s">
        <v>7263</v>
      </c>
      <c r="E287" s="413" t="s">
        <v>342</v>
      </c>
      <c r="F287" s="417" t="s">
        <v>23</v>
      </c>
      <c r="G287" s="418" t="s">
        <v>1434</v>
      </c>
      <c r="H287" s="416" t="s">
        <v>1870</v>
      </c>
      <c r="I287" s="431" t="s">
        <v>1869</v>
      </c>
      <c r="J287" s="430" t="s">
        <v>1870</v>
      </c>
      <c r="K287" s="404" t="s">
        <v>7261</v>
      </c>
      <c r="L287"/>
      <c r="M287"/>
      <c r="N287"/>
      <c r="O287"/>
      <c r="P287"/>
      <c r="Q287"/>
      <c r="R287"/>
    </row>
    <row r="288" spans="1:18" ht="15" customHeight="1" thickBot="1">
      <c r="A288" s="413" t="s">
        <v>341</v>
      </c>
      <c r="B288" s="419">
        <v>3</v>
      </c>
      <c r="C288" s="419" t="s">
        <v>7264</v>
      </c>
      <c r="D288" s="407" t="s">
        <v>7260</v>
      </c>
      <c r="E288" s="413" t="s">
        <v>342</v>
      </c>
      <c r="F288" s="417" t="s">
        <v>23</v>
      </c>
      <c r="G288" s="418" t="s">
        <v>1434</v>
      </c>
      <c r="H288" s="416" t="s">
        <v>1872</v>
      </c>
      <c r="I288" s="431" t="s">
        <v>1871</v>
      </c>
      <c r="J288" s="430" t="s">
        <v>1872</v>
      </c>
      <c r="K288" s="404" t="s">
        <v>7261</v>
      </c>
      <c r="L288"/>
      <c r="M288"/>
      <c r="N288"/>
      <c r="O288"/>
      <c r="P288"/>
      <c r="Q288"/>
      <c r="R288"/>
    </row>
    <row r="289" spans="1:18" ht="15" customHeight="1" thickBot="1">
      <c r="A289" s="413" t="s">
        <v>343</v>
      </c>
      <c r="B289" s="419">
        <v>1</v>
      </c>
      <c r="C289" s="419" t="s">
        <v>7267</v>
      </c>
      <c r="D289" s="407" t="s">
        <v>7268</v>
      </c>
      <c r="E289" s="413" t="s">
        <v>344</v>
      </c>
      <c r="F289" s="417" t="s">
        <v>23</v>
      </c>
      <c r="G289" s="418" t="s">
        <v>1434</v>
      </c>
      <c r="H289" s="416" t="s">
        <v>1874</v>
      </c>
      <c r="I289" s="431" t="s">
        <v>1873</v>
      </c>
      <c r="J289" s="430" t="s">
        <v>1874</v>
      </c>
      <c r="K289" s="404" t="s">
        <v>7269</v>
      </c>
      <c r="L289"/>
      <c r="M289"/>
      <c r="N289"/>
      <c r="O289"/>
      <c r="P289"/>
      <c r="Q289"/>
      <c r="R289"/>
    </row>
    <row r="290" spans="1:18" ht="15" customHeight="1" thickBot="1">
      <c r="A290" s="413" t="s">
        <v>343</v>
      </c>
      <c r="B290" s="419">
        <v>2</v>
      </c>
      <c r="C290" s="419" t="s">
        <v>7270</v>
      </c>
      <c r="D290" s="407" t="s">
        <v>7271</v>
      </c>
      <c r="E290" s="413" t="s">
        <v>344</v>
      </c>
      <c r="F290" s="417" t="s">
        <v>23</v>
      </c>
      <c r="G290" s="418" t="s">
        <v>1434</v>
      </c>
      <c r="H290" s="416" t="s">
        <v>1876</v>
      </c>
      <c r="I290" s="431" t="s">
        <v>1875</v>
      </c>
      <c r="J290" s="430" t="s">
        <v>1876</v>
      </c>
      <c r="K290" s="404" t="s">
        <v>7272</v>
      </c>
      <c r="L290"/>
      <c r="M290"/>
      <c r="N290"/>
      <c r="O290"/>
      <c r="P290"/>
      <c r="Q290"/>
      <c r="R290"/>
    </row>
    <row r="291" spans="1:18" ht="15" customHeight="1" thickBot="1">
      <c r="A291" s="413" t="s">
        <v>345</v>
      </c>
      <c r="B291" s="419">
        <v>1</v>
      </c>
      <c r="C291" s="419" t="s">
        <v>7273</v>
      </c>
      <c r="D291" s="407" t="s">
        <v>7274</v>
      </c>
      <c r="E291" s="413" t="s">
        <v>346</v>
      </c>
      <c r="F291" s="417" t="s">
        <v>23</v>
      </c>
      <c r="G291" s="418" t="s">
        <v>1434</v>
      </c>
      <c r="H291" s="416" t="s">
        <v>1878</v>
      </c>
      <c r="I291" s="431" t="s">
        <v>1877</v>
      </c>
      <c r="J291" s="430" t="s">
        <v>1878</v>
      </c>
      <c r="K291" s="404" t="s">
        <v>7275</v>
      </c>
      <c r="L291"/>
      <c r="M291"/>
      <c r="N291"/>
      <c r="O291"/>
      <c r="P291"/>
      <c r="Q291"/>
      <c r="R291"/>
    </row>
    <row r="292" spans="1:18" ht="15" customHeight="1" thickBot="1">
      <c r="A292" s="413" t="s">
        <v>345</v>
      </c>
      <c r="B292" s="419">
        <v>2</v>
      </c>
      <c r="C292" s="419" t="s">
        <v>7276</v>
      </c>
      <c r="D292" s="407" t="s">
        <v>7277</v>
      </c>
      <c r="E292" s="413" t="s">
        <v>346</v>
      </c>
      <c r="F292" s="417" t="s">
        <v>23</v>
      </c>
      <c r="G292" s="418" t="s">
        <v>1434</v>
      </c>
      <c r="H292" s="416" t="s">
        <v>1880</v>
      </c>
      <c r="I292" s="431" t="s">
        <v>1879</v>
      </c>
      <c r="J292" s="430" t="s">
        <v>1880</v>
      </c>
      <c r="K292" s="404" t="s">
        <v>7278</v>
      </c>
      <c r="L292"/>
      <c r="M292"/>
      <c r="N292"/>
      <c r="O292"/>
      <c r="P292"/>
      <c r="Q292"/>
      <c r="R292"/>
    </row>
    <row r="293" spans="1:18" ht="15" customHeight="1" thickBot="1">
      <c r="A293" s="413" t="s">
        <v>5500</v>
      </c>
      <c r="B293" s="419">
        <v>1</v>
      </c>
      <c r="C293" s="419" t="s">
        <v>7279</v>
      </c>
      <c r="D293" s="407" t="s">
        <v>7280</v>
      </c>
      <c r="E293" s="413" t="s">
        <v>5665</v>
      </c>
      <c r="F293" s="417" t="s">
        <v>5491</v>
      </c>
      <c r="G293" s="418" t="s">
        <v>1434</v>
      </c>
      <c r="H293" s="416" t="s">
        <v>5538</v>
      </c>
      <c r="I293" s="431" t="s">
        <v>5501</v>
      </c>
      <c r="J293" s="430" t="s">
        <v>5538</v>
      </c>
      <c r="K293" s="404" t="s">
        <v>7281</v>
      </c>
      <c r="L293"/>
      <c r="M293"/>
      <c r="N293"/>
      <c r="O293"/>
      <c r="P293"/>
      <c r="Q293"/>
      <c r="R293"/>
    </row>
    <row r="294" spans="1:18" ht="15" customHeight="1" thickBot="1">
      <c r="A294" s="413" t="s">
        <v>347</v>
      </c>
      <c r="B294" s="419">
        <v>1</v>
      </c>
      <c r="C294" s="419" t="s">
        <v>7282</v>
      </c>
      <c r="D294" s="407" t="s">
        <v>7283</v>
      </c>
      <c r="E294" s="413" t="s">
        <v>348</v>
      </c>
      <c r="F294" s="417" t="s">
        <v>174</v>
      </c>
      <c r="G294" s="418" t="s">
        <v>1434</v>
      </c>
      <c r="H294" s="416" t="s">
        <v>3991</v>
      </c>
      <c r="I294" s="431" t="s">
        <v>348</v>
      </c>
      <c r="J294" s="430" t="s">
        <v>3991</v>
      </c>
      <c r="K294" s="404" t="s">
        <v>7284</v>
      </c>
      <c r="L294"/>
      <c r="M294"/>
      <c r="N294"/>
      <c r="O294"/>
      <c r="P294"/>
      <c r="Q294"/>
      <c r="R294"/>
    </row>
    <row r="295" spans="1:18" ht="15" customHeight="1" thickBot="1">
      <c r="A295" s="413" t="s">
        <v>349</v>
      </c>
      <c r="B295" s="419">
        <v>1</v>
      </c>
      <c r="C295" s="419" t="s">
        <v>7285</v>
      </c>
      <c r="D295" s="407" t="s">
        <v>7286</v>
      </c>
      <c r="E295" s="413" t="s">
        <v>350</v>
      </c>
      <c r="F295" s="417" t="s">
        <v>23</v>
      </c>
      <c r="G295" s="418" t="s">
        <v>1434</v>
      </c>
      <c r="H295" s="416" t="s">
        <v>1882</v>
      </c>
      <c r="I295" s="431" t="s">
        <v>1881</v>
      </c>
      <c r="J295" s="430" t="s">
        <v>1882</v>
      </c>
      <c r="K295" s="404" t="s">
        <v>7287</v>
      </c>
      <c r="L295"/>
      <c r="M295"/>
      <c r="N295"/>
      <c r="O295"/>
      <c r="P295"/>
      <c r="Q295"/>
      <c r="R295"/>
    </row>
    <row r="296" spans="1:18" ht="15" customHeight="1" thickBot="1">
      <c r="A296" s="413" t="s">
        <v>349</v>
      </c>
      <c r="B296" s="419">
        <v>2</v>
      </c>
      <c r="C296" s="419" t="s">
        <v>7288</v>
      </c>
      <c r="D296" s="407" t="s">
        <v>7289</v>
      </c>
      <c r="E296" s="413" t="s">
        <v>350</v>
      </c>
      <c r="F296" s="417" t="s">
        <v>23</v>
      </c>
      <c r="G296" s="418" t="s">
        <v>1434</v>
      </c>
      <c r="H296" s="416" t="s">
        <v>1884</v>
      </c>
      <c r="I296" s="431" t="s">
        <v>1883</v>
      </c>
      <c r="J296" s="430" t="s">
        <v>1884</v>
      </c>
      <c r="K296" s="404" t="s">
        <v>7290</v>
      </c>
      <c r="L296"/>
      <c r="M296"/>
      <c r="N296"/>
      <c r="O296"/>
      <c r="P296"/>
      <c r="Q296"/>
      <c r="R296"/>
    </row>
    <row r="297" spans="1:18" ht="15" customHeight="1" thickBot="1">
      <c r="A297" s="413" t="s">
        <v>352</v>
      </c>
      <c r="B297" s="419">
        <v>1</v>
      </c>
      <c r="C297" s="419" t="s">
        <v>7291</v>
      </c>
      <c r="D297" s="407" t="s">
        <v>7300</v>
      </c>
      <c r="E297" s="413" t="s">
        <v>353</v>
      </c>
      <c r="F297" s="417" t="s">
        <v>34</v>
      </c>
      <c r="G297" s="418" t="s">
        <v>1434</v>
      </c>
      <c r="H297" s="416" t="s">
        <v>3992</v>
      </c>
      <c r="I297" s="431" t="s">
        <v>7301</v>
      </c>
      <c r="J297" s="430" t="s">
        <v>3992</v>
      </c>
      <c r="K297" s="404" t="s">
        <v>7302</v>
      </c>
      <c r="L297"/>
      <c r="M297"/>
      <c r="N297"/>
      <c r="O297"/>
      <c r="P297"/>
      <c r="Q297"/>
      <c r="R297"/>
    </row>
    <row r="298" spans="1:18" ht="15" customHeight="1" thickBot="1">
      <c r="A298" s="413" t="s">
        <v>352</v>
      </c>
      <c r="B298" s="419">
        <v>2</v>
      </c>
      <c r="C298" s="419" t="s">
        <v>7295</v>
      </c>
      <c r="D298" s="407" t="s">
        <v>7296</v>
      </c>
      <c r="E298" s="413" t="s">
        <v>353</v>
      </c>
      <c r="F298" s="417" t="s">
        <v>34</v>
      </c>
      <c r="G298" s="418" t="s">
        <v>1434</v>
      </c>
      <c r="H298" s="416" t="s">
        <v>3993</v>
      </c>
      <c r="I298" s="431" t="s">
        <v>7297</v>
      </c>
      <c r="J298" s="430" t="s">
        <v>3993</v>
      </c>
      <c r="K298" s="404" t="s">
        <v>7298</v>
      </c>
      <c r="L298"/>
      <c r="M298"/>
      <c r="N298"/>
      <c r="O298"/>
      <c r="P298"/>
      <c r="Q298"/>
      <c r="R298"/>
    </row>
    <row r="299" spans="1:18" ht="15" customHeight="1" thickBot="1">
      <c r="A299" s="413" t="s">
        <v>352</v>
      </c>
      <c r="B299" s="419">
        <v>3</v>
      </c>
      <c r="C299" s="419" t="s">
        <v>7299</v>
      </c>
      <c r="D299" s="407" t="s">
        <v>7292</v>
      </c>
      <c r="E299" s="413" t="s">
        <v>353</v>
      </c>
      <c r="F299" s="417" t="s">
        <v>34</v>
      </c>
      <c r="G299" s="418" t="s">
        <v>1434</v>
      </c>
      <c r="H299" s="416" t="s">
        <v>3994</v>
      </c>
      <c r="I299" s="431" t="s">
        <v>7293</v>
      </c>
      <c r="J299" s="430" t="s">
        <v>3994</v>
      </c>
      <c r="K299" s="404" t="s">
        <v>7294</v>
      </c>
      <c r="L299"/>
      <c r="M299"/>
      <c r="N299"/>
      <c r="O299"/>
      <c r="P299"/>
      <c r="Q299"/>
      <c r="R299"/>
    </row>
    <row r="300" spans="1:18" ht="15" customHeight="1" thickBot="1">
      <c r="A300" s="413" t="s">
        <v>354</v>
      </c>
      <c r="B300" s="419">
        <v>1</v>
      </c>
      <c r="C300" s="419" t="s">
        <v>7303</v>
      </c>
      <c r="D300" s="407" t="s">
        <v>7304</v>
      </c>
      <c r="E300" s="413" t="s">
        <v>355</v>
      </c>
      <c r="F300" s="417" t="s">
        <v>18</v>
      </c>
      <c r="G300" s="418" t="s">
        <v>1434</v>
      </c>
      <c r="H300" s="416" t="s">
        <v>1885</v>
      </c>
      <c r="I300" s="431" t="s">
        <v>355</v>
      </c>
      <c r="J300" s="430" t="s">
        <v>1885</v>
      </c>
      <c r="K300" s="404" t="s">
        <v>7305</v>
      </c>
      <c r="L300"/>
      <c r="M300"/>
      <c r="N300"/>
      <c r="O300"/>
      <c r="P300"/>
      <c r="Q300"/>
      <c r="R300"/>
    </row>
    <row r="301" spans="1:18" ht="15" customHeight="1" thickBot="1">
      <c r="A301" s="413" t="s">
        <v>356</v>
      </c>
      <c r="B301" s="419">
        <v>1</v>
      </c>
      <c r="C301" s="419" t="s">
        <v>7306</v>
      </c>
      <c r="D301" s="407" t="s">
        <v>7310</v>
      </c>
      <c r="E301" s="413" t="s">
        <v>357</v>
      </c>
      <c r="F301" s="417" t="s">
        <v>23</v>
      </c>
      <c r="G301" s="418" t="s">
        <v>1434</v>
      </c>
      <c r="H301" s="416" t="s">
        <v>1887</v>
      </c>
      <c r="I301" s="431" t="s">
        <v>1886</v>
      </c>
      <c r="J301" s="430" t="s">
        <v>1887</v>
      </c>
      <c r="K301" s="404" t="s">
        <v>7311</v>
      </c>
      <c r="L301"/>
      <c r="M301"/>
      <c r="N301"/>
      <c r="O301"/>
      <c r="P301"/>
      <c r="Q301"/>
      <c r="R301"/>
    </row>
    <row r="302" spans="1:18" ht="15" customHeight="1" thickBot="1">
      <c r="A302" s="413" t="s">
        <v>356</v>
      </c>
      <c r="B302" s="419">
        <v>2</v>
      </c>
      <c r="C302" s="419" t="s">
        <v>7309</v>
      </c>
      <c r="D302" s="407" t="s">
        <v>7307</v>
      </c>
      <c r="E302" s="413" t="s">
        <v>357</v>
      </c>
      <c r="F302" s="417" t="s">
        <v>23</v>
      </c>
      <c r="G302" s="418" t="s">
        <v>1434</v>
      </c>
      <c r="H302" s="416" t="s">
        <v>1889</v>
      </c>
      <c r="I302" s="431" t="s">
        <v>1888</v>
      </c>
      <c r="J302" s="430" t="s">
        <v>1889</v>
      </c>
      <c r="K302" s="404" t="s">
        <v>7308</v>
      </c>
      <c r="L302"/>
      <c r="M302"/>
      <c r="N302"/>
      <c r="O302"/>
      <c r="P302"/>
      <c r="Q302"/>
      <c r="R302"/>
    </row>
    <row r="303" spans="1:18" ht="15" customHeight="1" thickBot="1">
      <c r="A303" s="413" t="s">
        <v>356</v>
      </c>
      <c r="B303" s="419">
        <v>3</v>
      </c>
      <c r="C303" s="419" t="s">
        <v>7312</v>
      </c>
      <c r="D303" s="407" t="s">
        <v>7313</v>
      </c>
      <c r="E303" s="413" t="s">
        <v>357</v>
      </c>
      <c r="F303" s="417" t="s">
        <v>23</v>
      </c>
      <c r="G303" s="418" t="s">
        <v>1434</v>
      </c>
      <c r="H303" s="416" t="s">
        <v>1891</v>
      </c>
      <c r="I303" s="431" t="s">
        <v>1890</v>
      </c>
      <c r="J303" s="430" t="s">
        <v>1891</v>
      </c>
      <c r="K303" s="404" t="s">
        <v>7314</v>
      </c>
      <c r="L303"/>
      <c r="M303"/>
      <c r="N303"/>
      <c r="O303"/>
      <c r="P303"/>
      <c r="Q303"/>
      <c r="R303"/>
    </row>
    <row r="304" spans="1:18" ht="15" customHeight="1" thickBot="1">
      <c r="A304" s="413" t="s">
        <v>358</v>
      </c>
      <c r="B304" s="419">
        <v>1</v>
      </c>
      <c r="C304" s="419" t="s">
        <v>7315</v>
      </c>
      <c r="D304" s="407" t="s">
        <v>7316</v>
      </c>
      <c r="E304" s="413" t="s">
        <v>359</v>
      </c>
      <c r="F304" s="417" t="s">
        <v>23</v>
      </c>
      <c r="G304" s="418" t="s">
        <v>1434</v>
      </c>
      <c r="H304" s="416" t="s">
        <v>1893</v>
      </c>
      <c r="I304" s="431" t="s">
        <v>1892</v>
      </c>
      <c r="J304" s="430" t="s">
        <v>1893</v>
      </c>
      <c r="K304" s="404" t="s">
        <v>7317</v>
      </c>
      <c r="L304"/>
      <c r="M304"/>
      <c r="N304"/>
      <c r="O304"/>
      <c r="P304"/>
      <c r="Q304"/>
      <c r="R304"/>
    </row>
    <row r="305" spans="1:18" ht="15" customHeight="1" thickBot="1">
      <c r="A305" s="413" t="s">
        <v>358</v>
      </c>
      <c r="B305" s="419">
        <v>2</v>
      </c>
      <c r="C305" s="419" t="s">
        <v>7318</v>
      </c>
      <c r="D305" s="407" t="s">
        <v>7319</v>
      </c>
      <c r="E305" s="413" t="s">
        <v>359</v>
      </c>
      <c r="F305" s="417" t="s">
        <v>23</v>
      </c>
      <c r="G305" s="418" t="s">
        <v>1434</v>
      </c>
      <c r="H305" s="416" t="s">
        <v>1895</v>
      </c>
      <c r="I305" s="431" t="s">
        <v>1894</v>
      </c>
      <c r="J305" s="430" t="s">
        <v>1895</v>
      </c>
      <c r="K305" s="404" t="s">
        <v>7320</v>
      </c>
      <c r="L305"/>
      <c r="M305"/>
      <c r="N305"/>
      <c r="O305"/>
      <c r="P305"/>
      <c r="Q305"/>
      <c r="R305"/>
    </row>
    <row r="306" spans="1:18" ht="15" customHeight="1" thickBot="1">
      <c r="A306" s="413" t="s">
        <v>360</v>
      </c>
      <c r="B306" s="419">
        <v>1</v>
      </c>
      <c r="C306" s="419" t="s">
        <v>7321</v>
      </c>
      <c r="D306" s="407" t="s">
        <v>7322</v>
      </c>
      <c r="E306" s="413" t="s">
        <v>361</v>
      </c>
      <c r="F306" s="417" t="s">
        <v>23</v>
      </c>
      <c r="G306" s="418" t="s">
        <v>1434</v>
      </c>
      <c r="H306" s="416" t="s">
        <v>1897</v>
      </c>
      <c r="I306" s="431" t="s">
        <v>1896</v>
      </c>
      <c r="J306" s="430" t="s">
        <v>1897</v>
      </c>
      <c r="K306" s="404" t="s">
        <v>7323</v>
      </c>
      <c r="L306"/>
      <c r="M306"/>
      <c r="N306"/>
      <c r="O306"/>
      <c r="P306"/>
      <c r="Q306"/>
      <c r="R306"/>
    </row>
    <row r="307" spans="1:18" ht="15" customHeight="1" thickBot="1">
      <c r="A307" s="413" t="s">
        <v>360</v>
      </c>
      <c r="B307" s="419">
        <v>2</v>
      </c>
      <c r="C307" s="419" t="s">
        <v>7324</v>
      </c>
      <c r="D307" s="407" t="s">
        <v>7325</v>
      </c>
      <c r="E307" s="413" t="s">
        <v>361</v>
      </c>
      <c r="F307" s="417" t="s">
        <v>23</v>
      </c>
      <c r="G307" s="418" t="s">
        <v>1434</v>
      </c>
      <c r="H307" s="416" t="s">
        <v>1899</v>
      </c>
      <c r="I307" s="431" t="s">
        <v>1898</v>
      </c>
      <c r="J307" s="430" t="s">
        <v>1899</v>
      </c>
      <c r="K307" s="404" t="s">
        <v>7326</v>
      </c>
      <c r="L307"/>
      <c r="M307"/>
      <c r="N307"/>
      <c r="O307"/>
      <c r="P307"/>
      <c r="Q307"/>
      <c r="R307"/>
    </row>
    <row r="308" spans="1:18" ht="15" customHeight="1" thickBot="1">
      <c r="A308" s="413" t="s">
        <v>362</v>
      </c>
      <c r="B308" s="419">
        <v>1</v>
      </c>
      <c r="C308" s="419" t="s">
        <v>7327</v>
      </c>
      <c r="D308" s="407" t="s">
        <v>7328</v>
      </c>
      <c r="E308" s="413" t="s">
        <v>363</v>
      </c>
      <c r="F308" s="417" t="s">
        <v>18</v>
      </c>
      <c r="G308" s="418" t="s">
        <v>1434</v>
      </c>
      <c r="H308" s="416" t="s">
        <v>1900</v>
      </c>
      <c r="I308" s="431" t="s">
        <v>363</v>
      </c>
      <c r="J308" s="430" t="s">
        <v>1900</v>
      </c>
      <c r="K308" s="404" t="s">
        <v>7329</v>
      </c>
      <c r="L308"/>
      <c r="M308"/>
      <c r="N308"/>
      <c r="O308"/>
      <c r="P308"/>
      <c r="Q308"/>
      <c r="R308"/>
    </row>
    <row r="309" spans="1:18" ht="15" customHeight="1" thickBot="1">
      <c r="A309" s="413" t="s">
        <v>364</v>
      </c>
      <c r="B309" s="419">
        <v>1</v>
      </c>
      <c r="C309" s="419" t="s">
        <v>7330</v>
      </c>
      <c r="D309" s="407" t="s">
        <v>7331</v>
      </c>
      <c r="E309" s="413" t="s">
        <v>365</v>
      </c>
      <c r="F309" s="417" t="s">
        <v>23</v>
      </c>
      <c r="G309" s="418" t="s">
        <v>1434</v>
      </c>
      <c r="H309" s="416" t="s">
        <v>1902</v>
      </c>
      <c r="I309" s="431" t="s">
        <v>7332</v>
      </c>
      <c r="J309" s="430" t="s">
        <v>1902</v>
      </c>
      <c r="K309" s="404" t="s">
        <v>7333</v>
      </c>
      <c r="L309"/>
      <c r="M309"/>
      <c r="N309"/>
      <c r="O309"/>
      <c r="P309"/>
      <c r="Q309"/>
      <c r="R309"/>
    </row>
    <row r="310" spans="1:18" ht="15" customHeight="1" thickBot="1">
      <c r="A310" s="413" t="s">
        <v>364</v>
      </c>
      <c r="B310" s="419">
        <v>2</v>
      </c>
      <c r="C310" s="419" t="s">
        <v>7334</v>
      </c>
      <c r="D310" s="407" t="s">
        <v>7335</v>
      </c>
      <c r="E310" s="413" t="s">
        <v>365</v>
      </c>
      <c r="F310" s="417" t="s">
        <v>23</v>
      </c>
      <c r="G310" s="418" t="s">
        <v>1434</v>
      </c>
      <c r="H310" s="416" t="s">
        <v>1901</v>
      </c>
      <c r="I310" s="431" t="s">
        <v>5540</v>
      </c>
      <c r="J310" s="430" t="s">
        <v>1901</v>
      </c>
      <c r="K310" s="404" t="s">
        <v>7336</v>
      </c>
      <c r="L310"/>
      <c r="M310"/>
      <c r="N310"/>
      <c r="O310"/>
      <c r="P310"/>
      <c r="Q310"/>
      <c r="R310"/>
    </row>
    <row r="311" spans="1:18" ht="15" customHeight="1" thickBot="1">
      <c r="A311" s="413" t="s">
        <v>366</v>
      </c>
      <c r="B311" s="419">
        <v>1</v>
      </c>
      <c r="C311" s="419" t="s">
        <v>7337</v>
      </c>
      <c r="D311" s="407" t="s">
        <v>7338</v>
      </c>
      <c r="E311" s="413" t="s">
        <v>367</v>
      </c>
      <c r="F311" s="417" t="s">
        <v>23</v>
      </c>
      <c r="G311" s="418" t="s">
        <v>1434</v>
      </c>
      <c r="H311" s="416" t="s">
        <v>1904</v>
      </c>
      <c r="I311" s="431" t="s">
        <v>1903</v>
      </c>
      <c r="J311" s="430" t="s">
        <v>1904</v>
      </c>
      <c r="K311" s="404" t="s">
        <v>7339</v>
      </c>
      <c r="L311"/>
      <c r="M311"/>
      <c r="N311"/>
      <c r="O311"/>
      <c r="P311"/>
      <c r="Q311"/>
      <c r="R311"/>
    </row>
    <row r="312" spans="1:18" ht="15" customHeight="1" thickBot="1">
      <c r="A312" s="413" t="s">
        <v>366</v>
      </c>
      <c r="B312" s="419">
        <v>2</v>
      </c>
      <c r="C312" s="419" t="s">
        <v>7340</v>
      </c>
      <c r="D312" s="407" t="s">
        <v>7341</v>
      </c>
      <c r="E312" s="413" t="s">
        <v>367</v>
      </c>
      <c r="F312" s="417" t="s">
        <v>23</v>
      </c>
      <c r="G312" s="418" t="s">
        <v>1434</v>
      </c>
      <c r="H312" s="416" t="s">
        <v>1906</v>
      </c>
      <c r="I312" s="431" t="s">
        <v>1905</v>
      </c>
      <c r="J312" s="430" t="s">
        <v>1906</v>
      </c>
      <c r="K312" s="404" t="s">
        <v>7342</v>
      </c>
      <c r="L312"/>
      <c r="M312"/>
      <c r="N312"/>
      <c r="O312"/>
      <c r="P312"/>
      <c r="Q312"/>
      <c r="R312"/>
    </row>
    <row r="313" spans="1:18" ht="15" customHeight="1" thickBot="1">
      <c r="A313" s="413" t="s">
        <v>368</v>
      </c>
      <c r="B313" s="419">
        <v>1</v>
      </c>
      <c r="C313" s="419" t="s">
        <v>7343</v>
      </c>
      <c r="D313" s="407" t="s">
        <v>7350</v>
      </c>
      <c r="E313" s="413" t="s">
        <v>369</v>
      </c>
      <c r="F313" s="417" t="s">
        <v>23</v>
      </c>
      <c r="G313" s="418" t="s">
        <v>1434</v>
      </c>
      <c r="H313" s="416" t="s">
        <v>1908</v>
      </c>
      <c r="I313" s="431" t="s">
        <v>1907</v>
      </c>
      <c r="J313" s="430" t="s">
        <v>1908</v>
      </c>
      <c r="K313" s="404" t="s">
        <v>7351</v>
      </c>
      <c r="L313"/>
      <c r="M313"/>
      <c r="N313"/>
      <c r="O313"/>
      <c r="P313"/>
      <c r="Q313"/>
      <c r="R313"/>
    </row>
    <row r="314" spans="1:18" ht="15" customHeight="1" thickBot="1">
      <c r="A314" s="413" t="s">
        <v>368</v>
      </c>
      <c r="B314" s="419">
        <v>2</v>
      </c>
      <c r="C314" s="419" t="s">
        <v>7346</v>
      </c>
      <c r="D314" s="407" t="s">
        <v>7353</v>
      </c>
      <c r="E314" s="413" t="s">
        <v>369</v>
      </c>
      <c r="F314" s="417" t="s">
        <v>23</v>
      </c>
      <c r="G314" s="418" t="s">
        <v>1434</v>
      </c>
      <c r="H314" s="416" t="s">
        <v>1910</v>
      </c>
      <c r="I314" s="431" t="s">
        <v>1909</v>
      </c>
      <c r="J314" s="430" t="s">
        <v>1910</v>
      </c>
      <c r="K314" s="404" t="s">
        <v>7354</v>
      </c>
      <c r="L314"/>
      <c r="M314"/>
      <c r="N314"/>
      <c r="O314"/>
      <c r="P314"/>
      <c r="Q314"/>
      <c r="R314"/>
    </row>
    <row r="315" spans="1:18" ht="15" customHeight="1" thickBot="1">
      <c r="A315" s="413" t="s">
        <v>368</v>
      </c>
      <c r="B315" s="419">
        <v>3</v>
      </c>
      <c r="C315" s="419" t="s">
        <v>7349</v>
      </c>
      <c r="D315" s="407" t="s">
        <v>7344</v>
      </c>
      <c r="E315" s="413" t="s">
        <v>369</v>
      </c>
      <c r="F315" s="417" t="s">
        <v>23</v>
      </c>
      <c r="G315" s="418" t="s">
        <v>1434</v>
      </c>
      <c r="H315" s="416" t="s">
        <v>1912</v>
      </c>
      <c r="I315" s="431" t="s">
        <v>1911</v>
      </c>
      <c r="J315" s="430" t="s">
        <v>1912</v>
      </c>
      <c r="K315" s="404" t="s">
        <v>7345</v>
      </c>
      <c r="L315"/>
      <c r="M315"/>
      <c r="N315"/>
      <c r="O315"/>
      <c r="P315"/>
      <c r="Q315"/>
      <c r="R315"/>
    </row>
    <row r="316" spans="1:18" ht="15" customHeight="1" thickBot="1">
      <c r="A316" s="413" t="s">
        <v>368</v>
      </c>
      <c r="B316" s="419">
        <v>4</v>
      </c>
      <c r="C316" s="419" t="s">
        <v>7352</v>
      </c>
      <c r="D316" s="407" t="s">
        <v>7356</v>
      </c>
      <c r="E316" s="413" t="s">
        <v>369</v>
      </c>
      <c r="F316" s="417" t="s">
        <v>23</v>
      </c>
      <c r="G316" s="418" t="s">
        <v>1434</v>
      </c>
      <c r="H316" s="416" t="s">
        <v>1914</v>
      </c>
      <c r="I316" s="431" t="s">
        <v>1913</v>
      </c>
      <c r="J316" s="430" t="s">
        <v>1914</v>
      </c>
      <c r="K316" s="404" t="s">
        <v>7357</v>
      </c>
      <c r="L316"/>
      <c r="M316"/>
      <c r="N316"/>
      <c r="O316"/>
      <c r="P316"/>
      <c r="Q316"/>
      <c r="R316"/>
    </row>
    <row r="317" spans="1:18" ht="15" customHeight="1" thickBot="1">
      <c r="A317" s="413" t="s">
        <v>368</v>
      </c>
      <c r="B317" s="419">
        <v>5</v>
      </c>
      <c r="C317" s="419" t="s">
        <v>7355</v>
      </c>
      <c r="D317" s="407" t="s">
        <v>7347</v>
      </c>
      <c r="E317" s="413" t="s">
        <v>369</v>
      </c>
      <c r="F317" s="417" t="s">
        <v>23</v>
      </c>
      <c r="G317" s="418" t="s">
        <v>1434</v>
      </c>
      <c r="H317" s="416" t="s">
        <v>1916</v>
      </c>
      <c r="I317" s="431" t="s">
        <v>1915</v>
      </c>
      <c r="J317" s="430" t="s">
        <v>1916</v>
      </c>
      <c r="K317" s="404" t="s">
        <v>7348</v>
      </c>
      <c r="L317"/>
      <c r="M317"/>
      <c r="N317"/>
      <c r="O317"/>
      <c r="P317"/>
      <c r="Q317"/>
      <c r="R317"/>
    </row>
    <row r="318" spans="1:18" ht="15" customHeight="1" thickBot="1">
      <c r="A318" s="413" t="s">
        <v>370</v>
      </c>
      <c r="B318" s="419">
        <v>1</v>
      </c>
      <c r="C318" s="419" t="s">
        <v>7358</v>
      </c>
      <c r="D318" s="407" t="s">
        <v>7359</v>
      </c>
      <c r="E318" s="413" t="s">
        <v>5655</v>
      </c>
      <c r="F318" s="417" t="s">
        <v>18</v>
      </c>
      <c r="G318" s="418" t="s">
        <v>1434</v>
      </c>
      <c r="H318" s="416" t="s">
        <v>1917</v>
      </c>
      <c r="I318" s="431" t="s">
        <v>5655</v>
      </c>
      <c r="J318" s="430" t="s">
        <v>1917</v>
      </c>
      <c r="K318" s="404" t="s">
        <v>7360</v>
      </c>
      <c r="L318"/>
      <c r="M318"/>
      <c r="N318"/>
      <c r="O318"/>
      <c r="P318"/>
      <c r="Q318"/>
      <c r="R318"/>
    </row>
    <row r="319" spans="1:18" ht="15" customHeight="1" thickBot="1">
      <c r="A319" s="413" t="s">
        <v>371</v>
      </c>
      <c r="B319" s="419">
        <v>1</v>
      </c>
      <c r="C319" s="419" t="s">
        <v>7361</v>
      </c>
      <c r="D319" s="407" t="s">
        <v>7362</v>
      </c>
      <c r="E319" s="413" t="s">
        <v>372</v>
      </c>
      <c r="F319" s="417" t="s">
        <v>23</v>
      </c>
      <c r="G319" s="418" t="s">
        <v>1434</v>
      </c>
      <c r="H319" s="416" t="s">
        <v>1919</v>
      </c>
      <c r="I319" s="431" t="s">
        <v>1918</v>
      </c>
      <c r="J319" s="430" t="s">
        <v>1919</v>
      </c>
      <c r="K319" s="404" t="s">
        <v>7363</v>
      </c>
      <c r="L319"/>
      <c r="M319"/>
      <c r="N319"/>
      <c r="O319"/>
      <c r="P319"/>
      <c r="Q319"/>
      <c r="R319"/>
    </row>
    <row r="320" spans="1:18" ht="15" customHeight="1" thickBot="1">
      <c r="A320" s="413" t="s">
        <v>371</v>
      </c>
      <c r="B320" s="419">
        <v>2</v>
      </c>
      <c r="C320" s="419" t="s">
        <v>7364</v>
      </c>
      <c r="D320" s="407" t="s">
        <v>7365</v>
      </c>
      <c r="E320" s="413" t="s">
        <v>372</v>
      </c>
      <c r="F320" s="417" t="s">
        <v>23</v>
      </c>
      <c r="G320" s="418" t="s">
        <v>1434</v>
      </c>
      <c r="H320" s="416" t="s">
        <v>1921</v>
      </c>
      <c r="I320" s="431" t="s">
        <v>1920</v>
      </c>
      <c r="J320" s="430" t="s">
        <v>1921</v>
      </c>
      <c r="K320" s="404" t="s">
        <v>7366</v>
      </c>
      <c r="L320"/>
      <c r="M320"/>
      <c r="N320"/>
      <c r="O320"/>
      <c r="P320"/>
      <c r="Q320"/>
      <c r="R320"/>
    </row>
    <row r="321" spans="1:18" ht="15" customHeight="1" thickBot="1">
      <c r="A321" s="413" t="s">
        <v>373</v>
      </c>
      <c r="B321" s="419">
        <v>1</v>
      </c>
      <c r="C321" s="419" t="s">
        <v>7367</v>
      </c>
      <c r="D321" s="407" t="s">
        <v>7368</v>
      </c>
      <c r="E321" s="413" t="s">
        <v>374</v>
      </c>
      <c r="F321" s="417" t="s">
        <v>23</v>
      </c>
      <c r="G321" s="418" t="s">
        <v>1434</v>
      </c>
      <c r="H321" s="416" t="s">
        <v>7369</v>
      </c>
      <c r="I321" s="431" t="s">
        <v>7370</v>
      </c>
      <c r="J321" s="430" t="s">
        <v>7369</v>
      </c>
      <c r="K321" s="404" t="s">
        <v>7371</v>
      </c>
      <c r="L321"/>
      <c r="M321"/>
      <c r="N321"/>
      <c r="O321"/>
      <c r="P321"/>
      <c r="Q321"/>
      <c r="R321"/>
    </row>
    <row r="322" spans="1:18" ht="15" customHeight="1" thickBot="1">
      <c r="A322" s="413" t="s">
        <v>375</v>
      </c>
      <c r="B322" s="419">
        <v>1</v>
      </c>
      <c r="C322" s="419" t="s">
        <v>7372</v>
      </c>
      <c r="D322" s="407" t="s">
        <v>7373</v>
      </c>
      <c r="E322" s="413" t="s">
        <v>376</v>
      </c>
      <c r="F322" s="417" t="s">
        <v>23</v>
      </c>
      <c r="G322" s="418" t="s">
        <v>1434</v>
      </c>
      <c r="H322" s="416" t="s">
        <v>1923</v>
      </c>
      <c r="I322" s="431" t="s">
        <v>1922</v>
      </c>
      <c r="J322" s="430" t="s">
        <v>1923</v>
      </c>
      <c r="K322" s="404" t="s">
        <v>7374</v>
      </c>
      <c r="L322"/>
      <c r="M322"/>
      <c r="N322"/>
      <c r="O322"/>
      <c r="P322"/>
      <c r="Q322"/>
      <c r="R322"/>
    </row>
    <row r="323" spans="1:18" ht="15" customHeight="1" thickBot="1">
      <c r="A323" s="413" t="s">
        <v>375</v>
      </c>
      <c r="B323" s="419">
        <v>2</v>
      </c>
      <c r="C323" s="419" t="s">
        <v>7375</v>
      </c>
      <c r="D323" s="407" t="s">
        <v>7376</v>
      </c>
      <c r="E323" s="413" t="s">
        <v>376</v>
      </c>
      <c r="F323" s="417" t="s">
        <v>23</v>
      </c>
      <c r="G323" s="418" t="s">
        <v>1434</v>
      </c>
      <c r="H323" s="416" t="s">
        <v>1925</v>
      </c>
      <c r="I323" s="431" t="s">
        <v>1924</v>
      </c>
      <c r="J323" s="430" t="s">
        <v>1925</v>
      </c>
      <c r="K323" s="404" t="s">
        <v>7377</v>
      </c>
      <c r="L323"/>
      <c r="M323"/>
      <c r="N323"/>
      <c r="O323"/>
      <c r="P323"/>
      <c r="Q323"/>
      <c r="R323"/>
    </row>
    <row r="324" spans="1:18" ht="15" customHeight="1" thickBot="1">
      <c r="A324" s="413" t="s">
        <v>377</v>
      </c>
      <c r="B324" s="419">
        <v>1</v>
      </c>
      <c r="C324" s="419" t="s">
        <v>7378</v>
      </c>
      <c r="D324" s="407" t="s">
        <v>7379</v>
      </c>
      <c r="E324" s="413" t="s">
        <v>378</v>
      </c>
      <c r="F324" s="417" t="s">
        <v>23</v>
      </c>
      <c r="G324" s="418" t="s">
        <v>1434</v>
      </c>
      <c r="H324" s="416" t="s">
        <v>1927</v>
      </c>
      <c r="I324" s="431" t="s">
        <v>1926</v>
      </c>
      <c r="J324" s="430" t="s">
        <v>1927</v>
      </c>
      <c r="K324" s="404" t="s">
        <v>7380</v>
      </c>
      <c r="L324"/>
      <c r="M324"/>
      <c r="N324"/>
      <c r="O324"/>
      <c r="P324"/>
      <c r="Q324"/>
      <c r="R324"/>
    </row>
    <row r="325" spans="1:18" ht="15" customHeight="1" thickBot="1">
      <c r="A325" s="413" t="s">
        <v>379</v>
      </c>
      <c r="B325" s="419">
        <v>1</v>
      </c>
      <c r="C325" s="419" t="s">
        <v>7381</v>
      </c>
      <c r="D325" s="407" t="s">
        <v>7382</v>
      </c>
      <c r="E325" s="413" t="s">
        <v>380</v>
      </c>
      <c r="F325" s="417" t="s">
        <v>23</v>
      </c>
      <c r="G325" s="418" t="s">
        <v>1434</v>
      </c>
      <c r="H325" s="416" t="s">
        <v>1929</v>
      </c>
      <c r="I325" s="431" t="s">
        <v>1928</v>
      </c>
      <c r="J325" s="430" t="s">
        <v>1929</v>
      </c>
      <c r="K325" s="404" t="s">
        <v>7383</v>
      </c>
      <c r="L325"/>
      <c r="M325"/>
      <c r="N325"/>
      <c r="O325"/>
      <c r="P325"/>
      <c r="Q325"/>
      <c r="R325"/>
    </row>
    <row r="326" spans="1:18" ht="15" customHeight="1" thickBot="1">
      <c r="A326" s="413" t="s">
        <v>379</v>
      </c>
      <c r="B326" s="419">
        <v>2</v>
      </c>
      <c r="C326" s="419" t="s">
        <v>7384</v>
      </c>
      <c r="D326" s="407" t="s">
        <v>7388</v>
      </c>
      <c r="E326" s="413" t="s">
        <v>380</v>
      </c>
      <c r="F326" s="417" t="s">
        <v>23</v>
      </c>
      <c r="G326" s="418" t="s">
        <v>1434</v>
      </c>
      <c r="H326" s="416" t="s">
        <v>1931</v>
      </c>
      <c r="I326" s="431" t="s">
        <v>1930</v>
      </c>
      <c r="J326" s="430" t="s">
        <v>1931</v>
      </c>
      <c r="K326" s="404" t="s">
        <v>7389</v>
      </c>
      <c r="L326"/>
      <c r="M326"/>
      <c r="N326"/>
      <c r="O326"/>
      <c r="P326"/>
      <c r="Q326"/>
      <c r="R326"/>
    </row>
    <row r="327" spans="1:18" ht="15" customHeight="1" thickBot="1">
      <c r="A327" s="413" t="s">
        <v>379</v>
      </c>
      <c r="B327" s="419">
        <v>3</v>
      </c>
      <c r="C327" s="419" t="s">
        <v>7387</v>
      </c>
      <c r="D327" s="407" t="s">
        <v>7385</v>
      </c>
      <c r="E327" s="413" t="s">
        <v>380</v>
      </c>
      <c r="F327" s="417" t="s">
        <v>23</v>
      </c>
      <c r="G327" s="418" t="s">
        <v>1434</v>
      </c>
      <c r="H327" s="416" t="s">
        <v>1933</v>
      </c>
      <c r="I327" s="431" t="s">
        <v>1932</v>
      </c>
      <c r="J327" s="430" t="s">
        <v>1933</v>
      </c>
      <c r="K327" s="404" t="s">
        <v>7386</v>
      </c>
      <c r="L327"/>
      <c r="M327"/>
      <c r="N327"/>
      <c r="O327"/>
      <c r="P327"/>
      <c r="Q327"/>
      <c r="R327"/>
    </row>
    <row r="328" spans="1:18" ht="15" customHeight="1" thickBot="1">
      <c r="A328" s="413" t="s">
        <v>381</v>
      </c>
      <c r="B328" s="419">
        <v>1</v>
      </c>
      <c r="C328" s="419" t="s">
        <v>7390</v>
      </c>
      <c r="D328" s="407" t="s">
        <v>7394</v>
      </c>
      <c r="E328" s="413" t="s">
        <v>382</v>
      </c>
      <c r="F328" s="417" t="s">
        <v>23</v>
      </c>
      <c r="G328" s="418" t="s">
        <v>1434</v>
      </c>
      <c r="H328" s="416" t="s">
        <v>1935</v>
      </c>
      <c r="I328" s="431" t="s">
        <v>1934</v>
      </c>
      <c r="J328" s="430" t="s">
        <v>1935</v>
      </c>
      <c r="K328" s="404" t="s">
        <v>7395</v>
      </c>
      <c r="L328"/>
      <c r="M328"/>
      <c r="N328"/>
      <c r="O328"/>
      <c r="P328"/>
      <c r="Q328"/>
      <c r="R328"/>
    </row>
    <row r="329" spans="1:18" ht="15" customHeight="1" thickBot="1">
      <c r="A329" s="413" t="s">
        <v>381</v>
      </c>
      <c r="B329" s="419">
        <v>2</v>
      </c>
      <c r="C329" s="419" t="s">
        <v>7393</v>
      </c>
      <c r="D329" s="407" t="s">
        <v>7391</v>
      </c>
      <c r="E329" s="413" t="s">
        <v>382</v>
      </c>
      <c r="F329" s="417" t="s">
        <v>23</v>
      </c>
      <c r="G329" s="418" t="s">
        <v>1434</v>
      </c>
      <c r="H329" s="416" t="s">
        <v>1937</v>
      </c>
      <c r="I329" s="431" t="s">
        <v>1936</v>
      </c>
      <c r="J329" s="430" t="s">
        <v>1937</v>
      </c>
      <c r="K329" s="404" t="s">
        <v>7392</v>
      </c>
      <c r="L329"/>
      <c r="M329"/>
      <c r="N329"/>
      <c r="O329"/>
      <c r="P329"/>
      <c r="Q329"/>
      <c r="R329"/>
    </row>
    <row r="330" spans="1:18" ht="15" customHeight="1" thickBot="1">
      <c r="A330" s="413" t="s">
        <v>383</v>
      </c>
      <c r="B330" s="419">
        <v>1</v>
      </c>
      <c r="C330" s="419" t="s">
        <v>7396</v>
      </c>
      <c r="D330" s="407" t="s">
        <v>7403</v>
      </c>
      <c r="E330" s="413" t="s">
        <v>384</v>
      </c>
      <c r="F330" s="417" t="s">
        <v>23</v>
      </c>
      <c r="G330" s="418" t="s">
        <v>1434</v>
      </c>
      <c r="H330" s="416" t="s">
        <v>1939</v>
      </c>
      <c r="I330" s="431" t="s">
        <v>1938</v>
      </c>
      <c r="J330" s="430" t="s">
        <v>1939</v>
      </c>
      <c r="K330" s="404" t="s">
        <v>7404</v>
      </c>
      <c r="L330"/>
      <c r="M330"/>
      <c r="N330"/>
      <c r="O330"/>
      <c r="P330"/>
      <c r="Q330"/>
      <c r="R330"/>
    </row>
    <row r="331" spans="1:18" ht="15" customHeight="1" thickBot="1">
      <c r="A331" s="413" t="s">
        <v>383</v>
      </c>
      <c r="B331" s="419">
        <v>2</v>
      </c>
      <c r="C331" s="419" t="s">
        <v>7399</v>
      </c>
      <c r="D331" s="407" t="s">
        <v>7397</v>
      </c>
      <c r="E331" s="413" t="s">
        <v>384</v>
      </c>
      <c r="F331" s="417" t="s">
        <v>23</v>
      </c>
      <c r="G331" s="418" t="s">
        <v>1434</v>
      </c>
      <c r="H331" s="416" t="s">
        <v>1941</v>
      </c>
      <c r="I331" s="431" t="s">
        <v>1940</v>
      </c>
      <c r="J331" s="430" t="s">
        <v>1941</v>
      </c>
      <c r="K331" s="404" t="s">
        <v>7398</v>
      </c>
      <c r="L331"/>
      <c r="M331"/>
      <c r="N331"/>
      <c r="O331"/>
      <c r="P331"/>
      <c r="Q331"/>
      <c r="R331"/>
    </row>
    <row r="332" spans="1:18" ht="15" customHeight="1" thickBot="1">
      <c r="A332" s="413" t="s">
        <v>383</v>
      </c>
      <c r="B332" s="419">
        <v>3</v>
      </c>
      <c r="C332" s="419" t="s">
        <v>7402</v>
      </c>
      <c r="D332" s="407" t="s">
        <v>7400</v>
      </c>
      <c r="E332" s="413" t="s">
        <v>384</v>
      </c>
      <c r="F332" s="417" t="s">
        <v>23</v>
      </c>
      <c r="G332" s="418" t="s">
        <v>1434</v>
      </c>
      <c r="H332" s="416" t="s">
        <v>1943</v>
      </c>
      <c r="I332" s="431" t="s">
        <v>1942</v>
      </c>
      <c r="J332" s="430" t="s">
        <v>1943</v>
      </c>
      <c r="K332" s="404" t="s">
        <v>7401</v>
      </c>
      <c r="L332"/>
      <c r="M332"/>
      <c r="N332"/>
      <c r="O332"/>
      <c r="P332"/>
      <c r="Q332"/>
      <c r="R332"/>
    </row>
    <row r="333" spans="1:18" ht="15" customHeight="1" thickBot="1">
      <c r="A333" s="413" t="s">
        <v>383</v>
      </c>
      <c r="B333" s="419">
        <v>4</v>
      </c>
      <c r="C333" s="419" t="s">
        <v>7405</v>
      </c>
      <c r="D333" s="407" t="s">
        <v>7406</v>
      </c>
      <c r="E333" s="413" t="s">
        <v>384</v>
      </c>
      <c r="F333" s="417" t="s">
        <v>23</v>
      </c>
      <c r="G333" s="418" t="s">
        <v>1434</v>
      </c>
      <c r="H333" s="416" t="s">
        <v>1945</v>
      </c>
      <c r="I333" s="431" t="s">
        <v>1944</v>
      </c>
      <c r="J333" s="430" t="s">
        <v>1945</v>
      </c>
      <c r="K333" s="404" t="s">
        <v>7407</v>
      </c>
      <c r="L333"/>
      <c r="M333"/>
      <c r="N333"/>
      <c r="O333"/>
      <c r="P333"/>
      <c r="Q333"/>
      <c r="R333"/>
    </row>
    <row r="334" spans="1:18" ht="15" customHeight="1" thickBot="1">
      <c r="A334" s="413" t="s">
        <v>385</v>
      </c>
      <c r="B334" s="419">
        <v>1</v>
      </c>
      <c r="C334" s="419" t="s">
        <v>7408</v>
      </c>
      <c r="D334" s="407" t="s">
        <v>7409</v>
      </c>
      <c r="E334" s="413" t="s">
        <v>386</v>
      </c>
      <c r="F334" s="417" t="s">
        <v>34</v>
      </c>
      <c r="G334" s="418" t="s">
        <v>1434</v>
      </c>
      <c r="H334" s="416" t="s">
        <v>3995</v>
      </c>
      <c r="I334" s="431" t="s">
        <v>386</v>
      </c>
      <c r="J334" s="430" t="s">
        <v>3995</v>
      </c>
      <c r="K334" s="404" t="s">
        <v>7410</v>
      </c>
      <c r="L334"/>
      <c r="M334"/>
      <c r="N334"/>
      <c r="O334"/>
      <c r="P334"/>
      <c r="Q334"/>
      <c r="R334"/>
    </row>
    <row r="335" spans="1:18" ht="15" customHeight="1" thickBot="1">
      <c r="A335" s="413" t="s">
        <v>387</v>
      </c>
      <c r="B335" s="419">
        <v>1</v>
      </c>
      <c r="C335" s="419" t="s">
        <v>7411</v>
      </c>
      <c r="D335" s="407" t="s">
        <v>7415</v>
      </c>
      <c r="E335" s="413" t="s">
        <v>388</v>
      </c>
      <c r="F335" s="417" t="s">
        <v>23</v>
      </c>
      <c r="G335" s="418" t="s">
        <v>1434</v>
      </c>
      <c r="H335" s="416" t="s">
        <v>1947</v>
      </c>
      <c r="I335" s="431" t="s">
        <v>1946</v>
      </c>
      <c r="J335" s="430" t="s">
        <v>1947</v>
      </c>
      <c r="K335" s="404" t="s">
        <v>7416</v>
      </c>
      <c r="L335"/>
      <c r="M335"/>
      <c r="N335"/>
      <c r="O335"/>
      <c r="P335"/>
      <c r="Q335"/>
      <c r="R335"/>
    </row>
    <row r="336" spans="1:18" ht="15" customHeight="1" thickBot="1">
      <c r="A336" s="413" t="s">
        <v>387</v>
      </c>
      <c r="B336" s="419">
        <v>2</v>
      </c>
      <c r="C336" s="419" t="s">
        <v>7414</v>
      </c>
      <c r="D336" s="407" t="s">
        <v>7412</v>
      </c>
      <c r="E336" s="413" t="s">
        <v>388</v>
      </c>
      <c r="F336" s="417" t="s">
        <v>23</v>
      </c>
      <c r="G336" s="418" t="s">
        <v>1434</v>
      </c>
      <c r="H336" s="416" t="s">
        <v>1949</v>
      </c>
      <c r="I336" s="431" t="s">
        <v>1948</v>
      </c>
      <c r="J336" s="430" t="s">
        <v>1949</v>
      </c>
      <c r="K336" s="404" t="s">
        <v>7413</v>
      </c>
      <c r="L336"/>
      <c r="M336"/>
      <c r="N336"/>
      <c r="O336"/>
      <c r="P336"/>
      <c r="Q336"/>
      <c r="R336"/>
    </row>
    <row r="337" spans="1:18" ht="15" customHeight="1" thickBot="1">
      <c r="A337" s="413" t="s">
        <v>389</v>
      </c>
      <c r="B337" s="419">
        <v>1</v>
      </c>
      <c r="C337" s="419" t="s">
        <v>7417</v>
      </c>
      <c r="D337" s="407" t="s">
        <v>7421</v>
      </c>
      <c r="E337" s="413" t="s">
        <v>390</v>
      </c>
      <c r="F337" s="417" t="s">
        <v>23</v>
      </c>
      <c r="G337" s="418" t="s">
        <v>1434</v>
      </c>
      <c r="H337" s="416" t="s">
        <v>1951</v>
      </c>
      <c r="I337" s="431" t="s">
        <v>1950</v>
      </c>
      <c r="J337" s="430" t="s">
        <v>1951</v>
      </c>
      <c r="K337" s="404" t="s">
        <v>7422</v>
      </c>
      <c r="L337"/>
      <c r="M337"/>
      <c r="N337"/>
      <c r="O337"/>
      <c r="P337"/>
      <c r="Q337"/>
      <c r="R337"/>
    </row>
    <row r="338" spans="1:18" ht="15" customHeight="1" thickBot="1">
      <c r="A338" s="413" t="s">
        <v>389</v>
      </c>
      <c r="B338" s="419">
        <v>2</v>
      </c>
      <c r="C338" s="419" t="s">
        <v>7420</v>
      </c>
      <c r="D338" s="407" t="s">
        <v>7418</v>
      </c>
      <c r="E338" s="413" t="s">
        <v>390</v>
      </c>
      <c r="F338" s="417" t="s">
        <v>23</v>
      </c>
      <c r="G338" s="418" t="s">
        <v>1434</v>
      </c>
      <c r="H338" s="416" t="s">
        <v>1953</v>
      </c>
      <c r="I338" s="431" t="s">
        <v>1952</v>
      </c>
      <c r="J338" s="430" t="s">
        <v>1953</v>
      </c>
      <c r="K338" s="404" t="s">
        <v>7419</v>
      </c>
      <c r="L338"/>
      <c r="M338"/>
      <c r="N338"/>
      <c r="O338"/>
      <c r="P338"/>
      <c r="Q338"/>
      <c r="R338"/>
    </row>
    <row r="339" spans="1:18" ht="15" customHeight="1" thickBot="1">
      <c r="A339" s="413" t="s">
        <v>391</v>
      </c>
      <c r="B339" s="419">
        <v>1</v>
      </c>
      <c r="C339" s="419" t="s">
        <v>7423</v>
      </c>
      <c r="D339" s="407" t="s">
        <v>7424</v>
      </c>
      <c r="E339" s="413" t="s">
        <v>5670</v>
      </c>
      <c r="F339" s="417" t="s">
        <v>18</v>
      </c>
      <c r="G339" s="418" t="s">
        <v>1434</v>
      </c>
      <c r="H339" s="416" t="s">
        <v>1954</v>
      </c>
      <c r="I339" s="431" t="s">
        <v>5670</v>
      </c>
      <c r="J339" s="430" t="s">
        <v>1954</v>
      </c>
      <c r="K339" s="404" t="s">
        <v>7425</v>
      </c>
      <c r="L339"/>
      <c r="M339"/>
      <c r="N339"/>
      <c r="O339"/>
      <c r="P339"/>
      <c r="Q339"/>
      <c r="R339"/>
    </row>
    <row r="340" spans="1:18" ht="15" customHeight="1" thickBot="1">
      <c r="A340" s="413" t="s">
        <v>392</v>
      </c>
      <c r="B340" s="419">
        <v>1</v>
      </c>
      <c r="C340" s="419" t="s">
        <v>7426</v>
      </c>
      <c r="D340" s="407" t="s">
        <v>7427</v>
      </c>
      <c r="E340" s="413" t="s">
        <v>393</v>
      </c>
      <c r="F340" s="417" t="s">
        <v>34</v>
      </c>
      <c r="G340" s="418" t="s">
        <v>1434</v>
      </c>
      <c r="H340" s="416" t="s">
        <v>3996</v>
      </c>
      <c r="I340" s="431" t="s">
        <v>393</v>
      </c>
      <c r="J340" s="430" t="s">
        <v>3996</v>
      </c>
      <c r="K340" s="404" t="s">
        <v>7428</v>
      </c>
      <c r="L340"/>
      <c r="M340"/>
      <c r="N340"/>
      <c r="O340"/>
      <c r="P340"/>
      <c r="Q340"/>
      <c r="R340"/>
    </row>
    <row r="341" spans="1:18" ht="15" customHeight="1" thickBot="1">
      <c r="A341" s="413" t="s">
        <v>394</v>
      </c>
      <c r="B341" s="419">
        <v>1</v>
      </c>
      <c r="C341" s="419" t="s">
        <v>7429</v>
      </c>
      <c r="D341" s="407" t="s">
        <v>7430</v>
      </c>
      <c r="E341" s="413" t="s">
        <v>395</v>
      </c>
      <c r="F341" s="417" t="s">
        <v>23</v>
      </c>
      <c r="G341" s="418" t="s">
        <v>1434</v>
      </c>
      <c r="H341" s="416" t="s">
        <v>1956</v>
      </c>
      <c r="I341" s="431" t="s">
        <v>1955</v>
      </c>
      <c r="J341" s="430" t="s">
        <v>1956</v>
      </c>
      <c r="K341" s="404" t="s">
        <v>7431</v>
      </c>
      <c r="L341"/>
      <c r="M341"/>
      <c r="N341"/>
      <c r="O341"/>
      <c r="P341"/>
      <c r="Q341"/>
      <c r="R341"/>
    </row>
    <row r="342" spans="1:18" ht="15" customHeight="1" thickBot="1">
      <c r="A342" s="413" t="s">
        <v>394</v>
      </c>
      <c r="B342" s="419">
        <v>2</v>
      </c>
      <c r="C342" s="419" t="s">
        <v>7432</v>
      </c>
      <c r="D342" s="407" t="s">
        <v>7433</v>
      </c>
      <c r="E342" s="413" t="s">
        <v>395</v>
      </c>
      <c r="F342" s="417" t="s">
        <v>23</v>
      </c>
      <c r="G342" s="418" t="s">
        <v>1434</v>
      </c>
      <c r="H342" s="416" t="s">
        <v>1958</v>
      </c>
      <c r="I342" s="431" t="s">
        <v>1957</v>
      </c>
      <c r="J342" s="430" t="s">
        <v>1958</v>
      </c>
      <c r="K342" s="404" t="s">
        <v>7434</v>
      </c>
      <c r="L342"/>
      <c r="M342"/>
      <c r="N342"/>
      <c r="O342"/>
      <c r="P342"/>
      <c r="Q342"/>
      <c r="R342"/>
    </row>
    <row r="343" spans="1:18" ht="15" customHeight="1" thickBot="1">
      <c r="A343" s="413" t="s">
        <v>396</v>
      </c>
      <c r="B343" s="419">
        <v>1</v>
      </c>
      <c r="C343" s="419" t="s">
        <v>7435</v>
      </c>
      <c r="D343" s="407" t="s">
        <v>7436</v>
      </c>
      <c r="E343" s="413" t="s">
        <v>397</v>
      </c>
      <c r="F343" s="417" t="s">
        <v>23</v>
      </c>
      <c r="G343" s="418" t="s">
        <v>1434</v>
      </c>
      <c r="H343" s="416" t="s">
        <v>1960</v>
      </c>
      <c r="I343" s="431" t="s">
        <v>1959</v>
      </c>
      <c r="J343" s="430" t="s">
        <v>1960</v>
      </c>
      <c r="K343" s="404" t="s">
        <v>7437</v>
      </c>
      <c r="L343"/>
      <c r="M343"/>
      <c r="N343"/>
      <c r="O343"/>
      <c r="P343"/>
      <c r="Q343"/>
      <c r="R343"/>
    </row>
    <row r="344" spans="1:18" ht="15" customHeight="1" thickBot="1">
      <c r="A344" s="413" t="s">
        <v>396</v>
      </c>
      <c r="B344" s="419">
        <v>2</v>
      </c>
      <c r="C344" s="419" t="s">
        <v>7438</v>
      </c>
      <c r="D344" s="407" t="s">
        <v>7439</v>
      </c>
      <c r="E344" s="413" t="s">
        <v>397</v>
      </c>
      <c r="F344" s="417" t="s">
        <v>23</v>
      </c>
      <c r="G344" s="418" t="s">
        <v>1434</v>
      </c>
      <c r="H344" s="416" t="s">
        <v>1962</v>
      </c>
      <c r="I344" s="431" t="s">
        <v>1961</v>
      </c>
      <c r="J344" s="430" t="s">
        <v>1962</v>
      </c>
      <c r="K344" s="404" t="s">
        <v>7440</v>
      </c>
      <c r="L344"/>
      <c r="M344"/>
      <c r="N344"/>
      <c r="O344"/>
      <c r="P344"/>
      <c r="Q344"/>
      <c r="R344"/>
    </row>
    <row r="345" spans="1:18" ht="15" customHeight="1" thickBot="1">
      <c r="A345" s="413" t="s">
        <v>3949</v>
      </c>
      <c r="B345" s="419">
        <v>1</v>
      </c>
      <c r="C345" s="419" t="s">
        <v>7441</v>
      </c>
      <c r="D345" s="407" t="s">
        <v>7442</v>
      </c>
      <c r="E345" s="413" t="s">
        <v>3830</v>
      </c>
      <c r="F345" s="417" t="s">
        <v>18</v>
      </c>
      <c r="G345" s="418" t="s">
        <v>1434</v>
      </c>
      <c r="H345" s="416" t="s">
        <v>5541</v>
      </c>
      <c r="I345" s="431" t="s">
        <v>3830</v>
      </c>
      <c r="J345" s="430" t="s">
        <v>5541</v>
      </c>
      <c r="K345" s="404" t="s">
        <v>7443</v>
      </c>
      <c r="L345"/>
      <c r="M345"/>
      <c r="N345"/>
      <c r="O345"/>
      <c r="P345"/>
      <c r="Q345"/>
      <c r="R345"/>
    </row>
    <row r="346" spans="1:18" ht="15" customHeight="1" thickBot="1">
      <c r="A346" s="413" t="s">
        <v>398</v>
      </c>
      <c r="B346" s="419">
        <v>1</v>
      </c>
      <c r="C346" s="419" t="s">
        <v>7444</v>
      </c>
      <c r="D346" s="407" t="s">
        <v>7448</v>
      </c>
      <c r="E346" s="413" t="s">
        <v>399</v>
      </c>
      <c r="F346" s="417" t="s">
        <v>23</v>
      </c>
      <c r="G346" s="418" t="s">
        <v>1434</v>
      </c>
      <c r="H346" s="416" t="s">
        <v>1964</v>
      </c>
      <c r="I346" s="431" t="s">
        <v>1963</v>
      </c>
      <c r="J346" s="430" t="s">
        <v>1964</v>
      </c>
      <c r="K346" s="404" t="s">
        <v>7449</v>
      </c>
      <c r="L346"/>
      <c r="M346"/>
      <c r="N346"/>
      <c r="O346"/>
      <c r="P346"/>
      <c r="Q346"/>
      <c r="R346"/>
    </row>
    <row r="347" spans="1:18" ht="15" customHeight="1" thickBot="1">
      <c r="A347" s="413" t="s">
        <v>398</v>
      </c>
      <c r="B347" s="419">
        <v>2</v>
      </c>
      <c r="C347" s="419" t="s">
        <v>7447</v>
      </c>
      <c r="D347" s="407" t="s">
        <v>7445</v>
      </c>
      <c r="E347" s="413" t="s">
        <v>399</v>
      </c>
      <c r="F347" s="417" t="s">
        <v>23</v>
      </c>
      <c r="G347" s="418" t="s">
        <v>1434</v>
      </c>
      <c r="H347" s="416" t="s">
        <v>1966</v>
      </c>
      <c r="I347" s="431" t="s">
        <v>1965</v>
      </c>
      <c r="J347" s="430" t="s">
        <v>1966</v>
      </c>
      <c r="K347" s="404" t="s">
        <v>7446</v>
      </c>
      <c r="L347"/>
      <c r="M347"/>
      <c r="N347"/>
      <c r="O347"/>
      <c r="P347"/>
      <c r="Q347"/>
      <c r="R347"/>
    </row>
    <row r="348" spans="1:18" ht="15" customHeight="1" thickBot="1">
      <c r="A348" s="413" t="s">
        <v>400</v>
      </c>
      <c r="B348" s="419">
        <v>1</v>
      </c>
      <c r="C348" s="419" t="s">
        <v>7450</v>
      </c>
      <c r="D348" s="407" t="s">
        <v>7454</v>
      </c>
      <c r="E348" s="413" t="s">
        <v>401</v>
      </c>
      <c r="F348" s="417" t="s">
        <v>23</v>
      </c>
      <c r="G348" s="418" t="s">
        <v>1434</v>
      </c>
      <c r="H348" s="416" t="s">
        <v>1968</v>
      </c>
      <c r="I348" s="431" t="s">
        <v>1967</v>
      </c>
      <c r="J348" s="430" t="s">
        <v>1968</v>
      </c>
      <c r="K348" s="404" t="s">
        <v>7452</v>
      </c>
      <c r="L348"/>
      <c r="M348"/>
      <c r="N348"/>
      <c r="O348"/>
      <c r="P348"/>
      <c r="Q348"/>
      <c r="R348"/>
    </row>
    <row r="349" spans="1:18" ht="15" customHeight="1" thickBot="1">
      <c r="A349" s="413" t="s">
        <v>400</v>
      </c>
      <c r="B349" s="419">
        <v>2</v>
      </c>
      <c r="C349" s="419" t="s">
        <v>7453</v>
      </c>
      <c r="D349" s="407" t="s">
        <v>7451</v>
      </c>
      <c r="E349" s="413" t="s">
        <v>401</v>
      </c>
      <c r="F349" s="417" t="s">
        <v>23</v>
      </c>
      <c r="G349" s="418" t="s">
        <v>1434</v>
      </c>
      <c r="H349" s="416" t="s">
        <v>1970</v>
      </c>
      <c r="I349" s="431" t="s">
        <v>1969</v>
      </c>
      <c r="J349" s="430" t="s">
        <v>1970</v>
      </c>
      <c r="K349" s="404" t="s">
        <v>7452</v>
      </c>
      <c r="L349"/>
      <c r="M349"/>
      <c r="N349"/>
      <c r="O349"/>
      <c r="P349"/>
      <c r="Q349"/>
      <c r="R349"/>
    </row>
    <row r="350" spans="1:18" ht="15" customHeight="1" thickBot="1">
      <c r="A350" s="413" t="s">
        <v>402</v>
      </c>
      <c r="B350" s="419">
        <v>1</v>
      </c>
      <c r="C350" s="419" t="s">
        <v>7455</v>
      </c>
      <c r="D350" s="407" t="s">
        <v>7456</v>
      </c>
      <c r="E350" s="413" t="s">
        <v>403</v>
      </c>
      <c r="F350" s="417" t="s">
        <v>23</v>
      </c>
      <c r="G350" s="418" t="s">
        <v>1434</v>
      </c>
      <c r="H350" s="416" t="s">
        <v>1972</v>
      </c>
      <c r="I350" s="431" t="s">
        <v>1971</v>
      </c>
      <c r="J350" s="430" t="s">
        <v>1972</v>
      </c>
      <c r="K350" s="404" t="s">
        <v>7457</v>
      </c>
      <c r="L350"/>
      <c r="M350"/>
      <c r="N350"/>
      <c r="O350"/>
      <c r="P350"/>
      <c r="Q350"/>
      <c r="R350"/>
    </row>
    <row r="351" spans="1:18" ht="15" customHeight="1" thickBot="1">
      <c r="A351" s="413" t="s">
        <v>404</v>
      </c>
      <c r="B351" s="419">
        <v>1</v>
      </c>
      <c r="C351" s="419" t="s">
        <v>7458</v>
      </c>
      <c r="D351" s="407" t="s">
        <v>7459</v>
      </c>
      <c r="E351" s="413" t="s">
        <v>405</v>
      </c>
      <c r="F351" s="417" t="s">
        <v>23</v>
      </c>
      <c r="G351" s="418" t="s">
        <v>1434</v>
      </c>
      <c r="H351" s="416" t="s">
        <v>1974</v>
      </c>
      <c r="I351" s="431" t="s">
        <v>1973</v>
      </c>
      <c r="J351" s="430" t="s">
        <v>1974</v>
      </c>
      <c r="K351" s="404" t="s">
        <v>7460</v>
      </c>
      <c r="L351"/>
      <c r="M351"/>
      <c r="N351"/>
      <c r="O351"/>
      <c r="P351"/>
      <c r="Q351"/>
      <c r="R351"/>
    </row>
    <row r="352" spans="1:18" ht="15" customHeight="1" thickBot="1">
      <c r="A352" s="413" t="s">
        <v>406</v>
      </c>
      <c r="B352" s="419">
        <v>1</v>
      </c>
      <c r="C352" s="419" t="s">
        <v>7461</v>
      </c>
      <c r="D352" s="407" t="s">
        <v>7462</v>
      </c>
      <c r="E352" s="413" t="s">
        <v>5667</v>
      </c>
      <c r="F352" s="417" t="s">
        <v>18</v>
      </c>
      <c r="G352" s="418" t="s">
        <v>1434</v>
      </c>
      <c r="H352" s="416" t="s">
        <v>1975</v>
      </c>
      <c r="I352" s="431" t="s">
        <v>5667</v>
      </c>
      <c r="J352" s="430" t="s">
        <v>1975</v>
      </c>
      <c r="K352" s="404" t="s">
        <v>7463</v>
      </c>
      <c r="L352"/>
      <c r="M352"/>
      <c r="N352"/>
      <c r="O352"/>
      <c r="P352"/>
      <c r="Q352"/>
      <c r="R352"/>
    </row>
    <row r="353" spans="1:18" ht="15" customHeight="1" thickBot="1">
      <c r="A353" s="413" t="s">
        <v>407</v>
      </c>
      <c r="B353" s="419">
        <v>1</v>
      </c>
      <c r="C353" s="419" t="s">
        <v>7464</v>
      </c>
      <c r="D353" s="407" t="s">
        <v>7468</v>
      </c>
      <c r="E353" s="413" t="s">
        <v>408</v>
      </c>
      <c r="F353" s="417" t="s">
        <v>23</v>
      </c>
      <c r="G353" s="418" t="s">
        <v>1434</v>
      </c>
      <c r="H353" s="416" t="s">
        <v>1977</v>
      </c>
      <c r="I353" s="431" t="s">
        <v>1976</v>
      </c>
      <c r="J353" s="430" t="s">
        <v>1977</v>
      </c>
      <c r="K353" s="404" t="s">
        <v>7469</v>
      </c>
      <c r="L353"/>
      <c r="M353"/>
      <c r="N353"/>
      <c r="O353"/>
      <c r="P353"/>
      <c r="Q353"/>
      <c r="R353"/>
    </row>
    <row r="354" spans="1:18" ht="15" customHeight="1" thickBot="1">
      <c r="A354" s="413" t="s">
        <v>407</v>
      </c>
      <c r="B354" s="419">
        <v>2</v>
      </c>
      <c r="C354" s="419" t="s">
        <v>7467</v>
      </c>
      <c r="D354" s="407" t="s">
        <v>7465</v>
      </c>
      <c r="E354" s="413" t="s">
        <v>408</v>
      </c>
      <c r="F354" s="417" t="s">
        <v>23</v>
      </c>
      <c r="G354" s="418" t="s">
        <v>1434</v>
      </c>
      <c r="H354" s="416" t="s">
        <v>1979</v>
      </c>
      <c r="I354" s="431" t="s">
        <v>1978</v>
      </c>
      <c r="J354" s="430" t="s">
        <v>1979</v>
      </c>
      <c r="K354" s="404" t="s">
        <v>7466</v>
      </c>
      <c r="L354"/>
      <c r="M354"/>
      <c r="N354"/>
      <c r="O354"/>
      <c r="P354"/>
      <c r="Q354"/>
      <c r="R354"/>
    </row>
    <row r="355" spans="1:18" ht="15" customHeight="1" thickBot="1">
      <c r="A355" s="413" t="s">
        <v>409</v>
      </c>
      <c r="B355" s="419">
        <v>1</v>
      </c>
      <c r="C355" s="419" t="s">
        <v>7470</v>
      </c>
      <c r="D355" s="407" t="s">
        <v>7505</v>
      </c>
      <c r="E355" s="413" t="s">
        <v>410</v>
      </c>
      <c r="F355" s="417" t="s">
        <v>23</v>
      </c>
      <c r="G355" s="418" t="s">
        <v>1434</v>
      </c>
      <c r="H355" s="416" t="s">
        <v>1981</v>
      </c>
      <c r="I355" s="431" t="s">
        <v>7506</v>
      </c>
      <c r="J355" s="430" t="s">
        <v>1981</v>
      </c>
      <c r="K355" s="404" t="s">
        <v>7507</v>
      </c>
      <c r="L355"/>
      <c r="M355"/>
      <c r="N355"/>
      <c r="O355"/>
      <c r="P355"/>
      <c r="Q355"/>
      <c r="R355"/>
    </row>
    <row r="356" spans="1:18" ht="15" customHeight="1" thickBot="1">
      <c r="A356" s="413" t="s">
        <v>409</v>
      </c>
      <c r="B356" s="419">
        <v>2</v>
      </c>
      <c r="C356" s="419" t="s">
        <v>7474</v>
      </c>
      <c r="D356" s="407" t="s">
        <v>7471</v>
      </c>
      <c r="E356" s="413" t="s">
        <v>410</v>
      </c>
      <c r="F356" s="417" t="s">
        <v>23</v>
      </c>
      <c r="G356" s="418" t="s">
        <v>1434</v>
      </c>
      <c r="H356" s="416" t="s">
        <v>1983</v>
      </c>
      <c r="I356" s="431" t="s">
        <v>7472</v>
      </c>
      <c r="J356" s="430" t="s">
        <v>1983</v>
      </c>
      <c r="K356" s="404" t="s">
        <v>7473</v>
      </c>
      <c r="L356"/>
      <c r="M356"/>
      <c r="N356"/>
      <c r="O356"/>
      <c r="P356"/>
      <c r="Q356"/>
      <c r="R356"/>
    </row>
    <row r="357" spans="1:18" ht="15" customHeight="1" thickBot="1">
      <c r="A357" s="413" t="s">
        <v>409</v>
      </c>
      <c r="B357" s="419">
        <v>3</v>
      </c>
      <c r="C357" s="419" t="s">
        <v>7478</v>
      </c>
      <c r="D357" s="407" t="s">
        <v>7490</v>
      </c>
      <c r="E357" s="413" t="s">
        <v>410</v>
      </c>
      <c r="F357" s="417" t="s">
        <v>23</v>
      </c>
      <c r="G357" s="418" t="s">
        <v>1434</v>
      </c>
      <c r="H357" s="416" t="s">
        <v>1984</v>
      </c>
      <c r="I357" s="431" t="s">
        <v>7491</v>
      </c>
      <c r="J357" s="430" t="s">
        <v>1984</v>
      </c>
      <c r="K357" s="404" t="s">
        <v>7492</v>
      </c>
      <c r="L357"/>
      <c r="M357"/>
      <c r="N357"/>
      <c r="O357"/>
      <c r="P357"/>
      <c r="Q357"/>
      <c r="R357"/>
    </row>
    <row r="358" spans="1:18" ht="15" customHeight="1" thickBot="1">
      <c r="A358" s="413" t="s">
        <v>409</v>
      </c>
      <c r="B358" s="419">
        <v>4</v>
      </c>
      <c r="C358" s="419" t="s">
        <v>7482</v>
      </c>
      <c r="D358" s="407" t="s">
        <v>7475</v>
      </c>
      <c r="E358" s="413" t="s">
        <v>410</v>
      </c>
      <c r="F358" s="417" t="s">
        <v>23</v>
      </c>
      <c r="G358" s="418" t="s">
        <v>1434</v>
      </c>
      <c r="H358" s="416" t="s">
        <v>1985</v>
      </c>
      <c r="I358" s="431" t="s">
        <v>7476</v>
      </c>
      <c r="J358" s="430" t="s">
        <v>1985</v>
      </c>
      <c r="K358" s="404" t="s">
        <v>7477</v>
      </c>
      <c r="L358"/>
      <c r="M358"/>
      <c r="N358"/>
      <c r="O358"/>
      <c r="P358"/>
      <c r="Q358"/>
      <c r="R358"/>
    </row>
    <row r="359" spans="1:18" ht="15" customHeight="1" thickBot="1">
      <c r="A359" s="413" t="s">
        <v>409</v>
      </c>
      <c r="B359" s="419">
        <v>5</v>
      </c>
      <c r="C359" s="419" t="s">
        <v>7485</v>
      </c>
      <c r="D359" s="407" t="s">
        <v>7479</v>
      </c>
      <c r="E359" s="413" t="s">
        <v>410</v>
      </c>
      <c r="F359" s="417" t="s">
        <v>23</v>
      </c>
      <c r="G359" s="418" t="s">
        <v>1434</v>
      </c>
      <c r="H359" s="416" t="s">
        <v>1982</v>
      </c>
      <c r="I359" s="431" t="s">
        <v>7480</v>
      </c>
      <c r="J359" s="430" t="s">
        <v>1982</v>
      </c>
      <c r="K359" s="404" t="s">
        <v>7481</v>
      </c>
      <c r="L359"/>
      <c r="M359"/>
      <c r="N359"/>
      <c r="O359"/>
      <c r="P359"/>
      <c r="Q359"/>
      <c r="R359"/>
    </row>
    <row r="360" spans="1:18" ht="15" customHeight="1" thickBot="1">
      <c r="A360" s="413" t="s">
        <v>409</v>
      </c>
      <c r="B360" s="419">
        <v>6</v>
      </c>
      <c r="C360" s="419" t="s">
        <v>7489</v>
      </c>
      <c r="D360" s="407" t="s">
        <v>7509</v>
      </c>
      <c r="E360" s="413" t="s">
        <v>410</v>
      </c>
      <c r="F360" s="417" t="s">
        <v>23</v>
      </c>
      <c r="G360" s="418" t="s">
        <v>1434</v>
      </c>
      <c r="H360" s="416" t="s">
        <v>1987</v>
      </c>
      <c r="I360" s="431" t="s">
        <v>1986</v>
      </c>
      <c r="J360" s="430" t="s">
        <v>1987</v>
      </c>
      <c r="K360" s="404" t="s">
        <v>7510</v>
      </c>
      <c r="L360"/>
      <c r="M360"/>
      <c r="N360"/>
      <c r="O360"/>
      <c r="P360"/>
      <c r="Q360"/>
      <c r="R360"/>
    </row>
    <row r="361" spans="1:18" ht="15" customHeight="1" thickBot="1">
      <c r="A361" s="413" t="s">
        <v>409</v>
      </c>
      <c r="B361" s="419">
        <v>7</v>
      </c>
      <c r="C361" s="419" t="s">
        <v>7493</v>
      </c>
      <c r="D361" s="407" t="s">
        <v>7501</v>
      </c>
      <c r="E361" s="413" t="s">
        <v>410</v>
      </c>
      <c r="F361" s="417" t="s">
        <v>23</v>
      </c>
      <c r="G361" s="418" t="s">
        <v>1434</v>
      </c>
      <c r="H361" s="416" t="s">
        <v>1988</v>
      </c>
      <c r="I361" s="431" t="s">
        <v>7502</v>
      </c>
      <c r="J361" s="430" t="s">
        <v>1988</v>
      </c>
      <c r="K361" s="404" t="s">
        <v>7503</v>
      </c>
      <c r="L361"/>
      <c r="M361"/>
      <c r="N361"/>
      <c r="O361"/>
      <c r="P361"/>
      <c r="Q361"/>
      <c r="R361"/>
    </row>
    <row r="362" spans="1:18" ht="15" customHeight="1" thickBot="1">
      <c r="A362" s="413" t="s">
        <v>409</v>
      </c>
      <c r="B362" s="419">
        <v>8</v>
      </c>
      <c r="C362" s="419" t="s">
        <v>7496</v>
      </c>
      <c r="D362" s="407" t="s">
        <v>7483</v>
      </c>
      <c r="E362" s="413" t="s">
        <v>410</v>
      </c>
      <c r="F362" s="417" t="s">
        <v>23</v>
      </c>
      <c r="G362" s="418" t="s">
        <v>1434</v>
      </c>
      <c r="H362" s="416" t="s">
        <v>1989</v>
      </c>
      <c r="I362" s="431" t="s">
        <v>1620</v>
      </c>
      <c r="J362" s="430" t="s">
        <v>1989</v>
      </c>
      <c r="K362" s="404" t="s">
        <v>7484</v>
      </c>
      <c r="L362"/>
      <c r="M362"/>
      <c r="N362"/>
      <c r="O362"/>
      <c r="P362"/>
      <c r="Q362"/>
      <c r="R362"/>
    </row>
    <row r="363" spans="1:18" ht="15" customHeight="1" thickBot="1">
      <c r="A363" s="413" t="s">
        <v>409</v>
      </c>
      <c r="B363" s="419">
        <v>9</v>
      </c>
      <c r="C363" s="419" t="s">
        <v>7500</v>
      </c>
      <c r="D363" s="407" t="s">
        <v>7494</v>
      </c>
      <c r="E363" s="413" t="s">
        <v>410</v>
      </c>
      <c r="F363" s="417" t="s">
        <v>23</v>
      </c>
      <c r="G363" s="418" t="s">
        <v>1434</v>
      </c>
      <c r="H363" s="416" t="s">
        <v>1991</v>
      </c>
      <c r="I363" s="431" t="s">
        <v>1990</v>
      </c>
      <c r="J363" s="430" t="s">
        <v>1991</v>
      </c>
      <c r="K363" s="404" t="s">
        <v>7495</v>
      </c>
      <c r="L363"/>
      <c r="M363"/>
      <c r="N363"/>
      <c r="O363"/>
      <c r="P363"/>
      <c r="Q363"/>
      <c r="R363"/>
    </row>
    <row r="364" spans="1:18" ht="15" customHeight="1" thickBot="1">
      <c r="A364" s="413" t="s">
        <v>409</v>
      </c>
      <c r="B364" s="419">
        <v>10</v>
      </c>
      <c r="C364" s="419" t="s">
        <v>7504</v>
      </c>
      <c r="D364" s="407" t="s">
        <v>7497</v>
      </c>
      <c r="E364" s="413" t="s">
        <v>410</v>
      </c>
      <c r="F364" s="417" t="s">
        <v>23</v>
      </c>
      <c r="G364" s="418" t="s">
        <v>1434</v>
      </c>
      <c r="H364" s="416" t="s">
        <v>1992</v>
      </c>
      <c r="I364" s="431" t="s">
        <v>7498</v>
      </c>
      <c r="J364" s="430" t="s">
        <v>1992</v>
      </c>
      <c r="K364" s="404" t="s">
        <v>7499</v>
      </c>
      <c r="L364"/>
      <c r="M364"/>
      <c r="N364"/>
      <c r="O364"/>
      <c r="P364"/>
      <c r="Q364"/>
      <c r="R364"/>
    </row>
    <row r="365" spans="1:18" ht="15" customHeight="1" thickBot="1">
      <c r="A365" s="413" t="s">
        <v>409</v>
      </c>
      <c r="B365" s="419">
        <v>11</v>
      </c>
      <c r="C365" s="419" t="s">
        <v>7508</v>
      </c>
      <c r="D365" s="407" t="s">
        <v>7486</v>
      </c>
      <c r="E365" s="413" t="s">
        <v>410</v>
      </c>
      <c r="F365" s="417" t="s">
        <v>23</v>
      </c>
      <c r="G365" s="418" t="s">
        <v>1434</v>
      </c>
      <c r="H365" s="416" t="s">
        <v>1993</v>
      </c>
      <c r="I365" s="431" t="s">
        <v>7487</v>
      </c>
      <c r="J365" s="430" t="s">
        <v>1993</v>
      </c>
      <c r="K365" s="404" t="s">
        <v>7488</v>
      </c>
      <c r="L365"/>
      <c r="M365"/>
      <c r="N365"/>
      <c r="O365"/>
      <c r="P365"/>
      <c r="Q365"/>
      <c r="R365"/>
    </row>
    <row r="366" spans="1:18" ht="15" customHeight="1" thickBot="1">
      <c r="A366" s="413" t="s">
        <v>411</v>
      </c>
      <c r="B366" s="419">
        <v>1</v>
      </c>
      <c r="C366" s="419" t="s">
        <v>7511</v>
      </c>
      <c r="D366" s="407" t="s">
        <v>7512</v>
      </c>
      <c r="E366" s="413" t="s">
        <v>412</v>
      </c>
      <c r="F366" s="417" t="s">
        <v>34</v>
      </c>
      <c r="G366" s="418" t="s">
        <v>1434</v>
      </c>
      <c r="H366" s="416" t="s">
        <v>3997</v>
      </c>
      <c r="I366" s="431" t="s">
        <v>412</v>
      </c>
      <c r="J366" s="430" t="s">
        <v>3997</v>
      </c>
      <c r="K366" s="404" t="s">
        <v>7513</v>
      </c>
      <c r="L366"/>
      <c r="M366"/>
      <c r="N366"/>
      <c r="O366"/>
      <c r="P366"/>
      <c r="Q366"/>
      <c r="R366"/>
    </row>
    <row r="367" spans="1:18" ht="15" customHeight="1" thickBot="1">
      <c r="A367" s="413" t="s">
        <v>5674</v>
      </c>
      <c r="B367" s="419">
        <v>1</v>
      </c>
      <c r="C367" s="419" t="s">
        <v>7514</v>
      </c>
      <c r="D367" s="407" t="s">
        <v>7515</v>
      </c>
      <c r="E367" s="413" t="s">
        <v>5675</v>
      </c>
      <c r="F367" s="417" t="s">
        <v>18</v>
      </c>
      <c r="G367" s="418" t="s">
        <v>1434</v>
      </c>
      <c r="H367" s="416" t="s">
        <v>7516</v>
      </c>
      <c r="I367" s="431" t="s">
        <v>5675</v>
      </c>
      <c r="J367" s="430" t="s">
        <v>7516</v>
      </c>
      <c r="K367" s="404" t="s">
        <v>7517</v>
      </c>
      <c r="L367"/>
      <c r="M367"/>
      <c r="N367"/>
      <c r="O367"/>
      <c r="P367"/>
      <c r="Q367"/>
      <c r="R367"/>
    </row>
    <row r="368" spans="1:18" ht="15" customHeight="1" thickBot="1">
      <c r="A368" s="413" t="s">
        <v>413</v>
      </c>
      <c r="B368" s="419">
        <v>1</v>
      </c>
      <c r="C368" s="419" t="s">
        <v>7518</v>
      </c>
      <c r="D368" s="407" t="s">
        <v>7519</v>
      </c>
      <c r="E368" s="413" t="s">
        <v>5662</v>
      </c>
      <c r="F368" s="417" t="s">
        <v>18</v>
      </c>
      <c r="G368" s="418" t="s">
        <v>1434</v>
      </c>
      <c r="H368" s="416" t="s">
        <v>1994</v>
      </c>
      <c r="I368" s="431" t="s">
        <v>5662</v>
      </c>
      <c r="J368" s="430" t="s">
        <v>1994</v>
      </c>
      <c r="K368" s="404" t="s">
        <v>7520</v>
      </c>
      <c r="L368"/>
      <c r="M368"/>
      <c r="N368"/>
      <c r="O368"/>
      <c r="P368"/>
      <c r="Q368"/>
      <c r="R368"/>
    </row>
    <row r="369" spans="1:18" ht="15" customHeight="1" thickBot="1">
      <c r="A369" s="413" t="s">
        <v>3944</v>
      </c>
      <c r="B369" s="419">
        <v>1</v>
      </c>
      <c r="C369" s="419" t="s">
        <v>7521</v>
      </c>
      <c r="D369" s="407" t="s">
        <v>7522</v>
      </c>
      <c r="E369" s="413" t="s">
        <v>3823</v>
      </c>
      <c r="F369" s="417" t="s">
        <v>18</v>
      </c>
      <c r="G369" s="418" t="s">
        <v>1434</v>
      </c>
      <c r="H369" s="416" t="s">
        <v>3824</v>
      </c>
      <c r="I369" s="431" t="s">
        <v>3823</v>
      </c>
      <c r="J369" s="430" t="s">
        <v>3824</v>
      </c>
      <c r="K369" s="404" t="s">
        <v>7523</v>
      </c>
      <c r="L369"/>
      <c r="M369"/>
      <c r="N369"/>
      <c r="O369"/>
      <c r="P369"/>
      <c r="Q369"/>
      <c r="R369"/>
    </row>
    <row r="370" spans="1:18" ht="15" customHeight="1" thickBot="1">
      <c r="A370" s="413" t="s">
        <v>414</v>
      </c>
      <c r="B370" s="419">
        <v>1</v>
      </c>
      <c r="C370" s="419" t="s">
        <v>7524</v>
      </c>
      <c r="D370" s="407" t="s">
        <v>7525</v>
      </c>
      <c r="E370" s="413" t="s">
        <v>415</v>
      </c>
      <c r="F370" s="417" t="s">
        <v>18</v>
      </c>
      <c r="G370" s="418" t="s">
        <v>1434</v>
      </c>
      <c r="H370" s="416" t="s">
        <v>1996</v>
      </c>
      <c r="I370" s="431" t="s">
        <v>1995</v>
      </c>
      <c r="J370" s="430" t="s">
        <v>1996</v>
      </c>
      <c r="K370" s="404" t="s">
        <v>7526</v>
      </c>
      <c r="L370"/>
      <c r="M370"/>
      <c r="N370"/>
      <c r="O370"/>
      <c r="P370"/>
      <c r="Q370"/>
      <c r="R370"/>
    </row>
    <row r="371" spans="1:18" ht="15" customHeight="1" thickBot="1">
      <c r="A371" s="413" t="s">
        <v>416</v>
      </c>
      <c r="B371" s="419">
        <v>1</v>
      </c>
      <c r="C371" s="419" t="s">
        <v>7527</v>
      </c>
      <c r="D371" s="407" t="s">
        <v>7528</v>
      </c>
      <c r="E371" s="413" t="s">
        <v>417</v>
      </c>
      <c r="F371" s="417" t="s">
        <v>23</v>
      </c>
      <c r="G371" s="418" t="s">
        <v>1434</v>
      </c>
      <c r="H371" s="416" t="s">
        <v>1998</v>
      </c>
      <c r="I371" s="431" t="s">
        <v>1997</v>
      </c>
      <c r="J371" s="430" t="s">
        <v>1998</v>
      </c>
      <c r="K371" s="404" t="s">
        <v>7529</v>
      </c>
      <c r="L371"/>
      <c r="M371"/>
      <c r="N371"/>
      <c r="O371"/>
      <c r="P371"/>
      <c r="Q371"/>
      <c r="R371"/>
    </row>
    <row r="372" spans="1:18" ht="15" customHeight="1" thickBot="1">
      <c r="A372" s="413" t="s">
        <v>416</v>
      </c>
      <c r="B372" s="419">
        <v>2</v>
      </c>
      <c r="C372" s="419" t="s">
        <v>7530</v>
      </c>
      <c r="D372" s="407" t="s">
        <v>7531</v>
      </c>
      <c r="E372" s="413" t="s">
        <v>417</v>
      </c>
      <c r="F372" s="417" t="s">
        <v>23</v>
      </c>
      <c r="G372" s="418" t="s">
        <v>1434</v>
      </c>
      <c r="H372" s="416" t="s">
        <v>2000</v>
      </c>
      <c r="I372" s="431" t="s">
        <v>1999</v>
      </c>
      <c r="J372" s="430" t="s">
        <v>2000</v>
      </c>
      <c r="K372" s="404" t="s">
        <v>7529</v>
      </c>
      <c r="L372"/>
      <c r="M372"/>
      <c r="N372"/>
      <c r="O372"/>
      <c r="P372"/>
      <c r="Q372"/>
      <c r="R372"/>
    </row>
    <row r="373" spans="1:18" ht="15" customHeight="1" thickBot="1">
      <c r="A373" s="413" t="s">
        <v>418</v>
      </c>
      <c r="B373" s="419">
        <v>1</v>
      </c>
      <c r="C373" s="419" t="s">
        <v>7532</v>
      </c>
      <c r="D373" s="407" t="s">
        <v>7533</v>
      </c>
      <c r="E373" s="413" t="s">
        <v>419</v>
      </c>
      <c r="F373" s="417" t="s">
        <v>18</v>
      </c>
      <c r="G373" s="418" t="s">
        <v>1434</v>
      </c>
      <c r="H373" s="416" t="s">
        <v>2001</v>
      </c>
      <c r="I373" s="431" t="s">
        <v>419</v>
      </c>
      <c r="J373" s="430" t="s">
        <v>2001</v>
      </c>
      <c r="K373" s="404" t="s">
        <v>7534</v>
      </c>
      <c r="L373"/>
      <c r="M373"/>
      <c r="N373"/>
      <c r="O373"/>
      <c r="P373"/>
      <c r="Q373"/>
      <c r="R373"/>
    </row>
    <row r="374" spans="1:18" ht="15" customHeight="1" thickBot="1">
      <c r="A374" s="413" t="s">
        <v>5685</v>
      </c>
      <c r="B374" s="419">
        <v>1</v>
      </c>
      <c r="C374" s="419" t="s">
        <v>7535</v>
      </c>
      <c r="D374" s="407" t="s">
        <v>7536</v>
      </c>
      <c r="E374" s="413" t="s">
        <v>5686</v>
      </c>
      <c r="F374" s="417" t="s">
        <v>18</v>
      </c>
      <c r="G374" s="418" t="s">
        <v>1434</v>
      </c>
      <c r="H374" s="416" t="s">
        <v>7537</v>
      </c>
      <c r="I374" s="431" t="s">
        <v>5686</v>
      </c>
      <c r="J374" s="430" t="s">
        <v>7537</v>
      </c>
      <c r="K374" s="404" t="s">
        <v>7538</v>
      </c>
      <c r="L374"/>
      <c r="M374"/>
      <c r="N374"/>
      <c r="O374"/>
      <c r="P374"/>
      <c r="Q374"/>
      <c r="R374"/>
    </row>
    <row r="375" spans="1:18" ht="15" customHeight="1" thickBot="1">
      <c r="A375" s="413" t="s">
        <v>420</v>
      </c>
      <c r="B375" s="419">
        <v>1</v>
      </c>
      <c r="C375" s="419" t="s">
        <v>7539</v>
      </c>
      <c r="D375" s="407" t="s">
        <v>7540</v>
      </c>
      <c r="E375" s="413" t="s">
        <v>421</v>
      </c>
      <c r="F375" s="417" t="s">
        <v>23</v>
      </c>
      <c r="G375" s="418" t="s">
        <v>1434</v>
      </c>
      <c r="H375" s="416" t="s">
        <v>2003</v>
      </c>
      <c r="I375" s="431" t="s">
        <v>2002</v>
      </c>
      <c r="J375" s="430" t="s">
        <v>2003</v>
      </c>
      <c r="K375" s="404" t="s">
        <v>7541</v>
      </c>
      <c r="L375"/>
      <c r="M375"/>
      <c r="N375"/>
      <c r="O375"/>
      <c r="P375"/>
      <c r="Q375"/>
      <c r="R375"/>
    </row>
    <row r="376" spans="1:18" ht="15" customHeight="1" thickBot="1">
      <c r="A376" s="413" t="s">
        <v>420</v>
      </c>
      <c r="B376" s="419">
        <v>2</v>
      </c>
      <c r="C376" s="419" t="s">
        <v>7542</v>
      </c>
      <c r="D376" s="407" t="s">
        <v>7543</v>
      </c>
      <c r="E376" s="413" t="s">
        <v>421</v>
      </c>
      <c r="F376" s="417" t="s">
        <v>23</v>
      </c>
      <c r="G376" s="418" t="s">
        <v>1434</v>
      </c>
      <c r="H376" s="416" t="s">
        <v>2005</v>
      </c>
      <c r="I376" s="431" t="s">
        <v>2004</v>
      </c>
      <c r="J376" s="430" t="s">
        <v>2005</v>
      </c>
      <c r="K376" s="404" t="s">
        <v>7544</v>
      </c>
      <c r="L376"/>
      <c r="M376"/>
      <c r="N376"/>
      <c r="O376"/>
      <c r="P376"/>
      <c r="Q376"/>
      <c r="R376"/>
    </row>
    <row r="377" spans="1:18" ht="15" customHeight="1" thickBot="1">
      <c r="A377" s="413" t="s">
        <v>420</v>
      </c>
      <c r="B377" s="419">
        <v>3</v>
      </c>
      <c r="C377" s="419" t="s">
        <v>7545</v>
      </c>
      <c r="D377" s="407" t="s">
        <v>7546</v>
      </c>
      <c r="E377" s="413" t="s">
        <v>421</v>
      </c>
      <c r="F377" s="417" t="s">
        <v>23</v>
      </c>
      <c r="G377" s="418" t="s">
        <v>1434</v>
      </c>
      <c r="H377" s="416" t="s">
        <v>7547</v>
      </c>
      <c r="I377" s="431" t="s">
        <v>7548</v>
      </c>
      <c r="J377" s="430" t="s">
        <v>7547</v>
      </c>
      <c r="K377" s="404" t="s">
        <v>7549</v>
      </c>
      <c r="L377"/>
      <c r="M377"/>
      <c r="N377"/>
      <c r="O377"/>
      <c r="P377"/>
      <c r="Q377"/>
      <c r="R377"/>
    </row>
    <row r="378" spans="1:18" ht="15" customHeight="1" thickBot="1">
      <c r="A378" s="413" t="s">
        <v>422</v>
      </c>
      <c r="B378" s="419">
        <v>1</v>
      </c>
      <c r="C378" s="419" t="s">
        <v>7550</v>
      </c>
      <c r="D378" s="407" t="s">
        <v>7551</v>
      </c>
      <c r="E378" s="413" t="s">
        <v>423</v>
      </c>
      <c r="F378" s="417" t="s">
        <v>23</v>
      </c>
      <c r="G378" s="418" t="s">
        <v>1434</v>
      </c>
      <c r="H378" s="416" t="s">
        <v>2007</v>
      </c>
      <c r="I378" s="431" t="s">
        <v>2006</v>
      </c>
      <c r="J378" s="430" t="s">
        <v>2007</v>
      </c>
      <c r="K378" s="404" t="s">
        <v>7552</v>
      </c>
      <c r="L378"/>
      <c r="M378"/>
      <c r="N378"/>
      <c r="O378"/>
      <c r="P378"/>
      <c r="Q378"/>
      <c r="R378"/>
    </row>
    <row r="379" spans="1:18" ht="15" customHeight="1" thickBot="1">
      <c r="A379" s="413" t="s">
        <v>422</v>
      </c>
      <c r="B379" s="419">
        <v>2</v>
      </c>
      <c r="C379" s="419" t="s">
        <v>7553</v>
      </c>
      <c r="D379" s="407" t="s">
        <v>7554</v>
      </c>
      <c r="E379" s="413" t="s">
        <v>423</v>
      </c>
      <c r="F379" s="417" t="s">
        <v>23</v>
      </c>
      <c r="G379" s="418" t="s">
        <v>1434</v>
      </c>
      <c r="H379" s="416" t="s">
        <v>2009</v>
      </c>
      <c r="I379" s="431" t="s">
        <v>2008</v>
      </c>
      <c r="J379" s="430" t="s">
        <v>2009</v>
      </c>
      <c r="K379" s="404" t="s">
        <v>7552</v>
      </c>
      <c r="L379"/>
      <c r="M379"/>
      <c r="N379"/>
      <c r="O379"/>
      <c r="P379"/>
      <c r="Q379"/>
      <c r="R379"/>
    </row>
    <row r="380" spans="1:18" ht="15" customHeight="1" thickBot="1">
      <c r="A380" s="413" t="s">
        <v>424</v>
      </c>
      <c r="B380" s="419">
        <v>1</v>
      </c>
      <c r="C380" s="419" t="s">
        <v>7555</v>
      </c>
      <c r="D380" s="407" t="s">
        <v>7559</v>
      </c>
      <c r="E380" s="413" t="s">
        <v>425</v>
      </c>
      <c r="F380" s="417" t="s">
        <v>23</v>
      </c>
      <c r="G380" s="418" t="s">
        <v>1434</v>
      </c>
      <c r="H380" s="416" t="s">
        <v>2011</v>
      </c>
      <c r="I380" s="431" t="s">
        <v>2010</v>
      </c>
      <c r="J380" s="430" t="s">
        <v>2011</v>
      </c>
      <c r="K380" s="404" t="s">
        <v>7560</v>
      </c>
      <c r="L380"/>
      <c r="M380"/>
      <c r="N380"/>
      <c r="O380"/>
      <c r="P380"/>
      <c r="Q380"/>
      <c r="R380"/>
    </row>
    <row r="381" spans="1:18" ht="15" customHeight="1" thickBot="1">
      <c r="A381" s="413" t="s">
        <v>424</v>
      </c>
      <c r="B381" s="419">
        <v>2</v>
      </c>
      <c r="C381" s="419" t="s">
        <v>7558</v>
      </c>
      <c r="D381" s="407" t="s">
        <v>7556</v>
      </c>
      <c r="E381" s="413" t="s">
        <v>425</v>
      </c>
      <c r="F381" s="417" t="s">
        <v>23</v>
      </c>
      <c r="G381" s="418" t="s">
        <v>1434</v>
      </c>
      <c r="H381" s="416" t="s">
        <v>2013</v>
      </c>
      <c r="I381" s="431" t="s">
        <v>2012</v>
      </c>
      <c r="J381" s="430" t="s">
        <v>2013</v>
      </c>
      <c r="K381" s="404" t="s">
        <v>7557</v>
      </c>
      <c r="L381"/>
      <c r="M381"/>
      <c r="N381"/>
      <c r="O381"/>
      <c r="P381"/>
      <c r="Q381"/>
      <c r="R381"/>
    </row>
    <row r="382" spans="1:18" ht="15" customHeight="1" thickBot="1">
      <c r="A382" s="413" t="s">
        <v>426</v>
      </c>
      <c r="B382" s="419">
        <v>1</v>
      </c>
      <c r="C382" s="419" t="s">
        <v>7561</v>
      </c>
      <c r="D382" s="407" t="s">
        <v>7565</v>
      </c>
      <c r="E382" s="413" t="s">
        <v>427</v>
      </c>
      <c r="F382" s="417" t="s">
        <v>23</v>
      </c>
      <c r="G382" s="418" t="s">
        <v>1434</v>
      </c>
      <c r="H382" s="416" t="s">
        <v>2015</v>
      </c>
      <c r="I382" s="431" t="s">
        <v>2014</v>
      </c>
      <c r="J382" s="430" t="s">
        <v>2015</v>
      </c>
      <c r="K382" s="404" t="s">
        <v>7563</v>
      </c>
      <c r="L382"/>
      <c r="M382"/>
      <c r="N382"/>
      <c r="O382"/>
      <c r="P382"/>
      <c r="Q382"/>
      <c r="R382"/>
    </row>
    <row r="383" spans="1:18" ht="15" customHeight="1" thickBot="1">
      <c r="A383" s="413" t="s">
        <v>426</v>
      </c>
      <c r="B383" s="419">
        <v>2</v>
      </c>
      <c r="C383" s="419" t="s">
        <v>7564</v>
      </c>
      <c r="D383" s="407" t="s">
        <v>7562</v>
      </c>
      <c r="E383" s="413" t="s">
        <v>427</v>
      </c>
      <c r="F383" s="417" t="s">
        <v>23</v>
      </c>
      <c r="G383" s="418" t="s">
        <v>1434</v>
      </c>
      <c r="H383" s="416" t="s">
        <v>2017</v>
      </c>
      <c r="I383" s="431" t="s">
        <v>2016</v>
      </c>
      <c r="J383" s="430" t="s">
        <v>2017</v>
      </c>
      <c r="K383" s="404" t="s">
        <v>7563</v>
      </c>
      <c r="L383"/>
      <c r="M383"/>
      <c r="N383"/>
      <c r="O383"/>
      <c r="P383"/>
      <c r="Q383"/>
      <c r="R383"/>
    </row>
    <row r="384" spans="1:18" ht="15" customHeight="1" thickBot="1">
      <c r="A384" s="413" t="s">
        <v>428</v>
      </c>
      <c r="B384" s="419">
        <v>1</v>
      </c>
      <c r="C384" s="419" t="s">
        <v>7566</v>
      </c>
      <c r="D384" s="407" t="s">
        <v>7567</v>
      </c>
      <c r="E384" s="413" t="s">
        <v>429</v>
      </c>
      <c r="F384" s="417" t="s">
        <v>23</v>
      </c>
      <c r="G384" s="418" t="s">
        <v>1434</v>
      </c>
      <c r="H384" s="416" t="s">
        <v>2019</v>
      </c>
      <c r="I384" s="431" t="s">
        <v>2018</v>
      </c>
      <c r="J384" s="430" t="s">
        <v>2019</v>
      </c>
      <c r="K384" s="404" t="s">
        <v>7568</v>
      </c>
      <c r="L384"/>
      <c r="M384"/>
      <c r="N384"/>
      <c r="O384"/>
      <c r="P384"/>
      <c r="Q384"/>
      <c r="R384"/>
    </row>
    <row r="385" spans="1:18" ht="15" customHeight="1" thickBot="1">
      <c r="A385" s="413" t="s">
        <v>430</v>
      </c>
      <c r="B385" s="419">
        <v>1</v>
      </c>
      <c r="C385" s="419" t="s">
        <v>7569</v>
      </c>
      <c r="D385" s="407" t="s">
        <v>7570</v>
      </c>
      <c r="E385" s="413" t="s">
        <v>5650</v>
      </c>
      <c r="F385" s="417" t="s">
        <v>34</v>
      </c>
      <c r="G385" s="418" t="s">
        <v>1434</v>
      </c>
      <c r="H385" s="416" t="s">
        <v>3998</v>
      </c>
      <c r="I385" s="431" t="s">
        <v>5650</v>
      </c>
      <c r="J385" s="430" t="s">
        <v>3998</v>
      </c>
      <c r="K385" s="404" t="s">
        <v>7571</v>
      </c>
      <c r="L385"/>
      <c r="M385"/>
      <c r="N385"/>
      <c r="O385"/>
      <c r="P385"/>
      <c r="Q385"/>
      <c r="R385"/>
    </row>
    <row r="386" spans="1:18" ht="15" customHeight="1" thickBot="1">
      <c r="A386" s="413" t="s">
        <v>431</v>
      </c>
      <c r="B386" s="419">
        <v>1</v>
      </c>
      <c r="C386" s="419" t="s">
        <v>7572</v>
      </c>
      <c r="D386" s="407" t="s">
        <v>7573</v>
      </c>
      <c r="E386" s="413" t="s">
        <v>432</v>
      </c>
      <c r="F386" s="417" t="s">
        <v>18</v>
      </c>
      <c r="G386" s="418" t="s">
        <v>1434</v>
      </c>
      <c r="H386" s="416" t="s">
        <v>2020</v>
      </c>
      <c r="I386" s="431" t="s">
        <v>432</v>
      </c>
      <c r="J386" s="430" t="s">
        <v>2020</v>
      </c>
      <c r="K386" s="404" t="s">
        <v>7574</v>
      </c>
      <c r="L386"/>
      <c r="M386"/>
      <c r="N386"/>
      <c r="O386"/>
      <c r="P386"/>
      <c r="Q386"/>
      <c r="R386"/>
    </row>
    <row r="387" spans="1:18" ht="15" customHeight="1" thickBot="1">
      <c r="A387" s="413" t="s">
        <v>433</v>
      </c>
      <c r="B387" s="419">
        <v>1</v>
      </c>
      <c r="C387" s="419" t="s">
        <v>7575</v>
      </c>
      <c r="D387" s="407" t="s">
        <v>7576</v>
      </c>
      <c r="E387" s="413" t="s">
        <v>434</v>
      </c>
      <c r="F387" s="417" t="s">
        <v>23</v>
      </c>
      <c r="G387" s="418" t="s">
        <v>1434</v>
      </c>
      <c r="H387" s="416" t="s">
        <v>2022</v>
      </c>
      <c r="I387" s="431" t="s">
        <v>2021</v>
      </c>
      <c r="J387" s="430" t="s">
        <v>2022</v>
      </c>
      <c r="K387" s="404" t="s">
        <v>7577</v>
      </c>
      <c r="L387"/>
      <c r="M387"/>
      <c r="N387"/>
      <c r="O387"/>
      <c r="P387"/>
      <c r="Q387"/>
      <c r="R387"/>
    </row>
    <row r="388" spans="1:18" ht="15" customHeight="1" thickBot="1">
      <c r="A388" s="413" t="s">
        <v>435</v>
      </c>
      <c r="B388" s="419">
        <v>1</v>
      </c>
      <c r="C388" s="419" t="s">
        <v>7578</v>
      </c>
      <c r="D388" s="407" t="s">
        <v>7579</v>
      </c>
      <c r="E388" s="413" t="s">
        <v>5658</v>
      </c>
      <c r="F388" s="417" t="s">
        <v>18</v>
      </c>
      <c r="G388" s="418" t="s">
        <v>1434</v>
      </c>
      <c r="H388" s="416" t="s">
        <v>2023</v>
      </c>
      <c r="I388" s="431" t="s">
        <v>5658</v>
      </c>
      <c r="J388" s="430" t="s">
        <v>2023</v>
      </c>
      <c r="K388" s="404" t="s">
        <v>7580</v>
      </c>
      <c r="L388"/>
      <c r="M388"/>
      <c r="N388"/>
      <c r="O388"/>
      <c r="P388"/>
      <c r="Q388"/>
      <c r="R388"/>
    </row>
    <row r="389" spans="1:18" ht="15" customHeight="1" thickBot="1">
      <c r="A389" s="413" t="s">
        <v>436</v>
      </c>
      <c r="B389" s="419">
        <v>1</v>
      </c>
      <c r="C389" s="419" t="s">
        <v>7581</v>
      </c>
      <c r="D389" s="407" t="s">
        <v>7585</v>
      </c>
      <c r="E389" s="413" t="s">
        <v>437</v>
      </c>
      <c r="F389" s="417" t="s">
        <v>23</v>
      </c>
      <c r="G389" s="418" t="s">
        <v>1434</v>
      </c>
      <c r="H389" s="416" t="s">
        <v>2025</v>
      </c>
      <c r="I389" s="431" t="s">
        <v>2024</v>
      </c>
      <c r="J389" s="430" t="s">
        <v>2025</v>
      </c>
      <c r="K389" s="404" t="s">
        <v>7586</v>
      </c>
      <c r="L389"/>
      <c r="M389"/>
      <c r="N389"/>
      <c r="O389"/>
      <c r="P389"/>
      <c r="Q389"/>
      <c r="R389"/>
    </row>
    <row r="390" spans="1:18" ht="15" customHeight="1" thickBot="1">
      <c r="A390" s="413" t="s">
        <v>436</v>
      </c>
      <c r="B390" s="419">
        <v>2</v>
      </c>
      <c r="C390" s="419" t="s">
        <v>7584</v>
      </c>
      <c r="D390" s="407" t="s">
        <v>7582</v>
      </c>
      <c r="E390" s="413" t="s">
        <v>437</v>
      </c>
      <c r="F390" s="417" t="s">
        <v>23</v>
      </c>
      <c r="G390" s="418" t="s">
        <v>1434</v>
      </c>
      <c r="H390" s="416" t="s">
        <v>2027</v>
      </c>
      <c r="I390" s="431" t="s">
        <v>2026</v>
      </c>
      <c r="J390" s="430" t="s">
        <v>2027</v>
      </c>
      <c r="K390" s="404" t="s">
        <v>7583</v>
      </c>
      <c r="L390"/>
      <c r="M390"/>
      <c r="N390"/>
      <c r="O390"/>
      <c r="P390"/>
      <c r="Q390"/>
      <c r="R390"/>
    </row>
    <row r="391" spans="1:18" ht="15" customHeight="1" thickBot="1">
      <c r="A391" s="413" t="s">
        <v>438</v>
      </c>
      <c r="B391" s="419">
        <v>1</v>
      </c>
      <c r="C391" s="419" t="s">
        <v>7587</v>
      </c>
      <c r="D391" s="407" t="s">
        <v>7588</v>
      </c>
      <c r="E391" s="413" t="s">
        <v>439</v>
      </c>
      <c r="F391" s="417" t="s">
        <v>18</v>
      </c>
      <c r="G391" s="418" t="s">
        <v>1434</v>
      </c>
      <c r="H391" s="416" t="s">
        <v>2028</v>
      </c>
      <c r="I391" s="431" t="s">
        <v>439</v>
      </c>
      <c r="J391" s="430" t="s">
        <v>2028</v>
      </c>
      <c r="K391" s="404" t="s">
        <v>7589</v>
      </c>
      <c r="L391"/>
      <c r="M391"/>
      <c r="N391"/>
      <c r="O391"/>
      <c r="P391"/>
      <c r="Q391"/>
      <c r="R391"/>
    </row>
    <row r="392" spans="1:18" ht="15" customHeight="1" thickBot="1">
      <c r="A392" s="413" t="s">
        <v>440</v>
      </c>
      <c r="B392" s="419">
        <v>1</v>
      </c>
      <c r="C392" s="419" t="s">
        <v>7590</v>
      </c>
      <c r="D392" s="407" t="s">
        <v>7591</v>
      </c>
      <c r="E392" s="413" t="s">
        <v>441</v>
      </c>
      <c r="F392" s="417" t="s">
        <v>34</v>
      </c>
      <c r="G392" s="418" t="s">
        <v>1434</v>
      </c>
      <c r="H392" s="416" t="s">
        <v>3999</v>
      </c>
      <c r="I392" s="431" t="s">
        <v>441</v>
      </c>
      <c r="J392" s="430" t="s">
        <v>3999</v>
      </c>
      <c r="K392" s="404" t="s">
        <v>7592</v>
      </c>
      <c r="L392"/>
      <c r="M392"/>
      <c r="N392"/>
      <c r="O392"/>
      <c r="P392"/>
      <c r="Q392"/>
      <c r="R392"/>
    </row>
    <row r="393" spans="1:18" ht="15" customHeight="1" thickBot="1">
      <c r="A393" s="413" t="s">
        <v>442</v>
      </c>
      <c r="B393" s="419">
        <v>1</v>
      </c>
      <c r="C393" s="419" t="s">
        <v>7593</v>
      </c>
      <c r="D393" s="407" t="s">
        <v>7594</v>
      </c>
      <c r="E393" s="413" t="s">
        <v>443</v>
      </c>
      <c r="F393" s="417" t="s">
        <v>23</v>
      </c>
      <c r="G393" s="418" t="s">
        <v>1434</v>
      </c>
      <c r="H393" s="416" t="s">
        <v>2030</v>
      </c>
      <c r="I393" s="431" t="s">
        <v>2029</v>
      </c>
      <c r="J393" s="430" t="s">
        <v>2030</v>
      </c>
      <c r="K393" s="404" t="s">
        <v>7595</v>
      </c>
      <c r="L393"/>
      <c r="M393"/>
      <c r="N393"/>
      <c r="O393"/>
      <c r="P393"/>
      <c r="Q393"/>
      <c r="R393"/>
    </row>
    <row r="394" spans="1:18" ht="15" customHeight="1" thickBot="1">
      <c r="A394" s="413" t="s">
        <v>444</v>
      </c>
      <c r="B394" s="419">
        <v>1</v>
      </c>
      <c r="C394" s="419" t="s">
        <v>7596</v>
      </c>
      <c r="D394" s="407" t="s">
        <v>7597</v>
      </c>
      <c r="E394" s="413" t="s">
        <v>445</v>
      </c>
      <c r="F394" s="417" t="s">
        <v>23</v>
      </c>
      <c r="G394" s="418" t="s">
        <v>1434</v>
      </c>
      <c r="H394" s="416" t="s">
        <v>2032</v>
      </c>
      <c r="I394" s="431" t="s">
        <v>2031</v>
      </c>
      <c r="J394" s="430" t="s">
        <v>2032</v>
      </c>
      <c r="K394" s="404" t="s">
        <v>7598</v>
      </c>
      <c r="L394"/>
      <c r="M394"/>
      <c r="N394"/>
      <c r="O394"/>
      <c r="P394"/>
      <c r="Q394"/>
      <c r="R394"/>
    </row>
    <row r="395" spans="1:18" ht="15" customHeight="1" thickBot="1">
      <c r="A395" s="413" t="s">
        <v>444</v>
      </c>
      <c r="B395" s="419">
        <v>2</v>
      </c>
      <c r="C395" s="419" t="s">
        <v>7599</v>
      </c>
      <c r="D395" s="407" t="s">
        <v>7600</v>
      </c>
      <c r="E395" s="413" t="s">
        <v>445</v>
      </c>
      <c r="F395" s="417" t="s">
        <v>23</v>
      </c>
      <c r="G395" s="418" t="s">
        <v>1434</v>
      </c>
      <c r="H395" s="416" t="s">
        <v>2034</v>
      </c>
      <c r="I395" s="431" t="s">
        <v>2033</v>
      </c>
      <c r="J395" s="430" t="s">
        <v>2034</v>
      </c>
      <c r="K395" s="404" t="s">
        <v>7601</v>
      </c>
      <c r="L395"/>
      <c r="M395"/>
      <c r="N395"/>
      <c r="O395"/>
      <c r="P395"/>
      <c r="Q395"/>
      <c r="R395"/>
    </row>
    <row r="396" spans="1:18" ht="15" customHeight="1" thickBot="1">
      <c r="A396" s="413" t="s">
        <v>446</v>
      </c>
      <c r="B396" s="419">
        <v>1</v>
      </c>
      <c r="C396" s="419" t="s">
        <v>7602</v>
      </c>
      <c r="D396" s="407" t="s">
        <v>7603</v>
      </c>
      <c r="E396" s="413" t="s">
        <v>447</v>
      </c>
      <c r="F396" s="417" t="s">
        <v>23</v>
      </c>
      <c r="G396" s="418" t="s">
        <v>1434</v>
      </c>
      <c r="H396" s="416" t="s">
        <v>2036</v>
      </c>
      <c r="I396" s="431" t="s">
        <v>2035</v>
      </c>
      <c r="J396" s="430" t="s">
        <v>2036</v>
      </c>
      <c r="K396" s="404" t="s">
        <v>7604</v>
      </c>
      <c r="L396"/>
      <c r="M396"/>
      <c r="N396"/>
      <c r="O396"/>
      <c r="P396"/>
      <c r="Q396"/>
      <c r="R396"/>
    </row>
    <row r="397" spans="1:18" ht="15" customHeight="1" thickBot="1">
      <c r="A397" s="413" t="s">
        <v>448</v>
      </c>
      <c r="B397" s="419">
        <v>1</v>
      </c>
      <c r="C397" s="419" t="s">
        <v>7605</v>
      </c>
      <c r="D397" s="407" t="s">
        <v>7606</v>
      </c>
      <c r="E397" s="413" t="s">
        <v>449</v>
      </c>
      <c r="F397" s="417" t="s">
        <v>23</v>
      </c>
      <c r="G397" s="418" t="s">
        <v>1434</v>
      </c>
      <c r="H397" s="416" t="s">
        <v>2038</v>
      </c>
      <c r="I397" s="431" t="s">
        <v>2037</v>
      </c>
      <c r="J397" s="430" t="s">
        <v>2038</v>
      </c>
      <c r="K397" s="404" t="s">
        <v>7607</v>
      </c>
      <c r="L397"/>
      <c r="M397"/>
      <c r="N397"/>
      <c r="O397"/>
      <c r="P397"/>
      <c r="Q397"/>
      <c r="R397"/>
    </row>
    <row r="398" spans="1:18" ht="15" customHeight="1" thickBot="1">
      <c r="A398" s="413" t="s">
        <v>448</v>
      </c>
      <c r="B398" s="419">
        <v>2</v>
      </c>
      <c r="C398" s="419" t="s">
        <v>7608</v>
      </c>
      <c r="D398" s="407" t="s">
        <v>7609</v>
      </c>
      <c r="E398" s="413" t="s">
        <v>449</v>
      </c>
      <c r="F398" s="417" t="s">
        <v>23</v>
      </c>
      <c r="G398" s="418" t="s">
        <v>1434</v>
      </c>
      <c r="H398" s="416" t="s">
        <v>2040</v>
      </c>
      <c r="I398" s="431" t="s">
        <v>2039</v>
      </c>
      <c r="J398" s="430" t="s">
        <v>2040</v>
      </c>
      <c r="K398" s="404" t="s">
        <v>7610</v>
      </c>
      <c r="L398"/>
      <c r="M398"/>
      <c r="N398"/>
      <c r="O398"/>
      <c r="P398"/>
      <c r="Q398"/>
      <c r="R398"/>
    </row>
    <row r="399" spans="1:18" ht="15" customHeight="1" thickBot="1">
      <c r="A399" s="413" t="s">
        <v>450</v>
      </c>
      <c r="B399" s="419">
        <v>1</v>
      </c>
      <c r="C399" s="419" t="s">
        <v>7611</v>
      </c>
      <c r="D399" s="407" t="s">
        <v>7612</v>
      </c>
      <c r="E399" s="413" t="s">
        <v>451</v>
      </c>
      <c r="F399" s="417" t="s">
        <v>23</v>
      </c>
      <c r="G399" s="418" t="s">
        <v>1434</v>
      </c>
      <c r="H399" s="416" t="s">
        <v>2042</v>
      </c>
      <c r="I399" s="431" t="s">
        <v>2041</v>
      </c>
      <c r="J399" s="430" t="s">
        <v>2042</v>
      </c>
      <c r="K399" s="404" t="s">
        <v>7613</v>
      </c>
      <c r="L399"/>
      <c r="M399"/>
      <c r="N399"/>
      <c r="O399"/>
      <c r="P399"/>
      <c r="Q399"/>
      <c r="R399"/>
    </row>
    <row r="400" spans="1:18" ht="15" customHeight="1" thickBot="1">
      <c r="A400" s="413" t="s">
        <v>452</v>
      </c>
      <c r="B400" s="419">
        <v>1</v>
      </c>
      <c r="C400" s="419" t="s">
        <v>7614</v>
      </c>
      <c r="D400" s="407" t="s">
        <v>7618</v>
      </c>
      <c r="E400" s="413" t="s">
        <v>453</v>
      </c>
      <c r="F400" s="417" t="s">
        <v>23</v>
      </c>
      <c r="G400" s="418" t="s">
        <v>1434</v>
      </c>
      <c r="H400" s="416" t="s">
        <v>2044</v>
      </c>
      <c r="I400" s="431" t="s">
        <v>2043</v>
      </c>
      <c r="J400" s="430" t="s">
        <v>2044</v>
      </c>
      <c r="K400" s="404" t="s">
        <v>7619</v>
      </c>
      <c r="L400"/>
      <c r="M400"/>
      <c r="N400"/>
      <c r="O400"/>
      <c r="P400"/>
      <c r="Q400"/>
      <c r="R400"/>
    </row>
    <row r="401" spans="1:18" ht="15" customHeight="1" thickBot="1">
      <c r="A401" s="413" t="s">
        <v>452</v>
      </c>
      <c r="B401" s="419">
        <v>2</v>
      </c>
      <c r="C401" s="419" t="s">
        <v>7617</v>
      </c>
      <c r="D401" s="407" t="s">
        <v>7615</v>
      </c>
      <c r="E401" s="413" t="s">
        <v>453</v>
      </c>
      <c r="F401" s="417" t="s">
        <v>23</v>
      </c>
      <c r="G401" s="418" t="s">
        <v>1434</v>
      </c>
      <c r="H401" s="416" t="s">
        <v>2046</v>
      </c>
      <c r="I401" s="431" t="s">
        <v>2045</v>
      </c>
      <c r="J401" s="430" t="s">
        <v>2046</v>
      </c>
      <c r="K401" s="404" t="s">
        <v>7616</v>
      </c>
      <c r="L401"/>
      <c r="M401"/>
      <c r="N401"/>
      <c r="O401"/>
      <c r="P401"/>
      <c r="Q401"/>
      <c r="R401"/>
    </row>
    <row r="402" spans="1:18" ht="15" customHeight="1" thickBot="1">
      <c r="A402" s="413" t="s">
        <v>454</v>
      </c>
      <c r="B402" s="419">
        <v>1</v>
      </c>
      <c r="C402" s="419" t="s">
        <v>7620</v>
      </c>
      <c r="D402" s="407" t="s">
        <v>7621</v>
      </c>
      <c r="E402" s="413" t="s">
        <v>455</v>
      </c>
      <c r="F402" s="417" t="s">
        <v>23</v>
      </c>
      <c r="G402" s="418" t="s">
        <v>1434</v>
      </c>
      <c r="H402" s="416" t="s">
        <v>2048</v>
      </c>
      <c r="I402" s="431" t="s">
        <v>2047</v>
      </c>
      <c r="J402" s="430" t="s">
        <v>2048</v>
      </c>
      <c r="K402" s="404" t="s">
        <v>7622</v>
      </c>
      <c r="L402"/>
      <c r="M402"/>
      <c r="N402"/>
      <c r="O402"/>
      <c r="P402"/>
      <c r="Q402"/>
      <c r="R402"/>
    </row>
    <row r="403" spans="1:18" ht="15" customHeight="1" thickBot="1">
      <c r="A403" s="413" t="s">
        <v>454</v>
      </c>
      <c r="B403" s="419">
        <v>2</v>
      </c>
      <c r="C403" s="419" t="s">
        <v>7623</v>
      </c>
      <c r="D403" s="407" t="s">
        <v>7624</v>
      </c>
      <c r="E403" s="413" t="s">
        <v>455</v>
      </c>
      <c r="F403" s="417" t="s">
        <v>23</v>
      </c>
      <c r="G403" s="418" t="s">
        <v>1434</v>
      </c>
      <c r="H403" s="416" t="s">
        <v>2050</v>
      </c>
      <c r="I403" s="431" t="s">
        <v>2049</v>
      </c>
      <c r="J403" s="430" t="s">
        <v>2050</v>
      </c>
      <c r="K403" s="404" t="s">
        <v>7625</v>
      </c>
      <c r="L403"/>
      <c r="M403"/>
      <c r="N403"/>
      <c r="O403"/>
      <c r="P403"/>
      <c r="Q403"/>
      <c r="R403"/>
    </row>
    <row r="404" spans="1:18" ht="15" customHeight="1" thickBot="1">
      <c r="A404" s="413" t="s">
        <v>456</v>
      </c>
      <c r="B404" s="419">
        <v>1</v>
      </c>
      <c r="C404" s="419" t="s">
        <v>7626</v>
      </c>
      <c r="D404" s="407" t="s">
        <v>7627</v>
      </c>
      <c r="E404" s="413" t="s">
        <v>457</v>
      </c>
      <c r="F404" s="417" t="s">
        <v>23</v>
      </c>
      <c r="G404" s="418" t="s">
        <v>1434</v>
      </c>
      <c r="H404" s="416" t="s">
        <v>2052</v>
      </c>
      <c r="I404" s="431" t="s">
        <v>2051</v>
      </c>
      <c r="J404" s="430" t="s">
        <v>2052</v>
      </c>
      <c r="K404" s="404" t="s">
        <v>7628</v>
      </c>
      <c r="L404"/>
      <c r="M404"/>
      <c r="N404"/>
      <c r="O404"/>
      <c r="P404"/>
      <c r="Q404"/>
      <c r="R404"/>
    </row>
    <row r="405" spans="1:18" ht="15" customHeight="1" thickBot="1">
      <c r="A405" s="413" t="s">
        <v>456</v>
      </c>
      <c r="B405" s="419">
        <v>2</v>
      </c>
      <c r="C405" s="419" t="s">
        <v>7629</v>
      </c>
      <c r="D405" s="407" t="s">
        <v>7630</v>
      </c>
      <c r="E405" s="413" t="s">
        <v>457</v>
      </c>
      <c r="F405" s="417" t="s">
        <v>23</v>
      </c>
      <c r="G405" s="418" t="s">
        <v>1434</v>
      </c>
      <c r="H405" s="416" t="s">
        <v>2054</v>
      </c>
      <c r="I405" s="431" t="s">
        <v>2053</v>
      </c>
      <c r="J405" s="430" t="s">
        <v>2054</v>
      </c>
      <c r="K405" s="404" t="s">
        <v>7628</v>
      </c>
      <c r="L405"/>
      <c r="M405"/>
      <c r="N405"/>
      <c r="O405"/>
      <c r="P405"/>
      <c r="Q405"/>
      <c r="R405"/>
    </row>
    <row r="406" spans="1:18" ht="15" customHeight="1" thickBot="1">
      <c r="A406" s="413" t="s">
        <v>458</v>
      </c>
      <c r="B406" s="419">
        <v>1</v>
      </c>
      <c r="C406" s="419" t="s">
        <v>7631</v>
      </c>
      <c r="D406" s="407" t="s">
        <v>7632</v>
      </c>
      <c r="E406" s="413" t="s">
        <v>459</v>
      </c>
      <c r="F406" s="417" t="s">
        <v>34</v>
      </c>
      <c r="G406" s="418" t="s">
        <v>1434</v>
      </c>
      <c r="H406" s="416" t="s">
        <v>4000</v>
      </c>
      <c r="I406" s="431" t="s">
        <v>459</v>
      </c>
      <c r="J406" s="430" t="s">
        <v>4000</v>
      </c>
      <c r="K406" s="404" t="s">
        <v>7633</v>
      </c>
      <c r="L406"/>
      <c r="M406"/>
      <c r="N406"/>
      <c r="O406"/>
      <c r="P406"/>
      <c r="Q406"/>
      <c r="R406"/>
    </row>
    <row r="407" spans="1:18" ht="15" customHeight="1" thickBot="1">
      <c r="A407" s="413" t="s">
        <v>460</v>
      </c>
      <c r="B407" s="419">
        <v>1</v>
      </c>
      <c r="C407" s="419" t="s">
        <v>7634</v>
      </c>
      <c r="D407" s="407" t="s">
        <v>7638</v>
      </c>
      <c r="E407" s="413" t="s">
        <v>461</v>
      </c>
      <c r="F407" s="417" t="s">
        <v>23</v>
      </c>
      <c r="G407" s="418" t="s">
        <v>1434</v>
      </c>
      <c r="H407" s="416" t="s">
        <v>2056</v>
      </c>
      <c r="I407" s="431" t="s">
        <v>2055</v>
      </c>
      <c r="J407" s="430" t="s">
        <v>2056</v>
      </c>
      <c r="K407" s="404" t="s">
        <v>7639</v>
      </c>
      <c r="L407"/>
      <c r="M407"/>
      <c r="N407"/>
      <c r="O407"/>
      <c r="P407"/>
      <c r="Q407"/>
      <c r="R407"/>
    </row>
    <row r="408" spans="1:18" ht="15" customHeight="1" thickBot="1">
      <c r="A408" s="413" t="s">
        <v>460</v>
      </c>
      <c r="B408" s="419">
        <v>2</v>
      </c>
      <c r="C408" s="419" t="s">
        <v>7637</v>
      </c>
      <c r="D408" s="407" t="s">
        <v>7635</v>
      </c>
      <c r="E408" s="413" t="s">
        <v>461</v>
      </c>
      <c r="F408" s="417" t="s">
        <v>23</v>
      </c>
      <c r="G408" s="418" t="s">
        <v>1434</v>
      </c>
      <c r="H408" s="416" t="s">
        <v>2058</v>
      </c>
      <c r="I408" s="431" t="s">
        <v>2057</v>
      </c>
      <c r="J408" s="430" t="s">
        <v>2058</v>
      </c>
      <c r="K408" s="404" t="s">
        <v>7636</v>
      </c>
      <c r="L408"/>
      <c r="M408"/>
      <c r="N408"/>
      <c r="O408"/>
      <c r="P408"/>
      <c r="Q408"/>
      <c r="R408"/>
    </row>
    <row r="409" spans="1:18" ht="15" customHeight="1" thickBot="1">
      <c r="A409" s="413" t="s">
        <v>462</v>
      </c>
      <c r="B409" s="419">
        <v>1</v>
      </c>
      <c r="C409" s="419" t="s">
        <v>7640</v>
      </c>
      <c r="D409" s="407" t="s">
        <v>7641</v>
      </c>
      <c r="E409" s="413" t="s">
        <v>463</v>
      </c>
      <c r="F409" s="417" t="s">
        <v>18</v>
      </c>
      <c r="G409" s="418" t="s">
        <v>1434</v>
      </c>
      <c r="H409" s="416" t="s">
        <v>2059</v>
      </c>
      <c r="I409" s="431" t="s">
        <v>463</v>
      </c>
      <c r="J409" s="430" t="s">
        <v>2059</v>
      </c>
      <c r="K409" s="404" t="s">
        <v>7642</v>
      </c>
      <c r="L409"/>
      <c r="M409"/>
      <c r="N409"/>
      <c r="O409"/>
      <c r="P409"/>
      <c r="Q409"/>
      <c r="R409"/>
    </row>
    <row r="410" spans="1:18" ht="15" customHeight="1" thickBot="1">
      <c r="A410" s="413" t="s">
        <v>464</v>
      </c>
      <c r="B410" s="419">
        <v>1</v>
      </c>
      <c r="C410" s="419" t="s">
        <v>7643</v>
      </c>
      <c r="D410" s="407" t="s">
        <v>7644</v>
      </c>
      <c r="E410" s="413" t="s">
        <v>465</v>
      </c>
      <c r="F410" s="417" t="s">
        <v>18</v>
      </c>
      <c r="G410" s="418" t="s">
        <v>1434</v>
      </c>
      <c r="H410" s="416" t="s">
        <v>2060</v>
      </c>
      <c r="I410" s="431" t="s">
        <v>465</v>
      </c>
      <c r="J410" s="430" t="s">
        <v>2060</v>
      </c>
      <c r="K410" s="404" t="s">
        <v>7645</v>
      </c>
      <c r="L410"/>
      <c r="M410"/>
      <c r="N410"/>
      <c r="O410"/>
      <c r="P410"/>
      <c r="Q410"/>
      <c r="R410"/>
    </row>
    <row r="411" spans="1:18" ht="15" customHeight="1" thickBot="1">
      <c r="A411" s="413" t="s">
        <v>466</v>
      </c>
      <c r="B411" s="419">
        <v>1</v>
      </c>
      <c r="C411" s="419" t="s">
        <v>7646</v>
      </c>
      <c r="D411" s="407" t="s">
        <v>7647</v>
      </c>
      <c r="E411" s="413" t="s">
        <v>467</v>
      </c>
      <c r="F411" s="417" t="s">
        <v>23</v>
      </c>
      <c r="G411" s="418" t="s">
        <v>1434</v>
      </c>
      <c r="H411" s="416" t="s">
        <v>2062</v>
      </c>
      <c r="I411" s="431" t="s">
        <v>2061</v>
      </c>
      <c r="J411" s="430" t="s">
        <v>2062</v>
      </c>
      <c r="K411" s="404" t="s">
        <v>7648</v>
      </c>
      <c r="L411"/>
      <c r="M411"/>
      <c r="N411"/>
      <c r="O411"/>
      <c r="P411"/>
      <c r="Q411"/>
      <c r="R411"/>
    </row>
    <row r="412" spans="1:18" ht="15" customHeight="1" thickBot="1">
      <c r="A412" s="413" t="s">
        <v>466</v>
      </c>
      <c r="B412" s="419">
        <v>2</v>
      </c>
      <c r="C412" s="419" t="s">
        <v>7649</v>
      </c>
      <c r="D412" s="407" t="s">
        <v>7650</v>
      </c>
      <c r="E412" s="413" t="s">
        <v>467</v>
      </c>
      <c r="F412" s="417" t="s">
        <v>23</v>
      </c>
      <c r="G412" s="418" t="s">
        <v>1434</v>
      </c>
      <c r="H412" s="416" t="s">
        <v>2064</v>
      </c>
      <c r="I412" s="431" t="s">
        <v>2063</v>
      </c>
      <c r="J412" s="430" t="s">
        <v>2064</v>
      </c>
      <c r="K412" s="404" t="s">
        <v>7648</v>
      </c>
      <c r="L412"/>
      <c r="M412"/>
      <c r="N412"/>
      <c r="O412"/>
      <c r="P412"/>
      <c r="Q412"/>
      <c r="R412"/>
    </row>
    <row r="413" spans="1:18" ht="15" customHeight="1" thickBot="1">
      <c r="A413" s="413" t="s">
        <v>468</v>
      </c>
      <c r="B413" s="419">
        <v>1</v>
      </c>
      <c r="C413" s="419" t="s">
        <v>7651</v>
      </c>
      <c r="D413" s="407" t="s">
        <v>7655</v>
      </c>
      <c r="E413" s="413" t="s">
        <v>469</v>
      </c>
      <c r="F413" s="417" t="s">
        <v>23</v>
      </c>
      <c r="G413" s="418" t="s">
        <v>1434</v>
      </c>
      <c r="H413" s="416" t="s">
        <v>2066</v>
      </c>
      <c r="I413" s="431" t="s">
        <v>2065</v>
      </c>
      <c r="J413" s="430" t="s">
        <v>2066</v>
      </c>
      <c r="K413" s="404" t="s">
        <v>7656</v>
      </c>
      <c r="L413"/>
      <c r="M413"/>
      <c r="N413"/>
      <c r="O413"/>
      <c r="P413"/>
      <c r="Q413"/>
      <c r="R413"/>
    </row>
    <row r="414" spans="1:18" ht="15" customHeight="1" thickBot="1">
      <c r="A414" s="413" t="s">
        <v>468</v>
      </c>
      <c r="B414" s="419">
        <v>2</v>
      </c>
      <c r="C414" s="419" t="s">
        <v>7654</v>
      </c>
      <c r="D414" s="407" t="s">
        <v>7652</v>
      </c>
      <c r="E414" s="413" t="s">
        <v>469</v>
      </c>
      <c r="F414" s="417" t="s">
        <v>23</v>
      </c>
      <c r="G414" s="418" t="s">
        <v>1434</v>
      </c>
      <c r="H414" s="416" t="s">
        <v>2068</v>
      </c>
      <c r="I414" s="431" t="s">
        <v>2067</v>
      </c>
      <c r="J414" s="430" t="s">
        <v>2068</v>
      </c>
      <c r="K414" s="404" t="s">
        <v>7653</v>
      </c>
      <c r="L414"/>
      <c r="M414"/>
      <c r="N414"/>
      <c r="O414"/>
      <c r="P414"/>
      <c r="Q414"/>
      <c r="R414"/>
    </row>
    <row r="415" spans="1:18" ht="15" customHeight="1" thickBot="1">
      <c r="A415" s="413" t="s">
        <v>470</v>
      </c>
      <c r="B415" s="419">
        <v>1</v>
      </c>
      <c r="C415" s="419" t="s">
        <v>7657</v>
      </c>
      <c r="D415" s="407" t="s">
        <v>7658</v>
      </c>
      <c r="E415" s="413" t="s">
        <v>471</v>
      </c>
      <c r="F415" s="417" t="s">
        <v>23</v>
      </c>
      <c r="G415" s="418" t="s">
        <v>1434</v>
      </c>
      <c r="H415" s="416" t="s">
        <v>2070</v>
      </c>
      <c r="I415" s="431" t="s">
        <v>2069</v>
      </c>
      <c r="J415" s="430" t="s">
        <v>2070</v>
      </c>
      <c r="K415" s="404" t="s">
        <v>7659</v>
      </c>
      <c r="L415"/>
      <c r="M415"/>
      <c r="N415"/>
      <c r="O415"/>
      <c r="P415"/>
      <c r="Q415"/>
      <c r="R415"/>
    </row>
    <row r="416" spans="1:18" ht="15" customHeight="1" thickBot="1">
      <c r="A416" s="413" t="s">
        <v>470</v>
      </c>
      <c r="B416" s="419">
        <v>2</v>
      </c>
      <c r="C416" s="419" t="s">
        <v>7660</v>
      </c>
      <c r="D416" s="407" t="s">
        <v>7661</v>
      </c>
      <c r="E416" s="413" t="s">
        <v>471</v>
      </c>
      <c r="F416" s="417" t="s">
        <v>23</v>
      </c>
      <c r="G416" s="418" t="s">
        <v>1434</v>
      </c>
      <c r="H416" s="416" t="s">
        <v>2072</v>
      </c>
      <c r="I416" s="431" t="s">
        <v>2071</v>
      </c>
      <c r="J416" s="430" t="s">
        <v>2072</v>
      </c>
      <c r="K416" s="404" t="s">
        <v>7662</v>
      </c>
      <c r="L416"/>
      <c r="M416"/>
      <c r="N416"/>
      <c r="O416"/>
      <c r="P416"/>
      <c r="Q416"/>
      <c r="R416"/>
    </row>
    <row r="417" spans="1:18" ht="15" customHeight="1" thickBot="1">
      <c r="A417" s="413" t="s">
        <v>472</v>
      </c>
      <c r="B417" s="419">
        <v>1</v>
      </c>
      <c r="C417" s="419" t="s">
        <v>7663</v>
      </c>
      <c r="D417" s="407" t="s">
        <v>7664</v>
      </c>
      <c r="E417" s="413" t="s">
        <v>473</v>
      </c>
      <c r="F417" s="417" t="s">
        <v>18</v>
      </c>
      <c r="G417" s="418" t="s">
        <v>1434</v>
      </c>
      <c r="H417" s="416" t="s">
        <v>2073</v>
      </c>
      <c r="I417" s="431" t="s">
        <v>473</v>
      </c>
      <c r="J417" s="430" t="s">
        <v>2073</v>
      </c>
      <c r="K417" s="404" t="s">
        <v>7665</v>
      </c>
      <c r="L417"/>
      <c r="M417"/>
      <c r="N417"/>
      <c r="O417"/>
      <c r="P417"/>
      <c r="Q417"/>
      <c r="R417"/>
    </row>
    <row r="418" spans="1:18" ht="15" customHeight="1" thickBot="1">
      <c r="A418" s="413" t="s">
        <v>474</v>
      </c>
      <c r="B418" s="419">
        <v>1</v>
      </c>
      <c r="C418" s="419" t="s">
        <v>7666</v>
      </c>
      <c r="D418" s="407" t="s">
        <v>7667</v>
      </c>
      <c r="E418" s="413" t="s">
        <v>475</v>
      </c>
      <c r="F418" s="417" t="s">
        <v>34</v>
      </c>
      <c r="G418" s="418" t="s">
        <v>1434</v>
      </c>
      <c r="H418" s="416" t="s">
        <v>4001</v>
      </c>
      <c r="I418" s="431" t="s">
        <v>475</v>
      </c>
      <c r="J418" s="430" t="s">
        <v>4001</v>
      </c>
      <c r="K418" s="404" t="s">
        <v>7668</v>
      </c>
      <c r="L418"/>
      <c r="M418"/>
      <c r="N418"/>
      <c r="O418"/>
      <c r="P418"/>
      <c r="Q418"/>
      <c r="R418"/>
    </row>
    <row r="419" spans="1:18" ht="15" customHeight="1" thickBot="1">
      <c r="A419" s="413" t="s">
        <v>476</v>
      </c>
      <c r="B419" s="419">
        <v>1</v>
      </c>
      <c r="C419" s="419" t="s">
        <v>7669</v>
      </c>
      <c r="D419" s="407" t="s">
        <v>7670</v>
      </c>
      <c r="E419" s="413" t="s">
        <v>477</v>
      </c>
      <c r="F419" s="417" t="s">
        <v>23</v>
      </c>
      <c r="G419" s="418" t="s">
        <v>1434</v>
      </c>
      <c r="H419" s="416" t="s">
        <v>2075</v>
      </c>
      <c r="I419" s="431" t="s">
        <v>2074</v>
      </c>
      <c r="J419" s="430" t="s">
        <v>2075</v>
      </c>
      <c r="K419" s="404" t="s">
        <v>7671</v>
      </c>
      <c r="L419"/>
      <c r="M419"/>
      <c r="N419"/>
      <c r="O419"/>
      <c r="P419"/>
      <c r="Q419"/>
      <c r="R419"/>
    </row>
    <row r="420" spans="1:18" ht="15" customHeight="1" thickBot="1">
      <c r="A420" s="413" t="s">
        <v>478</v>
      </c>
      <c r="B420" s="419">
        <v>1</v>
      </c>
      <c r="C420" s="419" t="s">
        <v>7672</v>
      </c>
      <c r="D420" s="407" t="s">
        <v>7673</v>
      </c>
      <c r="E420" s="413" t="s">
        <v>479</v>
      </c>
      <c r="F420" s="417" t="s">
        <v>23</v>
      </c>
      <c r="G420" s="418" t="s">
        <v>1434</v>
      </c>
      <c r="H420" s="416" t="s">
        <v>2077</v>
      </c>
      <c r="I420" s="431" t="s">
        <v>2076</v>
      </c>
      <c r="J420" s="430" t="s">
        <v>2077</v>
      </c>
      <c r="K420" s="404" t="s">
        <v>7674</v>
      </c>
      <c r="L420"/>
      <c r="M420"/>
      <c r="N420"/>
      <c r="O420"/>
      <c r="P420"/>
      <c r="Q420"/>
      <c r="R420"/>
    </row>
    <row r="421" spans="1:18" ht="15" customHeight="1" thickBot="1">
      <c r="A421" s="413" t="s">
        <v>478</v>
      </c>
      <c r="B421" s="419">
        <v>2</v>
      </c>
      <c r="C421" s="419" t="s">
        <v>7675</v>
      </c>
      <c r="D421" s="407" t="s">
        <v>7676</v>
      </c>
      <c r="E421" s="413" t="s">
        <v>479</v>
      </c>
      <c r="F421" s="417" t="s">
        <v>23</v>
      </c>
      <c r="G421" s="418" t="s">
        <v>1434</v>
      </c>
      <c r="H421" s="416" t="s">
        <v>2079</v>
      </c>
      <c r="I421" s="431" t="s">
        <v>2078</v>
      </c>
      <c r="J421" s="430" t="s">
        <v>2079</v>
      </c>
      <c r="K421" s="404" t="s">
        <v>7677</v>
      </c>
      <c r="L421"/>
      <c r="M421"/>
      <c r="N421"/>
      <c r="O421"/>
      <c r="P421"/>
      <c r="Q421"/>
      <c r="R421"/>
    </row>
    <row r="422" spans="1:18" ht="15" customHeight="1" thickBot="1">
      <c r="A422" s="413" t="s">
        <v>480</v>
      </c>
      <c r="B422" s="419">
        <v>1</v>
      </c>
      <c r="C422" s="419" t="s">
        <v>7678</v>
      </c>
      <c r="D422" s="407" t="s">
        <v>7679</v>
      </c>
      <c r="E422" s="413" t="s">
        <v>481</v>
      </c>
      <c r="F422" s="417" t="s">
        <v>23</v>
      </c>
      <c r="G422" s="418" t="s">
        <v>1434</v>
      </c>
      <c r="H422" s="416" t="s">
        <v>2081</v>
      </c>
      <c r="I422" s="431" t="s">
        <v>2080</v>
      </c>
      <c r="J422" s="430" t="s">
        <v>2081</v>
      </c>
      <c r="K422" s="404" t="s">
        <v>7680</v>
      </c>
      <c r="L422"/>
      <c r="M422"/>
      <c r="N422"/>
      <c r="O422"/>
      <c r="P422"/>
      <c r="Q422"/>
      <c r="R422"/>
    </row>
    <row r="423" spans="1:18" ht="15" customHeight="1" thickBot="1">
      <c r="A423" s="413" t="s">
        <v>480</v>
      </c>
      <c r="B423" s="419">
        <v>2</v>
      </c>
      <c r="C423" s="419" t="s">
        <v>7681</v>
      </c>
      <c r="D423" s="407" t="s">
        <v>7682</v>
      </c>
      <c r="E423" s="413" t="s">
        <v>481</v>
      </c>
      <c r="F423" s="417" t="s">
        <v>23</v>
      </c>
      <c r="G423" s="418" t="s">
        <v>1434</v>
      </c>
      <c r="H423" s="416" t="s">
        <v>2083</v>
      </c>
      <c r="I423" s="431" t="s">
        <v>2082</v>
      </c>
      <c r="J423" s="430" t="s">
        <v>2083</v>
      </c>
      <c r="K423" s="404" t="s">
        <v>7683</v>
      </c>
      <c r="L423"/>
      <c r="M423"/>
      <c r="N423"/>
      <c r="O423"/>
      <c r="P423"/>
      <c r="Q423"/>
      <c r="R423"/>
    </row>
    <row r="424" spans="1:18" ht="15" customHeight="1" thickBot="1">
      <c r="A424" s="413" t="s">
        <v>482</v>
      </c>
      <c r="B424" s="419">
        <v>1</v>
      </c>
      <c r="C424" s="419" t="s">
        <v>7684</v>
      </c>
      <c r="D424" s="407" t="s">
        <v>7685</v>
      </c>
      <c r="E424" s="413" t="s">
        <v>483</v>
      </c>
      <c r="F424" s="417" t="s">
        <v>23</v>
      </c>
      <c r="G424" s="418" t="s">
        <v>1434</v>
      </c>
      <c r="H424" s="416" t="s">
        <v>2085</v>
      </c>
      <c r="I424" s="431" t="s">
        <v>2084</v>
      </c>
      <c r="J424" s="430" t="s">
        <v>2085</v>
      </c>
      <c r="K424" s="404" t="s">
        <v>7686</v>
      </c>
      <c r="L424"/>
      <c r="M424"/>
      <c r="N424"/>
      <c r="O424"/>
      <c r="P424"/>
      <c r="Q424"/>
      <c r="R424"/>
    </row>
    <row r="425" spans="1:18" ht="15" customHeight="1" thickBot="1">
      <c r="A425" s="413" t="s">
        <v>482</v>
      </c>
      <c r="B425" s="419">
        <v>2</v>
      </c>
      <c r="C425" s="419" t="s">
        <v>7687</v>
      </c>
      <c r="D425" s="407" t="s">
        <v>7688</v>
      </c>
      <c r="E425" s="413" t="s">
        <v>483</v>
      </c>
      <c r="F425" s="417" t="s">
        <v>23</v>
      </c>
      <c r="G425" s="418" t="s">
        <v>1434</v>
      </c>
      <c r="H425" s="416" t="s">
        <v>2087</v>
      </c>
      <c r="I425" s="431" t="s">
        <v>2086</v>
      </c>
      <c r="J425" s="430" t="s">
        <v>2087</v>
      </c>
      <c r="K425" s="404" t="s">
        <v>7689</v>
      </c>
      <c r="L425"/>
      <c r="M425"/>
      <c r="N425"/>
      <c r="O425"/>
      <c r="P425"/>
      <c r="Q425"/>
      <c r="R425"/>
    </row>
    <row r="426" spans="1:18" ht="15" customHeight="1" thickBot="1">
      <c r="A426" s="413" t="s">
        <v>484</v>
      </c>
      <c r="B426" s="419">
        <v>1</v>
      </c>
      <c r="C426" s="419" t="s">
        <v>7690</v>
      </c>
      <c r="D426" s="407" t="s">
        <v>7691</v>
      </c>
      <c r="E426" s="413" t="s">
        <v>485</v>
      </c>
      <c r="F426" s="417" t="s">
        <v>23</v>
      </c>
      <c r="G426" s="418" t="s">
        <v>1434</v>
      </c>
      <c r="H426" s="416" t="s">
        <v>2089</v>
      </c>
      <c r="I426" s="431" t="s">
        <v>2088</v>
      </c>
      <c r="J426" s="430" t="s">
        <v>2089</v>
      </c>
      <c r="K426" s="404" t="s">
        <v>7692</v>
      </c>
      <c r="L426"/>
      <c r="M426"/>
      <c r="N426"/>
      <c r="O426"/>
      <c r="P426"/>
      <c r="Q426"/>
      <c r="R426"/>
    </row>
    <row r="427" spans="1:18" ht="15" customHeight="1" thickBot="1">
      <c r="A427" s="413" t="s">
        <v>486</v>
      </c>
      <c r="B427" s="419">
        <v>1</v>
      </c>
      <c r="C427" s="419" t="s">
        <v>7693</v>
      </c>
      <c r="D427" s="407" t="s">
        <v>7694</v>
      </c>
      <c r="E427" s="413" t="s">
        <v>487</v>
      </c>
      <c r="F427" s="417" t="s">
        <v>18</v>
      </c>
      <c r="G427" s="418" t="s">
        <v>1434</v>
      </c>
      <c r="H427" s="416" t="s">
        <v>2090</v>
      </c>
      <c r="I427" s="431" t="s">
        <v>487</v>
      </c>
      <c r="J427" s="430" t="s">
        <v>2090</v>
      </c>
      <c r="K427" s="404" t="s">
        <v>7695</v>
      </c>
      <c r="L427"/>
      <c r="M427"/>
      <c r="N427"/>
      <c r="O427"/>
      <c r="P427"/>
      <c r="Q427"/>
      <c r="R427"/>
    </row>
    <row r="428" spans="1:18" ht="15" customHeight="1" thickBot="1">
      <c r="A428" s="413" t="s">
        <v>488</v>
      </c>
      <c r="B428" s="419">
        <v>1</v>
      </c>
      <c r="C428" s="419" t="s">
        <v>7696</v>
      </c>
      <c r="D428" s="407" t="s">
        <v>7697</v>
      </c>
      <c r="E428" s="413" t="s">
        <v>489</v>
      </c>
      <c r="F428" s="417" t="s">
        <v>23</v>
      </c>
      <c r="G428" s="418" t="s">
        <v>1434</v>
      </c>
      <c r="H428" s="416" t="s">
        <v>2092</v>
      </c>
      <c r="I428" s="431" t="s">
        <v>2091</v>
      </c>
      <c r="J428" s="430" t="s">
        <v>2092</v>
      </c>
      <c r="K428" s="404" t="s">
        <v>7698</v>
      </c>
      <c r="L428"/>
      <c r="M428"/>
      <c r="N428"/>
      <c r="O428"/>
      <c r="P428"/>
      <c r="Q428"/>
      <c r="R428"/>
    </row>
    <row r="429" spans="1:18" ht="15" customHeight="1" thickBot="1">
      <c r="A429" s="413" t="s">
        <v>488</v>
      </c>
      <c r="B429" s="419">
        <v>2</v>
      </c>
      <c r="C429" s="419" t="s">
        <v>7699</v>
      </c>
      <c r="D429" s="407" t="s">
        <v>7700</v>
      </c>
      <c r="E429" s="413" t="s">
        <v>489</v>
      </c>
      <c r="F429" s="417" t="s">
        <v>23</v>
      </c>
      <c r="G429" s="418" t="s">
        <v>1434</v>
      </c>
      <c r="H429" s="416" t="s">
        <v>2094</v>
      </c>
      <c r="I429" s="431" t="s">
        <v>2093</v>
      </c>
      <c r="J429" s="430" t="s">
        <v>2094</v>
      </c>
      <c r="K429" s="404" t="s">
        <v>7701</v>
      </c>
      <c r="L429"/>
      <c r="M429"/>
      <c r="N429"/>
      <c r="O429"/>
      <c r="P429"/>
      <c r="Q429"/>
      <c r="R429"/>
    </row>
    <row r="430" spans="1:18" ht="15" customHeight="1" thickBot="1">
      <c r="A430" s="413" t="s">
        <v>490</v>
      </c>
      <c r="B430" s="419">
        <v>1</v>
      </c>
      <c r="C430" s="419" t="s">
        <v>7702</v>
      </c>
      <c r="D430" s="407" t="s">
        <v>7703</v>
      </c>
      <c r="E430" s="413" t="s">
        <v>491</v>
      </c>
      <c r="F430" s="417" t="s">
        <v>23</v>
      </c>
      <c r="G430" s="418" t="s">
        <v>1434</v>
      </c>
      <c r="H430" s="416" t="s">
        <v>2096</v>
      </c>
      <c r="I430" s="431" t="s">
        <v>2095</v>
      </c>
      <c r="J430" s="430" t="s">
        <v>2096</v>
      </c>
      <c r="K430" s="404" t="s">
        <v>7704</v>
      </c>
      <c r="L430"/>
      <c r="M430"/>
      <c r="N430"/>
      <c r="O430"/>
      <c r="P430"/>
      <c r="Q430"/>
      <c r="R430"/>
    </row>
    <row r="431" spans="1:18" ht="15" customHeight="1" thickBot="1">
      <c r="A431" s="413" t="s">
        <v>492</v>
      </c>
      <c r="B431" s="419">
        <v>1</v>
      </c>
      <c r="C431" s="419" t="s">
        <v>7705</v>
      </c>
      <c r="D431" s="407" t="s">
        <v>7706</v>
      </c>
      <c r="E431" s="413" t="s">
        <v>493</v>
      </c>
      <c r="F431" s="417" t="s">
        <v>18</v>
      </c>
      <c r="G431" s="418" t="s">
        <v>1434</v>
      </c>
      <c r="H431" s="416" t="s">
        <v>2097</v>
      </c>
      <c r="I431" s="431" t="s">
        <v>493</v>
      </c>
      <c r="J431" s="430" t="s">
        <v>2097</v>
      </c>
      <c r="K431" s="404" t="s">
        <v>7707</v>
      </c>
      <c r="L431"/>
      <c r="M431"/>
      <c r="N431"/>
      <c r="O431"/>
      <c r="P431"/>
      <c r="Q431"/>
      <c r="R431"/>
    </row>
    <row r="432" spans="1:18" ht="15" customHeight="1" thickBot="1">
      <c r="A432" s="413" t="s">
        <v>494</v>
      </c>
      <c r="B432" s="419">
        <v>1</v>
      </c>
      <c r="C432" s="419" t="s">
        <v>7708</v>
      </c>
      <c r="D432" s="407" t="s">
        <v>7709</v>
      </c>
      <c r="E432" s="413" t="s">
        <v>495</v>
      </c>
      <c r="F432" s="417" t="s">
        <v>23</v>
      </c>
      <c r="G432" s="418" t="s">
        <v>1434</v>
      </c>
      <c r="H432" s="416" t="s">
        <v>2099</v>
      </c>
      <c r="I432" s="431" t="s">
        <v>2098</v>
      </c>
      <c r="J432" s="430" t="s">
        <v>2099</v>
      </c>
      <c r="K432" s="404" t="s">
        <v>7710</v>
      </c>
      <c r="L432"/>
      <c r="M432"/>
      <c r="N432"/>
      <c r="O432"/>
      <c r="P432"/>
      <c r="Q432"/>
      <c r="R432"/>
    </row>
    <row r="433" spans="1:18" ht="15" customHeight="1" thickBot="1">
      <c r="A433" s="413" t="s">
        <v>494</v>
      </c>
      <c r="B433" s="419">
        <v>2</v>
      </c>
      <c r="C433" s="419" t="s">
        <v>7711</v>
      </c>
      <c r="D433" s="407" t="s">
        <v>7712</v>
      </c>
      <c r="E433" s="413" t="s">
        <v>495</v>
      </c>
      <c r="F433" s="417" t="s">
        <v>23</v>
      </c>
      <c r="G433" s="418" t="s">
        <v>1434</v>
      </c>
      <c r="H433" s="416" t="s">
        <v>2101</v>
      </c>
      <c r="I433" s="431" t="s">
        <v>2100</v>
      </c>
      <c r="J433" s="430" t="s">
        <v>2101</v>
      </c>
      <c r="K433" s="404" t="s">
        <v>7713</v>
      </c>
      <c r="L433"/>
      <c r="M433"/>
      <c r="N433"/>
      <c r="O433"/>
      <c r="P433"/>
      <c r="Q433"/>
      <c r="R433"/>
    </row>
    <row r="434" spans="1:18" ht="15" customHeight="1" thickBot="1">
      <c r="A434" s="413" t="s">
        <v>496</v>
      </c>
      <c r="B434" s="419">
        <v>1</v>
      </c>
      <c r="C434" s="419" t="s">
        <v>7714</v>
      </c>
      <c r="D434" s="407" t="s">
        <v>7718</v>
      </c>
      <c r="E434" s="413" t="s">
        <v>497</v>
      </c>
      <c r="F434" s="417" t="s">
        <v>23</v>
      </c>
      <c r="G434" s="418" t="s">
        <v>1434</v>
      </c>
      <c r="H434" s="416" t="s">
        <v>2103</v>
      </c>
      <c r="I434" s="431" t="s">
        <v>2102</v>
      </c>
      <c r="J434" s="430" t="s">
        <v>2103</v>
      </c>
      <c r="K434" s="404" t="s">
        <v>7719</v>
      </c>
      <c r="L434"/>
      <c r="M434"/>
      <c r="N434"/>
      <c r="O434"/>
      <c r="P434"/>
      <c r="Q434"/>
      <c r="R434"/>
    </row>
    <row r="435" spans="1:18" ht="15" customHeight="1" thickBot="1">
      <c r="A435" s="413" t="s">
        <v>496</v>
      </c>
      <c r="B435" s="419">
        <v>2</v>
      </c>
      <c r="C435" s="419" t="s">
        <v>7717</v>
      </c>
      <c r="D435" s="407" t="s">
        <v>7715</v>
      </c>
      <c r="E435" s="413" t="s">
        <v>497</v>
      </c>
      <c r="F435" s="417" t="s">
        <v>23</v>
      </c>
      <c r="G435" s="418" t="s">
        <v>1434</v>
      </c>
      <c r="H435" s="416" t="s">
        <v>2105</v>
      </c>
      <c r="I435" s="431" t="s">
        <v>2104</v>
      </c>
      <c r="J435" s="430" t="s">
        <v>2105</v>
      </c>
      <c r="K435" s="404" t="s">
        <v>7716</v>
      </c>
      <c r="L435"/>
      <c r="M435"/>
      <c r="N435"/>
      <c r="O435"/>
      <c r="P435"/>
      <c r="Q435"/>
      <c r="R435"/>
    </row>
    <row r="436" spans="1:18" ht="15" customHeight="1" thickBot="1">
      <c r="A436" s="413" t="s">
        <v>498</v>
      </c>
      <c r="B436" s="419">
        <v>1</v>
      </c>
      <c r="C436" s="419" t="s">
        <v>7720</v>
      </c>
      <c r="D436" s="407" t="s">
        <v>7721</v>
      </c>
      <c r="E436" s="413" t="s">
        <v>499</v>
      </c>
      <c r="F436" s="417" t="s">
        <v>34</v>
      </c>
      <c r="G436" s="418" t="s">
        <v>1434</v>
      </c>
      <c r="H436" s="416" t="s">
        <v>4002</v>
      </c>
      <c r="I436" s="431" t="s">
        <v>499</v>
      </c>
      <c r="J436" s="430" t="s">
        <v>4002</v>
      </c>
      <c r="K436" s="404" t="s">
        <v>7722</v>
      </c>
      <c r="L436"/>
      <c r="M436"/>
      <c r="N436"/>
      <c r="O436"/>
      <c r="P436"/>
      <c r="Q436"/>
      <c r="R436"/>
    </row>
    <row r="437" spans="1:18" ht="15" customHeight="1" thickBot="1">
      <c r="A437" s="413" t="s">
        <v>500</v>
      </c>
      <c r="B437" s="419">
        <v>1</v>
      </c>
      <c r="C437" s="419" t="s">
        <v>7723</v>
      </c>
      <c r="D437" s="407" t="s">
        <v>7724</v>
      </c>
      <c r="E437" s="413" t="s">
        <v>501</v>
      </c>
      <c r="F437" s="417" t="s">
        <v>34</v>
      </c>
      <c r="G437" s="418" t="s">
        <v>1434</v>
      </c>
      <c r="H437" s="416" t="s">
        <v>4003</v>
      </c>
      <c r="I437" s="431" t="s">
        <v>501</v>
      </c>
      <c r="J437" s="430" t="s">
        <v>4003</v>
      </c>
      <c r="K437" s="404" t="s">
        <v>7725</v>
      </c>
      <c r="L437"/>
      <c r="M437"/>
      <c r="N437"/>
      <c r="O437"/>
      <c r="P437"/>
      <c r="Q437"/>
      <c r="R437"/>
    </row>
    <row r="438" spans="1:18" ht="15" customHeight="1" thickBot="1">
      <c r="A438" s="413" t="s">
        <v>502</v>
      </c>
      <c r="B438" s="419">
        <v>1</v>
      </c>
      <c r="C438" s="419" t="s">
        <v>7726</v>
      </c>
      <c r="D438" s="407" t="s">
        <v>7730</v>
      </c>
      <c r="E438" s="413" t="s">
        <v>503</v>
      </c>
      <c r="F438" s="417" t="s">
        <v>23</v>
      </c>
      <c r="G438" s="418" t="s">
        <v>1434</v>
      </c>
      <c r="H438" s="416" t="s">
        <v>2107</v>
      </c>
      <c r="I438" s="431" t="s">
        <v>2106</v>
      </c>
      <c r="J438" s="430" t="s">
        <v>2107</v>
      </c>
      <c r="K438" s="404" t="s">
        <v>7731</v>
      </c>
      <c r="L438"/>
      <c r="M438"/>
      <c r="N438"/>
      <c r="O438"/>
      <c r="P438"/>
      <c r="Q438"/>
      <c r="R438"/>
    </row>
    <row r="439" spans="1:18" ht="15" customHeight="1" thickBot="1">
      <c r="A439" s="413" t="s">
        <v>502</v>
      </c>
      <c r="B439" s="419">
        <v>2</v>
      </c>
      <c r="C439" s="419" t="s">
        <v>7729</v>
      </c>
      <c r="D439" s="407" t="s">
        <v>7733</v>
      </c>
      <c r="E439" s="413" t="s">
        <v>503</v>
      </c>
      <c r="F439" s="417" t="s">
        <v>23</v>
      </c>
      <c r="G439" s="418" t="s">
        <v>1434</v>
      </c>
      <c r="H439" s="416" t="s">
        <v>7734</v>
      </c>
      <c r="I439" s="431" t="s">
        <v>7735</v>
      </c>
      <c r="J439" s="430" t="s">
        <v>7734</v>
      </c>
      <c r="K439" s="404" t="s">
        <v>7736</v>
      </c>
      <c r="L439"/>
      <c r="M439"/>
      <c r="N439"/>
      <c r="O439"/>
      <c r="P439"/>
      <c r="Q439"/>
      <c r="R439"/>
    </row>
    <row r="440" spans="1:18" ht="15" customHeight="1" thickBot="1">
      <c r="A440" s="413" t="s">
        <v>502</v>
      </c>
      <c r="B440" s="419">
        <v>3</v>
      </c>
      <c r="C440" s="419" t="s">
        <v>7732</v>
      </c>
      <c r="D440" s="407" t="s">
        <v>7727</v>
      </c>
      <c r="E440" s="413" t="s">
        <v>503</v>
      </c>
      <c r="F440" s="417" t="s">
        <v>23</v>
      </c>
      <c r="G440" s="418" t="s">
        <v>1434</v>
      </c>
      <c r="H440" s="416" t="s">
        <v>2109</v>
      </c>
      <c r="I440" s="431" t="s">
        <v>2108</v>
      </c>
      <c r="J440" s="430" t="s">
        <v>2109</v>
      </c>
      <c r="K440" s="404" t="s">
        <v>7728</v>
      </c>
      <c r="L440"/>
      <c r="M440"/>
      <c r="N440"/>
      <c r="O440"/>
      <c r="P440"/>
      <c r="Q440"/>
      <c r="R440"/>
    </row>
    <row r="441" spans="1:18" ht="15" customHeight="1" thickBot="1">
      <c r="A441" s="413" t="s">
        <v>504</v>
      </c>
      <c r="B441" s="419">
        <v>1</v>
      </c>
      <c r="C441" s="419" t="s">
        <v>7737</v>
      </c>
      <c r="D441" s="407" t="s">
        <v>7741</v>
      </c>
      <c r="E441" s="413" t="s">
        <v>505</v>
      </c>
      <c r="F441" s="417" t="s">
        <v>23</v>
      </c>
      <c r="G441" s="418" t="s">
        <v>1434</v>
      </c>
      <c r="H441" s="416" t="s">
        <v>2111</v>
      </c>
      <c r="I441" s="431" t="s">
        <v>2110</v>
      </c>
      <c r="J441" s="430" t="s">
        <v>2111</v>
      </c>
      <c r="K441" s="404" t="s">
        <v>7742</v>
      </c>
      <c r="L441"/>
      <c r="M441"/>
      <c r="N441"/>
      <c r="O441"/>
      <c r="P441"/>
      <c r="Q441"/>
      <c r="R441"/>
    </row>
    <row r="442" spans="1:18" ht="15" customHeight="1" thickBot="1">
      <c r="A442" s="413" t="s">
        <v>504</v>
      </c>
      <c r="B442" s="419">
        <v>2</v>
      </c>
      <c r="C442" s="419" t="s">
        <v>7740</v>
      </c>
      <c r="D442" s="407" t="s">
        <v>7738</v>
      </c>
      <c r="E442" s="413" t="s">
        <v>505</v>
      </c>
      <c r="F442" s="417" t="s">
        <v>23</v>
      </c>
      <c r="G442" s="418" t="s">
        <v>1434</v>
      </c>
      <c r="H442" s="416" t="s">
        <v>2113</v>
      </c>
      <c r="I442" s="431" t="s">
        <v>2112</v>
      </c>
      <c r="J442" s="430" t="s">
        <v>2113</v>
      </c>
      <c r="K442" s="404" t="s">
        <v>7739</v>
      </c>
      <c r="L442"/>
      <c r="M442"/>
      <c r="N442"/>
      <c r="O442"/>
      <c r="P442"/>
      <c r="Q442"/>
      <c r="R442"/>
    </row>
    <row r="443" spans="1:18" ht="15" customHeight="1" thickBot="1">
      <c r="A443" s="413" t="s">
        <v>506</v>
      </c>
      <c r="B443" s="419">
        <v>1</v>
      </c>
      <c r="C443" s="419" t="s">
        <v>7743</v>
      </c>
      <c r="D443" s="407" t="s">
        <v>7747</v>
      </c>
      <c r="E443" s="413" t="s">
        <v>507</v>
      </c>
      <c r="F443" s="417" t="s">
        <v>23</v>
      </c>
      <c r="G443" s="418" t="s">
        <v>1434</v>
      </c>
      <c r="H443" s="416" t="s">
        <v>2115</v>
      </c>
      <c r="I443" s="431" t="s">
        <v>2114</v>
      </c>
      <c r="J443" s="430" t="s">
        <v>2115</v>
      </c>
      <c r="K443" s="404" t="s">
        <v>7748</v>
      </c>
      <c r="L443"/>
      <c r="M443"/>
      <c r="N443"/>
      <c r="O443"/>
      <c r="P443"/>
      <c r="Q443"/>
      <c r="R443"/>
    </row>
    <row r="444" spans="1:18" ht="15" customHeight="1" thickBot="1">
      <c r="A444" s="413" t="s">
        <v>506</v>
      </c>
      <c r="B444" s="419">
        <v>2</v>
      </c>
      <c r="C444" s="419" t="s">
        <v>7746</v>
      </c>
      <c r="D444" s="407" t="s">
        <v>7744</v>
      </c>
      <c r="E444" s="413" t="s">
        <v>507</v>
      </c>
      <c r="F444" s="417" t="s">
        <v>23</v>
      </c>
      <c r="G444" s="418" t="s">
        <v>1434</v>
      </c>
      <c r="H444" s="416" t="s">
        <v>2117</v>
      </c>
      <c r="I444" s="431" t="s">
        <v>2116</v>
      </c>
      <c r="J444" s="430" t="s">
        <v>2117</v>
      </c>
      <c r="K444" s="404" t="s">
        <v>7745</v>
      </c>
      <c r="L444"/>
      <c r="M444"/>
      <c r="N444"/>
      <c r="O444"/>
      <c r="P444"/>
      <c r="Q444"/>
      <c r="R444"/>
    </row>
    <row r="445" spans="1:18" ht="15" customHeight="1" thickBot="1">
      <c r="A445" s="413" t="s">
        <v>508</v>
      </c>
      <c r="B445" s="419">
        <v>1</v>
      </c>
      <c r="C445" s="419" t="s">
        <v>7749</v>
      </c>
      <c r="D445" s="407" t="s">
        <v>7750</v>
      </c>
      <c r="E445" s="413" t="s">
        <v>509</v>
      </c>
      <c r="F445" s="417" t="s">
        <v>18</v>
      </c>
      <c r="G445" s="418" t="s">
        <v>1434</v>
      </c>
      <c r="H445" s="416" t="s">
        <v>2118</v>
      </c>
      <c r="I445" s="431" t="s">
        <v>509</v>
      </c>
      <c r="J445" s="430" t="s">
        <v>2118</v>
      </c>
      <c r="K445" s="404" t="s">
        <v>7751</v>
      </c>
      <c r="L445"/>
      <c r="M445"/>
      <c r="N445"/>
      <c r="O445"/>
      <c r="P445"/>
      <c r="Q445"/>
      <c r="R445"/>
    </row>
    <row r="446" spans="1:18" ht="15" customHeight="1" thickBot="1">
      <c r="A446" s="413" t="s">
        <v>510</v>
      </c>
      <c r="B446" s="419">
        <v>1</v>
      </c>
      <c r="C446" s="419" t="s">
        <v>7752</v>
      </c>
      <c r="D446" s="407" t="s">
        <v>7756</v>
      </c>
      <c r="E446" s="413" t="s">
        <v>511</v>
      </c>
      <c r="F446" s="417" t="s">
        <v>23</v>
      </c>
      <c r="G446" s="418" t="s">
        <v>1434</v>
      </c>
      <c r="H446" s="416" t="s">
        <v>2120</v>
      </c>
      <c r="I446" s="431" t="s">
        <v>2119</v>
      </c>
      <c r="J446" s="430" t="s">
        <v>2120</v>
      </c>
      <c r="K446" s="404" t="s">
        <v>7757</v>
      </c>
      <c r="L446"/>
      <c r="M446"/>
      <c r="N446"/>
      <c r="O446"/>
      <c r="P446"/>
      <c r="Q446"/>
      <c r="R446"/>
    </row>
    <row r="447" spans="1:18" ht="15" customHeight="1" thickBot="1">
      <c r="A447" s="413" t="s">
        <v>510</v>
      </c>
      <c r="B447" s="419">
        <v>2</v>
      </c>
      <c r="C447" s="419" t="s">
        <v>7755</v>
      </c>
      <c r="D447" s="407" t="s">
        <v>7753</v>
      </c>
      <c r="E447" s="413" t="s">
        <v>511</v>
      </c>
      <c r="F447" s="417" t="s">
        <v>23</v>
      </c>
      <c r="G447" s="418" t="s">
        <v>1434</v>
      </c>
      <c r="H447" s="416" t="s">
        <v>2122</v>
      </c>
      <c r="I447" s="431" t="s">
        <v>2121</v>
      </c>
      <c r="J447" s="430" t="s">
        <v>2122</v>
      </c>
      <c r="K447" s="404" t="s">
        <v>7754</v>
      </c>
      <c r="L447"/>
      <c r="M447"/>
      <c r="N447"/>
      <c r="O447"/>
      <c r="P447"/>
      <c r="Q447"/>
      <c r="R447"/>
    </row>
    <row r="448" spans="1:18" ht="15" customHeight="1" thickBot="1">
      <c r="A448" s="413" t="s">
        <v>512</v>
      </c>
      <c r="B448" s="419">
        <v>1</v>
      </c>
      <c r="C448" s="419" t="s">
        <v>7758</v>
      </c>
      <c r="D448" s="407" t="s">
        <v>7759</v>
      </c>
      <c r="E448" s="413" t="s">
        <v>513</v>
      </c>
      <c r="F448" s="417" t="s">
        <v>34</v>
      </c>
      <c r="G448" s="418" t="s">
        <v>1434</v>
      </c>
      <c r="H448" s="416" t="s">
        <v>4004</v>
      </c>
      <c r="I448" s="431" t="s">
        <v>513</v>
      </c>
      <c r="J448" s="430" t="s">
        <v>4004</v>
      </c>
      <c r="K448" s="404" t="s">
        <v>7760</v>
      </c>
      <c r="L448"/>
      <c r="M448"/>
      <c r="N448"/>
      <c r="O448"/>
      <c r="P448"/>
      <c r="Q448"/>
      <c r="R448"/>
    </row>
    <row r="449" spans="1:18" ht="15" customHeight="1" thickBot="1">
      <c r="A449" s="413" t="s">
        <v>514</v>
      </c>
      <c r="B449" s="419">
        <v>1</v>
      </c>
      <c r="C449" s="419" t="s">
        <v>7761</v>
      </c>
      <c r="D449" s="407" t="s">
        <v>7765</v>
      </c>
      <c r="E449" s="413" t="s">
        <v>515</v>
      </c>
      <c r="F449" s="417" t="s">
        <v>23</v>
      </c>
      <c r="G449" s="418" t="s">
        <v>1434</v>
      </c>
      <c r="H449" s="416" t="s">
        <v>2124</v>
      </c>
      <c r="I449" s="431" t="s">
        <v>2123</v>
      </c>
      <c r="J449" s="430" t="s">
        <v>2124</v>
      </c>
      <c r="K449" s="404" t="s">
        <v>7766</v>
      </c>
      <c r="L449"/>
      <c r="M449"/>
      <c r="N449"/>
      <c r="O449"/>
      <c r="P449"/>
      <c r="Q449"/>
      <c r="R449"/>
    </row>
    <row r="450" spans="1:18" ht="15" customHeight="1" thickBot="1">
      <c r="A450" s="413" t="s">
        <v>514</v>
      </c>
      <c r="B450" s="419">
        <v>2</v>
      </c>
      <c r="C450" s="419" t="s">
        <v>7764</v>
      </c>
      <c r="D450" s="407" t="s">
        <v>7762</v>
      </c>
      <c r="E450" s="413" t="s">
        <v>515</v>
      </c>
      <c r="F450" s="417" t="s">
        <v>23</v>
      </c>
      <c r="G450" s="418" t="s">
        <v>1434</v>
      </c>
      <c r="H450" s="416" t="s">
        <v>2126</v>
      </c>
      <c r="I450" s="431" t="s">
        <v>2125</v>
      </c>
      <c r="J450" s="430" t="s">
        <v>2126</v>
      </c>
      <c r="K450" s="404" t="s">
        <v>7763</v>
      </c>
      <c r="L450"/>
      <c r="M450"/>
      <c r="N450"/>
      <c r="O450"/>
      <c r="P450"/>
      <c r="Q450"/>
      <c r="R450"/>
    </row>
    <row r="451" spans="1:18" ht="15" customHeight="1" thickBot="1">
      <c r="A451" s="413" t="s">
        <v>516</v>
      </c>
      <c r="B451" s="419">
        <v>1</v>
      </c>
      <c r="C451" s="419" t="s">
        <v>7767</v>
      </c>
      <c r="D451" s="407" t="s">
        <v>7768</v>
      </c>
      <c r="E451" s="413" t="s">
        <v>517</v>
      </c>
      <c r="F451" s="417" t="s">
        <v>23</v>
      </c>
      <c r="G451" s="418" t="s">
        <v>1434</v>
      </c>
      <c r="H451" s="416" t="s">
        <v>2128</v>
      </c>
      <c r="I451" s="431" t="s">
        <v>2127</v>
      </c>
      <c r="J451" s="430" t="s">
        <v>2128</v>
      </c>
      <c r="K451" s="404" t="s">
        <v>7769</v>
      </c>
      <c r="L451"/>
      <c r="M451"/>
      <c r="N451"/>
      <c r="O451"/>
      <c r="P451"/>
      <c r="Q451"/>
      <c r="R451"/>
    </row>
    <row r="452" spans="1:18" ht="15" customHeight="1" thickBot="1">
      <c r="A452" s="413" t="s">
        <v>518</v>
      </c>
      <c r="B452" s="419">
        <v>1</v>
      </c>
      <c r="C452" s="419" t="s">
        <v>7770</v>
      </c>
      <c r="D452" s="407" t="s">
        <v>7771</v>
      </c>
      <c r="E452" s="413" t="s">
        <v>519</v>
      </c>
      <c r="F452" s="417" t="s">
        <v>23</v>
      </c>
      <c r="G452" s="418" t="s">
        <v>1434</v>
      </c>
      <c r="H452" s="416" t="s">
        <v>2130</v>
      </c>
      <c r="I452" s="431" t="s">
        <v>2129</v>
      </c>
      <c r="J452" s="430" t="s">
        <v>2130</v>
      </c>
      <c r="K452" s="404" t="s">
        <v>7772</v>
      </c>
      <c r="L452"/>
      <c r="M452"/>
      <c r="N452"/>
      <c r="O452"/>
      <c r="P452"/>
      <c r="Q452"/>
      <c r="R452"/>
    </row>
    <row r="453" spans="1:18" ht="15" customHeight="1" thickBot="1">
      <c r="A453" s="413" t="s">
        <v>518</v>
      </c>
      <c r="B453" s="419">
        <v>2</v>
      </c>
      <c r="C453" s="419" t="s">
        <v>7773</v>
      </c>
      <c r="D453" s="407" t="s">
        <v>7774</v>
      </c>
      <c r="E453" s="413" t="s">
        <v>519</v>
      </c>
      <c r="F453" s="417" t="s">
        <v>23</v>
      </c>
      <c r="G453" s="418" t="s">
        <v>1434</v>
      </c>
      <c r="H453" s="416" t="s">
        <v>2132</v>
      </c>
      <c r="I453" s="431" t="s">
        <v>2131</v>
      </c>
      <c r="J453" s="430" t="s">
        <v>2132</v>
      </c>
      <c r="K453" s="404" t="s">
        <v>7772</v>
      </c>
      <c r="L453"/>
      <c r="M453"/>
      <c r="N453"/>
      <c r="O453"/>
      <c r="P453"/>
      <c r="Q453"/>
      <c r="R453"/>
    </row>
    <row r="454" spans="1:18" ht="15" customHeight="1" thickBot="1">
      <c r="A454" s="413" t="s">
        <v>520</v>
      </c>
      <c r="B454" s="419">
        <v>1</v>
      </c>
      <c r="C454" s="419" t="s">
        <v>7775</v>
      </c>
      <c r="D454" s="407" t="s">
        <v>7779</v>
      </c>
      <c r="E454" s="413" t="s">
        <v>521</v>
      </c>
      <c r="F454" s="417" t="s">
        <v>23</v>
      </c>
      <c r="G454" s="418" t="s">
        <v>1434</v>
      </c>
      <c r="H454" s="416" t="s">
        <v>2134</v>
      </c>
      <c r="I454" s="431" t="s">
        <v>2133</v>
      </c>
      <c r="J454" s="430" t="s">
        <v>2134</v>
      </c>
      <c r="K454" s="404" t="s">
        <v>7780</v>
      </c>
      <c r="L454"/>
      <c r="M454"/>
      <c r="N454"/>
      <c r="O454"/>
      <c r="P454"/>
      <c r="Q454"/>
      <c r="R454"/>
    </row>
    <row r="455" spans="1:18" ht="15" customHeight="1" thickBot="1">
      <c r="A455" s="413" t="s">
        <v>520</v>
      </c>
      <c r="B455" s="419">
        <v>2</v>
      </c>
      <c r="C455" s="419" t="s">
        <v>7778</v>
      </c>
      <c r="D455" s="407" t="s">
        <v>7787</v>
      </c>
      <c r="E455" s="413" t="s">
        <v>521</v>
      </c>
      <c r="F455" s="417" t="s">
        <v>23</v>
      </c>
      <c r="G455" s="418" t="s">
        <v>1434</v>
      </c>
      <c r="H455" s="416" t="s">
        <v>2136</v>
      </c>
      <c r="I455" s="431" t="s">
        <v>2135</v>
      </c>
      <c r="J455" s="430" t="s">
        <v>2136</v>
      </c>
      <c r="K455" s="404" t="s">
        <v>7780</v>
      </c>
      <c r="L455"/>
      <c r="M455"/>
      <c r="N455"/>
      <c r="O455"/>
      <c r="P455"/>
      <c r="Q455"/>
      <c r="R455"/>
    </row>
    <row r="456" spans="1:18" ht="15" customHeight="1" thickBot="1">
      <c r="A456" s="413" t="s">
        <v>520</v>
      </c>
      <c r="B456" s="419">
        <v>3</v>
      </c>
      <c r="C456" s="419" t="s">
        <v>7781</v>
      </c>
      <c r="D456" s="407" t="s">
        <v>7776</v>
      </c>
      <c r="E456" s="413" t="s">
        <v>521</v>
      </c>
      <c r="F456" s="417" t="s">
        <v>23</v>
      </c>
      <c r="G456" s="418" t="s">
        <v>1434</v>
      </c>
      <c r="H456" s="416" t="s">
        <v>2138</v>
      </c>
      <c r="I456" s="431" t="s">
        <v>2137</v>
      </c>
      <c r="J456" s="430" t="s">
        <v>2138</v>
      </c>
      <c r="K456" s="404" t="s">
        <v>7777</v>
      </c>
      <c r="L456"/>
      <c r="M456"/>
      <c r="N456"/>
      <c r="O456"/>
      <c r="P456"/>
      <c r="Q456"/>
      <c r="R456"/>
    </row>
    <row r="457" spans="1:18" ht="15" customHeight="1" thickBot="1">
      <c r="A457" s="413" t="s">
        <v>520</v>
      </c>
      <c r="B457" s="419">
        <v>4</v>
      </c>
      <c r="C457" s="419" t="s">
        <v>7786</v>
      </c>
      <c r="D457" s="407" t="s">
        <v>7789</v>
      </c>
      <c r="E457" s="413" t="s">
        <v>521</v>
      </c>
      <c r="F457" s="417" t="s">
        <v>23</v>
      </c>
      <c r="G457" s="418" t="s">
        <v>1434</v>
      </c>
      <c r="H457" s="416" t="s">
        <v>2140</v>
      </c>
      <c r="I457" s="431" t="s">
        <v>2139</v>
      </c>
      <c r="J457" s="430" t="s">
        <v>2140</v>
      </c>
      <c r="K457" s="404" t="s">
        <v>7790</v>
      </c>
      <c r="L457"/>
      <c r="M457"/>
      <c r="N457"/>
      <c r="O457"/>
      <c r="P457"/>
      <c r="Q457"/>
      <c r="R457"/>
    </row>
    <row r="458" spans="1:18" ht="15" customHeight="1" thickBot="1">
      <c r="A458" s="413" t="s">
        <v>520</v>
      </c>
      <c r="B458" s="419">
        <v>5</v>
      </c>
      <c r="C458" s="419" t="s">
        <v>7788</v>
      </c>
      <c r="D458" s="407" t="s">
        <v>7782</v>
      </c>
      <c r="E458" s="413" t="s">
        <v>521</v>
      </c>
      <c r="F458" s="417" t="s">
        <v>23</v>
      </c>
      <c r="G458" s="418" t="s">
        <v>1434</v>
      </c>
      <c r="H458" s="416" t="s">
        <v>7783</v>
      </c>
      <c r="I458" s="431" t="s">
        <v>7784</v>
      </c>
      <c r="J458" s="430" t="s">
        <v>7783</v>
      </c>
      <c r="K458" s="404" t="s">
        <v>7785</v>
      </c>
      <c r="L458"/>
      <c r="M458"/>
      <c r="N458"/>
      <c r="O458"/>
      <c r="P458"/>
      <c r="Q458"/>
      <c r="R458"/>
    </row>
    <row r="459" spans="1:18" ht="15" customHeight="1" thickBot="1">
      <c r="A459" s="413" t="s">
        <v>522</v>
      </c>
      <c r="B459" s="419">
        <v>1</v>
      </c>
      <c r="C459" s="419" t="s">
        <v>7791</v>
      </c>
      <c r="D459" s="407" t="s">
        <v>7792</v>
      </c>
      <c r="E459" s="413" t="s">
        <v>523</v>
      </c>
      <c r="F459" s="417" t="s">
        <v>23</v>
      </c>
      <c r="G459" s="418" t="s">
        <v>1434</v>
      </c>
      <c r="H459" s="416" t="s">
        <v>2142</v>
      </c>
      <c r="I459" s="431" t="s">
        <v>2141</v>
      </c>
      <c r="J459" s="430" t="s">
        <v>2142</v>
      </c>
      <c r="K459" s="404" t="s">
        <v>7793</v>
      </c>
      <c r="L459"/>
      <c r="M459"/>
      <c r="N459"/>
      <c r="O459"/>
      <c r="P459"/>
      <c r="Q459"/>
      <c r="R459"/>
    </row>
    <row r="460" spans="1:18" ht="15" customHeight="1" thickBot="1">
      <c r="A460" s="413" t="s">
        <v>522</v>
      </c>
      <c r="B460" s="419">
        <v>2</v>
      </c>
      <c r="C460" s="419" t="s">
        <v>7794</v>
      </c>
      <c r="D460" s="407" t="s">
        <v>7795</v>
      </c>
      <c r="E460" s="413" t="s">
        <v>523</v>
      </c>
      <c r="F460" s="417" t="s">
        <v>23</v>
      </c>
      <c r="G460" s="418" t="s">
        <v>1434</v>
      </c>
      <c r="H460" s="416" t="s">
        <v>2144</v>
      </c>
      <c r="I460" s="431" t="s">
        <v>2143</v>
      </c>
      <c r="J460" s="430" t="s">
        <v>2144</v>
      </c>
      <c r="K460" s="404" t="s">
        <v>7793</v>
      </c>
      <c r="L460"/>
      <c r="M460"/>
      <c r="N460"/>
      <c r="O460"/>
      <c r="P460"/>
      <c r="Q460"/>
      <c r="R460"/>
    </row>
    <row r="461" spans="1:18" ht="15" customHeight="1" thickBot="1">
      <c r="A461" s="413" t="s">
        <v>524</v>
      </c>
      <c r="B461" s="419">
        <v>1</v>
      </c>
      <c r="C461" s="419" t="s">
        <v>7796</v>
      </c>
      <c r="D461" s="407" t="s">
        <v>7797</v>
      </c>
      <c r="E461" s="413" t="s">
        <v>525</v>
      </c>
      <c r="F461" s="417" t="s">
        <v>23</v>
      </c>
      <c r="G461" s="418" t="s">
        <v>1434</v>
      </c>
      <c r="H461" s="416" t="s">
        <v>2146</v>
      </c>
      <c r="I461" s="431" t="s">
        <v>2145</v>
      </c>
      <c r="J461" s="430" t="s">
        <v>2146</v>
      </c>
      <c r="K461" s="404" t="s">
        <v>7798</v>
      </c>
      <c r="L461"/>
      <c r="M461"/>
      <c r="N461"/>
      <c r="O461"/>
      <c r="P461"/>
      <c r="Q461"/>
      <c r="R461"/>
    </row>
    <row r="462" spans="1:18" ht="15" customHeight="1" thickBot="1">
      <c r="A462" s="413" t="s">
        <v>524</v>
      </c>
      <c r="B462" s="419">
        <v>2</v>
      </c>
      <c r="C462" s="419" t="s">
        <v>7799</v>
      </c>
      <c r="D462" s="407" t="s">
        <v>7805</v>
      </c>
      <c r="E462" s="413" t="s">
        <v>525</v>
      </c>
      <c r="F462" s="417" t="s">
        <v>23</v>
      </c>
      <c r="G462" s="418" t="s">
        <v>1434</v>
      </c>
      <c r="H462" s="416" t="s">
        <v>2148</v>
      </c>
      <c r="I462" s="431" t="s">
        <v>2147</v>
      </c>
      <c r="J462" s="430" t="s">
        <v>2148</v>
      </c>
      <c r="K462" s="404" t="s">
        <v>7798</v>
      </c>
      <c r="L462"/>
      <c r="M462"/>
      <c r="N462"/>
      <c r="O462"/>
      <c r="P462"/>
      <c r="Q462"/>
      <c r="R462"/>
    </row>
    <row r="463" spans="1:18" ht="15" customHeight="1" thickBot="1">
      <c r="A463" s="413" t="s">
        <v>524</v>
      </c>
      <c r="B463" s="419">
        <v>3</v>
      </c>
      <c r="C463" s="419" t="s">
        <v>7804</v>
      </c>
      <c r="D463" s="407" t="s">
        <v>7800</v>
      </c>
      <c r="E463" s="413" t="s">
        <v>525</v>
      </c>
      <c r="F463" s="417" t="s">
        <v>23</v>
      </c>
      <c r="G463" s="418" t="s">
        <v>1434</v>
      </c>
      <c r="H463" s="416" t="s">
        <v>7801</v>
      </c>
      <c r="I463" s="431" t="s">
        <v>7802</v>
      </c>
      <c r="J463" s="430" t="s">
        <v>7801</v>
      </c>
      <c r="K463" s="404" t="s">
        <v>7803</v>
      </c>
      <c r="L463"/>
      <c r="M463"/>
      <c r="N463"/>
      <c r="O463"/>
      <c r="P463"/>
      <c r="Q463"/>
      <c r="R463"/>
    </row>
    <row r="464" spans="1:18" ht="15" customHeight="1" thickBot="1">
      <c r="A464" s="413" t="s">
        <v>526</v>
      </c>
      <c r="B464" s="419">
        <v>1</v>
      </c>
      <c r="C464" s="419" t="s">
        <v>7806</v>
      </c>
      <c r="D464" s="407" t="s">
        <v>7810</v>
      </c>
      <c r="E464" s="413" t="s">
        <v>527</v>
      </c>
      <c r="F464" s="417" t="s">
        <v>23</v>
      </c>
      <c r="G464" s="418" t="s">
        <v>1434</v>
      </c>
      <c r="H464" s="416" t="s">
        <v>2150</v>
      </c>
      <c r="I464" s="431" t="s">
        <v>2149</v>
      </c>
      <c r="J464" s="430" t="s">
        <v>2150</v>
      </c>
      <c r="K464" s="404" t="s">
        <v>7811</v>
      </c>
      <c r="L464"/>
      <c r="M464"/>
      <c r="N464"/>
      <c r="O464"/>
      <c r="P464"/>
      <c r="Q464"/>
      <c r="R464"/>
    </row>
    <row r="465" spans="1:18" ht="15" customHeight="1" thickBot="1">
      <c r="A465" s="413" t="s">
        <v>526</v>
      </c>
      <c r="B465" s="419">
        <v>2</v>
      </c>
      <c r="C465" s="419" t="s">
        <v>7809</v>
      </c>
      <c r="D465" s="407" t="s">
        <v>7807</v>
      </c>
      <c r="E465" s="413" t="s">
        <v>527</v>
      </c>
      <c r="F465" s="417" t="s">
        <v>23</v>
      </c>
      <c r="G465" s="418" t="s">
        <v>1434</v>
      </c>
      <c r="H465" s="416" t="s">
        <v>2152</v>
      </c>
      <c r="I465" s="431" t="s">
        <v>2151</v>
      </c>
      <c r="J465" s="430" t="s">
        <v>2152</v>
      </c>
      <c r="K465" s="404" t="s">
        <v>7808</v>
      </c>
      <c r="L465"/>
      <c r="M465"/>
      <c r="N465"/>
      <c r="O465"/>
      <c r="P465"/>
      <c r="Q465"/>
      <c r="R465"/>
    </row>
    <row r="466" spans="1:18" ht="15" customHeight="1" thickBot="1">
      <c r="A466" s="413" t="s">
        <v>528</v>
      </c>
      <c r="B466" s="419">
        <v>1</v>
      </c>
      <c r="C466" s="419" t="s">
        <v>7812</v>
      </c>
      <c r="D466" s="407" t="s">
        <v>7813</v>
      </c>
      <c r="E466" s="413" t="s">
        <v>529</v>
      </c>
      <c r="F466" s="417" t="s">
        <v>23</v>
      </c>
      <c r="G466" s="418" t="s">
        <v>1434</v>
      </c>
      <c r="H466" s="416" t="s">
        <v>2154</v>
      </c>
      <c r="I466" s="431" t="s">
        <v>2153</v>
      </c>
      <c r="J466" s="430" t="s">
        <v>2154</v>
      </c>
      <c r="K466" s="404" t="s">
        <v>7814</v>
      </c>
      <c r="L466"/>
      <c r="M466"/>
      <c r="N466"/>
      <c r="O466"/>
      <c r="P466"/>
      <c r="Q466"/>
      <c r="R466"/>
    </row>
    <row r="467" spans="1:18" ht="15" customHeight="1" thickBot="1">
      <c r="A467" s="413" t="s">
        <v>530</v>
      </c>
      <c r="B467" s="419">
        <v>1</v>
      </c>
      <c r="C467" s="419" t="s">
        <v>7815</v>
      </c>
      <c r="D467" s="407" t="s">
        <v>7816</v>
      </c>
      <c r="E467" s="413" t="s">
        <v>531</v>
      </c>
      <c r="F467" s="417" t="s">
        <v>23</v>
      </c>
      <c r="G467" s="418" t="s">
        <v>1434</v>
      </c>
      <c r="H467" s="416" t="s">
        <v>2156</v>
      </c>
      <c r="I467" s="431" t="s">
        <v>2155</v>
      </c>
      <c r="J467" s="430" t="s">
        <v>2156</v>
      </c>
      <c r="K467" s="404" t="s">
        <v>7817</v>
      </c>
      <c r="L467"/>
      <c r="M467"/>
      <c r="N467"/>
      <c r="O467"/>
      <c r="P467"/>
      <c r="Q467"/>
      <c r="R467"/>
    </row>
    <row r="468" spans="1:18" ht="15" customHeight="1" thickBot="1">
      <c r="A468" s="413" t="s">
        <v>530</v>
      </c>
      <c r="B468" s="419">
        <v>2</v>
      </c>
      <c r="C468" s="419" t="s">
        <v>7818</v>
      </c>
      <c r="D468" s="407" t="s">
        <v>7819</v>
      </c>
      <c r="E468" s="413" t="s">
        <v>531</v>
      </c>
      <c r="F468" s="417" t="s">
        <v>23</v>
      </c>
      <c r="G468" s="418" t="s">
        <v>1434</v>
      </c>
      <c r="H468" s="416" t="s">
        <v>2158</v>
      </c>
      <c r="I468" s="431" t="s">
        <v>2157</v>
      </c>
      <c r="J468" s="430" t="s">
        <v>2158</v>
      </c>
      <c r="K468" s="404" t="s">
        <v>7820</v>
      </c>
      <c r="L468"/>
      <c r="M468"/>
      <c r="N468"/>
      <c r="O468"/>
      <c r="P468"/>
      <c r="Q468"/>
      <c r="R468"/>
    </row>
    <row r="469" spans="1:18" ht="15" customHeight="1" thickBot="1">
      <c r="A469" s="413" t="s">
        <v>532</v>
      </c>
      <c r="B469" s="419">
        <v>1</v>
      </c>
      <c r="C469" s="419" t="s">
        <v>7821</v>
      </c>
      <c r="D469" s="407" t="s">
        <v>7822</v>
      </c>
      <c r="E469" s="413" t="s">
        <v>533</v>
      </c>
      <c r="F469" s="417" t="s">
        <v>23</v>
      </c>
      <c r="G469" s="418" t="s">
        <v>1434</v>
      </c>
      <c r="H469" s="416" t="s">
        <v>2160</v>
      </c>
      <c r="I469" s="431" t="s">
        <v>2159</v>
      </c>
      <c r="J469" s="430" t="s">
        <v>2160</v>
      </c>
      <c r="K469" s="404" t="s">
        <v>7823</v>
      </c>
      <c r="L469"/>
      <c r="M469"/>
      <c r="N469"/>
      <c r="O469"/>
      <c r="P469"/>
      <c r="Q469"/>
      <c r="R469"/>
    </row>
    <row r="470" spans="1:18" ht="15" customHeight="1" thickBot="1">
      <c r="A470" s="413" t="s">
        <v>532</v>
      </c>
      <c r="B470" s="419">
        <v>2</v>
      </c>
      <c r="C470" s="419" t="s">
        <v>7824</v>
      </c>
      <c r="D470" s="407" t="s">
        <v>7825</v>
      </c>
      <c r="E470" s="413" t="s">
        <v>533</v>
      </c>
      <c r="F470" s="417" t="s">
        <v>23</v>
      </c>
      <c r="G470" s="418" t="s">
        <v>1434</v>
      </c>
      <c r="H470" s="416" t="s">
        <v>2162</v>
      </c>
      <c r="I470" s="431" t="s">
        <v>2161</v>
      </c>
      <c r="J470" s="430" t="s">
        <v>2162</v>
      </c>
      <c r="K470" s="404" t="s">
        <v>7823</v>
      </c>
      <c r="L470"/>
      <c r="M470"/>
      <c r="N470"/>
      <c r="O470"/>
      <c r="P470"/>
      <c r="Q470"/>
      <c r="R470"/>
    </row>
    <row r="471" spans="1:18" ht="15" customHeight="1" thickBot="1">
      <c r="A471" s="413" t="s">
        <v>535</v>
      </c>
      <c r="B471" s="419">
        <v>1</v>
      </c>
      <c r="C471" s="419" t="s">
        <v>7826</v>
      </c>
      <c r="D471" s="407" t="s">
        <v>7827</v>
      </c>
      <c r="E471" s="413" t="s">
        <v>536</v>
      </c>
      <c r="F471" s="417" t="s">
        <v>23</v>
      </c>
      <c r="G471" s="418" t="s">
        <v>1434</v>
      </c>
      <c r="H471" s="416" t="s">
        <v>7828</v>
      </c>
      <c r="I471" s="431" t="s">
        <v>7829</v>
      </c>
      <c r="J471" s="430" t="s">
        <v>7828</v>
      </c>
      <c r="K471" s="404" t="s">
        <v>7830</v>
      </c>
      <c r="L471"/>
      <c r="M471"/>
      <c r="N471"/>
      <c r="O471"/>
      <c r="P471"/>
      <c r="Q471"/>
      <c r="R471"/>
    </row>
    <row r="472" spans="1:18" ht="15" customHeight="1" thickBot="1">
      <c r="A472" s="413" t="s">
        <v>537</v>
      </c>
      <c r="B472" s="419">
        <v>1</v>
      </c>
      <c r="C472" s="419" t="s">
        <v>7831</v>
      </c>
      <c r="D472" s="407" t="s">
        <v>7846</v>
      </c>
      <c r="E472" s="413" t="s">
        <v>538</v>
      </c>
      <c r="F472" s="417" t="s">
        <v>23</v>
      </c>
      <c r="G472" s="418" t="s">
        <v>1434</v>
      </c>
      <c r="H472" s="416" t="s">
        <v>5542</v>
      </c>
      <c r="I472" s="431" t="s">
        <v>7847</v>
      </c>
      <c r="J472" s="430" t="s">
        <v>5542</v>
      </c>
      <c r="K472" s="404" t="s">
        <v>7848</v>
      </c>
      <c r="L472"/>
      <c r="M472"/>
      <c r="N472"/>
      <c r="O472"/>
      <c r="P472"/>
      <c r="Q472"/>
      <c r="R472"/>
    </row>
    <row r="473" spans="1:18" ht="15" customHeight="1" thickBot="1">
      <c r="A473" s="413" t="s">
        <v>537</v>
      </c>
      <c r="B473" s="419">
        <v>2</v>
      </c>
      <c r="C473" s="419" t="s">
        <v>7834</v>
      </c>
      <c r="D473" s="407" t="s">
        <v>7832</v>
      </c>
      <c r="E473" s="413" t="s">
        <v>538</v>
      </c>
      <c r="F473" s="417" t="s">
        <v>23</v>
      </c>
      <c r="G473" s="418" t="s">
        <v>1434</v>
      </c>
      <c r="H473" s="416" t="s">
        <v>2165</v>
      </c>
      <c r="I473" s="431" t="s">
        <v>2164</v>
      </c>
      <c r="J473" s="430" t="s">
        <v>2165</v>
      </c>
      <c r="K473" s="404" t="s">
        <v>7833</v>
      </c>
      <c r="L473"/>
      <c r="M473"/>
      <c r="N473"/>
      <c r="O473"/>
      <c r="P473"/>
      <c r="Q473"/>
      <c r="R473"/>
    </row>
    <row r="474" spans="1:18" ht="15" customHeight="1" thickBot="1">
      <c r="A474" s="413" t="s">
        <v>537</v>
      </c>
      <c r="B474" s="419">
        <v>3</v>
      </c>
      <c r="C474" s="419" t="s">
        <v>7838</v>
      </c>
      <c r="D474" s="407" t="s">
        <v>7843</v>
      </c>
      <c r="E474" s="413" t="s">
        <v>538</v>
      </c>
      <c r="F474" s="417" t="s">
        <v>23</v>
      </c>
      <c r="G474" s="418" t="s">
        <v>1434</v>
      </c>
      <c r="H474" s="416" t="s">
        <v>2167</v>
      </c>
      <c r="I474" s="431" t="s">
        <v>2166</v>
      </c>
      <c r="J474" s="430" t="s">
        <v>2167</v>
      </c>
      <c r="K474" s="404" t="s">
        <v>7844</v>
      </c>
      <c r="L474"/>
      <c r="M474"/>
      <c r="N474"/>
      <c r="O474"/>
      <c r="P474"/>
      <c r="Q474"/>
      <c r="R474"/>
    </row>
    <row r="475" spans="1:18" ht="15" customHeight="1" thickBot="1">
      <c r="A475" s="413" t="s">
        <v>537</v>
      </c>
      <c r="B475" s="419">
        <v>4</v>
      </c>
      <c r="C475" s="419" t="s">
        <v>7842</v>
      </c>
      <c r="D475" s="407" t="s">
        <v>7850</v>
      </c>
      <c r="E475" s="413" t="s">
        <v>538</v>
      </c>
      <c r="F475" s="417" t="s">
        <v>23</v>
      </c>
      <c r="G475" s="418" t="s">
        <v>1434</v>
      </c>
      <c r="H475" s="416" t="s">
        <v>5543</v>
      </c>
      <c r="I475" s="431" t="s">
        <v>7851</v>
      </c>
      <c r="J475" s="430" t="s">
        <v>5543</v>
      </c>
      <c r="K475" s="404" t="s">
        <v>7852</v>
      </c>
      <c r="L475"/>
      <c r="M475"/>
      <c r="N475"/>
      <c r="O475"/>
      <c r="P475"/>
      <c r="Q475"/>
      <c r="R475"/>
    </row>
    <row r="476" spans="1:18" ht="15" customHeight="1" thickBot="1">
      <c r="A476" s="413" t="s">
        <v>537</v>
      </c>
      <c r="B476" s="419">
        <v>5</v>
      </c>
      <c r="C476" s="419" t="s">
        <v>7845</v>
      </c>
      <c r="D476" s="407" t="s">
        <v>7839</v>
      </c>
      <c r="E476" s="413" t="s">
        <v>538</v>
      </c>
      <c r="F476" s="417" t="s">
        <v>23</v>
      </c>
      <c r="G476" s="418" t="s">
        <v>1434</v>
      </c>
      <c r="H476" s="416" t="s">
        <v>2168</v>
      </c>
      <c r="I476" s="431" t="s">
        <v>7840</v>
      </c>
      <c r="J476" s="430" t="s">
        <v>2168</v>
      </c>
      <c r="K476" s="404" t="s">
        <v>7841</v>
      </c>
      <c r="L476"/>
      <c r="M476"/>
      <c r="N476"/>
      <c r="O476"/>
      <c r="P476"/>
      <c r="Q476"/>
      <c r="R476"/>
    </row>
    <row r="477" spans="1:18" ht="15" customHeight="1" thickBot="1">
      <c r="A477" s="413" t="s">
        <v>537</v>
      </c>
      <c r="B477" s="419">
        <v>6</v>
      </c>
      <c r="C477" s="419" t="s">
        <v>7849</v>
      </c>
      <c r="D477" s="407" t="s">
        <v>7854</v>
      </c>
      <c r="E477" s="413" t="s">
        <v>538</v>
      </c>
      <c r="F477" s="417" t="s">
        <v>23</v>
      </c>
      <c r="G477" s="418" t="s">
        <v>1434</v>
      </c>
      <c r="H477" s="416" t="s">
        <v>5544</v>
      </c>
      <c r="I477" s="431" t="s">
        <v>2169</v>
      </c>
      <c r="J477" s="430" t="s">
        <v>5544</v>
      </c>
      <c r="K477" s="404" t="s">
        <v>7855</v>
      </c>
      <c r="L477"/>
      <c r="M477"/>
      <c r="N477"/>
      <c r="O477"/>
      <c r="P477"/>
      <c r="Q477"/>
      <c r="R477"/>
    </row>
    <row r="478" spans="1:18" ht="15" customHeight="1" thickBot="1">
      <c r="A478" s="413" t="s">
        <v>537</v>
      </c>
      <c r="B478" s="419">
        <v>7</v>
      </c>
      <c r="C478" s="419" t="s">
        <v>7853</v>
      </c>
      <c r="D478" s="407" t="s">
        <v>7835</v>
      </c>
      <c r="E478" s="413" t="s">
        <v>538</v>
      </c>
      <c r="F478" s="417" t="s">
        <v>23</v>
      </c>
      <c r="G478" s="418" t="s">
        <v>1434</v>
      </c>
      <c r="H478" s="416" t="s">
        <v>2170</v>
      </c>
      <c r="I478" s="431" t="s">
        <v>7836</v>
      </c>
      <c r="J478" s="430" t="s">
        <v>2170</v>
      </c>
      <c r="K478" s="404" t="s">
        <v>7837</v>
      </c>
      <c r="L478"/>
      <c r="M478"/>
      <c r="N478"/>
      <c r="O478"/>
      <c r="P478"/>
      <c r="Q478"/>
      <c r="R478"/>
    </row>
    <row r="479" spans="1:18" ht="15" customHeight="1" thickBot="1">
      <c r="A479" s="413" t="s">
        <v>539</v>
      </c>
      <c r="B479" s="419">
        <v>1</v>
      </c>
      <c r="C479" s="419" t="s">
        <v>7856</v>
      </c>
      <c r="D479" s="407" t="s">
        <v>7857</v>
      </c>
      <c r="E479" s="413" t="s">
        <v>540</v>
      </c>
      <c r="F479" s="417" t="s">
        <v>23</v>
      </c>
      <c r="G479" s="418" t="s">
        <v>1434</v>
      </c>
      <c r="H479" s="416" t="s">
        <v>5545</v>
      </c>
      <c r="I479" s="431" t="s">
        <v>5477</v>
      </c>
      <c r="J479" s="430" t="s">
        <v>5545</v>
      </c>
      <c r="K479" s="404" t="s">
        <v>7858</v>
      </c>
      <c r="L479"/>
      <c r="M479"/>
      <c r="N479"/>
      <c r="O479"/>
      <c r="P479"/>
      <c r="Q479"/>
      <c r="R479"/>
    </row>
    <row r="480" spans="1:18" ht="15" customHeight="1" thickBot="1">
      <c r="A480" s="413" t="s">
        <v>539</v>
      </c>
      <c r="B480" s="419">
        <v>2</v>
      </c>
      <c r="C480" s="419" t="s">
        <v>7859</v>
      </c>
      <c r="D480" s="407" t="s">
        <v>7860</v>
      </c>
      <c r="E480" s="413" t="s">
        <v>540</v>
      </c>
      <c r="F480" s="417" t="s">
        <v>23</v>
      </c>
      <c r="G480" s="418" t="s">
        <v>1434</v>
      </c>
      <c r="H480" s="416" t="s">
        <v>5546</v>
      </c>
      <c r="I480" s="431" t="s">
        <v>5482</v>
      </c>
      <c r="J480" s="430" t="s">
        <v>5546</v>
      </c>
      <c r="K480" s="404" t="s">
        <v>7861</v>
      </c>
      <c r="L480"/>
      <c r="M480"/>
      <c r="N480"/>
      <c r="O480"/>
      <c r="P480"/>
      <c r="Q480"/>
      <c r="R480"/>
    </row>
    <row r="481" spans="1:18" ht="15" customHeight="1" thickBot="1">
      <c r="A481" s="413" t="s">
        <v>541</v>
      </c>
      <c r="B481" s="419">
        <v>1</v>
      </c>
      <c r="C481" s="419" t="s">
        <v>7862</v>
      </c>
      <c r="D481" s="407" t="s">
        <v>7863</v>
      </c>
      <c r="E481" s="413" t="s">
        <v>542</v>
      </c>
      <c r="F481" s="417" t="s">
        <v>23</v>
      </c>
      <c r="G481" s="418" t="s">
        <v>1434</v>
      </c>
      <c r="H481" s="416" t="s">
        <v>2172</v>
      </c>
      <c r="I481" s="431" t="s">
        <v>2171</v>
      </c>
      <c r="J481" s="430" t="s">
        <v>2172</v>
      </c>
      <c r="K481" s="404" t="s">
        <v>7864</v>
      </c>
      <c r="L481"/>
      <c r="M481"/>
      <c r="N481"/>
      <c r="O481"/>
      <c r="P481"/>
      <c r="Q481"/>
      <c r="R481"/>
    </row>
    <row r="482" spans="1:18" ht="15" customHeight="1" thickBot="1">
      <c r="A482" s="413" t="s">
        <v>541</v>
      </c>
      <c r="B482" s="419">
        <v>2</v>
      </c>
      <c r="C482" s="419" t="s">
        <v>7865</v>
      </c>
      <c r="D482" s="407" t="s">
        <v>7866</v>
      </c>
      <c r="E482" s="413" t="s">
        <v>542</v>
      </c>
      <c r="F482" s="417" t="s">
        <v>23</v>
      </c>
      <c r="G482" s="418" t="s">
        <v>1434</v>
      </c>
      <c r="H482" s="416" t="s">
        <v>2174</v>
      </c>
      <c r="I482" s="431" t="s">
        <v>2173</v>
      </c>
      <c r="J482" s="430" t="s">
        <v>2174</v>
      </c>
      <c r="K482" s="404" t="s">
        <v>7867</v>
      </c>
      <c r="L482"/>
      <c r="M482"/>
      <c r="N482"/>
      <c r="O482"/>
      <c r="P482"/>
      <c r="Q482"/>
      <c r="R482"/>
    </row>
    <row r="483" spans="1:18" ht="15" customHeight="1" thickBot="1">
      <c r="A483" s="413" t="s">
        <v>543</v>
      </c>
      <c r="B483" s="419">
        <v>1</v>
      </c>
      <c r="C483" s="419" t="s">
        <v>7868</v>
      </c>
      <c r="D483" s="407" t="s">
        <v>7869</v>
      </c>
      <c r="E483" s="413" t="s">
        <v>544</v>
      </c>
      <c r="F483" s="417" t="s">
        <v>34</v>
      </c>
      <c r="G483" s="418" t="s">
        <v>1434</v>
      </c>
      <c r="H483" s="416" t="s">
        <v>4005</v>
      </c>
      <c r="I483" s="431" t="s">
        <v>544</v>
      </c>
      <c r="J483" s="430" t="s">
        <v>4005</v>
      </c>
      <c r="K483" s="404" t="s">
        <v>7870</v>
      </c>
      <c r="L483"/>
      <c r="M483"/>
      <c r="N483"/>
      <c r="O483"/>
      <c r="P483"/>
      <c r="Q483"/>
      <c r="R483"/>
    </row>
    <row r="484" spans="1:18" ht="15" customHeight="1" thickBot="1">
      <c r="A484" s="413" t="s">
        <v>545</v>
      </c>
      <c r="B484" s="419">
        <v>1</v>
      </c>
      <c r="C484" s="419" t="s">
        <v>7871</v>
      </c>
      <c r="D484" s="407" t="s">
        <v>7887</v>
      </c>
      <c r="E484" s="413" t="s">
        <v>546</v>
      </c>
      <c r="F484" s="417" t="s">
        <v>23</v>
      </c>
      <c r="G484" s="418" t="s">
        <v>1434</v>
      </c>
      <c r="H484" s="416" t="s">
        <v>2176</v>
      </c>
      <c r="I484" s="431" t="s">
        <v>2175</v>
      </c>
      <c r="J484" s="430" t="s">
        <v>2176</v>
      </c>
      <c r="K484" s="404" t="s">
        <v>7888</v>
      </c>
      <c r="L484"/>
      <c r="M484"/>
      <c r="N484"/>
      <c r="O484"/>
      <c r="P484"/>
      <c r="Q484"/>
      <c r="R484"/>
    </row>
    <row r="485" spans="1:18" ht="15" customHeight="1" thickBot="1">
      <c r="A485" s="413" t="s">
        <v>545</v>
      </c>
      <c r="B485" s="419">
        <v>2</v>
      </c>
      <c r="C485" s="419" t="s">
        <v>7874</v>
      </c>
      <c r="D485" s="407" t="s">
        <v>7872</v>
      </c>
      <c r="E485" s="413" t="s">
        <v>546</v>
      </c>
      <c r="F485" s="417" t="s">
        <v>23</v>
      </c>
      <c r="G485" s="418" t="s">
        <v>1434</v>
      </c>
      <c r="H485" s="416" t="s">
        <v>2178</v>
      </c>
      <c r="I485" s="431" t="s">
        <v>2177</v>
      </c>
      <c r="J485" s="430" t="s">
        <v>2178</v>
      </c>
      <c r="K485" s="404" t="s">
        <v>7873</v>
      </c>
      <c r="L485"/>
      <c r="M485"/>
      <c r="N485"/>
      <c r="O485"/>
      <c r="P485"/>
      <c r="Q485"/>
      <c r="R485"/>
    </row>
    <row r="486" spans="1:18" ht="15" customHeight="1" thickBot="1">
      <c r="A486" s="413" t="s">
        <v>545</v>
      </c>
      <c r="B486" s="419">
        <v>3</v>
      </c>
      <c r="C486" s="419" t="s">
        <v>7877</v>
      </c>
      <c r="D486" s="407" t="s">
        <v>7881</v>
      </c>
      <c r="E486" s="413" t="s">
        <v>546</v>
      </c>
      <c r="F486" s="417" t="s">
        <v>23</v>
      </c>
      <c r="G486" s="418" t="s">
        <v>1434</v>
      </c>
      <c r="H486" s="416" t="s">
        <v>2180</v>
      </c>
      <c r="I486" s="431" t="s">
        <v>2179</v>
      </c>
      <c r="J486" s="430" t="s">
        <v>2180</v>
      </c>
      <c r="K486" s="404" t="s">
        <v>7882</v>
      </c>
      <c r="L486"/>
      <c r="M486"/>
      <c r="N486"/>
      <c r="O486"/>
      <c r="P486"/>
      <c r="Q486"/>
      <c r="R486"/>
    </row>
    <row r="487" spans="1:18" ht="15" customHeight="1" thickBot="1">
      <c r="A487" s="413" t="s">
        <v>545</v>
      </c>
      <c r="B487" s="419">
        <v>4</v>
      </c>
      <c r="C487" s="419" t="s">
        <v>7880</v>
      </c>
      <c r="D487" s="407" t="s">
        <v>7890</v>
      </c>
      <c r="E487" s="413" t="s">
        <v>546</v>
      </c>
      <c r="F487" s="417" t="s">
        <v>23</v>
      </c>
      <c r="G487" s="418" t="s">
        <v>1434</v>
      </c>
      <c r="H487" s="416" t="s">
        <v>2182</v>
      </c>
      <c r="I487" s="431" t="s">
        <v>2181</v>
      </c>
      <c r="J487" s="430" t="s">
        <v>2182</v>
      </c>
      <c r="K487" s="404" t="s">
        <v>7891</v>
      </c>
      <c r="L487"/>
      <c r="M487"/>
      <c r="N487"/>
      <c r="O487"/>
      <c r="P487"/>
      <c r="Q487"/>
      <c r="R487"/>
    </row>
    <row r="488" spans="1:18" ht="15" customHeight="1" thickBot="1">
      <c r="A488" s="413" t="s">
        <v>545</v>
      </c>
      <c r="B488" s="419">
        <v>5</v>
      </c>
      <c r="C488" s="419" t="s">
        <v>7883</v>
      </c>
      <c r="D488" s="407" t="s">
        <v>7875</v>
      </c>
      <c r="E488" s="413" t="s">
        <v>546</v>
      </c>
      <c r="F488" s="417" t="s">
        <v>23</v>
      </c>
      <c r="G488" s="418" t="s">
        <v>1434</v>
      </c>
      <c r="H488" s="416" t="s">
        <v>2184</v>
      </c>
      <c r="I488" s="431" t="s">
        <v>2183</v>
      </c>
      <c r="J488" s="430" t="s">
        <v>2184</v>
      </c>
      <c r="K488" s="404" t="s">
        <v>7876</v>
      </c>
      <c r="L488"/>
      <c r="M488"/>
      <c r="N488"/>
      <c r="O488"/>
      <c r="P488"/>
      <c r="Q488"/>
      <c r="R488"/>
    </row>
    <row r="489" spans="1:18" ht="15" customHeight="1" thickBot="1">
      <c r="A489" s="413" t="s">
        <v>545</v>
      </c>
      <c r="B489" s="419">
        <v>6</v>
      </c>
      <c r="C489" s="419" t="s">
        <v>7886</v>
      </c>
      <c r="D489" s="407" t="s">
        <v>7893</v>
      </c>
      <c r="E489" s="413" t="s">
        <v>546</v>
      </c>
      <c r="F489" s="417" t="s">
        <v>23</v>
      </c>
      <c r="G489" s="418" t="s">
        <v>1434</v>
      </c>
      <c r="H489" s="416" t="s">
        <v>3813</v>
      </c>
      <c r="I489" s="431" t="s">
        <v>3812</v>
      </c>
      <c r="J489" s="430" t="s">
        <v>3813</v>
      </c>
      <c r="K489" s="404" t="s">
        <v>7894</v>
      </c>
      <c r="L489"/>
      <c r="M489"/>
      <c r="N489"/>
      <c r="O489"/>
      <c r="P489"/>
      <c r="Q489"/>
      <c r="R489"/>
    </row>
    <row r="490" spans="1:18" ht="15" customHeight="1" thickBot="1">
      <c r="A490" s="413" t="s">
        <v>545</v>
      </c>
      <c r="B490" s="419">
        <v>7</v>
      </c>
      <c r="C490" s="419" t="s">
        <v>7889</v>
      </c>
      <c r="D490" s="407" t="s">
        <v>7878</v>
      </c>
      <c r="E490" s="413" t="s">
        <v>546</v>
      </c>
      <c r="F490" s="417" t="s">
        <v>23</v>
      </c>
      <c r="G490" s="418" t="s">
        <v>1434</v>
      </c>
      <c r="H490" s="416" t="s">
        <v>2186</v>
      </c>
      <c r="I490" s="431" t="s">
        <v>2185</v>
      </c>
      <c r="J490" s="430" t="s">
        <v>2186</v>
      </c>
      <c r="K490" s="404" t="s">
        <v>7879</v>
      </c>
      <c r="L490"/>
      <c r="M490"/>
      <c r="N490"/>
      <c r="O490"/>
      <c r="P490"/>
      <c r="Q490"/>
      <c r="R490"/>
    </row>
    <row r="491" spans="1:18" ht="15" customHeight="1" thickBot="1">
      <c r="A491" s="413" t="s">
        <v>545</v>
      </c>
      <c r="B491" s="419">
        <v>8</v>
      </c>
      <c r="C491" s="419" t="s">
        <v>7892</v>
      </c>
      <c r="D491" s="407" t="s">
        <v>7884</v>
      </c>
      <c r="E491" s="413" t="s">
        <v>546</v>
      </c>
      <c r="F491" s="417" t="s">
        <v>23</v>
      </c>
      <c r="G491" s="418" t="s">
        <v>1434</v>
      </c>
      <c r="H491" s="416" t="s">
        <v>2188</v>
      </c>
      <c r="I491" s="431" t="s">
        <v>2187</v>
      </c>
      <c r="J491" s="430" t="s">
        <v>2188</v>
      </c>
      <c r="K491" s="404" t="s">
        <v>7885</v>
      </c>
      <c r="L491"/>
      <c r="M491"/>
      <c r="N491"/>
      <c r="O491"/>
      <c r="P491"/>
      <c r="Q491"/>
      <c r="R491"/>
    </row>
    <row r="492" spans="1:18" ht="15" customHeight="1" thickBot="1">
      <c r="A492" s="413" t="s">
        <v>547</v>
      </c>
      <c r="B492" s="419">
        <v>1</v>
      </c>
      <c r="C492" s="419" t="s">
        <v>7895</v>
      </c>
      <c r="D492" s="407" t="s">
        <v>7896</v>
      </c>
      <c r="E492" s="413" t="s">
        <v>548</v>
      </c>
      <c r="F492" s="417" t="s">
        <v>18</v>
      </c>
      <c r="G492" s="418" t="s">
        <v>1434</v>
      </c>
      <c r="H492" s="416" t="s">
        <v>5547</v>
      </c>
      <c r="I492" s="431" t="s">
        <v>548</v>
      </c>
      <c r="J492" s="430" t="s">
        <v>5547</v>
      </c>
      <c r="K492" s="404" t="s">
        <v>7897</v>
      </c>
      <c r="L492"/>
      <c r="M492"/>
      <c r="N492"/>
      <c r="O492"/>
      <c r="P492"/>
      <c r="Q492"/>
      <c r="R492"/>
    </row>
    <row r="493" spans="1:18" ht="15" customHeight="1" thickBot="1">
      <c r="A493" s="413" t="s">
        <v>549</v>
      </c>
      <c r="B493" s="419">
        <v>1</v>
      </c>
      <c r="C493" s="419" t="s">
        <v>7898</v>
      </c>
      <c r="D493" s="407" t="s">
        <v>7902</v>
      </c>
      <c r="E493" s="413" t="s">
        <v>550</v>
      </c>
      <c r="F493" s="417" t="s">
        <v>23</v>
      </c>
      <c r="G493" s="418" t="s">
        <v>1434</v>
      </c>
      <c r="H493" s="416" t="s">
        <v>2190</v>
      </c>
      <c r="I493" s="431" t="s">
        <v>2189</v>
      </c>
      <c r="J493" s="430" t="s">
        <v>2190</v>
      </c>
      <c r="K493" s="404" t="s">
        <v>7903</v>
      </c>
      <c r="L493"/>
      <c r="M493"/>
      <c r="N493"/>
      <c r="O493"/>
      <c r="P493"/>
      <c r="Q493"/>
      <c r="R493"/>
    </row>
    <row r="494" spans="1:18" ht="15" customHeight="1" thickBot="1">
      <c r="A494" s="413" t="s">
        <v>549</v>
      </c>
      <c r="B494" s="419">
        <v>2</v>
      </c>
      <c r="C494" s="419" t="s">
        <v>7901</v>
      </c>
      <c r="D494" s="407" t="s">
        <v>7899</v>
      </c>
      <c r="E494" s="413" t="s">
        <v>550</v>
      </c>
      <c r="F494" s="417" t="s">
        <v>23</v>
      </c>
      <c r="G494" s="418" t="s">
        <v>1434</v>
      </c>
      <c r="H494" s="416" t="s">
        <v>2192</v>
      </c>
      <c r="I494" s="431" t="s">
        <v>2191</v>
      </c>
      <c r="J494" s="430" t="s">
        <v>2192</v>
      </c>
      <c r="K494" s="404" t="s">
        <v>7900</v>
      </c>
      <c r="L494"/>
      <c r="M494"/>
      <c r="N494"/>
      <c r="O494"/>
      <c r="P494"/>
      <c r="Q494"/>
      <c r="R494"/>
    </row>
    <row r="495" spans="1:18" ht="15" customHeight="1" thickBot="1">
      <c r="A495" s="413" t="s">
        <v>549</v>
      </c>
      <c r="B495" s="419">
        <v>3</v>
      </c>
      <c r="C495" s="419" t="s">
        <v>7904</v>
      </c>
      <c r="D495" s="407" t="s">
        <v>7905</v>
      </c>
      <c r="E495" s="413" t="s">
        <v>550</v>
      </c>
      <c r="F495" s="417" t="s">
        <v>23</v>
      </c>
      <c r="G495" s="418" t="s">
        <v>1434</v>
      </c>
      <c r="H495" s="416" t="s">
        <v>2194</v>
      </c>
      <c r="I495" s="431" t="s">
        <v>2193</v>
      </c>
      <c r="J495" s="430" t="s">
        <v>2194</v>
      </c>
      <c r="K495" s="404" t="s">
        <v>7906</v>
      </c>
      <c r="L495"/>
      <c r="M495"/>
      <c r="N495"/>
      <c r="O495"/>
      <c r="P495"/>
      <c r="Q495"/>
      <c r="R495"/>
    </row>
    <row r="496" spans="1:18" ht="15" customHeight="1" thickBot="1">
      <c r="A496" s="413" t="s">
        <v>551</v>
      </c>
      <c r="B496" s="419">
        <v>1</v>
      </c>
      <c r="C496" s="419" t="s">
        <v>7907</v>
      </c>
      <c r="D496" s="407" t="s">
        <v>7911</v>
      </c>
      <c r="E496" s="413" t="s">
        <v>552</v>
      </c>
      <c r="F496" s="417" t="s">
        <v>23</v>
      </c>
      <c r="G496" s="418" t="s">
        <v>1434</v>
      </c>
      <c r="H496" s="416" t="s">
        <v>2196</v>
      </c>
      <c r="I496" s="431" t="s">
        <v>2195</v>
      </c>
      <c r="J496" s="430" t="s">
        <v>2196</v>
      </c>
      <c r="K496" s="404" t="s">
        <v>7912</v>
      </c>
      <c r="L496"/>
      <c r="M496"/>
      <c r="N496"/>
      <c r="O496"/>
      <c r="P496"/>
      <c r="Q496"/>
      <c r="R496"/>
    </row>
    <row r="497" spans="1:18" ht="15" customHeight="1" thickBot="1">
      <c r="A497" s="413" t="s">
        <v>551</v>
      </c>
      <c r="B497" s="419">
        <v>2</v>
      </c>
      <c r="C497" s="419" t="s">
        <v>7910</v>
      </c>
      <c r="D497" s="407" t="s">
        <v>7908</v>
      </c>
      <c r="E497" s="413" t="s">
        <v>552</v>
      </c>
      <c r="F497" s="417" t="s">
        <v>23</v>
      </c>
      <c r="G497" s="418" t="s">
        <v>1434</v>
      </c>
      <c r="H497" s="416" t="s">
        <v>2198</v>
      </c>
      <c r="I497" s="431" t="s">
        <v>2197</v>
      </c>
      <c r="J497" s="430" t="s">
        <v>2198</v>
      </c>
      <c r="K497" s="404" t="s">
        <v>7909</v>
      </c>
      <c r="L497"/>
      <c r="M497"/>
      <c r="N497"/>
      <c r="O497"/>
      <c r="P497"/>
      <c r="Q497"/>
      <c r="R497"/>
    </row>
    <row r="498" spans="1:18" ht="15" customHeight="1" thickBot="1">
      <c r="A498" s="413" t="s">
        <v>551</v>
      </c>
      <c r="B498" s="419">
        <v>3</v>
      </c>
      <c r="C498" s="419" t="s">
        <v>7913</v>
      </c>
      <c r="D498" s="407" t="s">
        <v>7914</v>
      </c>
      <c r="E498" s="413" t="s">
        <v>552</v>
      </c>
      <c r="F498" s="417" t="s">
        <v>23</v>
      </c>
      <c r="G498" s="418" t="s">
        <v>1434</v>
      </c>
      <c r="H498" s="416" t="s">
        <v>2200</v>
      </c>
      <c r="I498" s="431" t="s">
        <v>2199</v>
      </c>
      <c r="J498" s="430" t="s">
        <v>2200</v>
      </c>
      <c r="K498" s="404" t="s">
        <v>7915</v>
      </c>
      <c r="L498"/>
      <c r="M498"/>
      <c r="N498"/>
      <c r="O498"/>
      <c r="P498"/>
      <c r="Q498"/>
      <c r="R498"/>
    </row>
    <row r="499" spans="1:18" ht="15" customHeight="1" thickBot="1">
      <c r="A499" s="413" t="s">
        <v>551</v>
      </c>
      <c r="B499" s="419">
        <v>4</v>
      </c>
      <c r="C499" s="419" t="s">
        <v>7916</v>
      </c>
      <c r="D499" s="407" t="s">
        <v>7917</v>
      </c>
      <c r="E499" s="413" t="s">
        <v>552</v>
      </c>
      <c r="F499" s="417" t="s">
        <v>23</v>
      </c>
      <c r="G499" s="418" t="s">
        <v>1434</v>
      </c>
      <c r="H499" s="416" t="s">
        <v>2202</v>
      </c>
      <c r="I499" s="431" t="s">
        <v>2201</v>
      </c>
      <c r="J499" s="430" t="s">
        <v>2202</v>
      </c>
      <c r="K499" s="404" t="s">
        <v>7918</v>
      </c>
      <c r="L499"/>
      <c r="M499"/>
      <c r="N499"/>
      <c r="O499"/>
      <c r="P499"/>
      <c r="Q499"/>
      <c r="R499"/>
    </row>
    <row r="500" spans="1:18" ht="15" customHeight="1" thickBot="1">
      <c r="A500" s="413" t="s">
        <v>553</v>
      </c>
      <c r="B500" s="419">
        <v>1</v>
      </c>
      <c r="C500" s="419" t="s">
        <v>7919</v>
      </c>
      <c r="D500" s="407" t="s">
        <v>7923</v>
      </c>
      <c r="E500" s="413" t="s">
        <v>554</v>
      </c>
      <c r="F500" s="417" t="s">
        <v>23</v>
      </c>
      <c r="G500" s="418" t="s">
        <v>1434</v>
      </c>
      <c r="H500" s="416" t="s">
        <v>2204</v>
      </c>
      <c r="I500" s="431" t="s">
        <v>2203</v>
      </c>
      <c r="J500" s="430" t="s">
        <v>2204</v>
      </c>
      <c r="K500" s="404" t="s">
        <v>7924</v>
      </c>
      <c r="L500"/>
      <c r="M500"/>
      <c r="N500"/>
      <c r="O500"/>
      <c r="P500"/>
      <c r="Q500"/>
      <c r="R500"/>
    </row>
    <row r="501" spans="1:18" ht="15" customHeight="1" thickBot="1">
      <c r="A501" s="413" t="s">
        <v>553</v>
      </c>
      <c r="B501" s="419">
        <v>2</v>
      </c>
      <c r="C501" s="419" t="s">
        <v>7922</v>
      </c>
      <c r="D501" s="407" t="s">
        <v>7920</v>
      </c>
      <c r="E501" s="413" t="s">
        <v>554</v>
      </c>
      <c r="F501" s="417" t="s">
        <v>23</v>
      </c>
      <c r="G501" s="418" t="s">
        <v>1434</v>
      </c>
      <c r="H501" s="416" t="s">
        <v>2206</v>
      </c>
      <c r="I501" s="431" t="s">
        <v>2205</v>
      </c>
      <c r="J501" s="430" t="s">
        <v>2206</v>
      </c>
      <c r="K501" s="404" t="s">
        <v>7921</v>
      </c>
      <c r="L501"/>
      <c r="M501"/>
      <c r="N501"/>
      <c r="O501"/>
      <c r="P501"/>
      <c r="Q501"/>
      <c r="R501"/>
    </row>
    <row r="502" spans="1:18" ht="15" customHeight="1" thickBot="1">
      <c r="A502" s="413" t="s">
        <v>555</v>
      </c>
      <c r="B502" s="419">
        <v>1</v>
      </c>
      <c r="C502" s="419" t="s">
        <v>7925</v>
      </c>
      <c r="D502" s="407" t="s">
        <v>7929</v>
      </c>
      <c r="E502" s="413" t="s">
        <v>556</v>
      </c>
      <c r="F502" s="417" t="s">
        <v>23</v>
      </c>
      <c r="G502" s="418" t="s">
        <v>1434</v>
      </c>
      <c r="H502" s="416" t="s">
        <v>2208</v>
      </c>
      <c r="I502" s="431" t="s">
        <v>2207</v>
      </c>
      <c r="J502" s="430" t="s">
        <v>2208</v>
      </c>
      <c r="K502" s="404" t="s">
        <v>7930</v>
      </c>
      <c r="L502"/>
      <c r="M502"/>
      <c r="N502"/>
      <c r="O502"/>
      <c r="P502"/>
      <c r="Q502"/>
      <c r="R502"/>
    </row>
    <row r="503" spans="1:18" ht="15" customHeight="1" thickBot="1">
      <c r="A503" s="413" t="s">
        <v>555</v>
      </c>
      <c r="B503" s="419">
        <v>2</v>
      </c>
      <c r="C503" s="419" t="s">
        <v>7928</v>
      </c>
      <c r="D503" s="407" t="s">
        <v>7926</v>
      </c>
      <c r="E503" s="413" t="s">
        <v>556</v>
      </c>
      <c r="F503" s="417" t="s">
        <v>23</v>
      </c>
      <c r="G503" s="418" t="s">
        <v>1434</v>
      </c>
      <c r="H503" s="416" t="s">
        <v>2210</v>
      </c>
      <c r="I503" s="431" t="s">
        <v>2209</v>
      </c>
      <c r="J503" s="430" t="s">
        <v>2210</v>
      </c>
      <c r="K503" s="404" t="s">
        <v>7927</v>
      </c>
      <c r="L503"/>
      <c r="M503"/>
      <c r="N503"/>
      <c r="O503"/>
      <c r="P503"/>
      <c r="Q503"/>
      <c r="R503"/>
    </row>
    <row r="504" spans="1:18" ht="15" customHeight="1" thickBot="1">
      <c r="A504" s="413" t="s">
        <v>5683</v>
      </c>
      <c r="B504" s="419">
        <v>1</v>
      </c>
      <c r="C504" s="419" t="s">
        <v>7931</v>
      </c>
      <c r="D504" s="407" t="s">
        <v>7932</v>
      </c>
      <c r="E504" s="413" t="s">
        <v>5684</v>
      </c>
      <c r="F504" s="417" t="s">
        <v>18</v>
      </c>
      <c r="G504" s="418" t="s">
        <v>1434</v>
      </c>
      <c r="H504" s="416" t="s">
        <v>7933</v>
      </c>
      <c r="I504" s="431" t="s">
        <v>5684</v>
      </c>
      <c r="J504" s="430" t="s">
        <v>7933</v>
      </c>
      <c r="K504" s="404" t="s">
        <v>7934</v>
      </c>
      <c r="L504"/>
      <c r="M504"/>
      <c r="N504"/>
      <c r="O504"/>
      <c r="P504"/>
      <c r="Q504"/>
      <c r="R504"/>
    </row>
    <row r="505" spans="1:18" ht="15" customHeight="1" thickBot="1">
      <c r="A505" s="413" t="s">
        <v>557</v>
      </c>
      <c r="B505" s="419">
        <v>1</v>
      </c>
      <c r="C505" s="419" t="s">
        <v>7935</v>
      </c>
      <c r="D505" s="407" t="s">
        <v>7936</v>
      </c>
      <c r="E505" s="413" t="s">
        <v>558</v>
      </c>
      <c r="F505" s="417" t="s">
        <v>23</v>
      </c>
      <c r="G505" s="418" t="s">
        <v>1434</v>
      </c>
      <c r="H505" s="416" t="s">
        <v>2212</v>
      </c>
      <c r="I505" s="431" t="s">
        <v>2211</v>
      </c>
      <c r="J505" s="430" t="s">
        <v>2212</v>
      </c>
      <c r="K505" s="404" t="s">
        <v>7937</v>
      </c>
      <c r="L505"/>
      <c r="M505"/>
      <c r="N505"/>
      <c r="O505"/>
      <c r="P505"/>
      <c r="Q505"/>
      <c r="R505"/>
    </row>
    <row r="506" spans="1:18" ht="15" customHeight="1" thickBot="1">
      <c r="A506" s="413" t="s">
        <v>557</v>
      </c>
      <c r="B506" s="419">
        <v>2</v>
      </c>
      <c r="C506" s="419" t="s">
        <v>7938</v>
      </c>
      <c r="D506" s="407" t="s">
        <v>7939</v>
      </c>
      <c r="E506" s="413" t="s">
        <v>558</v>
      </c>
      <c r="F506" s="417" t="s">
        <v>23</v>
      </c>
      <c r="G506" s="418" t="s">
        <v>1434</v>
      </c>
      <c r="H506" s="416" t="s">
        <v>2214</v>
      </c>
      <c r="I506" s="431" t="s">
        <v>2213</v>
      </c>
      <c r="J506" s="430" t="s">
        <v>2214</v>
      </c>
      <c r="K506" s="404" t="s">
        <v>7940</v>
      </c>
      <c r="L506"/>
      <c r="M506"/>
      <c r="N506"/>
      <c r="O506"/>
      <c r="P506"/>
      <c r="Q506"/>
      <c r="R506"/>
    </row>
    <row r="507" spans="1:18" ht="15" customHeight="1" thickBot="1">
      <c r="A507" s="413" t="s">
        <v>559</v>
      </c>
      <c r="B507" s="419">
        <v>1</v>
      </c>
      <c r="C507" s="419" t="s">
        <v>7941</v>
      </c>
      <c r="D507" s="407" t="s">
        <v>7942</v>
      </c>
      <c r="E507" s="413" t="s">
        <v>560</v>
      </c>
      <c r="F507" s="417" t="s">
        <v>23</v>
      </c>
      <c r="G507" s="418" t="s">
        <v>1434</v>
      </c>
      <c r="H507" s="416" t="s">
        <v>2216</v>
      </c>
      <c r="I507" s="431" t="s">
        <v>2215</v>
      </c>
      <c r="J507" s="430" t="s">
        <v>2216</v>
      </c>
      <c r="K507" s="404" t="s">
        <v>7943</v>
      </c>
      <c r="L507"/>
      <c r="M507"/>
      <c r="N507"/>
      <c r="O507"/>
      <c r="P507"/>
      <c r="Q507"/>
      <c r="R507"/>
    </row>
    <row r="508" spans="1:18" ht="15" customHeight="1" thickBot="1">
      <c r="A508" s="413" t="s">
        <v>561</v>
      </c>
      <c r="B508" s="419">
        <v>1</v>
      </c>
      <c r="C508" s="419" t="s">
        <v>7944</v>
      </c>
      <c r="D508" s="407" t="s">
        <v>7945</v>
      </c>
      <c r="E508" s="413" t="s">
        <v>562</v>
      </c>
      <c r="F508" s="417" t="s">
        <v>18</v>
      </c>
      <c r="G508" s="418" t="s">
        <v>1434</v>
      </c>
      <c r="H508" s="416" t="s">
        <v>2217</v>
      </c>
      <c r="I508" s="431" t="s">
        <v>562</v>
      </c>
      <c r="J508" s="430" t="s">
        <v>2217</v>
      </c>
      <c r="K508" s="404" t="s">
        <v>7946</v>
      </c>
      <c r="L508"/>
      <c r="M508"/>
      <c r="N508"/>
      <c r="O508"/>
      <c r="P508"/>
      <c r="Q508"/>
      <c r="R508"/>
    </row>
    <row r="509" spans="1:18" ht="15" customHeight="1" thickBot="1">
      <c r="A509" s="413" t="s">
        <v>563</v>
      </c>
      <c r="B509" s="419">
        <v>1</v>
      </c>
      <c r="C509" s="419" t="s">
        <v>7947</v>
      </c>
      <c r="D509" s="407" t="s">
        <v>7948</v>
      </c>
      <c r="E509" s="413" t="s">
        <v>564</v>
      </c>
      <c r="F509" s="417" t="s">
        <v>23</v>
      </c>
      <c r="G509" s="418" t="s">
        <v>1434</v>
      </c>
      <c r="H509" s="416" t="s">
        <v>2219</v>
      </c>
      <c r="I509" s="431" t="s">
        <v>2218</v>
      </c>
      <c r="J509" s="430" t="s">
        <v>2219</v>
      </c>
      <c r="K509" s="404" t="s">
        <v>7949</v>
      </c>
      <c r="L509"/>
      <c r="M509"/>
      <c r="N509"/>
      <c r="O509"/>
      <c r="P509"/>
      <c r="Q509"/>
      <c r="R509"/>
    </row>
    <row r="510" spans="1:18" ht="15" customHeight="1" thickBot="1">
      <c r="A510" s="413" t="s">
        <v>563</v>
      </c>
      <c r="B510" s="419">
        <v>2</v>
      </c>
      <c r="C510" s="419" t="s">
        <v>7950</v>
      </c>
      <c r="D510" s="407" t="s">
        <v>7951</v>
      </c>
      <c r="E510" s="413" t="s">
        <v>564</v>
      </c>
      <c r="F510" s="417" t="s">
        <v>23</v>
      </c>
      <c r="G510" s="418" t="s">
        <v>1434</v>
      </c>
      <c r="H510" s="416" t="s">
        <v>2221</v>
      </c>
      <c r="I510" s="431" t="s">
        <v>2220</v>
      </c>
      <c r="J510" s="430" t="s">
        <v>2221</v>
      </c>
      <c r="K510" s="404" t="s">
        <v>7952</v>
      </c>
      <c r="L510"/>
      <c r="M510"/>
      <c r="N510"/>
      <c r="O510"/>
      <c r="P510"/>
      <c r="Q510"/>
      <c r="R510"/>
    </row>
    <row r="511" spans="1:18" ht="15" customHeight="1" thickBot="1">
      <c r="A511" s="413" t="s">
        <v>3933</v>
      </c>
      <c r="B511" s="419">
        <v>1</v>
      </c>
      <c r="C511" s="419" t="s">
        <v>7953</v>
      </c>
      <c r="D511" s="407" t="s">
        <v>7954</v>
      </c>
      <c r="E511" s="413" t="s">
        <v>3814</v>
      </c>
      <c r="F511" s="417" t="s">
        <v>18</v>
      </c>
      <c r="G511" s="418" t="s">
        <v>1434</v>
      </c>
      <c r="H511" s="416" t="s">
        <v>3815</v>
      </c>
      <c r="I511" s="431" t="s">
        <v>3814</v>
      </c>
      <c r="J511" s="430" t="s">
        <v>3815</v>
      </c>
      <c r="K511" s="404" t="s">
        <v>7955</v>
      </c>
      <c r="L511"/>
      <c r="M511"/>
      <c r="N511"/>
      <c r="O511"/>
      <c r="P511"/>
      <c r="Q511"/>
      <c r="R511"/>
    </row>
    <row r="512" spans="1:18" ht="15" customHeight="1" thickBot="1">
      <c r="A512" s="413" t="s">
        <v>565</v>
      </c>
      <c r="B512" s="419">
        <v>1</v>
      </c>
      <c r="C512" s="419" t="s">
        <v>7956</v>
      </c>
      <c r="D512" s="407" t="s">
        <v>7960</v>
      </c>
      <c r="E512" s="413" t="s">
        <v>566</v>
      </c>
      <c r="F512" s="417" t="s">
        <v>23</v>
      </c>
      <c r="G512" s="418" t="s">
        <v>1434</v>
      </c>
      <c r="H512" s="416" t="s">
        <v>2223</v>
      </c>
      <c r="I512" s="431" t="s">
        <v>2222</v>
      </c>
      <c r="J512" s="430" t="s">
        <v>2223</v>
      </c>
      <c r="K512" s="404" t="s">
        <v>7961</v>
      </c>
      <c r="L512"/>
      <c r="M512"/>
      <c r="N512"/>
      <c r="O512"/>
      <c r="P512"/>
      <c r="Q512"/>
      <c r="R512"/>
    </row>
    <row r="513" spans="1:18" ht="15" customHeight="1" thickBot="1">
      <c r="A513" s="413" t="s">
        <v>565</v>
      </c>
      <c r="B513" s="419">
        <v>2</v>
      </c>
      <c r="C513" s="419" t="s">
        <v>7959</v>
      </c>
      <c r="D513" s="407" t="s">
        <v>7957</v>
      </c>
      <c r="E513" s="413" t="s">
        <v>566</v>
      </c>
      <c r="F513" s="417" t="s">
        <v>23</v>
      </c>
      <c r="G513" s="418" t="s">
        <v>1434</v>
      </c>
      <c r="H513" s="416" t="s">
        <v>2225</v>
      </c>
      <c r="I513" s="431" t="s">
        <v>2224</v>
      </c>
      <c r="J513" s="430" t="s">
        <v>2225</v>
      </c>
      <c r="K513" s="404" t="s">
        <v>7958</v>
      </c>
      <c r="L513"/>
      <c r="M513"/>
      <c r="N513"/>
      <c r="O513"/>
      <c r="P513"/>
      <c r="Q513"/>
      <c r="R513"/>
    </row>
    <row r="514" spans="1:18" ht="15" customHeight="1" thickBot="1">
      <c r="A514" s="413" t="s">
        <v>567</v>
      </c>
      <c r="B514" s="419">
        <v>1</v>
      </c>
      <c r="C514" s="419" t="s">
        <v>7962</v>
      </c>
      <c r="D514" s="407" t="s">
        <v>7963</v>
      </c>
      <c r="E514" s="413" t="s">
        <v>568</v>
      </c>
      <c r="F514" s="417" t="s">
        <v>34</v>
      </c>
      <c r="G514" s="418" t="s">
        <v>1434</v>
      </c>
      <c r="H514" s="416" t="s">
        <v>4006</v>
      </c>
      <c r="I514" s="431" t="s">
        <v>568</v>
      </c>
      <c r="J514" s="430" t="s">
        <v>4006</v>
      </c>
      <c r="K514" s="404" t="s">
        <v>7964</v>
      </c>
      <c r="L514"/>
      <c r="M514"/>
      <c r="N514"/>
      <c r="O514"/>
      <c r="P514"/>
      <c r="Q514"/>
      <c r="R514"/>
    </row>
    <row r="515" spans="1:18" ht="15" customHeight="1" thickBot="1">
      <c r="A515" s="413" t="s">
        <v>569</v>
      </c>
      <c r="B515" s="419">
        <v>1</v>
      </c>
      <c r="C515" s="419" t="s">
        <v>7965</v>
      </c>
      <c r="D515" s="407" t="s">
        <v>7966</v>
      </c>
      <c r="E515" s="413" t="s">
        <v>570</v>
      </c>
      <c r="F515" s="417" t="s">
        <v>18</v>
      </c>
      <c r="G515" s="418" t="s">
        <v>1434</v>
      </c>
      <c r="H515" s="416" t="s">
        <v>2226</v>
      </c>
      <c r="I515" s="431" t="s">
        <v>570</v>
      </c>
      <c r="J515" s="430" t="s">
        <v>2226</v>
      </c>
      <c r="K515" s="404" t="s">
        <v>7967</v>
      </c>
      <c r="L515"/>
      <c r="M515"/>
      <c r="N515"/>
      <c r="O515"/>
      <c r="P515"/>
      <c r="Q515"/>
      <c r="R515"/>
    </row>
    <row r="516" spans="1:18" ht="15" customHeight="1" thickBot="1">
      <c r="A516" s="413" t="s">
        <v>571</v>
      </c>
      <c r="B516" s="419">
        <v>1</v>
      </c>
      <c r="C516" s="419" t="s">
        <v>7968</v>
      </c>
      <c r="D516" s="407" t="s">
        <v>7969</v>
      </c>
      <c r="E516" s="413" t="s">
        <v>572</v>
      </c>
      <c r="F516" s="417" t="s">
        <v>18</v>
      </c>
      <c r="G516" s="418" t="s">
        <v>1434</v>
      </c>
      <c r="H516" s="416" t="s">
        <v>2228</v>
      </c>
      <c r="I516" s="431" t="s">
        <v>2227</v>
      </c>
      <c r="J516" s="430" t="s">
        <v>2228</v>
      </c>
      <c r="K516" s="404" t="s">
        <v>7970</v>
      </c>
      <c r="L516"/>
      <c r="M516"/>
      <c r="N516"/>
      <c r="O516"/>
      <c r="P516"/>
      <c r="Q516"/>
      <c r="R516"/>
    </row>
    <row r="517" spans="1:18" ht="15" customHeight="1" thickBot="1">
      <c r="A517" s="413" t="s">
        <v>573</v>
      </c>
      <c r="B517" s="419">
        <v>1</v>
      </c>
      <c r="C517" s="419" t="s">
        <v>7971</v>
      </c>
      <c r="D517" s="407" t="s">
        <v>7972</v>
      </c>
      <c r="E517" s="413" t="s">
        <v>574</v>
      </c>
      <c r="F517" s="417" t="s">
        <v>18</v>
      </c>
      <c r="G517" s="418" t="s">
        <v>1434</v>
      </c>
      <c r="H517" s="416" t="s">
        <v>2229</v>
      </c>
      <c r="I517" s="431" t="s">
        <v>574</v>
      </c>
      <c r="J517" s="430" t="s">
        <v>2229</v>
      </c>
      <c r="K517" s="404" t="s">
        <v>7973</v>
      </c>
      <c r="L517"/>
      <c r="M517"/>
      <c r="N517"/>
      <c r="O517"/>
      <c r="P517"/>
      <c r="Q517"/>
      <c r="R517"/>
    </row>
    <row r="518" spans="1:18" ht="15" customHeight="1" thickBot="1">
      <c r="A518" s="413" t="s">
        <v>575</v>
      </c>
      <c r="B518" s="419">
        <v>1</v>
      </c>
      <c r="C518" s="419" t="s">
        <v>7974</v>
      </c>
      <c r="D518" s="407" t="s">
        <v>7975</v>
      </c>
      <c r="E518" s="413" t="s">
        <v>576</v>
      </c>
      <c r="F518" s="417" t="s">
        <v>18</v>
      </c>
      <c r="G518" s="418" t="s">
        <v>1434</v>
      </c>
      <c r="H518" s="416" t="s">
        <v>2230</v>
      </c>
      <c r="I518" s="431" t="s">
        <v>576</v>
      </c>
      <c r="J518" s="430" t="s">
        <v>2230</v>
      </c>
      <c r="K518" s="404" t="s">
        <v>7976</v>
      </c>
      <c r="L518"/>
      <c r="M518"/>
      <c r="N518"/>
      <c r="O518"/>
      <c r="P518"/>
      <c r="Q518"/>
      <c r="R518"/>
    </row>
    <row r="519" spans="1:18" ht="15" customHeight="1" thickBot="1">
      <c r="A519" s="413" t="s">
        <v>577</v>
      </c>
      <c r="B519" s="419">
        <v>1</v>
      </c>
      <c r="C519" s="419" t="s">
        <v>7977</v>
      </c>
      <c r="D519" s="407" t="s">
        <v>7978</v>
      </c>
      <c r="E519" s="413" t="s">
        <v>578</v>
      </c>
      <c r="F519" s="417" t="s">
        <v>23</v>
      </c>
      <c r="G519" s="418" t="s">
        <v>1434</v>
      </c>
      <c r="H519" s="416" t="s">
        <v>2232</v>
      </c>
      <c r="I519" s="431" t="s">
        <v>2231</v>
      </c>
      <c r="J519" s="430" t="s">
        <v>2232</v>
      </c>
      <c r="K519" s="404" t="s">
        <v>7979</v>
      </c>
      <c r="L519"/>
      <c r="M519"/>
      <c r="N519"/>
      <c r="O519"/>
      <c r="P519"/>
      <c r="Q519"/>
      <c r="R519"/>
    </row>
    <row r="520" spans="1:18" ht="15" customHeight="1" thickBot="1">
      <c r="A520" s="413" t="s">
        <v>577</v>
      </c>
      <c r="B520" s="419">
        <v>2</v>
      </c>
      <c r="C520" s="419" t="s">
        <v>7980</v>
      </c>
      <c r="D520" s="407" t="s">
        <v>7981</v>
      </c>
      <c r="E520" s="413" t="s">
        <v>578</v>
      </c>
      <c r="F520" s="417" t="s">
        <v>23</v>
      </c>
      <c r="G520" s="418" t="s">
        <v>1434</v>
      </c>
      <c r="H520" s="416" t="s">
        <v>2234</v>
      </c>
      <c r="I520" s="431" t="s">
        <v>2233</v>
      </c>
      <c r="J520" s="430" t="s">
        <v>2234</v>
      </c>
      <c r="K520" s="404" t="s">
        <v>7982</v>
      </c>
      <c r="L520"/>
      <c r="M520"/>
      <c r="N520"/>
      <c r="O520"/>
      <c r="P520"/>
      <c r="Q520"/>
      <c r="R520"/>
    </row>
    <row r="521" spans="1:18" ht="15" customHeight="1" thickBot="1">
      <c r="A521" s="413" t="s">
        <v>579</v>
      </c>
      <c r="B521" s="419">
        <v>1</v>
      </c>
      <c r="C521" s="419" t="s">
        <v>7983</v>
      </c>
      <c r="D521" s="407" t="s">
        <v>7984</v>
      </c>
      <c r="E521" s="413" t="s">
        <v>580</v>
      </c>
      <c r="F521" s="417" t="s">
        <v>34</v>
      </c>
      <c r="G521" s="418" t="s">
        <v>1434</v>
      </c>
      <c r="H521" s="416" t="s">
        <v>4007</v>
      </c>
      <c r="I521" s="431" t="s">
        <v>580</v>
      </c>
      <c r="J521" s="430" t="s">
        <v>4007</v>
      </c>
      <c r="K521" s="404" t="s">
        <v>7985</v>
      </c>
      <c r="L521"/>
      <c r="M521"/>
      <c r="N521"/>
      <c r="O521"/>
      <c r="P521"/>
      <c r="Q521"/>
      <c r="R521"/>
    </row>
    <row r="522" spans="1:18" ht="15" customHeight="1" thickBot="1">
      <c r="A522" s="413" t="s">
        <v>581</v>
      </c>
      <c r="B522" s="419">
        <v>1</v>
      </c>
      <c r="C522" s="419" t="s">
        <v>7986</v>
      </c>
      <c r="D522" s="407" t="s">
        <v>7987</v>
      </c>
      <c r="E522" s="413" t="s">
        <v>582</v>
      </c>
      <c r="F522" s="417" t="s">
        <v>18</v>
      </c>
      <c r="G522" s="418" t="s">
        <v>1434</v>
      </c>
      <c r="H522" s="416" t="s">
        <v>2235</v>
      </c>
      <c r="I522" s="431" t="s">
        <v>582</v>
      </c>
      <c r="J522" s="430" t="s">
        <v>2235</v>
      </c>
      <c r="K522" s="404" t="s">
        <v>7988</v>
      </c>
      <c r="L522"/>
      <c r="M522"/>
      <c r="N522"/>
      <c r="O522"/>
      <c r="P522"/>
      <c r="Q522"/>
      <c r="R522"/>
    </row>
    <row r="523" spans="1:18" ht="15" customHeight="1" thickBot="1">
      <c r="A523" s="413" t="s">
        <v>583</v>
      </c>
      <c r="B523" s="419">
        <v>1</v>
      </c>
      <c r="C523" s="419" t="s">
        <v>7989</v>
      </c>
      <c r="D523" s="407" t="s">
        <v>7990</v>
      </c>
      <c r="E523" s="413" t="s">
        <v>584</v>
      </c>
      <c r="F523" s="417" t="s">
        <v>23</v>
      </c>
      <c r="G523" s="418" t="s">
        <v>1434</v>
      </c>
      <c r="H523" s="416" t="s">
        <v>2237</v>
      </c>
      <c r="I523" s="431" t="s">
        <v>2236</v>
      </c>
      <c r="J523" s="430" t="s">
        <v>2237</v>
      </c>
      <c r="K523" s="404" t="s">
        <v>7991</v>
      </c>
      <c r="L523"/>
      <c r="M523"/>
      <c r="N523"/>
      <c r="O523"/>
      <c r="P523"/>
      <c r="Q523"/>
      <c r="R523"/>
    </row>
    <row r="524" spans="1:18" ht="15" customHeight="1" thickBot="1">
      <c r="A524" s="413" t="s">
        <v>583</v>
      </c>
      <c r="B524" s="419">
        <v>2</v>
      </c>
      <c r="C524" s="419" t="s">
        <v>7992</v>
      </c>
      <c r="D524" s="407" t="s">
        <v>7996</v>
      </c>
      <c r="E524" s="413" t="s">
        <v>584</v>
      </c>
      <c r="F524" s="417" t="s">
        <v>23</v>
      </c>
      <c r="G524" s="418" t="s">
        <v>1434</v>
      </c>
      <c r="H524" s="416" t="s">
        <v>2239</v>
      </c>
      <c r="I524" s="431" t="s">
        <v>2238</v>
      </c>
      <c r="J524" s="430" t="s">
        <v>2239</v>
      </c>
      <c r="K524" s="404" t="s">
        <v>7997</v>
      </c>
      <c r="L524"/>
      <c r="M524"/>
      <c r="N524"/>
      <c r="O524"/>
      <c r="P524"/>
      <c r="Q524"/>
      <c r="R524"/>
    </row>
    <row r="525" spans="1:18" ht="15" customHeight="1" thickBot="1">
      <c r="A525" s="413" t="s">
        <v>583</v>
      </c>
      <c r="B525" s="419">
        <v>3</v>
      </c>
      <c r="C525" s="419" t="s">
        <v>7995</v>
      </c>
      <c r="D525" s="407" t="s">
        <v>7993</v>
      </c>
      <c r="E525" s="413" t="s">
        <v>584</v>
      </c>
      <c r="F525" s="417" t="s">
        <v>23</v>
      </c>
      <c r="G525" s="418" t="s">
        <v>1434</v>
      </c>
      <c r="H525" s="416" t="s">
        <v>2241</v>
      </c>
      <c r="I525" s="431" t="s">
        <v>2240</v>
      </c>
      <c r="J525" s="430" t="s">
        <v>2241</v>
      </c>
      <c r="K525" s="404" t="s">
        <v>7994</v>
      </c>
      <c r="L525"/>
      <c r="M525"/>
      <c r="N525"/>
      <c r="O525"/>
      <c r="P525"/>
      <c r="Q525"/>
      <c r="R525"/>
    </row>
    <row r="526" spans="1:18" ht="15" customHeight="1" thickBot="1">
      <c r="A526" s="413" t="s">
        <v>583</v>
      </c>
      <c r="B526" s="419">
        <v>4</v>
      </c>
      <c r="C526" s="419" t="s">
        <v>7998</v>
      </c>
      <c r="D526" s="407" t="s">
        <v>8002</v>
      </c>
      <c r="E526" s="413" t="s">
        <v>584</v>
      </c>
      <c r="F526" s="417" t="s">
        <v>23</v>
      </c>
      <c r="G526" s="418" t="s">
        <v>1434</v>
      </c>
      <c r="H526" s="416" t="s">
        <v>2243</v>
      </c>
      <c r="I526" s="431" t="s">
        <v>2242</v>
      </c>
      <c r="J526" s="430" t="s">
        <v>2243</v>
      </c>
      <c r="K526" s="404" t="s">
        <v>8003</v>
      </c>
      <c r="L526"/>
      <c r="M526"/>
      <c r="N526"/>
      <c r="O526"/>
      <c r="P526"/>
      <c r="Q526"/>
      <c r="R526"/>
    </row>
    <row r="527" spans="1:18" ht="15" customHeight="1" thickBot="1">
      <c r="A527" s="413" t="s">
        <v>583</v>
      </c>
      <c r="B527" s="419">
        <v>5</v>
      </c>
      <c r="C527" s="419" t="s">
        <v>8001</v>
      </c>
      <c r="D527" s="407" t="s">
        <v>7999</v>
      </c>
      <c r="E527" s="413" t="s">
        <v>584</v>
      </c>
      <c r="F527" s="417" t="s">
        <v>23</v>
      </c>
      <c r="G527" s="418" t="s">
        <v>1434</v>
      </c>
      <c r="H527" s="416" t="s">
        <v>2245</v>
      </c>
      <c r="I527" s="431" t="s">
        <v>2244</v>
      </c>
      <c r="J527" s="430" t="s">
        <v>2245</v>
      </c>
      <c r="K527" s="404" t="s">
        <v>8000</v>
      </c>
      <c r="L527"/>
      <c r="M527"/>
      <c r="N527"/>
      <c r="O527"/>
      <c r="P527"/>
      <c r="Q527"/>
      <c r="R527"/>
    </row>
    <row r="528" spans="1:18" ht="15" customHeight="1" thickBot="1">
      <c r="A528" s="413" t="s">
        <v>586</v>
      </c>
      <c r="B528" s="419">
        <v>1</v>
      </c>
      <c r="C528" s="419" t="s">
        <v>8004</v>
      </c>
      <c r="D528" s="407" t="s">
        <v>8005</v>
      </c>
      <c r="E528" s="413" t="s">
        <v>587</v>
      </c>
      <c r="F528" s="417" t="s">
        <v>23</v>
      </c>
      <c r="G528" s="418" t="s">
        <v>1434</v>
      </c>
      <c r="H528" s="416" t="s">
        <v>2247</v>
      </c>
      <c r="I528" s="431" t="s">
        <v>2246</v>
      </c>
      <c r="J528" s="430" t="s">
        <v>2247</v>
      </c>
      <c r="K528" s="404" t="s">
        <v>8006</v>
      </c>
      <c r="L528"/>
      <c r="M528"/>
      <c r="N528"/>
      <c r="O528"/>
      <c r="P528"/>
      <c r="Q528"/>
      <c r="R528"/>
    </row>
    <row r="529" spans="1:18" ht="15" customHeight="1" thickBot="1">
      <c r="A529" s="413" t="s">
        <v>588</v>
      </c>
      <c r="B529" s="419">
        <v>1</v>
      </c>
      <c r="C529" s="419" t="s">
        <v>8007</v>
      </c>
      <c r="D529" s="407" t="s">
        <v>8008</v>
      </c>
      <c r="E529" s="413" t="s">
        <v>589</v>
      </c>
      <c r="F529" s="417" t="s">
        <v>23</v>
      </c>
      <c r="G529" s="418" t="s">
        <v>1434</v>
      </c>
      <c r="H529" s="416" t="s">
        <v>2249</v>
      </c>
      <c r="I529" s="431" t="s">
        <v>2248</v>
      </c>
      <c r="J529" s="430" t="s">
        <v>2249</v>
      </c>
      <c r="K529" s="404" t="s">
        <v>8009</v>
      </c>
      <c r="L529"/>
      <c r="M529"/>
      <c r="N529"/>
      <c r="O529"/>
      <c r="P529"/>
      <c r="Q529"/>
      <c r="R529"/>
    </row>
    <row r="530" spans="1:18" ht="15" customHeight="1" thickBot="1">
      <c r="A530" s="413" t="s">
        <v>590</v>
      </c>
      <c r="B530" s="419">
        <v>1</v>
      </c>
      <c r="C530" s="419" t="s">
        <v>8010</v>
      </c>
      <c r="D530" s="407" t="s">
        <v>8014</v>
      </c>
      <c r="E530" s="413" t="s">
        <v>591</v>
      </c>
      <c r="F530" s="417" t="s">
        <v>23</v>
      </c>
      <c r="G530" s="418" t="s">
        <v>1434</v>
      </c>
      <c r="H530" s="416" t="s">
        <v>2251</v>
      </c>
      <c r="I530" s="431" t="s">
        <v>2250</v>
      </c>
      <c r="J530" s="430" t="s">
        <v>2251</v>
      </c>
      <c r="K530" s="404" t="s">
        <v>8015</v>
      </c>
      <c r="L530"/>
      <c r="M530"/>
      <c r="N530"/>
      <c r="O530"/>
      <c r="P530"/>
      <c r="Q530"/>
      <c r="R530"/>
    </row>
    <row r="531" spans="1:18" ht="15" customHeight="1" thickBot="1">
      <c r="A531" s="413" t="s">
        <v>590</v>
      </c>
      <c r="B531" s="419">
        <v>2</v>
      </c>
      <c r="C531" s="419" t="s">
        <v>8013</v>
      </c>
      <c r="D531" s="407" t="s">
        <v>8011</v>
      </c>
      <c r="E531" s="413" t="s">
        <v>591</v>
      </c>
      <c r="F531" s="417" t="s">
        <v>23</v>
      </c>
      <c r="G531" s="418" t="s">
        <v>1434</v>
      </c>
      <c r="H531" s="416" t="s">
        <v>2253</v>
      </c>
      <c r="I531" s="431" t="s">
        <v>2252</v>
      </c>
      <c r="J531" s="430" t="s">
        <v>2253</v>
      </c>
      <c r="K531" s="404" t="s">
        <v>8012</v>
      </c>
      <c r="L531"/>
      <c r="M531"/>
      <c r="N531"/>
      <c r="O531"/>
      <c r="P531"/>
      <c r="Q531"/>
      <c r="R531"/>
    </row>
    <row r="532" spans="1:18" ht="15" customHeight="1" thickBot="1">
      <c r="A532" s="413" t="s">
        <v>592</v>
      </c>
      <c r="B532" s="419">
        <v>1</v>
      </c>
      <c r="C532" s="419" t="s">
        <v>8016</v>
      </c>
      <c r="D532" s="407" t="s">
        <v>8017</v>
      </c>
      <c r="E532" s="413" t="s">
        <v>593</v>
      </c>
      <c r="F532" s="417" t="s">
        <v>174</v>
      </c>
      <c r="G532" s="418" t="s">
        <v>1434</v>
      </c>
      <c r="H532" s="416" t="s">
        <v>4008</v>
      </c>
      <c r="I532" s="431" t="s">
        <v>593</v>
      </c>
      <c r="J532" s="430" t="s">
        <v>4008</v>
      </c>
      <c r="K532" s="404" t="s">
        <v>8018</v>
      </c>
      <c r="L532"/>
      <c r="M532"/>
      <c r="N532"/>
      <c r="O532"/>
      <c r="P532"/>
      <c r="Q532"/>
      <c r="R532"/>
    </row>
    <row r="533" spans="1:18" ht="15" customHeight="1" thickBot="1">
      <c r="A533" s="413" t="s">
        <v>594</v>
      </c>
      <c r="B533" s="419">
        <v>1</v>
      </c>
      <c r="C533" s="419" t="s">
        <v>8019</v>
      </c>
      <c r="D533" s="407" t="s">
        <v>8020</v>
      </c>
      <c r="E533" s="413" t="s">
        <v>595</v>
      </c>
      <c r="F533" s="417" t="s">
        <v>23</v>
      </c>
      <c r="G533" s="418" t="s">
        <v>1434</v>
      </c>
      <c r="H533" s="416" t="s">
        <v>2255</v>
      </c>
      <c r="I533" s="431" t="s">
        <v>2254</v>
      </c>
      <c r="J533" s="430" t="s">
        <v>2255</v>
      </c>
      <c r="K533" s="404" t="s">
        <v>8021</v>
      </c>
      <c r="L533"/>
      <c r="M533"/>
      <c r="N533"/>
      <c r="O533"/>
      <c r="P533"/>
      <c r="Q533"/>
      <c r="R533"/>
    </row>
    <row r="534" spans="1:18" ht="15" customHeight="1" thickBot="1">
      <c r="A534" s="413" t="s">
        <v>596</v>
      </c>
      <c r="B534" s="419">
        <v>1</v>
      </c>
      <c r="C534" s="419" t="s">
        <v>8022</v>
      </c>
      <c r="D534" s="407" t="s">
        <v>8023</v>
      </c>
      <c r="E534" s="413" t="s">
        <v>597</v>
      </c>
      <c r="F534" s="417" t="s">
        <v>23</v>
      </c>
      <c r="G534" s="418" t="s">
        <v>1434</v>
      </c>
      <c r="H534" s="416" t="s">
        <v>2257</v>
      </c>
      <c r="I534" s="431" t="s">
        <v>2256</v>
      </c>
      <c r="J534" s="430" t="s">
        <v>2257</v>
      </c>
      <c r="K534" s="404" t="s">
        <v>8024</v>
      </c>
      <c r="L534"/>
      <c r="M534"/>
      <c r="N534"/>
      <c r="O534"/>
      <c r="P534"/>
      <c r="Q534"/>
      <c r="R534"/>
    </row>
    <row r="535" spans="1:18" ht="15" customHeight="1" thickBot="1">
      <c r="A535" s="413" t="s">
        <v>598</v>
      </c>
      <c r="B535" s="419">
        <v>1</v>
      </c>
      <c r="C535" s="419" t="s">
        <v>8025</v>
      </c>
      <c r="D535" s="407" t="s">
        <v>8029</v>
      </c>
      <c r="E535" s="413" t="s">
        <v>599</v>
      </c>
      <c r="F535" s="417" t="s">
        <v>23</v>
      </c>
      <c r="G535" s="418" t="s">
        <v>1434</v>
      </c>
      <c r="H535" s="416" t="s">
        <v>2259</v>
      </c>
      <c r="I535" s="431" t="s">
        <v>2258</v>
      </c>
      <c r="J535" s="430" t="s">
        <v>2259</v>
      </c>
      <c r="K535" s="404" t="s">
        <v>8030</v>
      </c>
      <c r="L535"/>
      <c r="M535"/>
      <c r="N535"/>
      <c r="O535"/>
      <c r="P535"/>
      <c r="Q535"/>
      <c r="R535"/>
    </row>
    <row r="536" spans="1:18" ht="15" customHeight="1" thickBot="1">
      <c r="A536" s="413" t="s">
        <v>598</v>
      </c>
      <c r="B536" s="419">
        <v>2</v>
      </c>
      <c r="C536" s="419" t="s">
        <v>8028</v>
      </c>
      <c r="D536" s="407" t="s">
        <v>8026</v>
      </c>
      <c r="E536" s="413" t="s">
        <v>599</v>
      </c>
      <c r="F536" s="417" t="s">
        <v>23</v>
      </c>
      <c r="G536" s="418" t="s">
        <v>1434</v>
      </c>
      <c r="H536" s="416" t="s">
        <v>2261</v>
      </c>
      <c r="I536" s="431" t="s">
        <v>2260</v>
      </c>
      <c r="J536" s="430" t="s">
        <v>2261</v>
      </c>
      <c r="K536" s="404" t="s">
        <v>8027</v>
      </c>
      <c r="L536"/>
      <c r="M536"/>
      <c r="N536"/>
      <c r="O536"/>
      <c r="P536"/>
      <c r="Q536"/>
      <c r="R536"/>
    </row>
    <row r="537" spans="1:18" ht="15" customHeight="1" thickBot="1">
      <c r="A537" s="413" t="s">
        <v>600</v>
      </c>
      <c r="B537" s="419">
        <v>1</v>
      </c>
      <c r="C537" s="419" t="s">
        <v>8031</v>
      </c>
      <c r="D537" s="407" t="s">
        <v>8032</v>
      </c>
      <c r="E537" s="413" t="s">
        <v>601</v>
      </c>
      <c r="F537" s="417" t="s">
        <v>23</v>
      </c>
      <c r="G537" s="418" t="s">
        <v>1434</v>
      </c>
      <c r="H537" s="416" t="s">
        <v>2262</v>
      </c>
      <c r="I537" s="431" t="s">
        <v>5549</v>
      </c>
      <c r="J537" s="430" t="s">
        <v>2262</v>
      </c>
      <c r="K537" s="404" t="s">
        <v>8033</v>
      </c>
      <c r="L537"/>
      <c r="M537"/>
      <c r="N537"/>
      <c r="O537"/>
      <c r="P537"/>
      <c r="Q537"/>
      <c r="R537"/>
    </row>
    <row r="538" spans="1:18" ht="15" customHeight="1" thickBot="1">
      <c r="A538" s="413" t="s">
        <v>600</v>
      </c>
      <c r="B538" s="419">
        <v>2</v>
      </c>
      <c r="C538" s="419" t="s">
        <v>8034</v>
      </c>
      <c r="D538" s="407" t="s">
        <v>8035</v>
      </c>
      <c r="E538" s="413" t="s">
        <v>601</v>
      </c>
      <c r="F538" s="417" t="s">
        <v>23</v>
      </c>
      <c r="G538" s="418" t="s">
        <v>1434</v>
      </c>
      <c r="H538" s="416" t="s">
        <v>2264</v>
      </c>
      <c r="I538" s="431" t="s">
        <v>2263</v>
      </c>
      <c r="J538" s="430" t="s">
        <v>2264</v>
      </c>
      <c r="K538" s="404" t="s">
        <v>8036</v>
      </c>
      <c r="L538"/>
      <c r="M538"/>
      <c r="N538"/>
      <c r="O538"/>
      <c r="P538"/>
      <c r="Q538"/>
      <c r="R538"/>
    </row>
    <row r="539" spans="1:18" ht="15" customHeight="1" thickBot="1">
      <c r="A539" s="413" t="s">
        <v>600</v>
      </c>
      <c r="B539" s="419">
        <v>3</v>
      </c>
      <c r="C539" s="419" t="s">
        <v>8037</v>
      </c>
      <c r="D539" s="407" t="s">
        <v>8038</v>
      </c>
      <c r="E539" s="413" t="s">
        <v>601</v>
      </c>
      <c r="F539" s="417" t="s">
        <v>23</v>
      </c>
      <c r="G539" s="418" t="s">
        <v>1434</v>
      </c>
      <c r="H539" s="416" t="s">
        <v>2265</v>
      </c>
      <c r="I539" s="431" t="s">
        <v>5550</v>
      </c>
      <c r="J539" s="430" t="s">
        <v>2265</v>
      </c>
      <c r="K539" s="404" t="s">
        <v>8039</v>
      </c>
      <c r="L539"/>
      <c r="M539"/>
      <c r="N539"/>
      <c r="O539"/>
      <c r="P539"/>
      <c r="Q539"/>
      <c r="R539"/>
    </row>
    <row r="540" spans="1:18" ht="15" customHeight="1" thickBot="1">
      <c r="A540" s="413" t="s">
        <v>602</v>
      </c>
      <c r="B540" s="419">
        <v>1</v>
      </c>
      <c r="C540" s="419" t="s">
        <v>8040</v>
      </c>
      <c r="D540" s="407" t="s">
        <v>8041</v>
      </c>
      <c r="E540" s="413" t="s">
        <v>5514</v>
      </c>
      <c r="F540" s="417" t="s">
        <v>18</v>
      </c>
      <c r="G540" s="418" t="s">
        <v>1434</v>
      </c>
      <c r="H540" s="416" t="s">
        <v>2266</v>
      </c>
      <c r="I540" s="431" t="s">
        <v>603</v>
      </c>
      <c r="J540" s="430" t="s">
        <v>2266</v>
      </c>
      <c r="K540" s="404" t="s">
        <v>8042</v>
      </c>
      <c r="L540"/>
      <c r="M540"/>
      <c r="N540"/>
      <c r="O540"/>
      <c r="P540"/>
      <c r="Q540"/>
      <c r="R540"/>
    </row>
    <row r="541" spans="1:18" ht="15" customHeight="1" thickBot="1">
      <c r="A541" s="413" t="s">
        <v>604</v>
      </c>
      <c r="B541" s="419">
        <v>1</v>
      </c>
      <c r="C541" s="419" t="s">
        <v>8043</v>
      </c>
      <c r="D541" s="407" t="s">
        <v>8044</v>
      </c>
      <c r="E541" s="413" t="s">
        <v>605</v>
      </c>
      <c r="F541" s="417" t="s">
        <v>23</v>
      </c>
      <c r="G541" s="418" t="s">
        <v>1434</v>
      </c>
      <c r="H541" s="416" t="s">
        <v>2268</v>
      </c>
      <c r="I541" s="431" t="s">
        <v>2267</v>
      </c>
      <c r="J541" s="430" t="s">
        <v>2268</v>
      </c>
      <c r="K541" s="404" t="s">
        <v>8045</v>
      </c>
      <c r="L541"/>
      <c r="M541"/>
      <c r="N541"/>
      <c r="O541"/>
      <c r="P541"/>
      <c r="Q541"/>
      <c r="R541"/>
    </row>
    <row r="542" spans="1:18" ht="15" customHeight="1" thickBot="1">
      <c r="A542" s="413" t="s">
        <v>606</v>
      </c>
      <c r="B542" s="419">
        <v>1</v>
      </c>
      <c r="C542" s="419" t="s">
        <v>8046</v>
      </c>
      <c r="D542" s="407" t="s">
        <v>8047</v>
      </c>
      <c r="E542" s="413" t="s">
        <v>607</v>
      </c>
      <c r="F542" s="417" t="s">
        <v>23</v>
      </c>
      <c r="G542" s="418" t="s">
        <v>1434</v>
      </c>
      <c r="H542" s="416" t="s">
        <v>2270</v>
      </c>
      <c r="I542" s="431" t="s">
        <v>2269</v>
      </c>
      <c r="J542" s="430" t="s">
        <v>2270</v>
      </c>
      <c r="K542" s="404" t="s">
        <v>8048</v>
      </c>
      <c r="L542"/>
      <c r="M542"/>
      <c r="N542"/>
      <c r="O542"/>
      <c r="P542"/>
      <c r="Q542"/>
      <c r="R542"/>
    </row>
    <row r="543" spans="1:18" ht="15" customHeight="1" thickBot="1">
      <c r="A543" s="413" t="s">
        <v>606</v>
      </c>
      <c r="B543" s="419">
        <v>2</v>
      </c>
      <c r="C543" s="419" t="s">
        <v>8049</v>
      </c>
      <c r="D543" s="407" t="s">
        <v>8050</v>
      </c>
      <c r="E543" s="413" t="s">
        <v>607</v>
      </c>
      <c r="F543" s="417" t="s">
        <v>23</v>
      </c>
      <c r="G543" s="418" t="s">
        <v>1434</v>
      </c>
      <c r="H543" s="416" t="s">
        <v>2272</v>
      </c>
      <c r="I543" s="431" t="s">
        <v>2271</v>
      </c>
      <c r="J543" s="430" t="s">
        <v>2272</v>
      </c>
      <c r="K543" s="404" t="s">
        <v>8051</v>
      </c>
      <c r="L543"/>
      <c r="M543"/>
      <c r="N543"/>
      <c r="O543"/>
      <c r="P543"/>
      <c r="Q543"/>
      <c r="R543"/>
    </row>
    <row r="544" spans="1:18" ht="15" customHeight="1" thickBot="1">
      <c r="A544" s="413" t="s">
        <v>606</v>
      </c>
      <c r="B544" s="419">
        <v>3</v>
      </c>
      <c r="C544" s="419" t="s">
        <v>8052</v>
      </c>
      <c r="D544" s="407" t="s">
        <v>8053</v>
      </c>
      <c r="E544" s="413" t="s">
        <v>607</v>
      </c>
      <c r="F544" s="417" t="s">
        <v>23</v>
      </c>
      <c r="G544" s="418" t="s">
        <v>1434</v>
      </c>
      <c r="H544" s="416" t="s">
        <v>2274</v>
      </c>
      <c r="I544" s="431" t="s">
        <v>2273</v>
      </c>
      <c r="J544" s="430" t="s">
        <v>2274</v>
      </c>
      <c r="K544" s="404" t="s">
        <v>8054</v>
      </c>
      <c r="L544"/>
      <c r="M544"/>
      <c r="N544"/>
      <c r="O544"/>
      <c r="P544"/>
      <c r="Q544"/>
      <c r="R544"/>
    </row>
    <row r="545" spans="1:18" ht="15" customHeight="1" thickBot="1">
      <c r="A545" s="413" t="s">
        <v>608</v>
      </c>
      <c r="B545" s="419">
        <v>1</v>
      </c>
      <c r="C545" s="419" t="s">
        <v>8055</v>
      </c>
      <c r="D545" s="407" t="s">
        <v>8059</v>
      </c>
      <c r="E545" s="413" t="s">
        <v>609</v>
      </c>
      <c r="F545" s="417" t="s">
        <v>23</v>
      </c>
      <c r="G545" s="418" t="s">
        <v>1434</v>
      </c>
      <c r="H545" s="416" t="s">
        <v>8060</v>
      </c>
      <c r="I545" s="431" t="s">
        <v>8061</v>
      </c>
      <c r="J545" s="430" t="s">
        <v>8060</v>
      </c>
      <c r="K545" s="404" t="s">
        <v>8062</v>
      </c>
      <c r="L545"/>
      <c r="M545"/>
      <c r="N545"/>
      <c r="O545"/>
      <c r="P545"/>
      <c r="Q545"/>
      <c r="R545"/>
    </row>
    <row r="546" spans="1:18" ht="15" customHeight="1" thickBot="1">
      <c r="A546" s="413" t="s">
        <v>608</v>
      </c>
      <c r="B546" s="419">
        <v>2</v>
      </c>
      <c r="C546" s="419" t="s">
        <v>8058</v>
      </c>
      <c r="D546" s="407" t="s">
        <v>8056</v>
      </c>
      <c r="E546" s="413" t="s">
        <v>609</v>
      </c>
      <c r="F546" s="417" t="s">
        <v>23</v>
      </c>
      <c r="G546" s="418" t="s">
        <v>1434</v>
      </c>
      <c r="H546" s="416" t="s">
        <v>2276</v>
      </c>
      <c r="I546" s="431" t="s">
        <v>2275</v>
      </c>
      <c r="J546" s="430" t="s">
        <v>2276</v>
      </c>
      <c r="K546" s="404" t="s">
        <v>8057</v>
      </c>
      <c r="L546"/>
      <c r="M546"/>
      <c r="N546"/>
      <c r="O546"/>
      <c r="P546"/>
      <c r="Q546"/>
      <c r="R546"/>
    </row>
    <row r="547" spans="1:18" ht="15" customHeight="1" thickBot="1">
      <c r="A547" s="413" t="s">
        <v>610</v>
      </c>
      <c r="B547" s="419">
        <v>1</v>
      </c>
      <c r="C547" s="419" t="s">
        <v>8063</v>
      </c>
      <c r="D547" s="407" t="s">
        <v>8067</v>
      </c>
      <c r="E547" s="413" t="s">
        <v>611</v>
      </c>
      <c r="F547" s="417" t="s">
        <v>23</v>
      </c>
      <c r="G547" s="418" t="s">
        <v>1434</v>
      </c>
      <c r="H547" s="416" t="s">
        <v>2278</v>
      </c>
      <c r="I547" s="431" t="s">
        <v>2277</v>
      </c>
      <c r="J547" s="430" t="s">
        <v>2278</v>
      </c>
      <c r="K547" s="404" t="s">
        <v>8068</v>
      </c>
      <c r="L547"/>
      <c r="M547"/>
      <c r="N547"/>
      <c r="O547"/>
      <c r="P547"/>
      <c r="Q547"/>
      <c r="R547"/>
    </row>
    <row r="548" spans="1:18" ht="15" customHeight="1" thickBot="1">
      <c r="A548" s="413" t="s">
        <v>610</v>
      </c>
      <c r="B548" s="419">
        <v>2</v>
      </c>
      <c r="C548" s="419" t="s">
        <v>8066</v>
      </c>
      <c r="D548" s="407" t="s">
        <v>8064</v>
      </c>
      <c r="E548" s="413" t="s">
        <v>611</v>
      </c>
      <c r="F548" s="417" t="s">
        <v>23</v>
      </c>
      <c r="G548" s="418" t="s">
        <v>1434</v>
      </c>
      <c r="H548" s="416" t="s">
        <v>2280</v>
      </c>
      <c r="I548" s="431" t="s">
        <v>2279</v>
      </c>
      <c r="J548" s="430" t="s">
        <v>2280</v>
      </c>
      <c r="K548" s="404" t="s">
        <v>8065</v>
      </c>
      <c r="L548"/>
      <c r="M548"/>
      <c r="N548"/>
      <c r="O548"/>
      <c r="P548"/>
      <c r="Q548"/>
      <c r="R548"/>
    </row>
    <row r="549" spans="1:18" ht="15" customHeight="1" thickBot="1">
      <c r="A549" s="413" t="s">
        <v>612</v>
      </c>
      <c r="B549" s="419">
        <v>1</v>
      </c>
      <c r="C549" s="419" t="s">
        <v>8069</v>
      </c>
      <c r="D549" s="407" t="s">
        <v>8070</v>
      </c>
      <c r="E549" s="413" t="s">
        <v>613</v>
      </c>
      <c r="F549" s="417" t="s">
        <v>23</v>
      </c>
      <c r="G549" s="418" t="s">
        <v>1434</v>
      </c>
      <c r="H549" s="416" t="s">
        <v>2282</v>
      </c>
      <c r="I549" s="431" t="s">
        <v>2281</v>
      </c>
      <c r="J549" s="430" t="s">
        <v>2282</v>
      </c>
      <c r="K549" s="404" t="s">
        <v>8071</v>
      </c>
      <c r="L549"/>
      <c r="M549"/>
      <c r="N549"/>
      <c r="O549"/>
      <c r="P549"/>
      <c r="Q549"/>
      <c r="R549"/>
    </row>
    <row r="550" spans="1:18" ht="15" customHeight="1" thickBot="1">
      <c r="A550" s="413" t="s">
        <v>614</v>
      </c>
      <c r="B550" s="419">
        <v>1</v>
      </c>
      <c r="C550" s="419" t="s">
        <v>8072</v>
      </c>
      <c r="D550" s="407" t="s">
        <v>8073</v>
      </c>
      <c r="E550" s="413" t="s">
        <v>615</v>
      </c>
      <c r="F550" s="417" t="s">
        <v>23</v>
      </c>
      <c r="G550" s="418" t="s">
        <v>1434</v>
      </c>
      <c r="H550" s="416" t="s">
        <v>2284</v>
      </c>
      <c r="I550" s="431" t="s">
        <v>2283</v>
      </c>
      <c r="J550" s="430" t="s">
        <v>2284</v>
      </c>
      <c r="K550" s="404" t="s">
        <v>8074</v>
      </c>
      <c r="L550"/>
      <c r="M550"/>
      <c r="N550"/>
      <c r="O550"/>
      <c r="P550"/>
      <c r="Q550"/>
      <c r="R550"/>
    </row>
    <row r="551" spans="1:18" ht="15" customHeight="1" thickBot="1">
      <c r="A551" s="413" t="s">
        <v>614</v>
      </c>
      <c r="B551" s="419">
        <v>2</v>
      </c>
      <c r="C551" s="419" t="s">
        <v>8075</v>
      </c>
      <c r="D551" s="407" t="s">
        <v>8076</v>
      </c>
      <c r="E551" s="413" t="s">
        <v>615</v>
      </c>
      <c r="F551" s="417" t="s">
        <v>23</v>
      </c>
      <c r="G551" s="418" t="s">
        <v>1434</v>
      </c>
      <c r="H551" s="416" t="s">
        <v>2286</v>
      </c>
      <c r="I551" s="431" t="s">
        <v>2285</v>
      </c>
      <c r="J551" s="430" t="s">
        <v>2286</v>
      </c>
      <c r="K551" s="404" t="s">
        <v>8077</v>
      </c>
      <c r="L551"/>
      <c r="M551"/>
      <c r="N551"/>
      <c r="O551"/>
      <c r="P551"/>
      <c r="Q551"/>
      <c r="R551"/>
    </row>
    <row r="552" spans="1:18" ht="15" customHeight="1" thickBot="1">
      <c r="A552" s="413" t="s">
        <v>616</v>
      </c>
      <c r="B552" s="419">
        <v>1</v>
      </c>
      <c r="C552" s="419" t="s">
        <v>8078</v>
      </c>
      <c r="D552" s="407" t="s">
        <v>8079</v>
      </c>
      <c r="E552" s="413" t="s">
        <v>617</v>
      </c>
      <c r="F552" s="417" t="s">
        <v>23</v>
      </c>
      <c r="G552" s="418" t="s">
        <v>1434</v>
      </c>
      <c r="H552" s="416" t="s">
        <v>2288</v>
      </c>
      <c r="I552" s="431" t="s">
        <v>2287</v>
      </c>
      <c r="J552" s="430" t="s">
        <v>2288</v>
      </c>
      <c r="K552" s="405" t="s">
        <v>8080</v>
      </c>
      <c r="L552"/>
      <c r="M552"/>
      <c r="N552"/>
      <c r="O552"/>
      <c r="P552"/>
      <c r="Q552"/>
      <c r="R552"/>
    </row>
    <row r="553" spans="1:18" ht="15" customHeight="1" thickBot="1">
      <c r="A553" s="413" t="s">
        <v>992</v>
      </c>
      <c r="B553" s="419">
        <v>1</v>
      </c>
      <c r="C553" s="419" t="s">
        <v>8081</v>
      </c>
      <c r="D553" s="407" t="s">
        <v>8082</v>
      </c>
      <c r="E553" s="413" t="s">
        <v>5666</v>
      </c>
      <c r="F553" s="417" t="s">
        <v>18</v>
      </c>
      <c r="G553" s="418" t="s">
        <v>1434</v>
      </c>
      <c r="H553" s="416" t="s">
        <v>2810</v>
      </c>
      <c r="I553" s="431" t="s">
        <v>5666</v>
      </c>
      <c r="J553" s="430" t="s">
        <v>2810</v>
      </c>
      <c r="K553" s="404" t="s">
        <v>8083</v>
      </c>
      <c r="L553"/>
      <c r="M553"/>
      <c r="N553"/>
      <c r="O553"/>
      <c r="P553"/>
      <c r="Q553"/>
      <c r="R553"/>
    </row>
    <row r="554" spans="1:18" ht="15" customHeight="1" thickBot="1">
      <c r="A554" s="413" t="s">
        <v>618</v>
      </c>
      <c r="B554" s="419">
        <v>1</v>
      </c>
      <c r="C554" s="419" t="s">
        <v>8084</v>
      </c>
      <c r="D554" s="407" t="s">
        <v>8099</v>
      </c>
      <c r="E554" s="413" t="s">
        <v>619</v>
      </c>
      <c r="F554" s="417" t="s">
        <v>23</v>
      </c>
      <c r="G554" s="418" t="s">
        <v>1434</v>
      </c>
      <c r="H554" s="416" t="s">
        <v>2290</v>
      </c>
      <c r="I554" s="431" t="s">
        <v>2289</v>
      </c>
      <c r="J554" s="430" t="s">
        <v>2290</v>
      </c>
      <c r="K554" s="404" t="s">
        <v>8100</v>
      </c>
      <c r="L554"/>
      <c r="M554"/>
      <c r="N554"/>
      <c r="O554"/>
      <c r="P554"/>
      <c r="Q554"/>
      <c r="R554"/>
    </row>
    <row r="555" spans="1:18" ht="15" customHeight="1" thickBot="1">
      <c r="A555" s="413" t="s">
        <v>618</v>
      </c>
      <c r="B555" s="419">
        <v>2</v>
      </c>
      <c r="C555" s="419" t="s">
        <v>8089</v>
      </c>
      <c r="D555" s="407" t="s">
        <v>8090</v>
      </c>
      <c r="E555" s="413" t="s">
        <v>619</v>
      </c>
      <c r="F555" s="417" t="s">
        <v>23</v>
      </c>
      <c r="G555" s="418" t="s">
        <v>1434</v>
      </c>
      <c r="H555" s="416" t="s">
        <v>2292</v>
      </c>
      <c r="I555" s="431" t="s">
        <v>2291</v>
      </c>
      <c r="J555" s="430" t="s">
        <v>2292</v>
      </c>
      <c r="K555" s="404" t="s">
        <v>8091</v>
      </c>
      <c r="L555"/>
      <c r="M555"/>
      <c r="N555"/>
      <c r="O555"/>
      <c r="P555"/>
      <c r="Q555"/>
      <c r="R555"/>
    </row>
    <row r="556" spans="1:18" ht="15" customHeight="1" thickBot="1">
      <c r="A556" s="413" t="s">
        <v>618</v>
      </c>
      <c r="B556" s="419">
        <v>3</v>
      </c>
      <c r="C556" s="419" t="s">
        <v>8092</v>
      </c>
      <c r="D556" s="407" t="s">
        <v>8093</v>
      </c>
      <c r="E556" s="413" t="s">
        <v>619</v>
      </c>
      <c r="F556" s="417" t="s">
        <v>23</v>
      </c>
      <c r="G556" s="418" t="s">
        <v>1434</v>
      </c>
      <c r="H556" s="416" t="s">
        <v>2294</v>
      </c>
      <c r="I556" s="431" t="s">
        <v>2293</v>
      </c>
      <c r="J556" s="430" t="s">
        <v>2294</v>
      </c>
      <c r="K556" s="404" t="s">
        <v>8094</v>
      </c>
      <c r="L556"/>
      <c r="M556"/>
      <c r="N556"/>
      <c r="O556"/>
      <c r="P556"/>
      <c r="Q556"/>
      <c r="R556"/>
    </row>
    <row r="557" spans="1:18" ht="15" customHeight="1" thickBot="1">
      <c r="A557" s="413" t="s">
        <v>618</v>
      </c>
      <c r="B557" s="419">
        <v>4</v>
      </c>
      <c r="C557" s="419" t="s">
        <v>8095</v>
      </c>
      <c r="D557" s="407" t="s">
        <v>8096</v>
      </c>
      <c r="E557" s="413" t="s">
        <v>619</v>
      </c>
      <c r="F557" s="417" t="s">
        <v>23</v>
      </c>
      <c r="G557" s="418" t="s">
        <v>1434</v>
      </c>
      <c r="H557" s="416" t="s">
        <v>2296</v>
      </c>
      <c r="I557" s="431" t="s">
        <v>2295</v>
      </c>
      <c r="J557" s="430" t="s">
        <v>2296</v>
      </c>
      <c r="K557" s="404" t="s">
        <v>8097</v>
      </c>
      <c r="L557"/>
      <c r="M557"/>
      <c r="N557"/>
      <c r="O557"/>
      <c r="P557"/>
      <c r="Q557"/>
      <c r="R557"/>
    </row>
    <row r="558" spans="1:18" ht="15" customHeight="1" thickBot="1">
      <c r="A558" s="413" t="s">
        <v>618</v>
      </c>
      <c r="B558" s="419">
        <v>5</v>
      </c>
      <c r="C558" s="419" t="s">
        <v>8098</v>
      </c>
      <c r="D558" s="407" t="s">
        <v>8085</v>
      </c>
      <c r="E558" s="413" t="s">
        <v>619</v>
      </c>
      <c r="F558" s="417" t="s">
        <v>23</v>
      </c>
      <c r="G558" s="418" t="s">
        <v>1434</v>
      </c>
      <c r="H558" s="416" t="s">
        <v>8086</v>
      </c>
      <c r="I558" s="431" t="s">
        <v>8087</v>
      </c>
      <c r="J558" s="430" t="s">
        <v>8086</v>
      </c>
      <c r="K558" s="404" t="s">
        <v>8088</v>
      </c>
      <c r="L558"/>
      <c r="M558"/>
      <c r="N558"/>
      <c r="O558"/>
      <c r="P558"/>
      <c r="Q558"/>
      <c r="R558"/>
    </row>
    <row r="559" spans="1:18" ht="15" customHeight="1" thickBot="1">
      <c r="A559" s="413" t="s">
        <v>620</v>
      </c>
      <c r="B559" s="419">
        <v>1</v>
      </c>
      <c r="C559" s="419" t="s">
        <v>8101</v>
      </c>
      <c r="D559" s="407" t="s">
        <v>8102</v>
      </c>
      <c r="E559" s="413" t="s">
        <v>621</v>
      </c>
      <c r="F559" s="417" t="s">
        <v>18</v>
      </c>
      <c r="G559" s="418" t="s">
        <v>1434</v>
      </c>
      <c r="H559" s="416" t="s">
        <v>2297</v>
      </c>
      <c r="I559" s="431" t="s">
        <v>621</v>
      </c>
      <c r="J559" s="430" t="s">
        <v>2297</v>
      </c>
      <c r="K559" s="404" t="s">
        <v>8103</v>
      </c>
      <c r="L559"/>
      <c r="M559"/>
      <c r="N559"/>
      <c r="O559"/>
      <c r="P559"/>
      <c r="Q559"/>
      <c r="R559"/>
    </row>
    <row r="560" spans="1:18" ht="15" customHeight="1" thickBot="1">
      <c r="A560" s="413" t="s">
        <v>622</v>
      </c>
      <c r="B560" s="419">
        <v>1</v>
      </c>
      <c r="C560" s="419" t="s">
        <v>8104</v>
      </c>
      <c r="D560" s="407" t="s">
        <v>8105</v>
      </c>
      <c r="E560" s="413" t="s">
        <v>623</v>
      </c>
      <c r="F560" s="417" t="s">
        <v>23</v>
      </c>
      <c r="G560" s="418" t="s">
        <v>1434</v>
      </c>
      <c r="H560" s="416" t="s">
        <v>2299</v>
      </c>
      <c r="I560" s="431" t="s">
        <v>2298</v>
      </c>
      <c r="J560" s="430" t="s">
        <v>2299</v>
      </c>
      <c r="K560" s="404" t="s">
        <v>8106</v>
      </c>
      <c r="L560"/>
      <c r="M560"/>
      <c r="N560"/>
      <c r="O560"/>
      <c r="P560"/>
      <c r="Q560"/>
      <c r="R560"/>
    </row>
    <row r="561" spans="1:18" ht="15" customHeight="1" thickBot="1">
      <c r="A561" s="413" t="s">
        <v>622</v>
      </c>
      <c r="B561" s="419">
        <v>2</v>
      </c>
      <c r="C561" s="419" t="s">
        <v>8107</v>
      </c>
      <c r="D561" s="407" t="s">
        <v>8108</v>
      </c>
      <c r="E561" s="413" t="s">
        <v>623</v>
      </c>
      <c r="F561" s="417" t="s">
        <v>23</v>
      </c>
      <c r="G561" s="418" t="s">
        <v>1434</v>
      </c>
      <c r="H561" s="416" t="s">
        <v>2301</v>
      </c>
      <c r="I561" s="431" t="s">
        <v>2300</v>
      </c>
      <c r="J561" s="430" t="s">
        <v>2301</v>
      </c>
      <c r="K561" s="404" t="s">
        <v>8109</v>
      </c>
      <c r="L561"/>
      <c r="M561"/>
      <c r="N561"/>
      <c r="O561"/>
      <c r="P561"/>
      <c r="Q561"/>
      <c r="R561"/>
    </row>
    <row r="562" spans="1:18" ht="15" customHeight="1" thickBot="1">
      <c r="A562" s="413" t="s">
        <v>624</v>
      </c>
      <c r="B562" s="419">
        <v>1</v>
      </c>
      <c r="C562" s="419" t="s">
        <v>8110</v>
      </c>
      <c r="D562" s="407" t="s">
        <v>8111</v>
      </c>
      <c r="E562" s="413" t="s">
        <v>625</v>
      </c>
      <c r="F562" s="417" t="s">
        <v>18</v>
      </c>
      <c r="G562" s="418" t="s">
        <v>1434</v>
      </c>
      <c r="H562" s="416" t="s">
        <v>2302</v>
      </c>
      <c r="I562" s="431" t="s">
        <v>625</v>
      </c>
      <c r="J562" s="430" t="s">
        <v>2302</v>
      </c>
      <c r="K562" s="404" t="s">
        <v>8112</v>
      </c>
      <c r="L562"/>
      <c r="M562"/>
      <c r="N562"/>
      <c r="O562"/>
      <c r="P562"/>
      <c r="Q562"/>
      <c r="R562"/>
    </row>
    <row r="563" spans="1:18" ht="15" customHeight="1" thickBot="1">
      <c r="A563" s="413" t="s">
        <v>626</v>
      </c>
      <c r="B563" s="419">
        <v>1</v>
      </c>
      <c r="C563" s="419" t="s">
        <v>8113</v>
      </c>
      <c r="D563" s="407" t="s">
        <v>8114</v>
      </c>
      <c r="E563" s="413" t="s">
        <v>627</v>
      </c>
      <c r="F563" s="417" t="s">
        <v>18</v>
      </c>
      <c r="G563" s="418" t="s">
        <v>1434</v>
      </c>
      <c r="H563" s="416" t="s">
        <v>2303</v>
      </c>
      <c r="I563" s="431" t="s">
        <v>627</v>
      </c>
      <c r="J563" s="430" t="s">
        <v>2303</v>
      </c>
      <c r="K563" s="404" t="s">
        <v>8115</v>
      </c>
      <c r="L563"/>
      <c r="M563"/>
      <c r="N563"/>
      <c r="O563"/>
      <c r="P563"/>
      <c r="Q563"/>
      <c r="R563"/>
    </row>
    <row r="564" spans="1:18" ht="15" customHeight="1" thickBot="1">
      <c r="A564" s="413" t="s">
        <v>628</v>
      </c>
      <c r="B564" s="419">
        <v>1</v>
      </c>
      <c r="C564" s="419" t="s">
        <v>8116</v>
      </c>
      <c r="D564" s="407" t="s">
        <v>8117</v>
      </c>
      <c r="E564" s="413" t="s">
        <v>5668</v>
      </c>
      <c r="F564" s="417" t="s">
        <v>18</v>
      </c>
      <c r="G564" s="418" t="s">
        <v>1434</v>
      </c>
      <c r="H564" s="416" t="s">
        <v>2304</v>
      </c>
      <c r="I564" s="431" t="s">
        <v>5668</v>
      </c>
      <c r="J564" s="430" t="s">
        <v>2304</v>
      </c>
      <c r="K564" s="404" t="s">
        <v>8118</v>
      </c>
      <c r="L564"/>
      <c r="M564"/>
      <c r="N564"/>
      <c r="O564"/>
      <c r="P564"/>
      <c r="Q564"/>
      <c r="R564"/>
    </row>
    <row r="565" spans="1:18" ht="15" customHeight="1" thickBot="1">
      <c r="A565" s="413" t="s">
        <v>629</v>
      </c>
      <c r="B565" s="419">
        <v>1</v>
      </c>
      <c r="C565" s="419" t="s">
        <v>8119</v>
      </c>
      <c r="D565" s="407" t="s">
        <v>8120</v>
      </c>
      <c r="E565" s="413" t="s">
        <v>630</v>
      </c>
      <c r="F565" s="417" t="s">
        <v>23</v>
      </c>
      <c r="G565" s="418" t="s">
        <v>1434</v>
      </c>
      <c r="H565" s="416" t="s">
        <v>2306</v>
      </c>
      <c r="I565" s="431" t="s">
        <v>2305</v>
      </c>
      <c r="J565" s="430" t="s">
        <v>2306</v>
      </c>
      <c r="K565" s="404" t="s">
        <v>8121</v>
      </c>
      <c r="L565"/>
      <c r="M565"/>
      <c r="N565"/>
      <c r="O565"/>
      <c r="P565"/>
      <c r="Q565"/>
      <c r="R565"/>
    </row>
    <row r="566" spans="1:18" ht="15" customHeight="1" thickBot="1">
      <c r="A566" s="413" t="s">
        <v>629</v>
      </c>
      <c r="B566" s="419">
        <v>2</v>
      </c>
      <c r="C566" s="419" t="s">
        <v>8122</v>
      </c>
      <c r="D566" s="407" t="s">
        <v>8123</v>
      </c>
      <c r="E566" s="413" t="s">
        <v>630</v>
      </c>
      <c r="F566" s="417" t="s">
        <v>23</v>
      </c>
      <c r="G566" s="418" t="s">
        <v>1434</v>
      </c>
      <c r="H566" s="416" t="s">
        <v>2308</v>
      </c>
      <c r="I566" s="431" t="s">
        <v>2307</v>
      </c>
      <c r="J566" s="430" t="s">
        <v>2308</v>
      </c>
      <c r="K566" s="404" t="s">
        <v>8124</v>
      </c>
      <c r="L566"/>
      <c r="M566"/>
      <c r="N566"/>
      <c r="O566"/>
      <c r="P566"/>
      <c r="Q566"/>
      <c r="R566"/>
    </row>
    <row r="567" spans="1:18" ht="15" customHeight="1" thickBot="1">
      <c r="A567" s="413" t="s">
        <v>631</v>
      </c>
      <c r="B567" s="419">
        <v>1</v>
      </c>
      <c r="C567" s="419" t="s">
        <v>8125</v>
      </c>
      <c r="D567" s="407" t="s">
        <v>8129</v>
      </c>
      <c r="E567" s="413" t="s">
        <v>632</v>
      </c>
      <c r="F567" s="417" t="s">
        <v>23</v>
      </c>
      <c r="G567" s="418" t="s">
        <v>1434</v>
      </c>
      <c r="H567" s="416" t="s">
        <v>2310</v>
      </c>
      <c r="I567" s="431" t="s">
        <v>2309</v>
      </c>
      <c r="J567" s="430" t="s">
        <v>2310</v>
      </c>
      <c r="K567" s="404" t="s">
        <v>8130</v>
      </c>
      <c r="L567"/>
      <c r="M567"/>
      <c r="N567"/>
      <c r="O567"/>
      <c r="P567"/>
      <c r="Q567"/>
      <c r="R567"/>
    </row>
    <row r="568" spans="1:18" ht="15" customHeight="1" thickBot="1">
      <c r="A568" s="413" t="s">
        <v>631</v>
      </c>
      <c r="B568" s="419">
        <v>2</v>
      </c>
      <c r="C568" s="419" t="s">
        <v>8128</v>
      </c>
      <c r="D568" s="407" t="s">
        <v>8126</v>
      </c>
      <c r="E568" s="413" t="s">
        <v>632</v>
      </c>
      <c r="F568" s="417" t="s">
        <v>23</v>
      </c>
      <c r="G568" s="418" t="s">
        <v>1434</v>
      </c>
      <c r="H568" s="416" t="s">
        <v>2312</v>
      </c>
      <c r="I568" s="431" t="s">
        <v>2311</v>
      </c>
      <c r="J568" s="430" t="s">
        <v>2312</v>
      </c>
      <c r="K568" s="404" t="s">
        <v>8127</v>
      </c>
      <c r="L568"/>
      <c r="M568"/>
      <c r="N568"/>
      <c r="O568"/>
      <c r="P568"/>
      <c r="Q568"/>
      <c r="R568"/>
    </row>
    <row r="569" spans="1:18" ht="15" customHeight="1" thickBot="1">
      <c r="A569" s="413" t="s">
        <v>633</v>
      </c>
      <c r="B569" s="419">
        <v>1</v>
      </c>
      <c r="C569" s="419" t="s">
        <v>8131</v>
      </c>
      <c r="D569" s="407" t="s">
        <v>8132</v>
      </c>
      <c r="E569" s="413" t="s">
        <v>634</v>
      </c>
      <c r="F569" s="417" t="s">
        <v>18</v>
      </c>
      <c r="G569" s="418" t="s">
        <v>1434</v>
      </c>
      <c r="H569" s="416" t="s">
        <v>2313</v>
      </c>
      <c r="I569" s="431" t="s">
        <v>634</v>
      </c>
      <c r="J569" s="430" t="s">
        <v>2313</v>
      </c>
      <c r="K569" s="404" t="s">
        <v>8133</v>
      </c>
      <c r="L569"/>
      <c r="M569"/>
      <c r="N569"/>
      <c r="O569"/>
      <c r="P569"/>
      <c r="Q569"/>
      <c r="R569"/>
    </row>
    <row r="570" spans="1:18" ht="15" customHeight="1" thickBot="1">
      <c r="A570" s="413" t="s">
        <v>635</v>
      </c>
      <c r="B570" s="419">
        <v>1</v>
      </c>
      <c r="C570" s="419" t="s">
        <v>8134</v>
      </c>
      <c r="D570" s="407" t="s">
        <v>8135</v>
      </c>
      <c r="E570" s="413" t="s">
        <v>636</v>
      </c>
      <c r="F570" s="417" t="s">
        <v>18</v>
      </c>
      <c r="G570" s="418" t="s">
        <v>1434</v>
      </c>
      <c r="H570" s="416" t="s">
        <v>2314</v>
      </c>
      <c r="I570" s="431" t="s">
        <v>636</v>
      </c>
      <c r="J570" s="430" t="s">
        <v>2314</v>
      </c>
      <c r="K570" s="404" t="s">
        <v>8136</v>
      </c>
      <c r="L570"/>
      <c r="M570"/>
      <c r="N570"/>
      <c r="O570"/>
      <c r="P570"/>
      <c r="Q570"/>
      <c r="R570"/>
    </row>
    <row r="571" spans="1:18" ht="15" customHeight="1" thickBot="1">
      <c r="A571" s="413" t="s">
        <v>637</v>
      </c>
      <c r="B571" s="419">
        <v>1</v>
      </c>
      <c r="C571" s="419" t="s">
        <v>8137</v>
      </c>
      <c r="D571" s="407" t="s">
        <v>8138</v>
      </c>
      <c r="E571" s="413" t="s">
        <v>638</v>
      </c>
      <c r="F571" s="417" t="s">
        <v>23</v>
      </c>
      <c r="G571" s="418" t="s">
        <v>1434</v>
      </c>
      <c r="H571" s="416" t="s">
        <v>2316</v>
      </c>
      <c r="I571" s="431" t="s">
        <v>2315</v>
      </c>
      <c r="J571" s="430" t="s">
        <v>2316</v>
      </c>
      <c r="K571" s="404" t="s">
        <v>8139</v>
      </c>
      <c r="L571"/>
      <c r="M571"/>
      <c r="N571"/>
      <c r="O571"/>
      <c r="P571"/>
      <c r="Q571"/>
      <c r="R571"/>
    </row>
    <row r="572" spans="1:18" ht="15" customHeight="1" thickBot="1">
      <c r="A572" s="413" t="s">
        <v>639</v>
      </c>
      <c r="B572" s="419">
        <v>1</v>
      </c>
      <c r="C572" s="419" t="s">
        <v>8140</v>
      </c>
      <c r="D572" s="407" t="s">
        <v>8141</v>
      </c>
      <c r="E572" s="413" t="s">
        <v>640</v>
      </c>
      <c r="F572" s="417" t="s">
        <v>23</v>
      </c>
      <c r="G572" s="418" t="s">
        <v>1434</v>
      </c>
      <c r="H572" s="416" t="s">
        <v>2318</v>
      </c>
      <c r="I572" s="431" t="s">
        <v>2317</v>
      </c>
      <c r="J572" s="430" t="s">
        <v>2318</v>
      </c>
      <c r="K572" s="404" t="s">
        <v>8142</v>
      </c>
      <c r="L572"/>
      <c r="M572"/>
      <c r="N572"/>
      <c r="O572"/>
      <c r="P572"/>
      <c r="Q572"/>
      <c r="R572"/>
    </row>
    <row r="573" spans="1:18" ht="15" customHeight="1" thickBot="1">
      <c r="A573" s="413" t="s">
        <v>641</v>
      </c>
      <c r="B573" s="419">
        <v>1</v>
      </c>
      <c r="C573" s="419" t="s">
        <v>8143</v>
      </c>
      <c r="D573" s="407" t="s">
        <v>8144</v>
      </c>
      <c r="E573" s="413" t="s">
        <v>642</v>
      </c>
      <c r="F573" s="417" t="s">
        <v>23</v>
      </c>
      <c r="G573" s="418" t="s">
        <v>1434</v>
      </c>
      <c r="H573" s="416" t="s">
        <v>2320</v>
      </c>
      <c r="I573" s="431" t="s">
        <v>2319</v>
      </c>
      <c r="J573" s="430" t="s">
        <v>2320</v>
      </c>
      <c r="K573" s="404" t="s">
        <v>8145</v>
      </c>
      <c r="L573"/>
      <c r="M573"/>
      <c r="N573"/>
      <c r="O573"/>
      <c r="P573"/>
      <c r="Q573"/>
      <c r="R573"/>
    </row>
    <row r="574" spans="1:18" ht="15" customHeight="1" thickBot="1">
      <c r="A574" s="413" t="s">
        <v>643</v>
      </c>
      <c r="B574" s="419">
        <v>1</v>
      </c>
      <c r="C574" s="419" t="s">
        <v>8146</v>
      </c>
      <c r="D574" s="407" t="s">
        <v>8147</v>
      </c>
      <c r="E574" s="413" t="s">
        <v>644</v>
      </c>
      <c r="F574" s="417" t="s">
        <v>23</v>
      </c>
      <c r="G574" s="418" t="s">
        <v>1434</v>
      </c>
      <c r="H574" s="416" t="s">
        <v>2322</v>
      </c>
      <c r="I574" s="431" t="s">
        <v>2321</v>
      </c>
      <c r="J574" s="430" t="s">
        <v>2322</v>
      </c>
      <c r="K574" s="404" t="s">
        <v>8148</v>
      </c>
      <c r="L574"/>
      <c r="M574"/>
      <c r="N574"/>
      <c r="O574"/>
      <c r="P574"/>
      <c r="Q574"/>
      <c r="R574"/>
    </row>
    <row r="575" spans="1:18" ht="15" customHeight="1" thickBot="1">
      <c r="A575" s="413" t="s">
        <v>643</v>
      </c>
      <c r="B575" s="419">
        <v>2</v>
      </c>
      <c r="C575" s="419" t="s">
        <v>8149</v>
      </c>
      <c r="D575" s="407" t="s">
        <v>8150</v>
      </c>
      <c r="E575" s="413" t="s">
        <v>644</v>
      </c>
      <c r="F575" s="417" t="s">
        <v>23</v>
      </c>
      <c r="G575" s="418" t="s">
        <v>1434</v>
      </c>
      <c r="H575" s="416" t="s">
        <v>2324</v>
      </c>
      <c r="I575" s="431" t="s">
        <v>2323</v>
      </c>
      <c r="J575" s="430" t="s">
        <v>2324</v>
      </c>
      <c r="K575" s="404" t="s">
        <v>8148</v>
      </c>
      <c r="L575"/>
      <c r="M575"/>
      <c r="N575"/>
      <c r="O575"/>
      <c r="P575"/>
      <c r="Q575"/>
      <c r="R575"/>
    </row>
    <row r="576" spans="1:18" ht="15" customHeight="1" thickBot="1">
      <c r="A576" s="413" t="s">
        <v>645</v>
      </c>
      <c r="B576" s="419">
        <v>1</v>
      </c>
      <c r="C576" s="419" t="s">
        <v>8151</v>
      </c>
      <c r="D576" s="407" t="s">
        <v>8152</v>
      </c>
      <c r="E576" s="413" t="s">
        <v>646</v>
      </c>
      <c r="F576" s="417" t="s">
        <v>23</v>
      </c>
      <c r="G576" s="418" t="s">
        <v>1434</v>
      </c>
      <c r="H576" s="416" t="s">
        <v>2326</v>
      </c>
      <c r="I576" s="431" t="s">
        <v>2325</v>
      </c>
      <c r="J576" s="430" t="s">
        <v>2326</v>
      </c>
      <c r="K576" s="404" t="s">
        <v>8153</v>
      </c>
      <c r="L576"/>
      <c r="M576"/>
      <c r="N576"/>
      <c r="O576"/>
      <c r="P576"/>
      <c r="Q576"/>
      <c r="R576"/>
    </row>
    <row r="577" spans="1:18" ht="15" customHeight="1" thickBot="1">
      <c r="A577" s="413" t="s">
        <v>645</v>
      </c>
      <c r="B577" s="419">
        <v>2</v>
      </c>
      <c r="C577" s="419" t="s">
        <v>8154</v>
      </c>
      <c r="D577" s="407" t="s">
        <v>8155</v>
      </c>
      <c r="E577" s="413" t="s">
        <v>646</v>
      </c>
      <c r="F577" s="417" t="s">
        <v>23</v>
      </c>
      <c r="G577" s="418" t="s">
        <v>1434</v>
      </c>
      <c r="H577" s="416" t="s">
        <v>2328</v>
      </c>
      <c r="I577" s="431" t="s">
        <v>2327</v>
      </c>
      <c r="J577" s="430" t="s">
        <v>2328</v>
      </c>
      <c r="K577" s="404" t="s">
        <v>8153</v>
      </c>
      <c r="L577"/>
      <c r="M577"/>
      <c r="N577"/>
      <c r="O577"/>
      <c r="P577"/>
      <c r="Q577"/>
      <c r="R577"/>
    </row>
    <row r="578" spans="1:18" ht="15" customHeight="1" thickBot="1">
      <c r="A578" s="413" t="s">
        <v>647</v>
      </c>
      <c r="B578" s="419">
        <v>1</v>
      </c>
      <c r="C578" s="419" t="s">
        <v>8156</v>
      </c>
      <c r="D578" s="407" t="s">
        <v>8163</v>
      </c>
      <c r="E578" s="413" t="s">
        <v>648</v>
      </c>
      <c r="F578" s="417" t="s">
        <v>34</v>
      </c>
      <c r="G578" s="418" t="s">
        <v>1434</v>
      </c>
      <c r="H578" s="416" t="s">
        <v>4009</v>
      </c>
      <c r="I578" s="431" t="s">
        <v>4010</v>
      </c>
      <c r="J578" s="430" t="s">
        <v>4009</v>
      </c>
      <c r="K578" s="404" t="s">
        <v>8164</v>
      </c>
      <c r="L578"/>
      <c r="M578"/>
      <c r="N578"/>
      <c r="O578"/>
      <c r="P578"/>
      <c r="Q578"/>
      <c r="R578"/>
    </row>
    <row r="579" spans="1:18" ht="15" customHeight="1" thickBot="1">
      <c r="A579" s="413" t="s">
        <v>647</v>
      </c>
      <c r="B579" s="419">
        <v>2</v>
      </c>
      <c r="C579" s="419" t="s">
        <v>8159</v>
      </c>
      <c r="D579" s="407" t="s">
        <v>8157</v>
      </c>
      <c r="E579" s="413" t="s">
        <v>648</v>
      </c>
      <c r="F579" s="417" t="s">
        <v>34</v>
      </c>
      <c r="G579" s="418" t="s">
        <v>1434</v>
      </c>
      <c r="H579" s="416" t="s">
        <v>4011</v>
      </c>
      <c r="I579" s="431" t="s">
        <v>4012</v>
      </c>
      <c r="J579" s="430" t="s">
        <v>4011</v>
      </c>
      <c r="K579" s="404" t="s">
        <v>8158</v>
      </c>
      <c r="L579"/>
      <c r="M579"/>
      <c r="N579"/>
      <c r="O579"/>
      <c r="P579"/>
      <c r="Q579"/>
      <c r="R579"/>
    </row>
    <row r="580" spans="1:18" ht="15" customHeight="1" thickBot="1">
      <c r="A580" s="413" t="s">
        <v>647</v>
      </c>
      <c r="B580" s="419">
        <v>3</v>
      </c>
      <c r="C580" s="419" t="s">
        <v>8162</v>
      </c>
      <c r="D580" s="407" t="s">
        <v>8160</v>
      </c>
      <c r="E580" s="413" t="s">
        <v>648</v>
      </c>
      <c r="F580" s="417" t="s">
        <v>34</v>
      </c>
      <c r="G580" s="418" t="s">
        <v>1434</v>
      </c>
      <c r="H580" s="416" t="s">
        <v>4013</v>
      </c>
      <c r="I580" s="431" t="s">
        <v>4014</v>
      </c>
      <c r="J580" s="430" t="s">
        <v>4013</v>
      </c>
      <c r="K580" s="404" t="s">
        <v>8161</v>
      </c>
      <c r="L580"/>
      <c r="M580"/>
      <c r="N580"/>
      <c r="O580"/>
      <c r="P580"/>
      <c r="Q580"/>
      <c r="R580"/>
    </row>
    <row r="581" spans="1:18" ht="15" customHeight="1" thickBot="1">
      <c r="A581" s="413" t="s">
        <v>649</v>
      </c>
      <c r="B581" s="419">
        <v>1</v>
      </c>
      <c r="C581" s="419" t="s">
        <v>8165</v>
      </c>
      <c r="D581" s="407" t="s">
        <v>8178</v>
      </c>
      <c r="E581" s="413" t="s">
        <v>650</v>
      </c>
      <c r="F581" s="417" t="s">
        <v>23</v>
      </c>
      <c r="G581" s="418" t="s">
        <v>1434</v>
      </c>
      <c r="H581" s="416" t="s">
        <v>8179</v>
      </c>
      <c r="I581" s="431" t="s">
        <v>8180</v>
      </c>
      <c r="J581" s="430" t="s">
        <v>8179</v>
      </c>
      <c r="K581" s="404" t="s">
        <v>8181</v>
      </c>
      <c r="L581"/>
      <c r="M581"/>
      <c r="N581"/>
      <c r="O581"/>
      <c r="P581"/>
      <c r="Q581"/>
      <c r="R581"/>
    </row>
    <row r="582" spans="1:18" ht="15" customHeight="1" thickBot="1">
      <c r="A582" s="413" t="s">
        <v>649</v>
      </c>
      <c r="B582" s="419">
        <v>2</v>
      </c>
      <c r="C582" s="419" t="s">
        <v>8168</v>
      </c>
      <c r="D582" s="407" t="s">
        <v>8166</v>
      </c>
      <c r="E582" s="413" t="s">
        <v>650</v>
      </c>
      <c r="F582" s="417" t="s">
        <v>23</v>
      </c>
      <c r="G582" s="418" t="s">
        <v>1434</v>
      </c>
      <c r="H582" s="416" t="s">
        <v>2330</v>
      </c>
      <c r="I582" s="431" t="s">
        <v>2329</v>
      </c>
      <c r="J582" s="430" t="s">
        <v>2330</v>
      </c>
      <c r="K582" s="404" t="s">
        <v>8167</v>
      </c>
      <c r="L582"/>
      <c r="M582"/>
      <c r="N582"/>
      <c r="O582"/>
      <c r="P582"/>
      <c r="Q582"/>
      <c r="R582"/>
    </row>
    <row r="583" spans="1:18" ht="15" customHeight="1" thickBot="1">
      <c r="A583" s="413" t="s">
        <v>649</v>
      </c>
      <c r="B583" s="419">
        <v>3</v>
      </c>
      <c r="C583" s="419" t="s">
        <v>8171</v>
      </c>
      <c r="D583" s="407" t="s">
        <v>8172</v>
      </c>
      <c r="E583" s="413" t="s">
        <v>650</v>
      </c>
      <c r="F583" s="417" t="s">
        <v>23</v>
      </c>
      <c r="G583" s="418" t="s">
        <v>1434</v>
      </c>
      <c r="H583" s="416" t="s">
        <v>2332</v>
      </c>
      <c r="I583" s="431" t="s">
        <v>2331</v>
      </c>
      <c r="J583" s="430" t="s">
        <v>2332</v>
      </c>
      <c r="K583" s="404" t="s">
        <v>8173</v>
      </c>
      <c r="L583"/>
      <c r="M583"/>
      <c r="N583"/>
      <c r="O583"/>
      <c r="P583"/>
      <c r="Q583"/>
      <c r="R583"/>
    </row>
    <row r="584" spans="1:18" ht="15" customHeight="1" thickBot="1">
      <c r="A584" s="413" t="s">
        <v>649</v>
      </c>
      <c r="B584" s="419">
        <v>4</v>
      </c>
      <c r="C584" s="419" t="s">
        <v>8174</v>
      </c>
      <c r="D584" s="407" t="s">
        <v>8175</v>
      </c>
      <c r="E584" s="413" t="s">
        <v>650</v>
      </c>
      <c r="F584" s="417" t="s">
        <v>23</v>
      </c>
      <c r="G584" s="418" t="s">
        <v>1434</v>
      </c>
      <c r="H584" s="416" t="s">
        <v>2334</v>
      </c>
      <c r="I584" s="431" t="s">
        <v>2333</v>
      </c>
      <c r="J584" s="430" t="s">
        <v>2334</v>
      </c>
      <c r="K584" s="404" t="s">
        <v>8176</v>
      </c>
      <c r="L584"/>
      <c r="M584"/>
      <c r="N584"/>
      <c r="O584"/>
      <c r="P584"/>
      <c r="Q584"/>
      <c r="R584"/>
    </row>
    <row r="585" spans="1:18" ht="15" customHeight="1" thickBot="1">
      <c r="A585" s="413" t="s">
        <v>649</v>
      </c>
      <c r="B585" s="419">
        <v>5</v>
      </c>
      <c r="C585" s="419" t="s">
        <v>8177</v>
      </c>
      <c r="D585" s="407" t="s">
        <v>8186</v>
      </c>
      <c r="E585" s="413" t="s">
        <v>650</v>
      </c>
      <c r="F585" s="417" t="s">
        <v>23</v>
      </c>
      <c r="G585" s="418" t="s">
        <v>1434</v>
      </c>
      <c r="H585" s="416" t="s">
        <v>2336</v>
      </c>
      <c r="I585" s="431" t="s">
        <v>2335</v>
      </c>
      <c r="J585" s="430" t="s">
        <v>2336</v>
      </c>
      <c r="K585" s="404" t="s">
        <v>8187</v>
      </c>
      <c r="L585"/>
      <c r="M585"/>
      <c r="N585"/>
      <c r="O585"/>
      <c r="P585"/>
      <c r="Q585"/>
      <c r="R585"/>
    </row>
    <row r="586" spans="1:18" ht="15" customHeight="1" thickBot="1">
      <c r="A586" s="413" t="s">
        <v>649</v>
      </c>
      <c r="B586" s="419">
        <v>6</v>
      </c>
      <c r="C586" s="419" t="s">
        <v>8182</v>
      </c>
      <c r="D586" s="407" t="s">
        <v>8169</v>
      </c>
      <c r="E586" s="413" t="s">
        <v>650</v>
      </c>
      <c r="F586" s="417" t="s">
        <v>23</v>
      </c>
      <c r="G586" s="418" t="s">
        <v>1434</v>
      </c>
      <c r="H586" s="416" t="s">
        <v>2338</v>
      </c>
      <c r="I586" s="431" t="s">
        <v>2337</v>
      </c>
      <c r="J586" s="430" t="s">
        <v>2338</v>
      </c>
      <c r="K586" s="404" t="s">
        <v>8170</v>
      </c>
      <c r="L586"/>
      <c r="M586"/>
      <c r="N586"/>
      <c r="O586"/>
      <c r="P586"/>
      <c r="Q586"/>
      <c r="R586"/>
    </row>
    <row r="587" spans="1:18" ht="15" customHeight="1" thickBot="1">
      <c r="A587" s="413" t="s">
        <v>649</v>
      </c>
      <c r="B587" s="419">
        <v>7</v>
      </c>
      <c r="C587" s="419" t="s">
        <v>8185</v>
      </c>
      <c r="D587" s="407" t="s">
        <v>8183</v>
      </c>
      <c r="E587" s="413" t="s">
        <v>650</v>
      </c>
      <c r="F587" s="417" t="s">
        <v>23</v>
      </c>
      <c r="G587" s="418" t="s">
        <v>1434</v>
      </c>
      <c r="H587" s="416" t="s">
        <v>2340</v>
      </c>
      <c r="I587" s="431" t="s">
        <v>2339</v>
      </c>
      <c r="J587" s="430" t="s">
        <v>2340</v>
      </c>
      <c r="K587" s="404" t="s">
        <v>8184</v>
      </c>
      <c r="L587"/>
      <c r="M587"/>
      <c r="N587"/>
      <c r="O587"/>
      <c r="P587"/>
      <c r="Q587"/>
      <c r="R587"/>
    </row>
    <row r="588" spans="1:18" ht="15" customHeight="1" thickBot="1">
      <c r="A588" s="413" t="s">
        <v>652</v>
      </c>
      <c r="B588" s="419">
        <v>1</v>
      </c>
      <c r="C588" s="419" t="s">
        <v>8188</v>
      </c>
      <c r="D588" s="407" t="s">
        <v>8189</v>
      </c>
      <c r="E588" s="413" t="s">
        <v>653</v>
      </c>
      <c r="F588" s="417" t="s">
        <v>23</v>
      </c>
      <c r="G588" s="418" t="s">
        <v>1434</v>
      </c>
      <c r="H588" s="416" t="s">
        <v>2342</v>
      </c>
      <c r="I588" s="431" t="s">
        <v>2341</v>
      </c>
      <c r="J588" s="430" t="s">
        <v>2342</v>
      </c>
      <c r="K588" s="404" t="s">
        <v>8190</v>
      </c>
      <c r="L588"/>
      <c r="M588"/>
      <c r="N588"/>
      <c r="O588"/>
      <c r="P588"/>
      <c r="Q588"/>
      <c r="R588"/>
    </row>
    <row r="589" spans="1:18" ht="15" customHeight="1" thickBot="1">
      <c r="A589" s="413" t="s">
        <v>652</v>
      </c>
      <c r="B589" s="419">
        <v>2</v>
      </c>
      <c r="C589" s="419" t="s">
        <v>8191</v>
      </c>
      <c r="D589" s="407" t="s">
        <v>8192</v>
      </c>
      <c r="E589" s="413" t="s">
        <v>653</v>
      </c>
      <c r="F589" s="417" t="s">
        <v>23</v>
      </c>
      <c r="G589" s="418" t="s">
        <v>1434</v>
      </c>
      <c r="H589" s="416" t="s">
        <v>2344</v>
      </c>
      <c r="I589" s="431" t="s">
        <v>2343</v>
      </c>
      <c r="J589" s="430" t="s">
        <v>2344</v>
      </c>
      <c r="K589" s="404" t="s">
        <v>8193</v>
      </c>
      <c r="L589"/>
      <c r="M589"/>
      <c r="N589"/>
      <c r="O589"/>
      <c r="P589"/>
      <c r="Q589"/>
      <c r="R589"/>
    </row>
    <row r="590" spans="1:18" ht="15" customHeight="1" thickBot="1">
      <c r="A590" s="413" t="s">
        <v>654</v>
      </c>
      <c r="B590" s="419">
        <v>1</v>
      </c>
      <c r="C590" s="419" t="s">
        <v>8194</v>
      </c>
      <c r="D590" s="407" t="s">
        <v>8195</v>
      </c>
      <c r="E590" s="413" t="s">
        <v>655</v>
      </c>
      <c r="F590" s="417" t="s">
        <v>23</v>
      </c>
      <c r="G590" s="418" t="s">
        <v>1434</v>
      </c>
      <c r="H590" s="416" t="s">
        <v>2346</v>
      </c>
      <c r="I590" s="431" t="s">
        <v>2345</v>
      </c>
      <c r="J590" s="430" t="s">
        <v>2346</v>
      </c>
      <c r="K590" s="404" t="s">
        <v>8196</v>
      </c>
      <c r="L590"/>
      <c r="M590"/>
      <c r="N590"/>
      <c r="O590"/>
      <c r="P590"/>
      <c r="Q590"/>
      <c r="R590"/>
    </row>
    <row r="591" spans="1:18" ht="15" customHeight="1" thickBot="1">
      <c r="A591" s="413" t="s">
        <v>656</v>
      </c>
      <c r="B591" s="419">
        <v>1</v>
      </c>
      <c r="C591" s="419" t="s">
        <v>8197</v>
      </c>
      <c r="D591" s="407" t="s">
        <v>8198</v>
      </c>
      <c r="E591" s="413" t="s">
        <v>657</v>
      </c>
      <c r="F591" s="417" t="s">
        <v>174</v>
      </c>
      <c r="G591" s="418" t="s">
        <v>1434</v>
      </c>
      <c r="H591" s="416" t="s">
        <v>4015</v>
      </c>
      <c r="I591" s="431" t="s">
        <v>657</v>
      </c>
      <c r="J591" s="430" t="s">
        <v>4015</v>
      </c>
      <c r="K591" s="404" t="s">
        <v>8199</v>
      </c>
      <c r="L591"/>
      <c r="M591"/>
      <c r="N591"/>
      <c r="O591"/>
      <c r="P591"/>
      <c r="Q591"/>
      <c r="R591"/>
    </row>
    <row r="592" spans="1:18" ht="15" customHeight="1" thickBot="1">
      <c r="A592" s="413" t="s">
        <v>658</v>
      </c>
      <c r="B592" s="419">
        <v>1</v>
      </c>
      <c r="C592" s="419" t="s">
        <v>8200</v>
      </c>
      <c r="D592" s="407" t="s">
        <v>8201</v>
      </c>
      <c r="E592" s="413" t="s">
        <v>659</v>
      </c>
      <c r="F592" s="417" t="s">
        <v>34</v>
      </c>
      <c r="G592" s="418" t="s">
        <v>1434</v>
      </c>
      <c r="H592" s="416" t="s">
        <v>4016</v>
      </c>
      <c r="I592" s="431" t="s">
        <v>659</v>
      </c>
      <c r="J592" s="430" t="s">
        <v>4016</v>
      </c>
      <c r="K592" s="404" t="s">
        <v>8202</v>
      </c>
      <c r="L592"/>
      <c r="M592"/>
      <c r="N592"/>
      <c r="O592"/>
      <c r="P592"/>
      <c r="Q592"/>
      <c r="R592"/>
    </row>
    <row r="593" spans="1:18" ht="15" customHeight="1" thickBot="1">
      <c r="A593" s="413" t="s">
        <v>660</v>
      </c>
      <c r="B593" s="419">
        <v>1</v>
      </c>
      <c r="C593" s="419" t="s">
        <v>8203</v>
      </c>
      <c r="D593" s="407" t="s">
        <v>8204</v>
      </c>
      <c r="E593" s="413" t="s">
        <v>661</v>
      </c>
      <c r="F593" s="417" t="s">
        <v>23</v>
      </c>
      <c r="G593" s="418" t="s">
        <v>1434</v>
      </c>
      <c r="H593" s="416" t="s">
        <v>2348</v>
      </c>
      <c r="I593" s="431" t="s">
        <v>2347</v>
      </c>
      <c r="J593" s="430" t="s">
        <v>2348</v>
      </c>
      <c r="K593" s="404" t="s">
        <v>8205</v>
      </c>
      <c r="L593"/>
      <c r="M593"/>
      <c r="N593"/>
      <c r="O593"/>
      <c r="P593"/>
      <c r="Q593"/>
      <c r="R593"/>
    </row>
    <row r="594" spans="1:18" ht="15" customHeight="1" thickBot="1">
      <c r="A594" s="413" t="s">
        <v>660</v>
      </c>
      <c r="B594" s="419">
        <v>2</v>
      </c>
      <c r="C594" s="419" t="s">
        <v>8206</v>
      </c>
      <c r="D594" s="407" t="s">
        <v>8207</v>
      </c>
      <c r="E594" s="413" t="s">
        <v>661</v>
      </c>
      <c r="F594" s="417" t="s">
        <v>23</v>
      </c>
      <c r="G594" s="418" t="s">
        <v>1434</v>
      </c>
      <c r="H594" s="416" t="s">
        <v>2350</v>
      </c>
      <c r="I594" s="431" t="s">
        <v>2349</v>
      </c>
      <c r="J594" s="430" t="s">
        <v>2350</v>
      </c>
      <c r="K594" s="404" t="s">
        <v>8208</v>
      </c>
      <c r="L594"/>
      <c r="M594"/>
      <c r="N594"/>
      <c r="O594"/>
      <c r="P594"/>
      <c r="Q594"/>
      <c r="R594"/>
    </row>
    <row r="595" spans="1:18" ht="15" customHeight="1" thickBot="1">
      <c r="A595" s="413" t="s">
        <v>662</v>
      </c>
      <c r="B595" s="419">
        <v>1</v>
      </c>
      <c r="C595" s="419" t="s">
        <v>8209</v>
      </c>
      <c r="D595" s="407" t="s">
        <v>8210</v>
      </c>
      <c r="E595" s="413" t="s">
        <v>663</v>
      </c>
      <c r="F595" s="417" t="s">
        <v>23</v>
      </c>
      <c r="G595" s="418" t="s">
        <v>1434</v>
      </c>
      <c r="H595" s="416" t="s">
        <v>5552</v>
      </c>
      <c r="I595" s="431" t="s">
        <v>5478</v>
      </c>
      <c r="J595" s="430" t="s">
        <v>5552</v>
      </c>
      <c r="K595" s="404" t="s">
        <v>8211</v>
      </c>
      <c r="L595"/>
      <c r="M595"/>
      <c r="N595"/>
      <c r="O595"/>
      <c r="P595"/>
      <c r="Q595"/>
      <c r="R595"/>
    </row>
    <row r="596" spans="1:18" ht="15" customHeight="1" thickBot="1">
      <c r="A596" s="413" t="s">
        <v>664</v>
      </c>
      <c r="B596" s="419">
        <v>1</v>
      </c>
      <c r="C596" s="419" t="s">
        <v>8212</v>
      </c>
      <c r="D596" s="407" t="s">
        <v>8213</v>
      </c>
      <c r="E596" s="413" t="s">
        <v>665</v>
      </c>
      <c r="F596" s="417" t="s">
        <v>34</v>
      </c>
      <c r="G596" s="418" t="s">
        <v>1434</v>
      </c>
      <c r="H596" s="416" t="s">
        <v>4017</v>
      </c>
      <c r="I596" s="431" t="s">
        <v>665</v>
      </c>
      <c r="J596" s="430" t="s">
        <v>4017</v>
      </c>
      <c r="K596" s="404" t="s">
        <v>8214</v>
      </c>
      <c r="L596"/>
      <c r="M596"/>
      <c r="N596"/>
      <c r="O596"/>
      <c r="P596"/>
      <c r="Q596"/>
      <c r="R596"/>
    </row>
    <row r="597" spans="1:18" ht="15" customHeight="1" thickBot="1">
      <c r="A597" s="413" t="s">
        <v>666</v>
      </c>
      <c r="B597" s="419">
        <v>1</v>
      </c>
      <c r="C597" s="419" t="s">
        <v>8215</v>
      </c>
      <c r="D597" s="407" t="s">
        <v>8216</v>
      </c>
      <c r="E597" s="413" t="s">
        <v>667</v>
      </c>
      <c r="F597" s="417" t="s">
        <v>18</v>
      </c>
      <c r="G597" s="418" t="s">
        <v>1434</v>
      </c>
      <c r="H597" s="416" t="s">
        <v>2351</v>
      </c>
      <c r="I597" s="431" t="s">
        <v>667</v>
      </c>
      <c r="J597" s="430" t="s">
        <v>2351</v>
      </c>
      <c r="K597" s="404" t="s">
        <v>8217</v>
      </c>
      <c r="L597"/>
      <c r="M597"/>
      <c r="N597"/>
      <c r="O597"/>
      <c r="P597"/>
      <c r="Q597"/>
      <c r="R597"/>
    </row>
    <row r="598" spans="1:18" ht="15" customHeight="1" thickBot="1">
      <c r="A598" s="413" t="s">
        <v>668</v>
      </c>
      <c r="B598" s="419">
        <v>1</v>
      </c>
      <c r="C598" s="419" t="s">
        <v>8218</v>
      </c>
      <c r="D598" s="407" t="s">
        <v>8219</v>
      </c>
      <c r="E598" s="413" t="s">
        <v>5506</v>
      </c>
      <c r="F598" s="417" t="s">
        <v>18</v>
      </c>
      <c r="G598" s="418" t="s">
        <v>1434</v>
      </c>
      <c r="H598" s="416" t="s">
        <v>2352</v>
      </c>
      <c r="I598" s="431" t="s">
        <v>5506</v>
      </c>
      <c r="J598" s="430" t="s">
        <v>2352</v>
      </c>
      <c r="K598" s="404" t="s">
        <v>8220</v>
      </c>
      <c r="L598"/>
      <c r="M598"/>
      <c r="N598"/>
      <c r="O598"/>
      <c r="P598"/>
      <c r="Q598"/>
      <c r="R598"/>
    </row>
    <row r="599" spans="1:18" ht="15" customHeight="1" thickBot="1">
      <c r="A599" s="413" t="s">
        <v>3953</v>
      </c>
      <c r="B599" s="419">
        <v>1</v>
      </c>
      <c r="C599" s="419" t="s">
        <v>8221</v>
      </c>
      <c r="D599" s="407" t="s">
        <v>8222</v>
      </c>
      <c r="E599" s="413" t="s">
        <v>5671</v>
      </c>
      <c r="F599" s="417" t="s">
        <v>18</v>
      </c>
      <c r="G599" s="418" t="s">
        <v>1434</v>
      </c>
      <c r="H599" s="416" t="s">
        <v>5553</v>
      </c>
      <c r="I599" s="431" t="s">
        <v>5671</v>
      </c>
      <c r="J599" s="430" t="s">
        <v>5553</v>
      </c>
      <c r="K599" s="404" t="s">
        <v>8223</v>
      </c>
      <c r="L599"/>
      <c r="M599"/>
      <c r="N599"/>
      <c r="O599"/>
      <c r="P599"/>
      <c r="Q599"/>
      <c r="R599"/>
    </row>
    <row r="600" spans="1:18" ht="15" customHeight="1" thickBot="1">
      <c r="A600" s="413" t="s">
        <v>669</v>
      </c>
      <c r="B600" s="419">
        <v>1</v>
      </c>
      <c r="C600" s="419" t="s">
        <v>8224</v>
      </c>
      <c r="D600" s="407" t="s">
        <v>8228</v>
      </c>
      <c r="E600" s="413" t="s">
        <v>670</v>
      </c>
      <c r="F600" s="417" t="s">
        <v>23</v>
      </c>
      <c r="G600" s="418" t="s">
        <v>1434</v>
      </c>
      <c r="H600" s="416" t="s">
        <v>2354</v>
      </c>
      <c r="I600" s="431" t="s">
        <v>2353</v>
      </c>
      <c r="J600" s="430" t="s">
        <v>2354</v>
      </c>
      <c r="K600" s="404" t="s">
        <v>8229</v>
      </c>
      <c r="L600"/>
      <c r="M600"/>
      <c r="N600"/>
      <c r="O600"/>
      <c r="P600"/>
      <c r="Q600"/>
      <c r="R600"/>
    </row>
    <row r="601" spans="1:18" ht="15" customHeight="1" thickBot="1">
      <c r="A601" s="413" t="s">
        <v>669</v>
      </c>
      <c r="B601" s="419">
        <v>2</v>
      </c>
      <c r="C601" s="419" t="s">
        <v>8227</v>
      </c>
      <c r="D601" s="407" t="s">
        <v>8225</v>
      </c>
      <c r="E601" s="413" t="s">
        <v>670</v>
      </c>
      <c r="F601" s="417" t="s">
        <v>23</v>
      </c>
      <c r="G601" s="418" t="s">
        <v>1434</v>
      </c>
      <c r="H601" s="416" t="s">
        <v>2356</v>
      </c>
      <c r="I601" s="431" t="s">
        <v>2355</v>
      </c>
      <c r="J601" s="430" t="s">
        <v>2356</v>
      </c>
      <c r="K601" s="404" t="s">
        <v>8226</v>
      </c>
      <c r="L601"/>
      <c r="M601"/>
      <c r="N601"/>
      <c r="O601"/>
      <c r="P601"/>
      <c r="Q601"/>
      <c r="R601"/>
    </row>
    <row r="602" spans="1:18" ht="15" customHeight="1" thickBot="1">
      <c r="A602" s="413" t="s">
        <v>671</v>
      </c>
      <c r="B602" s="419">
        <v>1</v>
      </c>
      <c r="C602" s="419" t="s">
        <v>8230</v>
      </c>
      <c r="D602" s="407" t="s">
        <v>8231</v>
      </c>
      <c r="E602" s="413" t="s">
        <v>672</v>
      </c>
      <c r="F602" s="417" t="s">
        <v>174</v>
      </c>
      <c r="G602" s="418" t="s">
        <v>1434</v>
      </c>
      <c r="H602" s="416" t="s">
        <v>4018</v>
      </c>
      <c r="I602" s="431" t="s">
        <v>672</v>
      </c>
      <c r="J602" s="430" t="s">
        <v>4018</v>
      </c>
      <c r="K602" s="404" t="s">
        <v>8232</v>
      </c>
      <c r="L602"/>
      <c r="M602"/>
      <c r="N602"/>
      <c r="O602"/>
      <c r="P602"/>
      <c r="Q602"/>
      <c r="R602"/>
    </row>
    <row r="603" spans="1:18" ht="15" customHeight="1" thickBot="1">
      <c r="A603" s="413" t="s">
        <v>673</v>
      </c>
      <c r="B603" s="419">
        <v>1</v>
      </c>
      <c r="C603" s="419" t="s">
        <v>8233</v>
      </c>
      <c r="D603" s="407" t="s">
        <v>8237</v>
      </c>
      <c r="E603" s="413" t="s">
        <v>674</v>
      </c>
      <c r="F603" s="417" t="s">
        <v>23</v>
      </c>
      <c r="G603" s="418" t="s">
        <v>1434</v>
      </c>
      <c r="H603" s="416" t="s">
        <v>2358</v>
      </c>
      <c r="I603" s="431" t="s">
        <v>2357</v>
      </c>
      <c r="J603" s="430" t="s">
        <v>2358</v>
      </c>
      <c r="K603" s="404" t="s">
        <v>8238</v>
      </c>
      <c r="L603"/>
      <c r="M603"/>
      <c r="N603"/>
      <c r="O603"/>
      <c r="P603"/>
      <c r="Q603"/>
      <c r="R603"/>
    </row>
    <row r="604" spans="1:18" ht="15" customHeight="1" thickBot="1">
      <c r="A604" s="413" t="s">
        <v>673</v>
      </c>
      <c r="B604" s="419">
        <v>2</v>
      </c>
      <c r="C604" s="419" t="s">
        <v>8236</v>
      </c>
      <c r="D604" s="407" t="s">
        <v>8234</v>
      </c>
      <c r="E604" s="413" t="s">
        <v>674</v>
      </c>
      <c r="F604" s="417" t="s">
        <v>23</v>
      </c>
      <c r="G604" s="418" t="s">
        <v>1434</v>
      </c>
      <c r="H604" s="416" t="s">
        <v>2360</v>
      </c>
      <c r="I604" s="431" t="s">
        <v>2359</v>
      </c>
      <c r="J604" s="430" t="s">
        <v>2360</v>
      </c>
      <c r="K604" s="404" t="s">
        <v>8235</v>
      </c>
      <c r="L604"/>
      <c r="M604"/>
      <c r="N604"/>
      <c r="O604"/>
      <c r="P604"/>
      <c r="Q604"/>
      <c r="R604"/>
    </row>
    <row r="605" spans="1:18" ht="15" customHeight="1" thickBot="1">
      <c r="A605" s="413" t="s">
        <v>675</v>
      </c>
      <c r="B605" s="419">
        <v>1</v>
      </c>
      <c r="C605" s="419" t="s">
        <v>8239</v>
      </c>
      <c r="D605" s="407" t="s">
        <v>8243</v>
      </c>
      <c r="E605" s="413" t="s">
        <v>676</v>
      </c>
      <c r="F605" s="417" t="s">
        <v>23</v>
      </c>
      <c r="G605" s="418" t="s">
        <v>1434</v>
      </c>
      <c r="H605" s="416" t="s">
        <v>2362</v>
      </c>
      <c r="I605" s="431" t="s">
        <v>2361</v>
      </c>
      <c r="J605" s="430" t="s">
        <v>2362</v>
      </c>
      <c r="K605" s="404" t="s">
        <v>8244</v>
      </c>
      <c r="L605"/>
      <c r="M605"/>
      <c r="N605"/>
      <c r="O605"/>
      <c r="P605"/>
      <c r="Q605"/>
      <c r="R605"/>
    </row>
    <row r="606" spans="1:18" ht="15" customHeight="1" thickBot="1">
      <c r="A606" s="413" t="s">
        <v>675</v>
      </c>
      <c r="B606" s="419">
        <v>2</v>
      </c>
      <c r="C606" s="419" t="s">
        <v>8242</v>
      </c>
      <c r="D606" s="407" t="s">
        <v>8240</v>
      </c>
      <c r="E606" s="413" t="s">
        <v>676</v>
      </c>
      <c r="F606" s="417" t="s">
        <v>23</v>
      </c>
      <c r="G606" s="418" t="s">
        <v>1434</v>
      </c>
      <c r="H606" s="416" t="s">
        <v>2364</v>
      </c>
      <c r="I606" s="431" t="s">
        <v>2363</v>
      </c>
      <c r="J606" s="430" t="s">
        <v>2364</v>
      </c>
      <c r="K606" s="404" t="s">
        <v>8241</v>
      </c>
      <c r="L606"/>
      <c r="M606"/>
      <c r="N606"/>
      <c r="O606"/>
      <c r="P606"/>
      <c r="Q606"/>
      <c r="R606"/>
    </row>
    <row r="607" spans="1:18" ht="15" customHeight="1" thickBot="1">
      <c r="A607" s="413" t="s">
        <v>678</v>
      </c>
      <c r="B607" s="419">
        <v>1</v>
      </c>
      <c r="C607" s="419" t="s">
        <v>8245</v>
      </c>
      <c r="D607" s="407" t="s">
        <v>8246</v>
      </c>
      <c r="E607" s="413" t="s">
        <v>5669</v>
      </c>
      <c r="F607" s="417" t="s">
        <v>18</v>
      </c>
      <c r="G607" s="418" t="s">
        <v>1434</v>
      </c>
      <c r="H607" s="416" t="s">
        <v>2365</v>
      </c>
      <c r="I607" s="431" t="s">
        <v>5669</v>
      </c>
      <c r="J607" s="430" t="s">
        <v>2365</v>
      </c>
      <c r="K607" s="404" t="s">
        <v>8247</v>
      </c>
      <c r="L607"/>
      <c r="M607"/>
      <c r="N607"/>
      <c r="O607"/>
      <c r="P607"/>
      <c r="Q607"/>
      <c r="R607"/>
    </row>
    <row r="608" spans="1:18" ht="15" customHeight="1" thickBot="1">
      <c r="A608" s="413" t="s">
        <v>679</v>
      </c>
      <c r="B608" s="419">
        <v>1</v>
      </c>
      <c r="C608" s="419" t="s">
        <v>8248</v>
      </c>
      <c r="D608" s="407" t="s">
        <v>8249</v>
      </c>
      <c r="E608" s="413" t="s">
        <v>680</v>
      </c>
      <c r="F608" s="417" t="s">
        <v>18</v>
      </c>
      <c r="G608" s="418" t="s">
        <v>1434</v>
      </c>
      <c r="H608" s="416" t="s">
        <v>2366</v>
      </c>
      <c r="I608" s="431" t="s">
        <v>680</v>
      </c>
      <c r="J608" s="430" t="s">
        <v>2366</v>
      </c>
      <c r="K608" s="404" t="s">
        <v>8250</v>
      </c>
      <c r="L608"/>
      <c r="M608"/>
      <c r="N608"/>
      <c r="O608"/>
      <c r="P608"/>
      <c r="Q608"/>
      <c r="R608"/>
    </row>
    <row r="609" spans="1:18" ht="15" customHeight="1" thickBot="1">
      <c r="A609" s="413" t="s">
        <v>681</v>
      </c>
      <c r="B609" s="419">
        <v>1</v>
      </c>
      <c r="C609" s="419" t="s">
        <v>8251</v>
      </c>
      <c r="D609" s="407" t="s">
        <v>8252</v>
      </c>
      <c r="E609" s="413" t="s">
        <v>682</v>
      </c>
      <c r="F609" s="417" t="s">
        <v>23</v>
      </c>
      <c r="G609" s="418" t="s">
        <v>1434</v>
      </c>
      <c r="H609" s="416" t="s">
        <v>2367</v>
      </c>
      <c r="I609" s="431" t="s">
        <v>5555</v>
      </c>
      <c r="J609" s="430" t="s">
        <v>2367</v>
      </c>
      <c r="K609" s="404" t="s">
        <v>8253</v>
      </c>
      <c r="L609"/>
      <c r="M609"/>
      <c r="N609"/>
      <c r="O609"/>
      <c r="P609"/>
      <c r="Q609"/>
      <c r="R609"/>
    </row>
    <row r="610" spans="1:18" ht="15" customHeight="1" thickBot="1">
      <c r="A610" s="413" t="s">
        <v>681</v>
      </c>
      <c r="B610" s="419">
        <v>2</v>
      </c>
      <c r="C610" s="419" t="s">
        <v>8254</v>
      </c>
      <c r="D610" s="407" t="s">
        <v>8255</v>
      </c>
      <c r="E610" s="413" t="s">
        <v>682</v>
      </c>
      <c r="F610" s="417" t="s">
        <v>23</v>
      </c>
      <c r="G610" s="418" t="s">
        <v>1434</v>
      </c>
      <c r="H610" s="416" t="s">
        <v>5556</v>
      </c>
      <c r="I610" s="431" t="s">
        <v>5557</v>
      </c>
      <c r="J610" s="430" t="s">
        <v>5556</v>
      </c>
      <c r="K610" s="404" t="s">
        <v>8256</v>
      </c>
      <c r="L610"/>
      <c r="M610"/>
      <c r="N610"/>
      <c r="O610"/>
      <c r="P610"/>
      <c r="Q610"/>
      <c r="R610"/>
    </row>
    <row r="611" spans="1:18" ht="15" customHeight="1" thickBot="1">
      <c r="A611" s="413" t="s">
        <v>685</v>
      </c>
      <c r="B611" s="419">
        <v>1</v>
      </c>
      <c r="C611" s="419" t="s">
        <v>8257</v>
      </c>
      <c r="D611" s="407" t="s">
        <v>8258</v>
      </c>
      <c r="E611" s="413" t="s">
        <v>686</v>
      </c>
      <c r="F611" s="417" t="s">
        <v>23</v>
      </c>
      <c r="G611" s="418" t="s">
        <v>1434</v>
      </c>
      <c r="H611" s="416" t="s">
        <v>2369</v>
      </c>
      <c r="I611" s="431" t="s">
        <v>2368</v>
      </c>
      <c r="J611" s="430" t="s">
        <v>2369</v>
      </c>
      <c r="K611" s="404" t="s">
        <v>8259</v>
      </c>
      <c r="L611"/>
      <c r="M611"/>
      <c r="N611"/>
      <c r="O611"/>
      <c r="P611"/>
      <c r="Q611"/>
      <c r="R611"/>
    </row>
    <row r="612" spans="1:18" ht="15" customHeight="1" thickBot="1">
      <c r="A612" s="413" t="s">
        <v>685</v>
      </c>
      <c r="B612" s="419">
        <v>2</v>
      </c>
      <c r="C612" s="419" t="s">
        <v>8260</v>
      </c>
      <c r="D612" s="407" t="s">
        <v>8261</v>
      </c>
      <c r="E612" s="413" t="s">
        <v>686</v>
      </c>
      <c r="F612" s="417" t="s">
        <v>23</v>
      </c>
      <c r="G612" s="418" t="s">
        <v>1434</v>
      </c>
      <c r="H612" s="416" t="s">
        <v>2371</v>
      </c>
      <c r="I612" s="431" t="s">
        <v>2370</v>
      </c>
      <c r="J612" s="430" t="s">
        <v>2371</v>
      </c>
      <c r="K612" s="404" t="s">
        <v>8262</v>
      </c>
      <c r="L612"/>
      <c r="M612"/>
      <c r="N612"/>
      <c r="O612"/>
      <c r="P612"/>
      <c r="Q612"/>
      <c r="R612"/>
    </row>
    <row r="613" spans="1:18" ht="15" customHeight="1" thickBot="1">
      <c r="A613" s="413" t="s">
        <v>685</v>
      </c>
      <c r="B613" s="419">
        <v>3</v>
      </c>
      <c r="C613" s="419" t="s">
        <v>8263</v>
      </c>
      <c r="D613" s="407" t="s">
        <v>8264</v>
      </c>
      <c r="E613" s="413" t="s">
        <v>686</v>
      </c>
      <c r="F613" s="417" t="s">
        <v>23</v>
      </c>
      <c r="G613" s="418" t="s">
        <v>1434</v>
      </c>
      <c r="H613" s="416" t="s">
        <v>2373</v>
      </c>
      <c r="I613" s="431" t="s">
        <v>2372</v>
      </c>
      <c r="J613" s="430" t="s">
        <v>2373</v>
      </c>
      <c r="K613" s="404" t="s">
        <v>8265</v>
      </c>
      <c r="L613"/>
      <c r="M613"/>
      <c r="N613"/>
      <c r="O613"/>
      <c r="P613"/>
      <c r="Q613"/>
      <c r="R613"/>
    </row>
    <row r="614" spans="1:18" ht="15" customHeight="1" thickBot="1">
      <c r="A614" s="413" t="s">
        <v>687</v>
      </c>
      <c r="B614" s="419">
        <v>1</v>
      </c>
      <c r="C614" s="419" t="s">
        <v>8266</v>
      </c>
      <c r="D614" s="407" t="s">
        <v>8267</v>
      </c>
      <c r="E614" s="413" t="s">
        <v>688</v>
      </c>
      <c r="F614" s="417" t="s">
        <v>23</v>
      </c>
      <c r="G614" s="418" t="s">
        <v>1434</v>
      </c>
      <c r="H614" s="416" t="s">
        <v>2375</v>
      </c>
      <c r="I614" s="431" t="s">
        <v>2374</v>
      </c>
      <c r="J614" s="430" t="s">
        <v>2375</v>
      </c>
      <c r="K614" s="404" t="s">
        <v>8268</v>
      </c>
      <c r="L614"/>
      <c r="M614"/>
      <c r="N614"/>
      <c r="O614"/>
      <c r="P614"/>
      <c r="Q614"/>
      <c r="R614"/>
    </row>
    <row r="615" spans="1:18" ht="15" customHeight="1" thickBot="1">
      <c r="A615" s="413" t="s">
        <v>687</v>
      </c>
      <c r="B615" s="419">
        <v>2</v>
      </c>
      <c r="C615" s="419" t="s">
        <v>8269</v>
      </c>
      <c r="D615" s="407" t="s">
        <v>8276</v>
      </c>
      <c r="E615" s="413" t="s">
        <v>688</v>
      </c>
      <c r="F615" s="417" t="s">
        <v>23</v>
      </c>
      <c r="G615" s="418" t="s">
        <v>1434</v>
      </c>
      <c r="H615" s="416" t="s">
        <v>2377</v>
      </c>
      <c r="I615" s="431" t="s">
        <v>2376</v>
      </c>
      <c r="J615" s="430" t="s">
        <v>2377</v>
      </c>
      <c r="K615" s="404" t="s">
        <v>8277</v>
      </c>
      <c r="L615"/>
      <c r="M615"/>
      <c r="N615"/>
      <c r="O615"/>
      <c r="P615"/>
      <c r="Q615"/>
      <c r="R615"/>
    </row>
    <row r="616" spans="1:18" ht="15" customHeight="1" thickBot="1">
      <c r="A616" s="413" t="s">
        <v>687</v>
      </c>
      <c r="B616" s="419">
        <v>3</v>
      </c>
      <c r="C616" s="419" t="s">
        <v>8272</v>
      </c>
      <c r="D616" s="407" t="s">
        <v>8273</v>
      </c>
      <c r="E616" s="413" t="s">
        <v>688</v>
      </c>
      <c r="F616" s="417" t="s">
        <v>23</v>
      </c>
      <c r="G616" s="418" t="s">
        <v>1434</v>
      </c>
      <c r="H616" s="416" t="s">
        <v>2379</v>
      </c>
      <c r="I616" s="431" t="s">
        <v>2378</v>
      </c>
      <c r="J616" s="430" t="s">
        <v>2379</v>
      </c>
      <c r="K616" s="404" t="s">
        <v>8274</v>
      </c>
      <c r="L616"/>
      <c r="M616"/>
      <c r="N616"/>
      <c r="O616"/>
      <c r="P616"/>
      <c r="Q616"/>
      <c r="R616"/>
    </row>
    <row r="617" spans="1:18" ht="15" customHeight="1" thickBot="1">
      <c r="A617" s="413" t="s">
        <v>687</v>
      </c>
      <c r="B617" s="419">
        <v>4</v>
      </c>
      <c r="C617" s="419" t="s">
        <v>8275</v>
      </c>
      <c r="D617" s="407" t="s">
        <v>8270</v>
      </c>
      <c r="E617" s="413" t="s">
        <v>688</v>
      </c>
      <c r="F617" s="417" t="s">
        <v>23</v>
      </c>
      <c r="G617" s="418" t="s">
        <v>1434</v>
      </c>
      <c r="H617" s="416" t="s">
        <v>2381</v>
      </c>
      <c r="I617" s="431" t="s">
        <v>2380</v>
      </c>
      <c r="J617" s="430" t="s">
        <v>2381</v>
      </c>
      <c r="K617" s="404" t="s">
        <v>8271</v>
      </c>
      <c r="L617"/>
      <c r="M617"/>
      <c r="N617"/>
      <c r="O617"/>
      <c r="P617"/>
      <c r="Q617"/>
      <c r="R617"/>
    </row>
    <row r="618" spans="1:18" ht="15" customHeight="1" thickBot="1">
      <c r="A618" s="413" t="s">
        <v>689</v>
      </c>
      <c r="B618" s="419">
        <v>1</v>
      </c>
      <c r="C618" s="419" t="s">
        <v>8278</v>
      </c>
      <c r="D618" s="407" t="s">
        <v>8279</v>
      </c>
      <c r="E618" s="413" t="s">
        <v>690</v>
      </c>
      <c r="F618" s="417" t="s">
        <v>23</v>
      </c>
      <c r="G618" s="418" t="s">
        <v>1434</v>
      </c>
      <c r="H618" s="416" t="s">
        <v>2383</v>
      </c>
      <c r="I618" s="431" t="s">
        <v>2382</v>
      </c>
      <c r="J618" s="430" t="s">
        <v>2383</v>
      </c>
      <c r="K618" s="404" t="s">
        <v>8280</v>
      </c>
      <c r="L618"/>
      <c r="M618"/>
      <c r="N618"/>
      <c r="O618"/>
      <c r="P618"/>
      <c r="Q618"/>
      <c r="R618"/>
    </row>
    <row r="619" spans="1:18" ht="15" customHeight="1" thickBot="1">
      <c r="A619" s="413" t="s">
        <v>689</v>
      </c>
      <c r="B619" s="419">
        <v>2</v>
      </c>
      <c r="C619" s="419" t="s">
        <v>8281</v>
      </c>
      <c r="D619" s="407" t="s">
        <v>8282</v>
      </c>
      <c r="E619" s="413" t="s">
        <v>690</v>
      </c>
      <c r="F619" s="417" t="s">
        <v>23</v>
      </c>
      <c r="G619" s="418" t="s">
        <v>1434</v>
      </c>
      <c r="H619" s="416" t="s">
        <v>2385</v>
      </c>
      <c r="I619" s="431" t="s">
        <v>2384</v>
      </c>
      <c r="J619" s="430" t="s">
        <v>2385</v>
      </c>
      <c r="K619" s="404" t="s">
        <v>8283</v>
      </c>
      <c r="L619"/>
      <c r="M619"/>
      <c r="N619"/>
      <c r="O619"/>
      <c r="P619"/>
      <c r="Q619"/>
      <c r="R619"/>
    </row>
    <row r="620" spans="1:18" ht="15" customHeight="1" thickBot="1">
      <c r="A620" s="413" t="s">
        <v>691</v>
      </c>
      <c r="B620" s="419">
        <v>1</v>
      </c>
      <c r="C620" s="419" t="s">
        <v>8284</v>
      </c>
      <c r="D620" s="407" t="s">
        <v>8285</v>
      </c>
      <c r="E620" s="413" t="s">
        <v>692</v>
      </c>
      <c r="F620" s="417" t="s">
        <v>23</v>
      </c>
      <c r="G620" s="418" t="s">
        <v>1434</v>
      </c>
      <c r="H620" s="416" t="s">
        <v>2387</v>
      </c>
      <c r="I620" s="431" t="s">
        <v>2386</v>
      </c>
      <c r="J620" s="430" t="s">
        <v>2387</v>
      </c>
      <c r="K620" s="404" t="s">
        <v>8286</v>
      </c>
      <c r="L620"/>
      <c r="M620"/>
      <c r="N620"/>
      <c r="O620"/>
      <c r="P620"/>
      <c r="Q620"/>
      <c r="R620"/>
    </row>
    <row r="621" spans="1:18" ht="15" customHeight="1" thickBot="1">
      <c r="A621" s="413" t="s">
        <v>691</v>
      </c>
      <c r="B621" s="419">
        <v>2</v>
      </c>
      <c r="C621" s="419" t="s">
        <v>8287</v>
      </c>
      <c r="D621" s="407" t="s">
        <v>8288</v>
      </c>
      <c r="E621" s="413" t="s">
        <v>692</v>
      </c>
      <c r="F621" s="417" t="s">
        <v>23</v>
      </c>
      <c r="G621" s="418" t="s">
        <v>1434</v>
      </c>
      <c r="H621" s="416" t="s">
        <v>2389</v>
      </c>
      <c r="I621" s="431" t="s">
        <v>2388</v>
      </c>
      <c r="J621" s="430" t="s">
        <v>2389</v>
      </c>
      <c r="K621" s="404" t="s">
        <v>8289</v>
      </c>
      <c r="L621"/>
      <c r="M621"/>
      <c r="N621"/>
      <c r="O621"/>
      <c r="P621"/>
      <c r="Q621"/>
      <c r="R621"/>
    </row>
    <row r="622" spans="1:18" ht="15" customHeight="1" thickBot="1">
      <c r="A622" s="413" t="s">
        <v>5498</v>
      </c>
      <c r="B622" s="419">
        <v>1</v>
      </c>
      <c r="C622" s="419" t="s">
        <v>8290</v>
      </c>
      <c r="D622" s="407" t="s">
        <v>8291</v>
      </c>
      <c r="E622" s="413" t="s">
        <v>5499</v>
      </c>
      <c r="F622" s="417" t="s">
        <v>5491</v>
      </c>
      <c r="G622" s="418" t="s">
        <v>1434</v>
      </c>
      <c r="H622" s="416" t="s">
        <v>5558</v>
      </c>
      <c r="I622" s="431" t="s">
        <v>5499</v>
      </c>
      <c r="J622" s="430" t="s">
        <v>5558</v>
      </c>
      <c r="K622" s="404" t="s">
        <v>8292</v>
      </c>
      <c r="L622"/>
      <c r="M622"/>
      <c r="N622"/>
      <c r="O622"/>
      <c r="P622"/>
      <c r="Q622"/>
      <c r="R622"/>
    </row>
    <row r="623" spans="1:18" ht="15" customHeight="1" thickBot="1">
      <c r="A623" s="413" t="s">
        <v>694</v>
      </c>
      <c r="B623" s="419">
        <v>1</v>
      </c>
      <c r="C623" s="419" t="s">
        <v>8293</v>
      </c>
      <c r="D623" s="407" t="s">
        <v>8294</v>
      </c>
      <c r="E623" s="413" t="s">
        <v>695</v>
      </c>
      <c r="F623" s="417" t="s">
        <v>34</v>
      </c>
      <c r="G623" s="418" t="s">
        <v>1434</v>
      </c>
      <c r="H623" s="416" t="s">
        <v>4019</v>
      </c>
      <c r="I623" s="431" t="s">
        <v>695</v>
      </c>
      <c r="J623" s="430" t="s">
        <v>4019</v>
      </c>
      <c r="K623" s="404" t="s">
        <v>8295</v>
      </c>
      <c r="L623"/>
      <c r="M623"/>
      <c r="N623"/>
      <c r="O623"/>
      <c r="P623"/>
      <c r="Q623"/>
      <c r="R623"/>
    </row>
    <row r="624" spans="1:18" ht="15" customHeight="1" thickBot="1">
      <c r="A624" s="413" t="s">
        <v>696</v>
      </c>
      <c r="B624" s="419">
        <v>1</v>
      </c>
      <c r="C624" s="419" t="s">
        <v>8296</v>
      </c>
      <c r="D624" s="407" t="s">
        <v>8300</v>
      </c>
      <c r="E624" s="413" t="s">
        <v>697</v>
      </c>
      <c r="F624" s="417" t="s">
        <v>23</v>
      </c>
      <c r="G624" s="418" t="s">
        <v>1434</v>
      </c>
      <c r="H624" s="416" t="s">
        <v>2391</v>
      </c>
      <c r="I624" s="431" t="s">
        <v>2390</v>
      </c>
      <c r="J624" s="430" t="s">
        <v>2391</v>
      </c>
      <c r="K624" s="404" t="s">
        <v>8298</v>
      </c>
      <c r="L624"/>
      <c r="M624"/>
      <c r="N624"/>
      <c r="O624"/>
      <c r="P624"/>
      <c r="Q624"/>
      <c r="R624"/>
    </row>
    <row r="625" spans="1:18" ht="15" customHeight="1" thickBot="1">
      <c r="A625" s="413" t="s">
        <v>696</v>
      </c>
      <c r="B625" s="419">
        <v>2</v>
      </c>
      <c r="C625" s="419" t="s">
        <v>8299</v>
      </c>
      <c r="D625" s="407" t="s">
        <v>8297</v>
      </c>
      <c r="E625" s="413" t="s">
        <v>697</v>
      </c>
      <c r="F625" s="417" t="s">
        <v>23</v>
      </c>
      <c r="G625" s="418" t="s">
        <v>1434</v>
      </c>
      <c r="H625" s="416" t="s">
        <v>2393</v>
      </c>
      <c r="I625" s="431" t="s">
        <v>2392</v>
      </c>
      <c r="J625" s="430" t="s">
        <v>2393</v>
      </c>
      <c r="K625" s="404" t="s">
        <v>8298</v>
      </c>
      <c r="L625"/>
      <c r="M625"/>
      <c r="N625"/>
      <c r="O625"/>
      <c r="P625"/>
      <c r="Q625"/>
      <c r="R625"/>
    </row>
    <row r="626" spans="1:18" ht="15" customHeight="1" thickBot="1">
      <c r="A626" s="413" t="s">
        <v>698</v>
      </c>
      <c r="B626" s="419">
        <v>1</v>
      </c>
      <c r="C626" s="419" t="s">
        <v>8301</v>
      </c>
      <c r="D626" s="407" t="s">
        <v>8302</v>
      </c>
      <c r="E626" s="413" t="s">
        <v>699</v>
      </c>
      <c r="F626" s="417" t="s">
        <v>18</v>
      </c>
      <c r="G626" s="418" t="s">
        <v>1434</v>
      </c>
      <c r="H626" s="416" t="s">
        <v>2394</v>
      </c>
      <c r="I626" s="431" t="s">
        <v>699</v>
      </c>
      <c r="J626" s="430" t="s">
        <v>2394</v>
      </c>
      <c r="K626" s="404" t="s">
        <v>8303</v>
      </c>
      <c r="L626"/>
      <c r="M626"/>
      <c r="N626"/>
      <c r="O626"/>
      <c r="P626"/>
      <c r="Q626"/>
      <c r="R626"/>
    </row>
    <row r="627" spans="1:18" ht="15" customHeight="1" thickBot="1">
      <c r="A627" s="413" t="s">
        <v>700</v>
      </c>
      <c r="B627" s="419">
        <v>1</v>
      </c>
      <c r="C627" s="419" t="s">
        <v>8304</v>
      </c>
      <c r="D627" s="407" t="s">
        <v>8308</v>
      </c>
      <c r="E627" s="413" t="s">
        <v>701</v>
      </c>
      <c r="F627" s="417" t="s">
        <v>23</v>
      </c>
      <c r="G627" s="418" t="s">
        <v>1434</v>
      </c>
      <c r="H627" s="416" t="s">
        <v>2396</v>
      </c>
      <c r="I627" s="431" t="s">
        <v>2395</v>
      </c>
      <c r="J627" s="430" t="s">
        <v>2396</v>
      </c>
      <c r="K627" s="404" t="s">
        <v>8309</v>
      </c>
      <c r="L627"/>
      <c r="M627"/>
      <c r="N627"/>
      <c r="O627"/>
      <c r="P627"/>
      <c r="Q627"/>
      <c r="R627"/>
    </row>
    <row r="628" spans="1:18" ht="15" customHeight="1" thickBot="1">
      <c r="A628" s="413" t="s">
        <v>700</v>
      </c>
      <c r="B628" s="419">
        <v>2</v>
      </c>
      <c r="C628" s="419" t="s">
        <v>8307</v>
      </c>
      <c r="D628" s="407" t="s">
        <v>8305</v>
      </c>
      <c r="E628" s="413" t="s">
        <v>701</v>
      </c>
      <c r="F628" s="417" t="s">
        <v>23</v>
      </c>
      <c r="G628" s="418" t="s">
        <v>1434</v>
      </c>
      <c r="H628" s="416" t="s">
        <v>2398</v>
      </c>
      <c r="I628" s="431" t="s">
        <v>2397</v>
      </c>
      <c r="J628" s="430" t="s">
        <v>2398</v>
      </c>
      <c r="K628" s="404" t="s">
        <v>8306</v>
      </c>
      <c r="L628"/>
      <c r="M628"/>
      <c r="N628"/>
      <c r="O628"/>
      <c r="P628"/>
      <c r="Q628"/>
      <c r="R628"/>
    </row>
    <row r="629" spans="1:18" ht="15" customHeight="1" thickBot="1">
      <c r="A629" s="413" t="s">
        <v>702</v>
      </c>
      <c r="B629" s="419">
        <v>1</v>
      </c>
      <c r="C629" s="419" t="s">
        <v>8310</v>
      </c>
      <c r="D629" s="407" t="s">
        <v>8311</v>
      </c>
      <c r="E629" s="413" t="s">
        <v>703</v>
      </c>
      <c r="F629" s="417" t="s">
        <v>23</v>
      </c>
      <c r="G629" s="418" t="s">
        <v>1434</v>
      </c>
      <c r="H629" s="416" t="s">
        <v>2400</v>
      </c>
      <c r="I629" s="431" t="s">
        <v>2399</v>
      </c>
      <c r="J629" s="430" t="s">
        <v>2400</v>
      </c>
      <c r="K629" s="404" t="s">
        <v>8312</v>
      </c>
      <c r="L629"/>
      <c r="M629"/>
      <c r="N629"/>
      <c r="O629"/>
      <c r="P629"/>
      <c r="Q629"/>
      <c r="R629"/>
    </row>
    <row r="630" spans="1:18" ht="15" customHeight="1" thickBot="1">
      <c r="A630" s="413" t="s">
        <v>702</v>
      </c>
      <c r="B630" s="419">
        <v>2</v>
      </c>
      <c r="C630" s="419" t="s">
        <v>8313</v>
      </c>
      <c r="D630" s="407" t="s">
        <v>8314</v>
      </c>
      <c r="E630" s="413" t="s">
        <v>703</v>
      </c>
      <c r="F630" s="417" t="s">
        <v>23</v>
      </c>
      <c r="G630" s="418" t="s">
        <v>1434</v>
      </c>
      <c r="H630" s="416" t="s">
        <v>2402</v>
      </c>
      <c r="I630" s="431" t="s">
        <v>2401</v>
      </c>
      <c r="J630" s="430" t="s">
        <v>2402</v>
      </c>
      <c r="K630" s="404" t="s">
        <v>8312</v>
      </c>
      <c r="L630"/>
      <c r="M630"/>
      <c r="N630"/>
      <c r="O630"/>
      <c r="P630"/>
      <c r="Q630"/>
      <c r="R630"/>
    </row>
    <row r="631" spans="1:18" ht="15" customHeight="1" thickBot="1">
      <c r="A631" s="413" t="s">
        <v>704</v>
      </c>
      <c r="B631" s="419">
        <v>1</v>
      </c>
      <c r="C631" s="419" t="s">
        <v>8315</v>
      </c>
      <c r="D631" s="407" t="s">
        <v>8316</v>
      </c>
      <c r="E631" s="413" t="s">
        <v>705</v>
      </c>
      <c r="F631" s="417" t="s">
        <v>18</v>
      </c>
      <c r="G631" s="418" t="s">
        <v>1434</v>
      </c>
      <c r="H631" s="416" t="s">
        <v>2403</v>
      </c>
      <c r="I631" s="431" t="s">
        <v>705</v>
      </c>
      <c r="J631" s="430" t="s">
        <v>2403</v>
      </c>
      <c r="K631" s="404" t="s">
        <v>8317</v>
      </c>
      <c r="L631"/>
      <c r="M631"/>
      <c r="N631"/>
      <c r="O631"/>
      <c r="P631"/>
      <c r="Q631"/>
      <c r="R631"/>
    </row>
    <row r="632" spans="1:18" ht="15" customHeight="1" thickBot="1">
      <c r="A632" s="413" t="s">
        <v>706</v>
      </c>
      <c r="B632" s="419">
        <v>1</v>
      </c>
      <c r="C632" s="419" t="s">
        <v>8318</v>
      </c>
      <c r="D632" s="407" t="s">
        <v>8319</v>
      </c>
      <c r="E632" s="413" t="s">
        <v>707</v>
      </c>
      <c r="F632" s="417" t="s">
        <v>23</v>
      </c>
      <c r="G632" s="418" t="s">
        <v>1434</v>
      </c>
      <c r="H632" s="416" t="s">
        <v>2405</v>
      </c>
      <c r="I632" s="431" t="s">
        <v>2404</v>
      </c>
      <c r="J632" s="430" t="s">
        <v>2405</v>
      </c>
      <c r="K632" s="404" t="s">
        <v>8320</v>
      </c>
      <c r="L632"/>
      <c r="M632"/>
      <c r="N632"/>
      <c r="O632"/>
      <c r="P632"/>
      <c r="Q632"/>
      <c r="R632"/>
    </row>
    <row r="633" spans="1:18" ht="15" customHeight="1" thickBot="1">
      <c r="A633" s="413" t="s">
        <v>708</v>
      </c>
      <c r="B633" s="419">
        <v>1</v>
      </c>
      <c r="C633" s="419" t="s">
        <v>8321</v>
      </c>
      <c r="D633" s="407" t="s">
        <v>8322</v>
      </c>
      <c r="E633" s="413" t="s">
        <v>709</v>
      </c>
      <c r="F633" s="417" t="s">
        <v>18</v>
      </c>
      <c r="G633" s="418" t="s">
        <v>1434</v>
      </c>
      <c r="H633" s="416" t="s">
        <v>2407</v>
      </c>
      <c r="I633" s="431" t="s">
        <v>2406</v>
      </c>
      <c r="J633" s="430" t="s">
        <v>2407</v>
      </c>
      <c r="K633" s="404" t="s">
        <v>8323</v>
      </c>
      <c r="L633"/>
      <c r="M633"/>
      <c r="N633"/>
      <c r="O633"/>
      <c r="P633"/>
      <c r="Q633"/>
      <c r="R633"/>
    </row>
    <row r="634" spans="1:18" ht="15" customHeight="1" thickBot="1">
      <c r="A634" s="413" t="s">
        <v>710</v>
      </c>
      <c r="B634" s="419">
        <v>1</v>
      </c>
      <c r="C634" s="419" t="s">
        <v>8324</v>
      </c>
      <c r="D634" s="407" t="s">
        <v>8328</v>
      </c>
      <c r="E634" s="413" t="s">
        <v>711</v>
      </c>
      <c r="F634" s="417" t="s">
        <v>23</v>
      </c>
      <c r="G634" s="418" t="s">
        <v>1434</v>
      </c>
      <c r="H634" s="416" t="s">
        <v>2409</v>
      </c>
      <c r="I634" s="431" t="s">
        <v>2408</v>
      </c>
      <c r="J634" s="430" t="s">
        <v>2409</v>
      </c>
      <c r="K634" s="404" t="s">
        <v>8329</v>
      </c>
      <c r="L634"/>
      <c r="M634"/>
      <c r="N634"/>
      <c r="O634"/>
      <c r="P634"/>
      <c r="Q634"/>
      <c r="R634"/>
    </row>
    <row r="635" spans="1:18" ht="15" customHeight="1" thickBot="1">
      <c r="A635" s="413" t="s">
        <v>710</v>
      </c>
      <c r="B635" s="419">
        <v>2</v>
      </c>
      <c r="C635" s="419" t="s">
        <v>8327</v>
      </c>
      <c r="D635" s="407" t="s">
        <v>8325</v>
      </c>
      <c r="E635" s="413" t="s">
        <v>711</v>
      </c>
      <c r="F635" s="417" t="s">
        <v>23</v>
      </c>
      <c r="G635" s="418" t="s">
        <v>1434</v>
      </c>
      <c r="H635" s="416" t="s">
        <v>2411</v>
      </c>
      <c r="I635" s="431" t="s">
        <v>2410</v>
      </c>
      <c r="J635" s="430" t="s">
        <v>2411</v>
      </c>
      <c r="K635" s="404" t="s">
        <v>8326</v>
      </c>
      <c r="L635"/>
      <c r="M635"/>
      <c r="N635"/>
      <c r="O635"/>
      <c r="P635"/>
      <c r="Q635"/>
      <c r="R635"/>
    </row>
    <row r="636" spans="1:18" ht="15" customHeight="1" thickBot="1">
      <c r="A636" s="413" t="s">
        <v>712</v>
      </c>
      <c r="B636" s="419">
        <v>1</v>
      </c>
      <c r="C636" s="419" t="s">
        <v>8330</v>
      </c>
      <c r="D636" s="407" t="s">
        <v>8334</v>
      </c>
      <c r="E636" s="413" t="s">
        <v>713</v>
      </c>
      <c r="F636" s="417" t="s">
        <v>23</v>
      </c>
      <c r="G636" s="418" t="s">
        <v>1434</v>
      </c>
      <c r="H636" s="416" t="s">
        <v>2413</v>
      </c>
      <c r="I636" s="431" t="s">
        <v>2412</v>
      </c>
      <c r="J636" s="430" t="s">
        <v>2413</v>
      </c>
      <c r="K636" s="404" t="s">
        <v>8335</v>
      </c>
      <c r="L636"/>
      <c r="M636"/>
      <c r="N636"/>
      <c r="O636"/>
      <c r="P636"/>
      <c r="Q636"/>
      <c r="R636"/>
    </row>
    <row r="637" spans="1:18" ht="15" customHeight="1" thickBot="1">
      <c r="A637" s="413" t="s">
        <v>712</v>
      </c>
      <c r="B637" s="419">
        <v>2</v>
      </c>
      <c r="C637" s="419" t="s">
        <v>8333</v>
      </c>
      <c r="D637" s="407" t="s">
        <v>8331</v>
      </c>
      <c r="E637" s="413" t="s">
        <v>713</v>
      </c>
      <c r="F637" s="417" t="s">
        <v>23</v>
      </c>
      <c r="G637" s="418" t="s">
        <v>1434</v>
      </c>
      <c r="H637" s="416" t="s">
        <v>2415</v>
      </c>
      <c r="I637" s="431" t="s">
        <v>2414</v>
      </c>
      <c r="J637" s="430" t="s">
        <v>2415</v>
      </c>
      <c r="K637" s="404" t="s">
        <v>8332</v>
      </c>
      <c r="L637"/>
      <c r="M637"/>
      <c r="N637"/>
      <c r="O637"/>
      <c r="P637"/>
      <c r="Q637"/>
      <c r="R637"/>
    </row>
    <row r="638" spans="1:18" ht="15" customHeight="1" thickBot="1">
      <c r="A638" s="413" t="s">
        <v>714</v>
      </c>
      <c r="B638" s="419">
        <v>1</v>
      </c>
      <c r="C638" s="419" t="s">
        <v>8336</v>
      </c>
      <c r="D638" s="407" t="s">
        <v>8337</v>
      </c>
      <c r="E638" s="413" t="s">
        <v>715</v>
      </c>
      <c r="F638" s="417" t="s">
        <v>18</v>
      </c>
      <c r="G638" s="418" t="s">
        <v>1434</v>
      </c>
      <c r="H638" s="416" t="s">
        <v>2416</v>
      </c>
      <c r="I638" s="431" t="s">
        <v>715</v>
      </c>
      <c r="J638" s="430" t="s">
        <v>2416</v>
      </c>
      <c r="K638" s="404" t="s">
        <v>8338</v>
      </c>
      <c r="L638"/>
      <c r="M638"/>
      <c r="N638"/>
      <c r="O638"/>
      <c r="P638"/>
      <c r="Q638"/>
      <c r="R638"/>
    </row>
    <row r="639" spans="1:18" ht="15" customHeight="1" thickBot="1">
      <c r="A639" s="413" t="s">
        <v>716</v>
      </c>
      <c r="B639" s="419">
        <v>1</v>
      </c>
      <c r="C639" s="419" t="s">
        <v>8339</v>
      </c>
      <c r="D639" s="407" t="s">
        <v>8340</v>
      </c>
      <c r="E639" s="413" t="s">
        <v>5664</v>
      </c>
      <c r="F639" s="417" t="s">
        <v>18</v>
      </c>
      <c r="G639" s="418" t="s">
        <v>1434</v>
      </c>
      <c r="H639" s="416" t="s">
        <v>2417</v>
      </c>
      <c r="I639" s="431" t="s">
        <v>5664</v>
      </c>
      <c r="J639" s="430" t="s">
        <v>2417</v>
      </c>
      <c r="K639" s="404" t="s">
        <v>8341</v>
      </c>
      <c r="L639"/>
      <c r="M639"/>
      <c r="N639"/>
      <c r="O639"/>
      <c r="P639"/>
      <c r="Q639"/>
      <c r="R639"/>
    </row>
    <row r="640" spans="1:18" ht="15" customHeight="1" thickBot="1">
      <c r="A640" s="413" t="s">
        <v>5512</v>
      </c>
      <c r="B640" s="419">
        <v>1</v>
      </c>
      <c r="C640" s="419" t="s">
        <v>8342</v>
      </c>
      <c r="D640" s="407" t="s">
        <v>8343</v>
      </c>
      <c r="E640" s="413" t="s">
        <v>5513</v>
      </c>
      <c r="F640" s="417" t="s">
        <v>18</v>
      </c>
      <c r="G640" s="418" t="s">
        <v>1434</v>
      </c>
      <c r="H640" s="416" t="s">
        <v>5560</v>
      </c>
      <c r="I640" s="431" t="s">
        <v>5513</v>
      </c>
      <c r="J640" s="430" t="s">
        <v>5560</v>
      </c>
      <c r="K640" s="404" t="s">
        <v>8344</v>
      </c>
      <c r="L640"/>
      <c r="M640"/>
      <c r="N640"/>
      <c r="O640"/>
      <c r="P640"/>
      <c r="Q640"/>
      <c r="R640"/>
    </row>
    <row r="641" spans="1:18" ht="15" customHeight="1" thickBot="1">
      <c r="A641" s="413" t="s">
        <v>5511</v>
      </c>
      <c r="B641" s="419">
        <v>1</v>
      </c>
      <c r="C641" s="419" t="s">
        <v>8345</v>
      </c>
      <c r="D641" s="407" t="s">
        <v>8346</v>
      </c>
      <c r="E641" s="413" t="s">
        <v>5680</v>
      </c>
      <c r="F641" s="417" t="s">
        <v>18</v>
      </c>
      <c r="G641" s="418" t="s">
        <v>1434</v>
      </c>
      <c r="H641" s="416" t="s">
        <v>5561</v>
      </c>
      <c r="I641" s="431" t="s">
        <v>5680</v>
      </c>
      <c r="J641" s="430" t="s">
        <v>5561</v>
      </c>
      <c r="K641" s="404" t="s">
        <v>8347</v>
      </c>
      <c r="L641"/>
      <c r="M641"/>
      <c r="N641"/>
      <c r="O641"/>
      <c r="P641"/>
      <c r="Q641"/>
      <c r="R641"/>
    </row>
    <row r="642" spans="1:18" ht="15" customHeight="1" thickBot="1">
      <c r="A642" s="413" t="s">
        <v>534</v>
      </c>
      <c r="B642" s="419">
        <v>1</v>
      </c>
      <c r="C642" s="419" t="s">
        <v>8348</v>
      </c>
      <c r="D642" s="407" t="s">
        <v>8349</v>
      </c>
      <c r="E642" s="413" t="s">
        <v>5661</v>
      </c>
      <c r="F642" s="417" t="s">
        <v>18</v>
      </c>
      <c r="G642" s="418" t="s">
        <v>1434</v>
      </c>
      <c r="H642" s="416" t="s">
        <v>2163</v>
      </c>
      <c r="I642" s="431" t="s">
        <v>5661</v>
      </c>
      <c r="J642" s="430" t="s">
        <v>2163</v>
      </c>
      <c r="K642" s="404" t="s">
        <v>8350</v>
      </c>
      <c r="L642"/>
      <c r="M642"/>
      <c r="N642"/>
      <c r="O642"/>
      <c r="P642"/>
      <c r="Q642"/>
      <c r="R642"/>
    </row>
    <row r="643" spans="1:18" ht="15" customHeight="1" thickBot="1">
      <c r="A643" s="413" t="s">
        <v>717</v>
      </c>
      <c r="B643" s="419">
        <v>1</v>
      </c>
      <c r="C643" s="419" t="s">
        <v>8351</v>
      </c>
      <c r="D643" s="407" t="s">
        <v>8352</v>
      </c>
      <c r="E643" s="413" t="s">
        <v>718</v>
      </c>
      <c r="F643" s="417" t="s">
        <v>18</v>
      </c>
      <c r="G643" s="418" t="s">
        <v>1434</v>
      </c>
      <c r="H643" s="416" t="s">
        <v>2418</v>
      </c>
      <c r="I643" s="431" t="s">
        <v>718</v>
      </c>
      <c r="J643" s="430" t="s">
        <v>2418</v>
      </c>
      <c r="K643" s="404" t="s">
        <v>8353</v>
      </c>
      <c r="L643"/>
      <c r="M643"/>
      <c r="N643"/>
      <c r="O643"/>
      <c r="P643"/>
      <c r="Q643"/>
      <c r="R643"/>
    </row>
    <row r="644" spans="1:18" ht="15" customHeight="1" thickBot="1">
      <c r="A644" s="413" t="s">
        <v>719</v>
      </c>
      <c r="B644" s="419">
        <v>1</v>
      </c>
      <c r="C644" s="419" t="s">
        <v>8354</v>
      </c>
      <c r="D644" s="407" t="s">
        <v>8355</v>
      </c>
      <c r="E644" s="413" t="s">
        <v>720</v>
      </c>
      <c r="F644" s="417" t="s">
        <v>18</v>
      </c>
      <c r="G644" s="418" t="s">
        <v>1434</v>
      </c>
      <c r="H644" s="416" t="s">
        <v>5562</v>
      </c>
      <c r="I644" s="431" t="s">
        <v>720</v>
      </c>
      <c r="J644" s="430" t="s">
        <v>5562</v>
      </c>
      <c r="K644" s="404" t="s">
        <v>8356</v>
      </c>
      <c r="L644"/>
      <c r="M644"/>
      <c r="N644"/>
      <c r="O644"/>
      <c r="P644"/>
      <c r="Q644"/>
      <c r="R644"/>
    </row>
    <row r="645" spans="1:18" ht="15" customHeight="1" thickBot="1">
      <c r="A645" s="413" t="s">
        <v>721</v>
      </c>
      <c r="B645" s="419">
        <v>1</v>
      </c>
      <c r="C645" s="419" t="s">
        <v>8357</v>
      </c>
      <c r="D645" s="407" t="s">
        <v>8358</v>
      </c>
      <c r="E645" s="413" t="s">
        <v>722</v>
      </c>
      <c r="F645" s="417" t="s">
        <v>18</v>
      </c>
      <c r="G645" s="418" t="s">
        <v>1434</v>
      </c>
      <c r="H645" s="416" t="s">
        <v>2419</v>
      </c>
      <c r="I645" s="431" t="s">
        <v>722</v>
      </c>
      <c r="J645" s="430" t="s">
        <v>2419</v>
      </c>
      <c r="K645" s="404" t="s">
        <v>8359</v>
      </c>
      <c r="L645"/>
      <c r="M645"/>
      <c r="N645"/>
      <c r="O645"/>
      <c r="P645"/>
      <c r="Q645"/>
      <c r="R645"/>
    </row>
    <row r="646" spans="1:18" ht="15" customHeight="1" thickBot="1">
      <c r="A646" s="413" t="s">
        <v>723</v>
      </c>
      <c r="B646" s="419">
        <v>1</v>
      </c>
      <c r="C646" s="419" t="s">
        <v>8360</v>
      </c>
      <c r="D646" s="407" t="s">
        <v>8361</v>
      </c>
      <c r="E646" s="413" t="s">
        <v>724</v>
      </c>
      <c r="F646" s="417" t="s">
        <v>18</v>
      </c>
      <c r="G646" s="418" t="s">
        <v>1434</v>
      </c>
      <c r="H646" s="416" t="s">
        <v>2420</v>
      </c>
      <c r="I646" s="431" t="s">
        <v>724</v>
      </c>
      <c r="J646" s="430" t="s">
        <v>2420</v>
      </c>
      <c r="K646" s="404" t="s">
        <v>8362</v>
      </c>
      <c r="L646"/>
      <c r="M646"/>
      <c r="N646"/>
      <c r="O646"/>
      <c r="P646"/>
      <c r="Q646"/>
      <c r="R646"/>
    </row>
    <row r="647" spans="1:18" ht="15" customHeight="1" thickBot="1">
      <c r="A647" s="413" t="s">
        <v>725</v>
      </c>
      <c r="B647" s="419">
        <v>1</v>
      </c>
      <c r="C647" s="419" t="s">
        <v>8363</v>
      </c>
      <c r="D647" s="407" t="s">
        <v>8364</v>
      </c>
      <c r="E647" s="413" t="s">
        <v>726</v>
      </c>
      <c r="F647" s="417" t="s">
        <v>18</v>
      </c>
      <c r="G647" s="418" t="s">
        <v>1434</v>
      </c>
      <c r="H647" s="416" t="s">
        <v>2422</v>
      </c>
      <c r="I647" s="431" t="s">
        <v>2421</v>
      </c>
      <c r="J647" s="430" t="s">
        <v>2422</v>
      </c>
      <c r="K647" s="404" t="s">
        <v>8365</v>
      </c>
      <c r="L647"/>
      <c r="M647"/>
      <c r="N647"/>
      <c r="O647"/>
      <c r="P647"/>
      <c r="Q647"/>
      <c r="R647"/>
    </row>
    <row r="648" spans="1:18" ht="15" customHeight="1" thickBot="1">
      <c r="A648" s="413" t="s">
        <v>727</v>
      </c>
      <c r="B648" s="419">
        <v>1</v>
      </c>
      <c r="C648" s="419" t="s">
        <v>8366</v>
      </c>
      <c r="D648" s="407" t="s">
        <v>8367</v>
      </c>
      <c r="E648" s="413" t="s">
        <v>728</v>
      </c>
      <c r="F648" s="417" t="s">
        <v>18</v>
      </c>
      <c r="G648" s="418" t="s">
        <v>1434</v>
      </c>
      <c r="H648" s="416" t="s">
        <v>2424</v>
      </c>
      <c r="I648" s="431" t="s">
        <v>2423</v>
      </c>
      <c r="J648" s="430" t="s">
        <v>2424</v>
      </c>
      <c r="K648" s="404" t="s">
        <v>8368</v>
      </c>
      <c r="L648"/>
      <c r="M648"/>
      <c r="N648"/>
      <c r="O648"/>
      <c r="P648"/>
      <c r="Q648"/>
      <c r="R648"/>
    </row>
    <row r="649" spans="1:18" ht="15" customHeight="1" thickBot="1">
      <c r="A649" s="413" t="s">
        <v>729</v>
      </c>
      <c r="B649" s="419">
        <v>1</v>
      </c>
      <c r="C649" s="419" t="s">
        <v>8369</v>
      </c>
      <c r="D649" s="407" t="s">
        <v>8370</v>
      </c>
      <c r="E649" s="413" t="s">
        <v>730</v>
      </c>
      <c r="F649" s="417" t="s">
        <v>18</v>
      </c>
      <c r="G649" s="418" t="s">
        <v>1434</v>
      </c>
      <c r="H649" s="416" t="s">
        <v>2425</v>
      </c>
      <c r="I649" s="431" t="s">
        <v>730</v>
      </c>
      <c r="J649" s="430" t="s">
        <v>2425</v>
      </c>
      <c r="K649" s="404" t="s">
        <v>8371</v>
      </c>
      <c r="L649"/>
      <c r="M649"/>
      <c r="N649"/>
      <c r="O649"/>
      <c r="P649"/>
      <c r="Q649"/>
      <c r="R649"/>
    </row>
    <row r="650" spans="1:18" ht="15" customHeight="1" thickBot="1">
      <c r="A650" s="413" t="s">
        <v>731</v>
      </c>
      <c r="B650" s="419">
        <v>1</v>
      </c>
      <c r="C650" s="419" t="s">
        <v>8372</v>
      </c>
      <c r="D650" s="407" t="s">
        <v>8373</v>
      </c>
      <c r="E650" s="413" t="s">
        <v>732</v>
      </c>
      <c r="F650" s="417" t="s">
        <v>23</v>
      </c>
      <c r="G650" s="418" t="s">
        <v>1434</v>
      </c>
      <c r="H650" s="416" t="s">
        <v>2427</v>
      </c>
      <c r="I650" s="431" t="s">
        <v>2426</v>
      </c>
      <c r="J650" s="430" t="s">
        <v>2427</v>
      </c>
      <c r="K650" s="404" t="s">
        <v>8374</v>
      </c>
      <c r="L650"/>
      <c r="M650"/>
      <c r="N650"/>
      <c r="O650"/>
      <c r="P650"/>
      <c r="Q650"/>
      <c r="R650"/>
    </row>
    <row r="651" spans="1:18" ht="15" customHeight="1" thickBot="1">
      <c r="A651" s="413" t="s">
        <v>731</v>
      </c>
      <c r="B651" s="419">
        <v>2</v>
      </c>
      <c r="C651" s="419" t="s">
        <v>8375</v>
      </c>
      <c r="D651" s="407" t="s">
        <v>8376</v>
      </c>
      <c r="E651" s="413" t="s">
        <v>732</v>
      </c>
      <c r="F651" s="417" t="s">
        <v>23</v>
      </c>
      <c r="G651" s="418" t="s">
        <v>1434</v>
      </c>
      <c r="H651" s="416" t="s">
        <v>2429</v>
      </c>
      <c r="I651" s="431" t="s">
        <v>2428</v>
      </c>
      <c r="J651" s="430" t="s">
        <v>2429</v>
      </c>
      <c r="K651" s="404" t="s">
        <v>8374</v>
      </c>
      <c r="L651"/>
      <c r="M651"/>
      <c r="N651"/>
      <c r="O651"/>
      <c r="P651"/>
      <c r="Q651"/>
      <c r="R651"/>
    </row>
    <row r="652" spans="1:18" ht="15" customHeight="1" thickBot="1">
      <c r="A652" s="413" t="s">
        <v>733</v>
      </c>
      <c r="B652" s="419">
        <v>1</v>
      </c>
      <c r="C652" s="419" t="s">
        <v>8377</v>
      </c>
      <c r="D652" s="407" t="s">
        <v>8381</v>
      </c>
      <c r="E652" s="413" t="s">
        <v>734</v>
      </c>
      <c r="F652" s="417" t="s">
        <v>23</v>
      </c>
      <c r="G652" s="418" t="s">
        <v>1434</v>
      </c>
      <c r="H652" s="416" t="s">
        <v>2430</v>
      </c>
      <c r="I652" s="431" t="s">
        <v>5563</v>
      </c>
      <c r="J652" s="430" t="s">
        <v>2430</v>
      </c>
      <c r="K652" s="404" t="s">
        <v>8382</v>
      </c>
      <c r="L652"/>
      <c r="M652"/>
      <c r="N652"/>
      <c r="O652"/>
      <c r="P652"/>
      <c r="Q652"/>
      <c r="R652"/>
    </row>
    <row r="653" spans="1:18" ht="15" customHeight="1" thickBot="1">
      <c r="A653" s="413" t="s">
        <v>733</v>
      </c>
      <c r="B653" s="419">
        <v>2</v>
      </c>
      <c r="C653" s="419" t="s">
        <v>8380</v>
      </c>
      <c r="D653" s="407" t="s">
        <v>8378</v>
      </c>
      <c r="E653" s="413" t="s">
        <v>734</v>
      </c>
      <c r="F653" s="417" t="s">
        <v>23</v>
      </c>
      <c r="G653" s="418" t="s">
        <v>1434</v>
      </c>
      <c r="H653" s="416" t="s">
        <v>2432</v>
      </c>
      <c r="I653" s="431" t="s">
        <v>2431</v>
      </c>
      <c r="J653" s="430" t="s">
        <v>2432</v>
      </c>
      <c r="K653" s="404" t="s">
        <v>8379</v>
      </c>
      <c r="L653"/>
      <c r="M653"/>
      <c r="N653"/>
      <c r="O653"/>
      <c r="P653"/>
      <c r="Q653"/>
      <c r="R653"/>
    </row>
    <row r="654" spans="1:18" ht="15" customHeight="1" thickBot="1">
      <c r="A654" s="413" t="s">
        <v>735</v>
      </c>
      <c r="B654" s="419">
        <v>1</v>
      </c>
      <c r="C654" s="419" t="s">
        <v>8383</v>
      </c>
      <c r="D654" s="407" t="s">
        <v>8384</v>
      </c>
      <c r="E654" s="413" t="s">
        <v>736</v>
      </c>
      <c r="F654" s="417" t="s">
        <v>34</v>
      </c>
      <c r="G654" s="418" t="s">
        <v>1434</v>
      </c>
      <c r="H654" s="416" t="s">
        <v>4020</v>
      </c>
      <c r="I654" s="431" t="s">
        <v>736</v>
      </c>
      <c r="J654" s="430" t="s">
        <v>4020</v>
      </c>
      <c r="K654" s="404" t="s">
        <v>8385</v>
      </c>
      <c r="L654"/>
      <c r="M654"/>
      <c r="N654"/>
      <c r="O654"/>
      <c r="P654"/>
      <c r="Q654"/>
      <c r="R654"/>
    </row>
    <row r="655" spans="1:18" ht="15" customHeight="1" thickBot="1">
      <c r="A655" s="413" t="s">
        <v>737</v>
      </c>
      <c r="B655" s="419">
        <v>1</v>
      </c>
      <c r="C655" s="419" t="s">
        <v>8386</v>
      </c>
      <c r="D655" s="407" t="s">
        <v>8390</v>
      </c>
      <c r="E655" s="413" t="s">
        <v>738</v>
      </c>
      <c r="F655" s="417" t="s">
        <v>23</v>
      </c>
      <c r="G655" s="418" t="s">
        <v>1434</v>
      </c>
      <c r="H655" s="416" t="s">
        <v>2434</v>
      </c>
      <c r="I655" s="431" t="s">
        <v>2433</v>
      </c>
      <c r="J655" s="430" t="s">
        <v>2434</v>
      </c>
      <c r="K655" s="404" t="s">
        <v>8391</v>
      </c>
      <c r="L655"/>
      <c r="M655"/>
      <c r="N655"/>
      <c r="O655"/>
      <c r="P655"/>
      <c r="Q655"/>
      <c r="R655"/>
    </row>
    <row r="656" spans="1:18" ht="15" customHeight="1" thickBot="1">
      <c r="A656" s="413" t="s">
        <v>737</v>
      </c>
      <c r="B656" s="419">
        <v>2</v>
      </c>
      <c r="C656" s="419" t="s">
        <v>8389</v>
      </c>
      <c r="D656" s="407" t="s">
        <v>8387</v>
      </c>
      <c r="E656" s="413" t="s">
        <v>738</v>
      </c>
      <c r="F656" s="417" t="s">
        <v>23</v>
      </c>
      <c r="G656" s="418" t="s">
        <v>1434</v>
      </c>
      <c r="H656" s="416" t="s">
        <v>2436</v>
      </c>
      <c r="I656" s="431" t="s">
        <v>2435</v>
      </c>
      <c r="J656" s="430" t="s">
        <v>2436</v>
      </c>
      <c r="K656" s="404" t="s">
        <v>8388</v>
      </c>
      <c r="L656"/>
      <c r="M656"/>
      <c r="N656"/>
      <c r="O656"/>
      <c r="P656"/>
      <c r="Q656"/>
      <c r="R656"/>
    </row>
    <row r="657" spans="1:18" ht="15" customHeight="1" thickBot="1">
      <c r="A657" s="413" t="s">
        <v>3936</v>
      </c>
      <c r="B657" s="419">
        <v>1</v>
      </c>
      <c r="C657" s="419" t="s">
        <v>8392</v>
      </c>
      <c r="D657" s="407" t="s">
        <v>8393</v>
      </c>
      <c r="E657" s="413" t="s">
        <v>3816</v>
      </c>
      <c r="F657" s="417" t="s">
        <v>18</v>
      </c>
      <c r="G657" s="418" t="s">
        <v>1434</v>
      </c>
      <c r="H657" s="416" t="s">
        <v>3800</v>
      </c>
      <c r="I657" s="431" t="s">
        <v>3816</v>
      </c>
      <c r="J657" s="430" t="s">
        <v>3800</v>
      </c>
      <c r="K657" s="404" t="s">
        <v>8394</v>
      </c>
      <c r="L657"/>
      <c r="M657"/>
      <c r="N657"/>
      <c r="O657"/>
      <c r="P657"/>
      <c r="Q657"/>
      <c r="R657"/>
    </row>
    <row r="658" spans="1:18" ht="15" customHeight="1" thickBot="1">
      <c r="A658" s="413" t="s">
        <v>3950</v>
      </c>
      <c r="B658" s="419">
        <v>1</v>
      </c>
      <c r="C658" s="419" t="s">
        <v>8395</v>
      </c>
      <c r="D658" s="407" t="s">
        <v>8396</v>
      </c>
      <c r="E658" s="413" t="s">
        <v>3831</v>
      </c>
      <c r="F658" s="417" t="s">
        <v>18</v>
      </c>
      <c r="G658" s="418" t="s">
        <v>1434</v>
      </c>
      <c r="H658" s="416" t="s">
        <v>5564</v>
      </c>
      <c r="I658" s="431" t="s">
        <v>3831</v>
      </c>
      <c r="J658" s="430" t="s">
        <v>5564</v>
      </c>
      <c r="K658" s="404" t="s">
        <v>8397</v>
      </c>
      <c r="L658"/>
      <c r="M658"/>
      <c r="N658"/>
      <c r="O658"/>
      <c r="P658"/>
      <c r="Q658"/>
      <c r="R658"/>
    </row>
    <row r="659" spans="1:18" ht="15" customHeight="1" thickBot="1">
      <c r="A659" s="413" t="s">
        <v>739</v>
      </c>
      <c r="B659" s="419">
        <v>1</v>
      </c>
      <c r="C659" s="419" t="s">
        <v>8398</v>
      </c>
      <c r="D659" s="407" t="s">
        <v>8402</v>
      </c>
      <c r="E659" s="413" t="s">
        <v>740</v>
      </c>
      <c r="F659" s="417" t="s">
        <v>23</v>
      </c>
      <c r="G659" s="418" t="s">
        <v>1434</v>
      </c>
      <c r="H659" s="416" t="s">
        <v>2438</v>
      </c>
      <c r="I659" s="431" t="s">
        <v>2437</v>
      </c>
      <c r="J659" s="430" t="s">
        <v>2438</v>
      </c>
      <c r="K659" s="404" t="s">
        <v>8403</v>
      </c>
      <c r="L659"/>
      <c r="M659"/>
      <c r="N659"/>
      <c r="O659"/>
      <c r="P659"/>
      <c r="Q659"/>
      <c r="R659"/>
    </row>
    <row r="660" spans="1:18" ht="15" customHeight="1" thickBot="1">
      <c r="A660" s="413" t="s">
        <v>739</v>
      </c>
      <c r="B660" s="419">
        <v>2</v>
      </c>
      <c r="C660" s="419" t="s">
        <v>8401</v>
      </c>
      <c r="D660" s="407" t="s">
        <v>8399</v>
      </c>
      <c r="E660" s="413" t="s">
        <v>740</v>
      </c>
      <c r="F660" s="417" t="s">
        <v>23</v>
      </c>
      <c r="G660" s="418" t="s">
        <v>1434</v>
      </c>
      <c r="H660" s="416" t="s">
        <v>2440</v>
      </c>
      <c r="I660" s="431" t="s">
        <v>2439</v>
      </c>
      <c r="J660" s="430" t="s">
        <v>2440</v>
      </c>
      <c r="K660" s="404" t="s">
        <v>8400</v>
      </c>
      <c r="L660"/>
      <c r="M660"/>
      <c r="N660"/>
      <c r="O660"/>
      <c r="P660"/>
      <c r="Q660"/>
      <c r="R660"/>
    </row>
    <row r="661" spans="1:18" ht="15" customHeight="1" thickBot="1">
      <c r="A661" s="413" t="s">
        <v>741</v>
      </c>
      <c r="B661" s="419">
        <v>1</v>
      </c>
      <c r="C661" s="419" t="s">
        <v>8404</v>
      </c>
      <c r="D661" s="407" t="s">
        <v>8405</v>
      </c>
      <c r="E661" s="413" t="s">
        <v>742</v>
      </c>
      <c r="F661" s="417" t="s">
        <v>34</v>
      </c>
      <c r="G661" s="418" t="s">
        <v>1434</v>
      </c>
      <c r="H661" s="416" t="s">
        <v>4021</v>
      </c>
      <c r="I661" s="431" t="s">
        <v>742</v>
      </c>
      <c r="J661" s="430" t="s">
        <v>4021</v>
      </c>
      <c r="K661" s="404" t="s">
        <v>8406</v>
      </c>
      <c r="L661"/>
      <c r="M661"/>
      <c r="N661"/>
      <c r="O661"/>
      <c r="P661"/>
      <c r="Q661"/>
      <c r="R661"/>
    </row>
    <row r="662" spans="1:18" ht="15" customHeight="1" thickBot="1">
      <c r="A662" s="413" t="s">
        <v>743</v>
      </c>
      <c r="B662" s="419">
        <v>1</v>
      </c>
      <c r="C662" s="419" t="s">
        <v>8407</v>
      </c>
      <c r="D662" s="407" t="s">
        <v>8411</v>
      </c>
      <c r="E662" s="413" t="s">
        <v>744</v>
      </c>
      <c r="F662" s="417" t="s">
        <v>23</v>
      </c>
      <c r="G662" s="418" t="s">
        <v>1434</v>
      </c>
      <c r="H662" s="416" t="s">
        <v>2442</v>
      </c>
      <c r="I662" s="431" t="s">
        <v>2441</v>
      </c>
      <c r="J662" s="430" t="s">
        <v>2442</v>
      </c>
      <c r="K662" s="404" t="s">
        <v>8412</v>
      </c>
      <c r="L662"/>
      <c r="M662"/>
      <c r="N662"/>
      <c r="O662"/>
      <c r="P662"/>
      <c r="Q662"/>
      <c r="R662"/>
    </row>
    <row r="663" spans="1:18" ht="15" customHeight="1" thickBot="1">
      <c r="A663" s="413" t="s">
        <v>743</v>
      </c>
      <c r="B663" s="419">
        <v>2</v>
      </c>
      <c r="C663" s="419" t="s">
        <v>8410</v>
      </c>
      <c r="D663" s="407" t="s">
        <v>8408</v>
      </c>
      <c r="E663" s="413" t="s">
        <v>744</v>
      </c>
      <c r="F663" s="417" t="s">
        <v>23</v>
      </c>
      <c r="G663" s="418" t="s">
        <v>1434</v>
      </c>
      <c r="H663" s="416" t="s">
        <v>2444</v>
      </c>
      <c r="I663" s="431" t="s">
        <v>2443</v>
      </c>
      <c r="J663" s="430" t="s">
        <v>2444</v>
      </c>
      <c r="K663" s="404" t="s">
        <v>8409</v>
      </c>
      <c r="L663"/>
      <c r="M663"/>
      <c r="N663"/>
      <c r="O663"/>
      <c r="P663"/>
      <c r="Q663"/>
      <c r="R663"/>
    </row>
    <row r="664" spans="1:18" ht="15" customHeight="1" thickBot="1">
      <c r="A664" s="413" t="s">
        <v>745</v>
      </c>
      <c r="B664" s="419">
        <v>1</v>
      </c>
      <c r="C664" s="419" t="s">
        <v>8413</v>
      </c>
      <c r="D664" s="407" t="s">
        <v>8414</v>
      </c>
      <c r="E664" s="413" t="s">
        <v>746</v>
      </c>
      <c r="F664" s="417" t="s">
        <v>23</v>
      </c>
      <c r="G664" s="418" t="s">
        <v>1434</v>
      </c>
      <c r="H664" s="416" t="s">
        <v>2446</v>
      </c>
      <c r="I664" s="431" t="s">
        <v>2445</v>
      </c>
      <c r="J664" s="430" t="s">
        <v>2446</v>
      </c>
      <c r="K664" s="404" t="s">
        <v>8415</v>
      </c>
      <c r="L664"/>
      <c r="M664"/>
      <c r="N664"/>
      <c r="O664"/>
      <c r="P664"/>
      <c r="Q664"/>
      <c r="R664"/>
    </row>
    <row r="665" spans="1:18" ht="15" customHeight="1" thickBot="1">
      <c r="A665" s="413" t="s">
        <v>745</v>
      </c>
      <c r="B665" s="419">
        <v>2</v>
      </c>
      <c r="C665" s="419" t="s">
        <v>8416</v>
      </c>
      <c r="D665" s="407" t="s">
        <v>8417</v>
      </c>
      <c r="E665" s="413" t="s">
        <v>746</v>
      </c>
      <c r="F665" s="417" t="s">
        <v>23</v>
      </c>
      <c r="G665" s="418" t="s">
        <v>1434</v>
      </c>
      <c r="H665" s="416" t="s">
        <v>2448</v>
      </c>
      <c r="I665" s="431" t="s">
        <v>2447</v>
      </c>
      <c r="J665" s="430" t="s">
        <v>2448</v>
      </c>
      <c r="K665" s="404" t="s">
        <v>8418</v>
      </c>
      <c r="L665"/>
      <c r="M665"/>
      <c r="N665"/>
      <c r="O665"/>
      <c r="P665"/>
      <c r="Q665"/>
      <c r="R665"/>
    </row>
    <row r="666" spans="1:18" ht="15" customHeight="1" thickBot="1">
      <c r="A666" s="413" t="s">
        <v>747</v>
      </c>
      <c r="B666" s="419">
        <v>1</v>
      </c>
      <c r="C666" s="419" t="s">
        <v>8419</v>
      </c>
      <c r="D666" s="407" t="s">
        <v>8420</v>
      </c>
      <c r="E666" s="413" t="s">
        <v>748</v>
      </c>
      <c r="F666" s="417" t="s">
        <v>23</v>
      </c>
      <c r="G666" s="418" t="s">
        <v>1434</v>
      </c>
      <c r="H666" s="416" t="s">
        <v>5565</v>
      </c>
      <c r="I666" s="431" t="s">
        <v>5566</v>
      </c>
      <c r="J666" s="430" t="s">
        <v>5565</v>
      </c>
      <c r="K666" s="404" t="s">
        <v>8421</v>
      </c>
      <c r="L666"/>
      <c r="M666"/>
      <c r="N666"/>
      <c r="O666"/>
      <c r="P666"/>
      <c r="Q666"/>
      <c r="R666"/>
    </row>
    <row r="667" spans="1:18" ht="15" customHeight="1" thickBot="1">
      <c r="A667" s="413" t="s">
        <v>749</v>
      </c>
      <c r="B667" s="419">
        <v>1</v>
      </c>
      <c r="C667" s="419" t="s">
        <v>8422</v>
      </c>
      <c r="D667" s="407" t="s">
        <v>8423</v>
      </c>
      <c r="E667" s="413" t="s">
        <v>750</v>
      </c>
      <c r="F667" s="417" t="s">
        <v>34</v>
      </c>
      <c r="G667" s="418" t="s">
        <v>1434</v>
      </c>
      <c r="H667" s="416" t="s">
        <v>4022</v>
      </c>
      <c r="I667" s="431" t="s">
        <v>750</v>
      </c>
      <c r="J667" s="430" t="s">
        <v>4022</v>
      </c>
      <c r="K667" s="404" t="s">
        <v>8424</v>
      </c>
      <c r="L667"/>
      <c r="M667"/>
      <c r="N667"/>
      <c r="O667"/>
      <c r="P667"/>
      <c r="Q667"/>
      <c r="R667"/>
    </row>
    <row r="668" spans="1:18" ht="15" customHeight="1" thickBot="1">
      <c r="A668" s="413" t="s">
        <v>751</v>
      </c>
      <c r="B668" s="419">
        <v>1</v>
      </c>
      <c r="C668" s="419" t="s">
        <v>8425</v>
      </c>
      <c r="D668" s="407" t="s">
        <v>8429</v>
      </c>
      <c r="E668" s="413" t="s">
        <v>752</v>
      </c>
      <c r="F668" s="417" t="s">
        <v>23</v>
      </c>
      <c r="G668" s="418" t="s">
        <v>1434</v>
      </c>
      <c r="H668" s="416" t="s">
        <v>8430</v>
      </c>
      <c r="I668" s="431" t="s">
        <v>8431</v>
      </c>
      <c r="J668" s="430" t="s">
        <v>8430</v>
      </c>
      <c r="K668" s="404" t="s">
        <v>8432</v>
      </c>
      <c r="L668"/>
      <c r="M668"/>
      <c r="N668"/>
      <c r="O668"/>
      <c r="P668"/>
      <c r="Q668"/>
      <c r="R668"/>
    </row>
    <row r="669" spans="1:18" ht="15" customHeight="1" thickBot="1">
      <c r="A669" s="413" t="s">
        <v>751</v>
      </c>
      <c r="B669" s="419">
        <v>2</v>
      </c>
      <c r="C669" s="419" t="s">
        <v>8428</v>
      </c>
      <c r="D669" s="407" t="s">
        <v>8434</v>
      </c>
      <c r="E669" s="413" t="s">
        <v>752</v>
      </c>
      <c r="F669" s="417" t="s">
        <v>23</v>
      </c>
      <c r="G669" s="418" t="s">
        <v>1434</v>
      </c>
      <c r="H669" s="416" t="s">
        <v>2450</v>
      </c>
      <c r="I669" s="431" t="s">
        <v>2449</v>
      </c>
      <c r="J669" s="430" t="s">
        <v>2450</v>
      </c>
      <c r="K669" s="404" t="s">
        <v>8435</v>
      </c>
      <c r="L669"/>
      <c r="M669"/>
      <c r="N669"/>
      <c r="O669"/>
      <c r="P669"/>
      <c r="Q669"/>
      <c r="R669"/>
    </row>
    <row r="670" spans="1:18" ht="15" customHeight="1" thickBot="1">
      <c r="A670" s="413" t="s">
        <v>751</v>
      </c>
      <c r="B670" s="419">
        <v>3</v>
      </c>
      <c r="C670" s="419" t="s">
        <v>8433</v>
      </c>
      <c r="D670" s="407" t="s">
        <v>8426</v>
      </c>
      <c r="E670" s="413" t="s">
        <v>752</v>
      </c>
      <c r="F670" s="417" t="s">
        <v>23</v>
      </c>
      <c r="G670" s="418" t="s">
        <v>1434</v>
      </c>
      <c r="H670" s="416" t="s">
        <v>2452</v>
      </c>
      <c r="I670" s="431" t="s">
        <v>2451</v>
      </c>
      <c r="J670" s="430" t="s">
        <v>2452</v>
      </c>
      <c r="K670" s="404" t="s">
        <v>8427</v>
      </c>
      <c r="L670"/>
      <c r="M670"/>
      <c r="N670"/>
      <c r="O670"/>
      <c r="P670"/>
      <c r="Q670"/>
      <c r="R670"/>
    </row>
    <row r="671" spans="1:18" ht="15" customHeight="1" thickBot="1">
      <c r="A671" s="413" t="s">
        <v>753</v>
      </c>
      <c r="B671" s="419">
        <v>1</v>
      </c>
      <c r="C671" s="419" t="s">
        <v>8436</v>
      </c>
      <c r="D671" s="407" t="s">
        <v>8437</v>
      </c>
      <c r="E671" s="413" t="s">
        <v>754</v>
      </c>
      <c r="F671" s="417" t="s">
        <v>23</v>
      </c>
      <c r="G671" s="418" t="s">
        <v>1434</v>
      </c>
      <c r="H671" s="416" t="s">
        <v>2455</v>
      </c>
      <c r="I671" s="431" t="s">
        <v>2454</v>
      </c>
      <c r="J671" s="430" t="s">
        <v>2455</v>
      </c>
      <c r="K671" s="404" t="s">
        <v>8438</v>
      </c>
      <c r="L671"/>
      <c r="M671"/>
      <c r="N671"/>
      <c r="O671"/>
      <c r="P671"/>
      <c r="Q671"/>
      <c r="R671"/>
    </row>
    <row r="672" spans="1:18" ht="15" customHeight="1" thickBot="1">
      <c r="A672" s="413" t="s">
        <v>753</v>
      </c>
      <c r="B672" s="419">
        <v>2</v>
      </c>
      <c r="C672" s="419" t="s">
        <v>8439</v>
      </c>
      <c r="D672" s="407" t="s">
        <v>8440</v>
      </c>
      <c r="E672" s="413" t="s">
        <v>754</v>
      </c>
      <c r="F672" s="417" t="s">
        <v>23</v>
      </c>
      <c r="G672" s="418" t="s">
        <v>1434</v>
      </c>
      <c r="H672" s="416" t="s">
        <v>2453</v>
      </c>
      <c r="I672" s="431" t="s">
        <v>3809</v>
      </c>
      <c r="J672" s="430" t="s">
        <v>2453</v>
      </c>
      <c r="K672" s="404" t="s">
        <v>8441</v>
      </c>
      <c r="L672"/>
      <c r="M672"/>
      <c r="N672"/>
      <c r="O672"/>
      <c r="P672"/>
      <c r="Q672"/>
      <c r="R672"/>
    </row>
    <row r="673" spans="1:18" ht="15" customHeight="1" thickBot="1">
      <c r="A673" s="413" t="s">
        <v>755</v>
      </c>
      <c r="B673" s="419">
        <v>1</v>
      </c>
      <c r="C673" s="419" t="s">
        <v>8442</v>
      </c>
      <c r="D673" s="407" t="s">
        <v>8443</v>
      </c>
      <c r="E673" s="413" t="s">
        <v>756</v>
      </c>
      <c r="F673" s="417" t="s">
        <v>23</v>
      </c>
      <c r="G673" s="418" t="s">
        <v>1434</v>
      </c>
      <c r="H673" s="416" t="s">
        <v>2457</v>
      </c>
      <c r="I673" s="431" t="s">
        <v>2456</v>
      </c>
      <c r="J673" s="430" t="s">
        <v>2457</v>
      </c>
      <c r="K673" s="404" t="s">
        <v>8444</v>
      </c>
      <c r="L673"/>
      <c r="M673"/>
      <c r="N673"/>
      <c r="O673"/>
      <c r="P673"/>
      <c r="Q673"/>
      <c r="R673"/>
    </row>
    <row r="674" spans="1:18" ht="15" customHeight="1" thickBot="1">
      <c r="A674" s="413" t="s">
        <v>5681</v>
      </c>
      <c r="B674" s="419">
        <v>1</v>
      </c>
      <c r="C674" s="419" t="s">
        <v>8445</v>
      </c>
      <c r="D674" s="407" t="s">
        <v>8446</v>
      </c>
      <c r="E674" s="413" t="s">
        <v>5682</v>
      </c>
      <c r="F674" s="417" t="s">
        <v>34</v>
      </c>
      <c r="G674" s="418" t="s">
        <v>1434</v>
      </c>
      <c r="H674" s="416" t="s">
        <v>8447</v>
      </c>
      <c r="I674" s="431" t="s">
        <v>5682</v>
      </c>
      <c r="J674" s="430" t="s">
        <v>8447</v>
      </c>
      <c r="K674" s="404" t="s">
        <v>8448</v>
      </c>
      <c r="L674"/>
      <c r="M674"/>
      <c r="N674"/>
      <c r="O674"/>
      <c r="P674"/>
      <c r="Q674"/>
      <c r="R674"/>
    </row>
    <row r="675" spans="1:18" ht="15" customHeight="1" thickBot="1">
      <c r="A675" s="413" t="s">
        <v>758</v>
      </c>
      <c r="B675" s="419">
        <v>1</v>
      </c>
      <c r="C675" s="419" t="s">
        <v>8449</v>
      </c>
      <c r="D675" s="407" t="s">
        <v>8456</v>
      </c>
      <c r="E675" s="413" t="s">
        <v>759</v>
      </c>
      <c r="F675" s="417" t="s">
        <v>23</v>
      </c>
      <c r="G675" s="418" t="s">
        <v>1434</v>
      </c>
      <c r="H675" s="416" t="s">
        <v>2459</v>
      </c>
      <c r="I675" s="431" t="s">
        <v>2458</v>
      </c>
      <c r="J675" s="430" t="s">
        <v>2459</v>
      </c>
      <c r="K675" s="404" t="s">
        <v>8457</v>
      </c>
      <c r="L675"/>
      <c r="M675"/>
      <c r="N675"/>
      <c r="O675"/>
      <c r="P675"/>
      <c r="Q675"/>
      <c r="R675"/>
    </row>
    <row r="676" spans="1:18" ht="15" customHeight="1" thickBot="1">
      <c r="A676" s="413" t="s">
        <v>758</v>
      </c>
      <c r="B676" s="419">
        <v>2</v>
      </c>
      <c r="C676" s="419" t="s">
        <v>8452</v>
      </c>
      <c r="D676" s="407" t="s">
        <v>8453</v>
      </c>
      <c r="E676" s="413" t="s">
        <v>759</v>
      </c>
      <c r="F676" s="417" t="s">
        <v>23</v>
      </c>
      <c r="G676" s="418" t="s">
        <v>1434</v>
      </c>
      <c r="H676" s="416" t="s">
        <v>2461</v>
      </c>
      <c r="I676" s="431" t="s">
        <v>2460</v>
      </c>
      <c r="J676" s="430" t="s">
        <v>2461</v>
      </c>
      <c r="K676" s="404" t="s">
        <v>8454</v>
      </c>
      <c r="L676"/>
      <c r="M676"/>
      <c r="N676"/>
      <c r="O676"/>
      <c r="P676"/>
      <c r="Q676"/>
      <c r="R676"/>
    </row>
    <row r="677" spans="1:18" ht="15" customHeight="1" thickBot="1">
      <c r="A677" s="413" t="s">
        <v>758</v>
      </c>
      <c r="B677" s="419">
        <v>3</v>
      </c>
      <c r="C677" s="419" t="s">
        <v>8455</v>
      </c>
      <c r="D677" s="407" t="s">
        <v>8450</v>
      </c>
      <c r="E677" s="413" t="s">
        <v>759</v>
      </c>
      <c r="F677" s="417" t="s">
        <v>23</v>
      </c>
      <c r="G677" s="418" t="s">
        <v>1434</v>
      </c>
      <c r="H677" s="416" t="s">
        <v>2463</v>
      </c>
      <c r="I677" s="431" t="s">
        <v>2462</v>
      </c>
      <c r="J677" s="430" t="s">
        <v>2463</v>
      </c>
      <c r="K677" s="404" t="s">
        <v>8451</v>
      </c>
      <c r="L677"/>
      <c r="M677"/>
      <c r="N677"/>
      <c r="O677"/>
      <c r="P677"/>
      <c r="Q677"/>
      <c r="R677"/>
    </row>
    <row r="678" spans="1:18" ht="15" customHeight="1" thickBot="1">
      <c r="A678" s="413" t="s">
        <v>760</v>
      </c>
      <c r="B678" s="419">
        <v>1</v>
      </c>
      <c r="C678" s="419" t="s">
        <v>8458</v>
      </c>
      <c r="D678" s="407" t="s">
        <v>8462</v>
      </c>
      <c r="E678" s="413" t="s">
        <v>761</v>
      </c>
      <c r="F678" s="417" t="s">
        <v>23</v>
      </c>
      <c r="G678" s="418" t="s">
        <v>1434</v>
      </c>
      <c r="H678" s="416" t="s">
        <v>2465</v>
      </c>
      <c r="I678" s="431" t="s">
        <v>2464</v>
      </c>
      <c r="J678" s="430" t="s">
        <v>2465</v>
      </c>
      <c r="K678" s="404" t="s">
        <v>8463</v>
      </c>
      <c r="L678"/>
      <c r="M678"/>
      <c r="N678"/>
      <c r="O678"/>
      <c r="P678"/>
      <c r="Q678"/>
      <c r="R678"/>
    </row>
    <row r="679" spans="1:18" ht="15" customHeight="1" thickBot="1">
      <c r="A679" s="413" t="s">
        <v>760</v>
      </c>
      <c r="B679" s="419">
        <v>2</v>
      </c>
      <c r="C679" s="419" t="s">
        <v>8461</v>
      </c>
      <c r="D679" s="407" t="s">
        <v>8459</v>
      </c>
      <c r="E679" s="413" t="s">
        <v>761</v>
      </c>
      <c r="F679" s="417" t="s">
        <v>23</v>
      </c>
      <c r="G679" s="418" t="s">
        <v>1434</v>
      </c>
      <c r="H679" s="416" t="s">
        <v>2467</v>
      </c>
      <c r="I679" s="431" t="s">
        <v>2466</v>
      </c>
      <c r="J679" s="430" t="s">
        <v>2467</v>
      </c>
      <c r="K679" s="404" t="s">
        <v>8460</v>
      </c>
      <c r="L679"/>
      <c r="M679"/>
      <c r="N679"/>
      <c r="O679"/>
      <c r="P679"/>
      <c r="Q679"/>
      <c r="R679"/>
    </row>
    <row r="680" spans="1:18" ht="15" customHeight="1" thickBot="1">
      <c r="A680" s="413" t="s">
        <v>762</v>
      </c>
      <c r="B680" s="419">
        <v>1</v>
      </c>
      <c r="C680" s="419" t="s">
        <v>8464</v>
      </c>
      <c r="D680" s="407" t="s">
        <v>8468</v>
      </c>
      <c r="E680" s="413" t="s">
        <v>763</v>
      </c>
      <c r="F680" s="417" t="s">
        <v>23</v>
      </c>
      <c r="G680" s="418" t="s">
        <v>1434</v>
      </c>
      <c r="H680" s="416" t="s">
        <v>2469</v>
      </c>
      <c r="I680" s="431" t="s">
        <v>2468</v>
      </c>
      <c r="J680" s="430" t="s">
        <v>2469</v>
      </c>
      <c r="K680" s="404" t="s">
        <v>8469</v>
      </c>
      <c r="L680"/>
      <c r="M680"/>
      <c r="N680"/>
      <c r="O680"/>
      <c r="P680"/>
      <c r="Q680"/>
      <c r="R680"/>
    </row>
    <row r="681" spans="1:18" ht="15" customHeight="1" thickBot="1">
      <c r="A681" s="413" t="s">
        <v>762</v>
      </c>
      <c r="B681" s="419">
        <v>2</v>
      </c>
      <c r="C681" s="419" t="s">
        <v>8467</v>
      </c>
      <c r="D681" s="407" t="s">
        <v>8474</v>
      </c>
      <c r="E681" s="413" t="s">
        <v>763</v>
      </c>
      <c r="F681" s="417" t="s">
        <v>23</v>
      </c>
      <c r="G681" s="418" t="s">
        <v>1434</v>
      </c>
      <c r="H681" s="416" t="s">
        <v>2471</v>
      </c>
      <c r="I681" s="431" t="s">
        <v>2470</v>
      </c>
      <c r="J681" s="430" t="s">
        <v>2471</v>
      </c>
      <c r="K681" s="404" t="s">
        <v>8475</v>
      </c>
      <c r="L681"/>
      <c r="M681"/>
      <c r="N681"/>
      <c r="O681"/>
      <c r="P681"/>
      <c r="Q681"/>
      <c r="R681"/>
    </row>
    <row r="682" spans="1:18" ht="15" customHeight="1" thickBot="1">
      <c r="A682" s="413" t="s">
        <v>762</v>
      </c>
      <c r="B682" s="419">
        <v>3</v>
      </c>
      <c r="C682" s="419" t="s">
        <v>8470</v>
      </c>
      <c r="D682" s="407" t="s">
        <v>8471</v>
      </c>
      <c r="E682" s="413" t="s">
        <v>763</v>
      </c>
      <c r="F682" s="417" t="s">
        <v>23</v>
      </c>
      <c r="G682" s="418" t="s">
        <v>1434</v>
      </c>
      <c r="H682" s="416" t="s">
        <v>2473</v>
      </c>
      <c r="I682" s="431" t="s">
        <v>2472</v>
      </c>
      <c r="J682" s="430" t="s">
        <v>2473</v>
      </c>
      <c r="K682" s="404" t="s">
        <v>8472</v>
      </c>
      <c r="L682"/>
      <c r="M682"/>
      <c r="N682"/>
      <c r="O682"/>
      <c r="P682"/>
      <c r="Q682"/>
      <c r="R682"/>
    </row>
    <row r="683" spans="1:18" ht="15" customHeight="1" thickBot="1">
      <c r="A683" s="413" t="s">
        <v>762</v>
      </c>
      <c r="B683" s="419">
        <v>4</v>
      </c>
      <c r="C683" s="419" t="s">
        <v>8473</v>
      </c>
      <c r="D683" s="407" t="s">
        <v>8465</v>
      </c>
      <c r="E683" s="413" t="s">
        <v>763</v>
      </c>
      <c r="F683" s="417" t="s">
        <v>23</v>
      </c>
      <c r="G683" s="418" t="s">
        <v>1434</v>
      </c>
      <c r="H683" s="416" t="s">
        <v>2475</v>
      </c>
      <c r="I683" s="431" t="s">
        <v>2474</v>
      </c>
      <c r="J683" s="430" t="s">
        <v>2475</v>
      </c>
      <c r="K683" s="404" t="s">
        <v>8466</v>
      </c>
      <c r="L683"/>
      <c r="M683"/>
      <c r="N683"/>
      <c r="O683"/>
      <c r="P683"/>
      <c r="Q683"/>
      <c r="R683"/>
    </row>
    <row r="684" spans="1:18" ht="15" customHeight="1" thickBot="1">
      <c r="A684" s="413" t="s">
        <v>764</v>
      </c>
      <c r="B684" s="419">
        <v>1</v>
      </c>
      <c r="C684" s="419" t="s">
        <v>8476</v>
      </c>
      <c r="D684" s="407" t="s">
        <v>8480</v>
      </c>
      <c r="E684" s="413" t="s">
        <v>765</v>
      </c>
      <c r="F684" s="417" t="s">
        <v>23</v>
      </c>
      <c r="G684" s="418" t="s">
        <v>1434</v>
      </c>
      <c r="H684" s="416" t="s">
        <v>2477</v>
      </c>
      <c r="I684" s="431" t="s">
        <v>2476</v>
      </c>
      <c r="J684" s="430" t="s">
        <v>2477</v>
      </c>
      <c r="K684" s="404" t="s">
        <v>8478</v>
      </c>
      <c r="L684"/>
      <c r="M684"/>
      <c r="N684"/>
      <c r="O684"/>
      <c r="P684"/>
      <c r="Q684"/>
      <c r="R684"/>
    </row>
    <row r="685" spans="1:18" ht="15" customHeight="1" thickBot="1">
      <c r="A685" s="413" t="s">
        <v>764</v>
      </c>
      <c r="B685" s="419">
        <v>2</v>
      </c>
      <c r="C685" s="419" t="s">
        <v>8479</v>
      </c>
      <c r="D685" s="407" t="s">
        <v>8477</v>
      </c>
      <c r="E685" s="413" t="s">
        <v>765</v>
      </c>
      <c r="F685" s="417" t="s">
        <v>23</v>
      </c>
      <c r="G685" s="418" t="s">
        <v>1434</v>
      </c>
      <c r="H685" s="416" t="s">
        <v>2479</v>
      </c>
      <c r="I685" s="431" t="s">
        <v>2478</v>
      </c>
      <c r="J685" s="430" t="s">
        <v>2479</v>
      </c>
      <c r="K685" s="404" t="s">
        <v>8478</v>
      </c>
      <c r="L685"/>
      <c r="M685"/>
      <c r="N685"/>
      <c r="O685"/>
      <c r="P685"/>
      <c r="Q685"/>
      <c r="R685"/>
    </row>
    <row r="686" spans="1:18" ht="15" customHeight="1" thickBot="1">
      <c r="A686" s="413" t="s">
        <v>766</v>
      </c>
      <c r="B686" s="419">
        <v>1</v>
      </c>
      <c r="C686" s="419" t="s">
        <v>8481</v>
      </c>
      <c r="D686" s="407" t="s">
        <v>8482</v>
      </c>
      <c r="E686" s="413" t="s">
        <v>767</v>
      </c>
      <c r="F686" s="417" t="s">
        <v>23</v>
      </c>
      <c r="G686" s="418" t="s">
        <v>1434</v>
      </c>
      <c r="H686" s="416" t="s">
        <v>2481</v>
      </c>
      <c r="I686" s="431" t="s">
        <v>2480</v>
      </c>
      <c r="J686" s="430" t="s">
        <v>2481</v>
      </c>
      <c r="K686" s="404" t="s">
        <v>8483</v>
      </c>
      <c r="L686"/>
      <c r="M686"/>
      <c r="N686"/>
      <c r="O686"/>
      <c r="P686"/>
      <c r="Q686"/>
      <c r="R686"/>
    </row>
    <row r="687" spans="1:18" ht="15" customHeight="1" thickBot="1">
      <c r="A687" s="413" t="s">
        <v>768</v>
      </c>
      <c r="B687" s="419">
        <v>1</v>
      </c>
      <c r="C687" s="419" t="s">
        <v>8484</v>
      </c>
      <c r="D687" s="407" t="s">
        <v>8488</v>
      </c>
      <c r="E687" s="413" t="s">
        <v>769</v>
      </c>
      <c r="F687" s="417" t="s">
        <v>23</v>
      </c>
      <c r="G687" s="418" t="s">
        <v>1434</v>
      </c>
      <c r="H687" s="416" t="s">
        <v>2483</v>
      </c>
      <c r="I687" s="431" t="s">
        <v>2482</v>
      </c>
      <c r="J687" s="430" t="s">
        <v>2483</v>
      </c>
      <c r="K687" s="404" t="s">
        <v>8486</v>
      </c>
      <c r="L687"/>
      <c r="M687"/>
      <c r="N687"/>
      <c r="O687"/>
      <c r="P687"/>
      <c r="Q687"/>
      <c r="R687"/>
    </row>
    <row r="688" spans="1:18" ht="15" customHeight="1" thickBot="1">
      <c r="A688" s="413" t="s">
        <v>768</v>
      </c>
      <c r="B688" s="419">
        <v>2</v>
      </c>
      <c r="C688" s="419" t="s">
        <v>8487</v>
      </c>
      <c r="D688" s="407" t="s">
        <v>8485</v>
      </c>
      <c r="E688" s="413" t="s">
        <v>769</v>
      </c>
      <c r="F688" s="417" t="s">
        <v>23</v>
      </c>
      <c r="G688" s="418" t="s">
        <v>1434</v>
      </c>
      <c r="H688" s="416" t="s">
        <v>2485</v>
      </c>
      <c r="I688" s="431" t="s">
        <v>2484</v>
      </c>
      <c r="J688" s="430" t="s">
        <v>2485</v>
      </c>
      <c r="K688" s="404" t="s">
        <v>8486</v>
      </c>
      <c r="L688"/>
      <c r="M688"/>
      <c r="N688"/>
      <c r="O688"/>
      <c r="P688"/>
      <c r="Q688"/>
      <c r="R688"/>
    </row>
    <row r="689" spans="1:18" ht="15" customHeight="1" thickBot="1">
      <c r="A689" s="413" t="s">
        <v>770</v>
      </c>
      <c r="B689" s="419">
        <v>1</v>
      </c>
      <c r="C689" s="419" t="s">
        <v>8489</v>
      </c>
      <c r="D689" s="407" t="s">
        <v>8490</v>
      </c>
      <c r="E689" s="413" t="s">
        <v>771</v>
      </c>
      <c r="F689" s="417" t="s">
        <v>23</v>
      </c>
      <c r="G689" s="418" t="s">
        <v>1434</v>
      </c>
      <c r="H689" s="416" t="s">
        <v>2487</v>
      </c>
      <c r="I689" s="431" t="s">
        <v>2486</v>
      </c>
      <c r="J689" s="430" t="s">
        <v>2487</v>
      </c>
      <c r="K689" s="404" t="s">
        <v>8491</v>
      </c>
      <c r="L689"/>
      <c r="M689"/>
      <c r="N689"/>
      <c r="O689"/>
      <c r="P689"/>
      <c r="Q689"/>
      <c r="R689"/>
    </row>
    <row r="690" spans="1:18" ht="15" customHeight="1" thickBot="1">
      <c r="A690" s="413" t="s">
        <v>772</v>
      </c>
      <c r="B690" s="419">
        <v>1</v>
      </c>
      <c r="C690" s="419" t="s">
        <v>8492</v>
      </c>
      <c r="D690" s="407" t="s">
        <v>8493</v>
      </c>
      <c r="E690" s="413" t="s">
        <v>773</v>
      </c>
      <c r="F690" s="417" t="s">
        <v>23</v>
      </c>
      <c r="G690" s="418" t="s">
        <v>1434</v>
      </c>
      <c r="H690" s="416" t="s">
        <v>2489</v>
      </c>
      <c r="I690" s="431" t="s">
        <v>2488</v>
      </c>
      <c r="J690" s="430" t="s">
        <v>2489</v>
      </c>
      <c r="K690" s="404" t="s">
        <v>8494</v>
      </c>
      <c r="L690"/>
      <c r="M690"/>
      <c r="N690"/>
      <c r="O690"/>
      <c r="P690"/>
      <c r="Q690"/>
      <c r="R690"/>
    </row>
    <row r="691" spans="1:18" ht="15" customHeight="1" thickBot="1">
      <c r="A691" s="413" t="s">
        <v>774</v>
      </c>
      <c r="B691" s="419">
        <v>1</v>
      </c>
      <c r="C691" s="419" t="s">
        <v>8495</v>
      </c>
      <c r="D691" s="407" t="s">
        <v>8496</v>
      </c>
      <c r="E691" s="413" t="s">
        <v>775</v>
      </c>
      <c r="F691" s="417" t="s">
        <v>34</v>
      </c>
      <c r="G691" s="418" t="s">
        <v>1434</v>
      </c>
      <c r="H691" s="416" t="s">
        <v>4023</v>
      </c>
      <c r="I691" s="431" t="s">
        <v>775</v>
      </c>
      <c r="J691" s="430" t="s">
        <v>4023</v>
      </c>
      <c r="K691" s="404" t="s">
        <v>8497</v>
      </c>
      <c r="L691"/>
      <c r="M691"/>
      <c r="N691"/>
      <c r="O691"/>
      <c r="P691"/>
      <c r="Q691"/>
      <c r="R691"/>
    </row>
    <row r="692" spans="1:18" ht="15" customHeight="1" thickBot="1">
      <c r="A692" s="413" t="s">
        <v>776</v>
      </c>
      <c r="B692" s="419">
        <v>1</v>
      </c>
      <c r="C692" s="419" t="s">
        <v>8498</v>
      </c>
      <c r="D692" s="407" t="s">
        <v>8502</v>
      </c>
      <c r="E692" s="413" t="s">
        <v>777</v>
      </c>
      <c r="F692" s="417" t="s">
        <v>23</v>
      </c>
      <c r="G692" s="418" t="s">
        <v>1434</v>
      </c>
      <c r="H692" s="416" t="s">
        <v>2491</v>
      </c>
      <c r="I692" s="431" t="s">
        <v>2490</v>
      </c>
      <c r="J692" s="430" t="s">
        <v>2491</v>
      </c>
      <c r="K692" s="404" t="s">
        <v>8500</v>
      </c>
      <c r="L692"/>
      <c r="M692"/>
      <c r="N692"/>
      <c r="O692"/>
      <c r="P692"/>
      <c r="Q692"/>
      <c r="R692"/>
    </row>
    <row r="693" spans="1:18" ht="15" customHeight="1" thickBot="1">
      <c r="A693" s="413" t="s">
        <v>776</v>
      </c>
      <c r="B693" s="419">
        <v>2</v>
      </c>
      <c r="C693" s="419" t="s">
        <v>8501</v>
      </c>
      <c r="D693" s="407" t="s">
        <v>8499</v>
      </c>
      <c r="E693" s="413" t="s">
        <v>777</v>
      </c>
      <c r="F693" s="417" t="s">
        <v>23</v>
      </c>
      <c r="G693" s="418" t="s">
        <v>1434</v>
      </c>
      <c r="H693" s="416" t="s">
        <v>2493</v>
      </c>
      <c r="I693" s="431" t="s">
        <v>2492</v>
      </c>
      <c r="J693" s="430" t="s">
        <v>2493</v>
      </c>
      <c r="K693" s="404" t="s">
        <v>8500</v>
      </c>
      <c r="L693"/>
      <c r="M693"/>
      <c r="N693"/>
      <c r="O693"/>
      <c r="P693"/>
      <c r="Q693"/>
      <c r="R693"/>
    </row>
    <row r="694" spans="1:18" ht="15" customHeight="1" thickBot="1">
      <c r="A694" s="413" t="s">
        <v>778</v>
      </c>
      <c r="B694" s="419">
        <v>1</v>
      </c>
      <c r="C694" s="419" t="s">
        <v>8503</v>
      </c>
      <c r="D694" s="407" t="s">
        <v>8504</v>
      </c>
      <c r="E694" s="413" t="s">
        <v>779</v>
      </c>
      <c r="F694" s="417" t="s">
        <v>23</v>
      </c>
      <c r="G694" s="418" t="s">
        <v>1434</v>
      </c>
      <c r="H694" s="416" t="s">
        <v>2495</v>
      </c>
      <c r="I694" s="431" t="s">
        <v>2494</v>
      </c>
      <c r="J694" s="430" t="s">
        <v>2495</v>
      </c>
      <c r="K694" s="404" t="s">
        <v>8505</v>
      </c>
      <c r="L694"/>
      <c r="M694"/>
      <c r="N694"/>
      <c r="O694"/>
      <c r="P694"/>
      <c r="Q694"/>
      <c r="R694"/>
    </row>
    <row r="695" spans="1:18" ht="15" customHeight="1" thickBot="1">
      <c r="A695" s="413" t="s">
        <v>780</v>
      </c>
      <c r="B695" s="419">
        <v>1</v>
      </c>
      <c r="C695" s="419" t="s">
        <v>8506</v>
      </c>
      <c r="D695" s="407" t="s">
        <v>8507</v>
      </c>
      <c r="E695" s="413" t="s">
        <v>781</v>
      </c>
      <c r="F695" s="417" t="s">
        <v>34</v>
      </c>
      <c r="G695" s="418" t="s">
        <v>1434</v>
      </c>
      <c r="H695" s="416" t="s">
        <v>4024</v>
      </c>
      <c r="I695" s="431" t="s">
        <v>781</v>
      </c>
      <c r="J695" s="430" t="s">
        <v>4024</v>
      </c>
      <c r="K695" s="404" t="s">
        <v>8508</v>
      </c>
      <c r="L695"/>
      <c r="M695"/>
      <c r="N695"/>
      <c r="O695"/>
      <c r="P695"/>
      <c r="Q695"/>
      <c r="R695"/>
    </row>
    <row r="696" spans="1:18" ht="15" customHeight="1" thickBot="1">
      <c r="A696" s="413" t="s">
        <v>782</v>
      </c>
      <c r="B696" s="419">
        <v>1</v>
      </c>
      <c r="C696" s="419" t="s">
        <v>8509</v>
      </c>
      <c r="D696" s="407" t="s">
        <v>8510</v>
      </c>
      <c r="E696" s="413" t="s">
        <v>783</v>
      </c>
      <c r="F696" s="417" t="s">
        <v>23</v>
      </c>
      <c r="G696" s="418" t="s">
        <v>1434</v>
      </c>
      <c r="H696" s="416" t="s">
        <v>2496</v>
      </c>
      <c r="I696" s="431" t="s">
        <v>8511</v>
      </c>
      <c r="J696" s="430" t="s">
        <v>2496</v>
      </c>
      <c r="K696" s="404" t="s">
        <v>8512</v>
      </c>
      <c r="L696"/>
      <c r="M696"/>
      <c r="N696"/>
      <c r="O696"/>
      <c r="P696"/>
      <c r="Q696"/>
      <c r="R696"/>
    </row>
    <row r="697" spans="1:18" ht="15" customHeight="1" thickBot="1">
      <c r="A697" s="413" t="s">
        <v>785</v>
      </c>
      <c r="B697" s="419">
        <v>1</v>
      </c>
      <c r="C697" s="419" t="s">
        <v>8513</v>
      </c>
      <c r="D697" s="407" t="s">
        <v>8517</v>
      </c>
      <c r="E697" s="413" t="s">
        <v>786</v>
      </c>
      <c r="F697" s="417" t="s">
        <v>23</v>
      </c>
      <c r="G697" s="418" t="s">
        <v>1434</v>
      </c>
      <c r="H697" s="416" t="s">
        <v>2498</v>
      </c>
      <c r="I697" s="431" t="s">
        <v>2497</v>
      </c>
      <c r="J697" s="430" t="s">
        <v>2498</v>
      </c>
      <c r="K697" s="404" t="s">
        <v>8518</v>
      </c>
      <c r="L697"/>
      <c r="M697"/>
      <c r="N697"/>
      <c r="O697"/>
      <c r="P697"/>
      <c r="Q697"/>
      <c r="R697"/>
    </row>
    <row r="698" spans="1:18" ht="15" customHeight="1" thickBot="1">
      <c r="A698" s="413" t="s">
        <v>785</v>
      </c>
      <c r="B698" s="419">
        <v>2</v>
      </c>
      <c r="C698" s="419" t="s">
        <v>8516</v>
      </c>
      <c r="D698" s="407" t="s">
        <v>8514</v>
      </c>
      <c r="E698" s="413" t="s">
        <v>786</v>
      </c>
      <c r="F698" s="417" t="s">
        <v>23</v>
      </c>
      <c r="G698" s="418" t="s">
        <v>1434</v>
      </c>
      <c r="H698" s="416" t="s">
        <v>2500</v>
      </c>
      <c r="I698" s="431" t="s">
        <v>2499</v>
      </c>
      <c r="J698" s="430" t="s">
        <v>2500</v>
      </c>
      <c r="K698" s="404" t="s">
        <v>8515</v>
      </c>
      <c r="L698"/>
      <c r="M698"/>
      <c r="N698"/>
      <c r="O698"/>
      <c r="P698"/>
      <c r="Q698"/>
      <c r="R698"/>
    </row>
    <row r="699" spans="1:18" ht="15" customHeight="1" thickBot="1">
      <c r="A699" s="413" t="s">
        <v>787</v>
      </c>
      <c r="B699" s="419">
        <v>1</v>
      </c>
      <c r="C699" s="419" t="s">
        <v>8519</v>
      </c>
      <c r="D699" s="407" t="s">
        <v>8523</v>
      </c>
      <c r="E699" s="413" t="s">
        <v>788</v>
      </c>
      <c r="F699" s="417" t="s">
        <v>23</v>
      </c>
      <c r="G699" s="418" t="s">
        <v>1434</v>
      </c>
      <c r="H699" s="416" t="s">
        <v>2502</v>
      </c>
      <c r="I699" s="431" t="s">
        <v>2501</v>
      </c>
      <c r="J699" s="430" t="s">
        <v>2502</v>
      </c>
      <c r="K699" s="405" t="s">
        <v>8524</v>
      </c>
      <c r="L699"/>
      <c r="M699"/>
      <c r="N699"/>
      <c r="O699"/>
      <c r="P699"/>
      <c r="Q699"/>
      <c r="R699"/>
    </row>
    <row r="700" spans="1:18" ht="15" customHeight="1" thickBot="1">
      <c r="A700" s="413" t="s">
        <v>787</v>
      </c>
      <c r="B700" s="419">
        <v>2</v>
      </c>
      <c r="C700" s="419" t="s">
        <v>8522</v>
      </c>
      <c r="D700" s="407" t="s">
        <v>8520</v>
      </c>
      <c r="E700" s="413" t="s">
        <v>788</v>
      </c>
      <c r="F700" s="417" t="s">
        <v>23</v>
      </c>
      <c r="G700" s="418" t="s">
        <v>1434</v>
      </c>
      <c r="H700" s="416" t="s">
        <v>2504</v>
      </c>
      <c r="I700" s="431" t="s">
        <v>2503</v>
      </c>
      <c r="J700" s="430" t="s">
        <v>2504</v>
      </c>
      <c r="K700" s="404" t="s">
        <v>8521</v>
      </c>
      <c r="L700"/>
      <c r="M700"/>
      <c r="N700"/>
      <c r="O700"/>
      <c r="P700"/>
      <c r="Q700"/>
      <c r="R700"/>
    </row>
    <row r="701" spans="1:18" ht="15" customHeight="1" thickBot="1">
      <c r="A701" s="413" t="s">
        <v>789</v>
      </c>
      <c r="B701" s="419">
        <v>1</v>
      </c>
      <c r="C701" s="419" t="s">
        <v>8525</v>
      </c>
      <c r="D701" s="407" t="s">
        <v>8526</v>
      </c>
      <c r="E701" s="413" t="s">
        <v>790</v>
      </c>
      <c r="F701" s="417" t="s">
        <v>23</v>
      </c>
      <c r="G701" s="418" t="s">
        <v>1434</v>
      </c>
      <c r="H701" s="416" t="s">
        <v>2506</v>
      </c>
      <c r="I701" s="431" t="s">
        <v>2505</v>
      </c>
      <c r="J701" s="430" t="s">
        <v>2506</v>
      </c>
      <c r="K701" s="404" t="s">
        <v>8527</v>
      </c>
      <c r="L701"/>
      <c r="M701"/>
      <c r="N701"/>
      <c r="O701"/>
      <c r="P701"/>
      <c r="Q701"/>
      <c r="R701"/>
    </row>
    <row r="702" spans="1:18" ht="15" customHeight="1" thickBot="1">
      <c r="A702" s="413" t="s">
        <v>791</v>
      </c>
      <c r="B702" s="419">
        <v>1</v>
      </c>
      <c r="C702" s="419" t="s">
        <v>8528</v>
      </c>
      <c r="D702" s="407" t="s">
        <v>8532</v>
      </c>
      <c r="E702" s="413" t="s">
        <v>792</v>
      </c>
      <c r="F702" s="417" t="s">
        <v>23</v>
      </c>
      <c r="G702" s="418" t="s">
        <v>1434</v>
      </c>
      <c r="H702" s="416" t="s">
        <v>3793</v>
      </c>
      <c r="I702" s="431" t="s">
        <v>3792</v>
      </c>
      <c r="J702" s="430" t="s">
        <v>3793</v>
      </c>
      <c r="K702" s="404" t="s">
        <v>8533</v>
      </c>
      <c r="L702"/>
      <c r="M702"/>
      <c r="N702"/>
      <c r="O702"/>
      <c r="P702"/>
      <c r="Q702"/>
      <c r="R702"/>
    </row>
    <row r="703" spans="1:18" ht="15" customHeight="1" thickBot="1">
      <c r="A703" s="413" t="s">
        <v>791</v>
      </c>
      <c r="B703" s="419">
        <v>2</v>
      </c>
      <c r="C703" s="419" t="s">
        <v>8531</v>
      </c>
      <c r="D703" s="407" t="s">
        <v>8529</v>
      </c>
      <c r="E703" s="413" t="s">
        <v>792</v>
      </c>
      <c r="F703" s="417" t="s">
        <v>23</v>
      </c>
      <c r="G703" s="418" t="s">
        <v>1434</v>
      </c>
      <c r="H703" s="416" t="s">
        <v>2508</v>
      </c>
      <c r="I703" s="431" t="s">
        <v>2507</v>
      </c>
      <c r="J703" s="430" t="s">
        <v>2508</v>
      </c>
      <c r="K703" s="404" t="s">
        <v>8530</v>
      </c>
      <c r="L703"/>
      <c r="M703"/>
      <c r="N703"/>
      <c r="O703"/>
      <c r="P703"/>
      <c r="Q703"/>
      <c r="R703"/>
    </row>
    <row r="704" spans="1:18" ht="15" customHeight="1" thickBot="1">
      <c r="A704" s="413" t="s">
        <v>793</v>
      </c>
      <c r="B704" s="419">
        <v>1</v>
      </c>
      <c r="C704" s="419" t="s">
        <v>8534</v>
      </c>
      <c r="D704" s="407" t="s">
        <v>8538</v>
      </c>
      <c r="E704" s="413" t="s">
        <v>794</v>
      </c>
      <c r="F704" s="417" t="s">
        <v>23</v>
      </c>
      <c r="G704" s="418" t="s">
        <v>1434</v>
      </c>
      <c r="H704" s="416" t="s">
        <v>2510</v>
      </c>
      <c r="I704" s="431" t="s">
        <v>2509</v>
      </c>
      <c r="J704" s="430" t="s">
        <v>2510</v>
      </c>
      <c r="K704" s="404" t="s">
        <v>8536</v>
      </c>
      <c r="L704"/>
      <c r="M704"/>
      <c r="N704"/>
      <c r="O704"/>
      <c r="P704"/>
      <c r="Q704"/>
      <c r="R704"/>
    </row>
    <row r="705" spans="1:18" ht="15" customHeight="1" thickBot="1">
      <c r="A705" s="413" t="s">
        <v>793</v>
      </c>
      <c r="B705" s="419">
        <v>2</v>
      </c>
      <c r="C705" s="419" t="s">
        <v>8537</v>
      </c>
      <c r="D705" s="407" t="s">
        <v>8535</v>
      </c>
      <c r="E705" s="413" t="s">
        <v>794</v>
      </c>
      <c r="F705" s="417" t="s">
        <v>23</v>
      </c>
      <c r="G705" s="418" t="s">
        <v>1434</v>
      </c>
      <c r="H705" s="416" t="s">
        <v>2512</v>
      </c>
      <c r="I705" s="431" t="s">
        <v>2511</v>
      </c>
      <c r="J705" s="430" t="s">
        <v>2512</v>
      </c>
      <c r="K705" s="404" t="s">
        <v>8536</v>
      </c>
      <c r="L705"/>
      <c r="M705"/>
      <c r="N705"/>
      <c r="O705"/>
      <c r="P705"/>
      <c r="Q705"/>
      <c r="R705"/>
    </row>
    <row r="706" spans="1:18" ht="15" customHeight="1" thickBot="1">
      <c r="A706" s="413" t="s">
        <v>795</v>
      </c>
      <c r="B706" s="419">
        <v>1</v>
      </c>
      <c r="C706" s="419" t="s">
        <v>8539</v>
      </c>
      <c r="D706" s="407" t="s">
        <v>8540</v>
      </c>
      <c r="E706" s="413" t="s">
        <v>796</v>
      </c>
      <c r="F706" s="417" t="s">
        <v>23</v>
      </c>
      <c r="G706" s="418" t="s">
        <v>1434</v>
      </c>
      <c r="H706" s="416" t="s">
        <v>2514</v>
      </c>
      <c r="I706" s="431" t="s">
        <v>2513</v>
      </c>
      <c r="J706" s="430" t="s">
        <v>2514</v>
      </c>
      <c r="K706" s="404" t="s">
        <v>8541</v>
      </c>
      <c r="L706"/>
      <c r="M706"/>
      <c r="N706"/>
      <c r="O706"/>
      <c r="P706"/>
      <c r="Q706"/>
      <c r="R706"/>
    </row>
    <row r="707" spans="1:18" ht="15" customHeight="1" thickBot="1">
      <c r="A707" s="413" t="s">
        <v>797</v>
      </c>
      <c r="B707" s="419">
        <v>1</v>
      </c>
      <c r="C707" s="419" t="s">
        <v>8542</v>
      </c>
      <c r="D707" s="407" t="s">
        <v>8543</v>
      </c>
      <c r="E707" s="413" t="s">
        <v>798</v>
      </c>
      <c r="F707" s="417" t="s">
        <v>23</v>
      </c>
      <c r="G707" s="418" t="s">
        <v>1434</v>
      </c>
      <c r="H707" s="416" t="s">
        <v>2516</v>
      </c>
      <c r="I707" s="431" t="s">
        <v>2515</v>
      </c>
      <c r="J707" s="430" t="s">
        <v>2516</v>
      </c>
      <c r="K707" s="404" t="s">
        <v>8544</v>
      </c>
      <c r="L707"/>
      <c r="M707"/>
      <c r="N707"/>
      <c r="O707"/>
      <c r="P707"/>
      <c r="Q707"/>
      <c r="R707"/>
    </row>
    <row r="708" spans="1:18" ht="15" customHeight="1" thickBot="1">
      <c r="A708" s="413" t="s">
        <v>797</v>
      </c>
      <c r="B708" s="419">
        <v>2</v>
      </c>
      <c r="C708" s="419" t="s">
        <v>8545</v>
      </c>
      <c r="D708" s="407" t="s">
        <v>8546</v>
      </c>
      <c r="E708" s="413" t="s">
        <v>798</v>
      </c>
      <c r="F708" s="417" t="s">
        <v>23</v>
      </c>
      <c r="G708" s="418" t="s">
        <v>1434</v>
      </c>
      <c r="H708" s="416" t="s">
        <v>2518</v>
      </c>
      <c r="I708" s="431" t="s">
        <v>2517</v>
      </c>
      <c r="J708" s="430" t="s">
        <v>2518</v>
      </c>
      <c r="K708" s="404" t="s">
        <v>8544</v>
      </c>
      <c r="L708"/>
      <c r="M708"/>
      <c r="N708"/>
      <c r="O708"/>
      <c r="P708"/>
      <c r="Q708"/>
      <c r="R708"/>
    </row>
    <row r="709" spans="1:18" ht="15" customHeight="1" thickBot="1">
      <c r="A709" s="413" t="s">
        <v>799</v>
      </c>
      <c r="B709" s="419">
        <v>1</v>
      </c>
      <c r="C709" s="419" t="s">
        <v>8547</v>
      </c>
      <c r="D709" s="407" t="s">
        <v>8548</v>
      </c>
      <c r="E709" s="413" t="s">
        <v>800</v>
      </c>
      <c r="F709" s="417" t="s">
        <v>23</v>
      </c>
      <c r="G709" s="418" t="s">
        <v>1434</v>
      </c>
      <c r="H709" s="416" t="s">
        <v>2520</v>
      </c>
      <c r="I709" s="431" t="s">
        <v>2519</v>
      </c>
      <c r="J709" s="430" t="s">
        <v>2520</v>
      </c>
      <c r="K709" s="404" t="s">
        <v>8549</v>
      </c>
      <c r="L709"/>
      <c r="M709"/>
      <c r="N709"/>
      <c r="O709"/>
      <c r="P709"/>
      <c r="Q709"/>
      <c r="R709"/>
    </row>
    <row r="710" spans="1:18" ht="15" customHeight="1" thickBot="1">
      <c r="A710" s="413" t="s">
        <v>799</v>
      </c>
      <c r="B710" s="419">
        <v>2</v>
      </c>
      <c r="C710" s="419" t="s">
        <v>8550</v>
      </c>
      <c r="D710" s="407" t="s">
        <v>8551</v>
      </c>
      <c r="E710" s="413" t="s">
        <v>800</v>
      </c>
      <c r="F710" s="417" t="s">
        <v>23</v>
      </c>
      <c r="G710" s="418" t="s">
        <v>1434</v>
      </c>
      <c r="H710" s="416" t="s">
        <v>2522</v>
      </c>
      <c r="I710" s="431" t="s">
        <v>2521</v>
      </c>
      <c r="J710" s="430" t="s">
        <v>2522</v>
      </c>
      <c r="K710" s="404" t="s">
        <v>8549</v>
      </c>
      <c r="L710"/>
      <c r="M710"/>
      <c r="N710"/>
      <c r="O710"/>
      <c r="P710"/>
      <c r="Q710"/>
      <c r="R710"/>
    </row>
    <row r="711" spans="1:18" ht="15" customHeight="1" thickBot="1">
      <c r="A711" s="413" t="s">
        <v>801</v>
      </c>
      <c r="B711" s="419">
        <v>1</v>
      </c>
      <c r="C711" s="419" t="s">
        <v>8552</v>
      </c>
      <c r="D711" s="407" t="s">
        <v>8553</v>
      </c>
      <c r="E711" s="413" t="s">
        <v>802</v>
      </c>
      <c r="F711" s="417" t="s">
        <v>23</v>
      </c>
      <c r="G711" s="418" t="s">
        <v>1434</v>
      </c>
      <c r="H711" s="416" t="s">
        <v>2524</v>
      </c>
      <c r="I711" s="431" t="s">
        <v>2523</v>
      </c>
      <c r="J711" s="430" t="s">
        <v>2524</v>
      </c>
      <c r="K711" s="404" t="s">
        <v>8554</v>
      </c>
      <c r="L711"/>
      <c r="M711"/>
      <c r="N711"/>
      <c r="O711"/>
      <c r="P711"/>
      <c r="Q711"/>
      <c r="R711"/>
    </row>
    <row r="712" spans="1:18" ht="15" customHeight="1" thickBot="1">
      <c r="A712" s="413" t="s">
        <v>801</v>
      </c>
      <c r="B712" s="419">
        <v>2</v>
      </c>
      <c r="C712" s="419" t="s">
        <v>8555</v>
      </c>
      <c r="D712" s="407" t="s">
        <v>8556</v>
      </c>
      <c r="E712" s="413" t="s">
        <v>802</v>
      </c>
      <c r="F712" s="417" t="s">
        <v>23</v>
      </c>
      <c r="G712" s="418" t="s">
        <v>1434</v>
      </c>
      <c r="H712" s="416" t="s">
        <v>2526</v>
      </c>
      <c r="I712" s="431" t="s">
        <v>2525</v>
      </c>
      <c r="J712" s="430" t="s">
        <v>2526</v>
      </c>
      <c r="K712" s="404" t="s">
        <v>8554</v>
      </c>
      <c r="L712"/>
      <c r="M712"/>
      <c r="N712"/>
      <c r="O712"/>
      <c r="P712"/>
      <c r="Q712"/>
      <c r="R712"/>
    </row>
    <row r="713" spans="1:18" ht="15" customHeight="1" thickBot="1">
      <c r="A713" s="413" t="s">
        <v>803</v>
      </c>
      <c r="B713" s="419">
        <v>1</v>
      </c>
      <c r="C713" s="419" t="s">
        <v>8557</v>
      </c>
      <c r="D713" s="407" t="s">
        <v>8558</v>
      </c>
      <c r="E713" s="413" t="s">
        <v>804</v>
      </c>
      <c r="F713" s="417" t="s">
        <v>23</v>
      </c>
      <c r="G713" s="418" t="s">
        <v>1434</v>
      </c>
      <c r="H713" s="416" t="s">
        <v>2528</v>
      </c>
      <c r="I713" s="431" t="s">
        <v>2527</v>
      </c>
      <c r="J713" s="430" t="s">
        <v>2528</v>
      </c>
      <c r="K713" s="404" t="s">
        <v>8559</v>
      </c>
      <c r="L713"/>
      <c r="M713"/>
      <c r="N713"/>
      <c r="O713"/>
      <c r="P713"/>
      <c r="Q713"/>
      <c r="R713"/>
    </row>
    <row r="714" spans="1:18" ht="15" customHeight="1" thickBot="1">
      <c r="A714" s="413" t="s">
        <v>805</v>
      </c>
      <c r="B714" s="419">
        <v>1</v>
      </c>
      <c r="C714" s="419" t="s">
        <v>8560</v>
      </c>
      <c r="D714" s="407" t="s">
        <v>8567</v>
      </c>
      <c r="E714" s="413" t="s">
        <v>806</v>
      </c>
      <c r="F714" s="417" t="s">
        <v>23</v>
      </c>
      <c r="G714" s="418" t="s">
        <v>1434</v>
      </c>
      <c r="H714" s="416" t="s">
        <v>2530</v>
      </c>
      <c r="I714" s="431" t="s">
        <v>2529</v>
      </c>
      <c r="J714" s="430" t="s">
        <v>2530</v>
      </c>
      <c r="K714" s="404" t="s">
        <v>8568</v>
      </c>
      <c r="L714"/>
      <c r="M714"/>
      <c r="N714"/>
      <c r="O714"/>
      <c r="P714"/>
      <c r="Q714"/>
      <c r="R714"/>
    </row>
    <row r="715" spans="1:18" ht="15" customHeight="1" thickBot="1">
      <c r="A715" s="413" t="s">
        <v>805</v>
      </c>
      <c r="B715" s="419">
        <v>2</v>
      </c>
      <c r="C715" s="419" t="s">
        <v>8563</v>
      </c>
      <c r="D715" s="407" t="s">
        <v>8564</v>
      </c>
      <c r="E715" s="413" t="s">
        <v>806</v>
      </c>
      <c r="F715" s="417" t="s">
        <v>23</v>
      </c>
      <c r="G715" s="418" t="s">
        <v>1434</v>
      </c>
      <c r="H715" s="416" t="s">
        <v>2532</v>
      </c>
      <c r="I715" s="431" t="s">
        <v>2531</v>
      </c>
      <c r="J715" s="430" t="s">
        <v>2532</v>
      </c>
      <c r="K715" s="404" t="s">
        <v>8565</v>
      </c>
      <c r="L715"/>
      <c r="M715"/>
      <c r="N715"/>
      <c r="O715"/>
      <c r="P715"/>
      <c r="Q715"/>
      <c r="R715"/>
    </row>
    <row r="716" spans="1:18" ht="15" customHeight="1" thickBot="1">
      <c r="A716" s="413" t="s">
        <v>805</v>
      </c>
      <c r="B716" s="419">
        <v>3</v>
      </c>
      <c r="C716" s="419" t="s">
        <v>8566</v>
      </c>
      <c r="D716" s="407" t="s">
        <v>8561</v>
      </c>
      <c r="E716" s="413" t="s">
        <v>806</v>
      </c>
      <c r="F716" s="417" t="s">
        <v>23</v>
      </c>
      <c r="G716" s="418" t="s">
        <v>1434</v>
      </c>
      <c r="H716" s="416" t="s">
        <v>2534</v>
      </c>
      <c r="I716" s="431" t="s">
        <v>2533</v>
      </c>
      <c r="J716" s="430" t="s">
        <v>2534</v>
      </c>
      <c r="K716" s="404" t="s">
        <v>8562</v>
      </c>
      <c r="L716"/>
      <c r="M716"/>
      <c r="N716"/>
      <c r="O716"/>
      <c r="P716"/>
      <c r="Q716"/>
      <c r="R716"/>
    </row>
    <row r="717" spans="1:18" ht="15" customHeight="1" thickBot="1">
      <c r="A717" s="413" t="s">
        <v>807</v>
      </c>
      <c r="B717" s="419">
        <v>1</v>
      </c>
      <c r="C717" s="419" t="s">
        <v>8569</v>
      </c>
      <c r="D717" s="407" t="s">
        <v>8573</v>
      </c>
      <c r="E717" s="413" t="s">
        <v>808</v>
      </c>
      <c r="F717" s="417" t="s">
        <v>23</v>
      </c>
      <c r="G717" s="418" t="s">
        <v>1434</v>
      </c>
      <c r="H717" s="416" t="s">
        <v>2536</v>
      </c>
      <c r="I717" s="431" t="s">
        <v>2535</v>
      </c>
      <c r="J717" s="430" t="s">
        <v>2536</v>
      </c>
      <c r="K717" s="404" t="s">
        <v>8574</v>
      </c>
      <c r="L717"/>
      <c r="M717"/>
      <c r="N717"/>
      <c r="O717"/>
      <c r="P717"/>
      <c r="Q717"/>
      <c r="R717"/>
    </row>
    <row r="718" spans="1:18" ht="15" customHeight="1" thickBot="1">
      <c r="A718" s="413" t="s">
        <v>807</v>
      </c>
      <c r="B718" s="419">
        <v>2</v>
      </c>
      <c r="C718" s="419" t="s">
        <v>8572</v>
      </c>
      <c r="D718" s="407" t="s">
        <v>8570</v>
      </c>
      <c r="E718" s="413" t="s">
        <v>808</v>
      </c>
      <c r="F718" s="417" t="s">
        <v>23</v>
      </c>
      <c r="G718" s="418" t="s">
        <v>1434</v>
      </c>
      <c r="H718" s="416" t="s">
        <v>2538</v>
      </c>
      <c r="I718" s="431" t="s">
        <v>2537</v>
      </c>
      <c r="J718" s="430" t="s">
        <v>2538</v>
      </c>
      <c r="K718" s="404" t="s">
        <v>8571</v>
      </c>
      <c r="L718"/>
      <c r="M718"/>
      <c r="N718"/>
      <c r="O718"/>
      <c r="P718"/>
      <c r="Q718"/>
      <c r="R718"/>
    </row>
    <row r="719" spans="1:18" ht="15" customHeight="1" thickBot="1">
      <c r="A719" s="413" t="s">
        <v>809</v>
      </c>
      <c r="B719" s="419">
        <v>1</v>
      </c>
      <c r="C719" s="419" t="s">
        <v>8575</v>
      </c>
      <c r="D719" s="407" t="s">
        <v>8576</v>
      </c>
      <c r="E719" s="413" t="s">
        <v>810</v>
      </c>
      <c r="F719" s="417" t="s">
        <v>18</v>
      </c>
      <c r="G719" s="418" t="s">
        <v>1434</v>
      </c>
      <c r="H719" s="416" t="s">
        <v>2539</v>
      </c>
      <c r="I719" s="431" t="s">
        <v>810</v>
      </c>
      <c r="J719" s="430" t="s">
        <v>2539</v>
      </c>
      <c r="K719" s="404" t="s">
        <v>8577</v>
      </c>
      <c r="L719"/>
      <c r="M719"/>
      <c r="N719"/>
      <c r="O719"/>
      <c r="P719"/>
      <c r="Q719"/>
      <c r="R719"/>
    </row>
    <row r="720" spans="1:18" ht="15" customHeight="1" thickBot="1">
      <c r="A720" s="413" t="s">
        <v>811</v>
      </c>
      <c r="B720" s="419">
        <v>1</v>
      </c>
      <c r="C720" s="419" t="s">
        <v>8578</v>
      </c>
      <c r="D720" s="407" t="s">
        <v>8579</v>
      </c>
      <c r="E720" s="413" t="s">
        <v>812</v>
      </c>
      <c r="F720" s="417" t="s">
        <v>23</v>
      </c>
      <c r="G720" s="418" t="s">
        <v>1434</v>
      </c>
      <c r="H720" s="416" t="s">
        <v>2541</v>
      </c>
      <c r="I720" s="431" t="s">
        <v>2540</v>
      </c>
      <c r="J720" s="430" t="s">
        <v>2541</v>
      </c>
      <c r="K720" s="404" t="s">
        <v>8580</v>
      </c>
      <c r="L720"/>
      <c r="M720"/>
      <c r="N720"/>
      <c r="O720"/>
      <c r="P720"/>
      <c r="Q720"/>
      <c r="R720"/>
    </row>
    <row r="721" spans="1:18" ht="15" customHeight="1" thickBot="1">
      <c r="A721" s="413" t="s">
        <v>813</v>
      </c>
      <c r="B721" s="419">
        <v>1</v>
      </c>
      <c r="C721" s="419" t="s">
        <v>8581</v>
      </c>
      <c r="D721" s="407" t="s">
        <v>8585</v>
      </c>
      <c r="E721" s="413" t="s">
        <v>814</v>
      </c>
      <c r="F721" s="417" t="s">
        <v>23</v>
      </c>
      <c r="G721" s="418" t="s">
        <v>1434</v>
      </c>
      <c r="H721" s="416" t="s">
        <v>2543</v>
      </c>
      <c r="I721" s="431" t="s">
        <v>2542</v>
      </c>
      <c r="J721" s="430" t="s">
        <v>2543</v>
      </c>
      <c r="K721" s="404" t="s">
        <v>8586</v>
      </c>
      <c r="L721"/>
      <c r="M721"/>
      <c r="N721"/>
      <c r="O721"/>
      <c r="P721"/>
      <c r="Q721"/>
      <c r="R721"/>
    </row>
    <row r="722" spans="1:18" ht="15" customHeight="1" thickBot="1">
      <c r="A722" s="413" t="s">
        <v>813</v>
      </c>
      <c r="B722" s="419">
        <v>2</v>
      </c>
      <c r="C722" s="419" t="s">
        <v>8584</v>
      </c>
      <c r="D722" s="407" t="s">
        <v>8582</v>
      </c>
      <c r="E722" s="413" t="s">
        <v>814</v>
      </c>
      <c r="F722" s="417" t="s">
        <v>23</v>
      </c>
      <c r="G722" s="418" t="s">
        <v>1434</v>
      </c>
      <c r="H722" s="416" t="s">
        <v>2545</v>
      </c>
      <c r="I722" s="431" t="s">
        <v>2544</v>
      </c>
      <c r="J722" s="430" t="s">
        <v>2545</v>
      </c>
      <c r="K722" s="404" t="s">
        <v>8583</v>
      </c>
      <c r="L722"/>
      <c r="M722"/>
      <c r="N722"/>
      <c r="O722"/>
      <c r="P722"/>
      <c r="Q722"/>
      <c r="R722"/>
    </row>
    <row r="723" spans="1:18" ht="15" customHeight="1" thickBot="1">
      <c r="A723" s="413" t="s">
        <v>815</v>
      </c>
      <c r="B723" s="419">
        <v>1</v>
      </c>
      <c r="C723" s="419" t="s">
        <v>8587</v>
      </c>
      <c r="D723" s="407" t="s">
        <v>8597</v>
      </c>
      <c r="E723" s="413" t="s">
        <v>816</v>
      </c>
      <c r="F723" s="417" t="s">
        <v>23</v>
      </c>
      <c r="G723" s="418" t="s">
        <v>1434</v>
      </c>
      <c r="H723" s="416" t="s">
        <v>2547</v>
      </c>
      <c r="I723" s="431" t="s">
        <v>2546</v>
      </c>
      <c r="J723" s="430" t="s">
        <v>2547</v>
      </c>
      <c r="K723" s="404" t="s">
        <v>8598</v>
      </c>
      <c r="L723"/>
      <c r="M723"/>
      <c r="N723"/>
      <c r="O723"/>
      <c r="P723"/>
      <c r="Q723"/>
      <c r="R723"/>
    </row>
    <row r="724" spans="1:18" ht="15" customHeight="1" thickBot="1">
      <c r="A724" s="413" t="s">
        <v>815</v>
      </c>
      <c r="B724" s="419">
        <v>2</v>
      </c>
      <c r="C724" s="419" t="s">
        <v>8590</v>
      </c>
      <c r="D724" s="407" t="s">
        <v>8594</v>
      </c>
      <c r="E724" s="413" t="s">
        <v>816</v>
      </c>
      <c r="F724" s="417" t="s">
        <v>23</v>
      </c>
      <c r="G724" s="418" t="s">
        <v>1434</v>
      </c>
      <c r="H724" s="416" t="s">
        <v>2549</v>
      </c>
      <c r="I724" s="431" t="s">
        <v>2548</v>
      </c>
      <c r="J724" s="430" t="s">
        <v>2549</v>
      </c>
      <c r="K724" s="404" t="s">
        <v>8595</v>
      </c>
      <c r="L724"/>
      <c r="M724"/>
      <c r="N724"/>
      <c r="O724"/>
      <c r="P724"/>
      <c r="Q724"/>
      <c r="R724"/>
    </row>
    <row r="725" spans="1:18" ht="15" customHeight="1" thickBot="1">
      <c r="A725" s="413" t="s">
        <v>815</v>
      </c>
      <c r="B725" s="419">
        <v>3</v>
      </c>
      <c r="C725" s="419" t="s">
        <v>8593</v>
      </c>
      <c r="D725" s="407" t="s">
        <v>8591</v>
      </c>
      <c r="E725" s="413" t="s">
        <v>816</v>
      </c>
      <c r="F725" s="417" t="s">
        <v>23</v>
      </c>
      <c r="G725" s="418" t="s">
        <v>1434</v>
      </c>
      <c r="H725" s="416" t="s">
        <v>2551</v>
      </c>
      <c r="I725" s="431" t="s">
        <v>2550</v>
      </c>
      <c r="J725" s="430" t="s">
        <v>2551</v>
      </c>
      <c r="K725" s="404" t="s">
        <v>8592</v>
      </c>
      <c r="L725"/>
      <c r="M725"/>
      <c r="N725"/>
      <c r="O725"/>
      <c r="P725"/>
      <c r="Q725"/>
      <c r="R725"/>
    </row>
    <row r="726" spans="1:18" ht="15" customHeight="1" thickBot="1">
      <c r="A726" s="413" t="s">
        <v>815</v>
      </c>
      <c r="B726" s="419">
        <v>4</v>
      </c>
      <c r="C726" s="419" t="s">
        <v>8596</v>
      </c>
      <c r="D726" s="407" t="s">
        <v>8588</v>
      </c>
      <c r="E726" s="413" t="s">
        <v>816</v>
      </c>
      <c r="F726" s="417" t="s">
        <v>23</v>
      </c>
      <c r="G726" s="418" t="s">
        <v>1434</v>
      </c>
      <c r="H726" s="416" t="s">
        <v>2553</v>
      </c>
      <c r="I726" s="431" t="s">
        <v>2552</v>
      </c>
      <c r="J726" s="430" t="s">
        <v>2553</v>
      </c>
      <c r="K726" s="404" t="s">
        <v>8589</v>
      </c>
      <c r="L726"/>
      <c r="M726"/>
      <c r="N726"/>
      <c r="O726"/>
      <c r="P726"/>
      <c r="Q726"/>
      <c r="R726"/>
    </row>
    <row r="727" spans="1:18" ht="15" customHeight="1" thickBot="1">
      <c r="A727" s="413" t="s">
        <v>817</v>
      </c>
      <c r="B727" s="419">
        <v>1</v>
      </c>
      <c r="C727" s="419" t="s">
        <v>8599</v>
      </c>
      <c r="D727" s="407" t="s">
        <v>8600</v>
      </c>
      <c r="E727" s="413" t="s">
        <v>818</v>
      </c>
      <c r="F727" s="417" t="s">
        <v>23</v>
      </c>
      <c r="G727" s="418" t="s">
        <v>1434</v>
      </c>
      <c r="H727" s="416" t="s">
        <v>2555</v>
      </c>
      <c r="I727" s="431" t="s">
        <v>2554</v>
      </c>
      <c r="J727" s="430" t="s">
        <v>2555</v>
      </c>
      <c r="K727" s="404" t="s">
        <v>8601</v>
      </c>
      <c r="L727"/>
      <c r="M727"/>
      <c r="N727"/>
      <c r="O727"/>
      <c r="P727"/>
      <c r="Q727"/>
      <c r="R727"/>
    </row>
    <row r="728" spans="1:18" ht="15" customHeight="1" thickBot="1">
      <c r="A728" s="413" t="s">
        <v>819</v>
      </c>
      <c r="B728" s="419">
        <v>1</v>
      </c>
      <c r="C728" s="419" t="s">
        <v>8602</v>
      </c>
      <c r="D728" s="407" t="s">
        <v>8606</v>
      </c>
      <c r="E728" s="413" t="s">
        <v>820</v>
      </c>
      <c r="F728" s="417" t="s">
        <v>23</v>
      </c>
      <c r="G728" s="418" t="s">
        <v>1434</v>
      </c>
      <c r="H728" s="416" t="s">
        <v>2557</v>
      </c>
      <c r="I728" s="431" t="s">
        <v>2556</v>
      </c>
      <c r="J728" s="430" t="s">
        <v>2557</v>
      </c>
      <c r="K728" s="404" t="s">
        <v>8607</v>
      </c>
      <c r="L728"/>
      <c r="M728"/>
      <c r="N728"/>
      <c r="O728"/>
      <c r="P728"/>
      <c r="Q728"/>
      <c r="R728"/>
    </row>
    <row r="729" spans="1:18" ht="15" customHeight="1" thickBot="1">
      <c r="A729" s="413" t="s">
        <v>819</v>
      </c>
      <c r="B729" s="419">
        <v>2</v>
      </c>
      <c r="C729" s="419" t="s">
        <v>8605</v>
      </c>
      <c r="D729" s="407" t="s">
        <v>8603</v>
      </c>
      <c r="E729" s="413" t="s">
        <v>820</v>
      </c>
      <c r="F729" s="417" t="s">
        <v>23</v>
      </c>
      <c r="G729" s="418" t="s">
        <v>1434</v>
      </c>
      <c r="H729" s="416" t="s">
        <v>2559</v>
      </c>
      <c r="I729" s="431" t="s">
        <v>2558</v>
      </c>
      <c r="J729" s="430" t="s">
        <v>2559</v>
      </c>
      <c r="K729" s="404" t="s">
        <v>8604</v>
      </c>
      <c r="L729"/>
      <c r="M729"/>
      <c r="N729"/>
      <c r="O729"/>
      <c r="P729"/>
      <c r="Q729"/>
      <c r="R729"/>
    </row>
    <row r="730" spans="1:18" ht="15" customHeight="1" thickBot="1">
      <c r="A730" s="413" t="s">
        <v>821</v>
      </c>
      <c r="B730" s="419">
        <v>1</v>
      </c>
      <c r="C730" s="419" t="s">
        <v>8608</v>
      </c>
      <c r="D730" s="407" t="s">
        <v>8612</v>
      </c>
      <c r="E730" s="413" t="s">
        <v>822</v>
      </c>
      <c r="F730" s="417" t="s">
        <v>23</v>
      </c>
      <c r="G730" s="418" t="s">
        <v>1434</v>
      </c>
      <c r="H730" s="416" t="s">
        <v>5569</v>
      </c>
      <c r="I730" s="431" t="s">
        <v>5570</v>
      </c>
      <c r="J730" s="430" t="s">
        <v>5569</v>
      </c>
      <c r="K730" s="404" t="s">
        <v>8613</v>
      </c>
      <c r="L730"/>
      <c r="M730"/>
      <c r="N730"/>
      <c r="O730"/>
      <c r="P730"/>
      <c r="Q730"/>
      <c r="R730"/>
    </row>
    <row r="731" spans="1:18" ht="15" customHeight="1" thickBot="1">
      <c r="A731" s="413" t="s">
        <v>821</v>
      </c>
      <c r="B731" s="419">
        <v>2</v>
      </c>
      <c r="C731" s="419" t="s">
        <v>8611</v>
      </c>
      <c r="D731" s="407" t="s">
        <v>8609</v>
      </c>
      <c r="E731" s="413" t="s">
        <v>822</v>
      </c>
      <c r="F731" s="417" t="s">
        <v>23</v>
      </c>
      <c r="G731" s="418" t="s">
        <v>1434</v>
      </c>
      <c r="H731" s="416" t="s">
        <v>2560</v>
      </c>
      <c r="I731" s="431" t="s">
        <v>5571</v>
      </c>
      <c r="J731" s="430" t="s">
        <v>2560</v>
      </c>
      <c r="K731" s="404" t="s">
        <v>8610</v>
      </c>
      <c r="L731"/>
      <c r="M731"/>
      <c r="N731"/>
      <c r="O731"/>
      <c r="P731"/>
      <c r="Q731"/>
      <c r="R731"/>
    </row>
    <row r="732" spans="1:18" ht="15" customHeight="1" thickBot="1">
      <c r="A732" s="413" t="s">
        <v>823</v>
      </c>
      <c r="B732" s="419">
        <v>1</v>
      </c>
      <c r="C732" s="419" t="s">
        <v>8614</v>
      </c>
      <c r="D732" s="407" t="s">
        <v>8615</v>
      </c>
      <c r="E732" s="413" t="s">
        <v>824</v>
      </c>
      <c r="F732" s="417" t="s">
        <v>18</v>
      </c>
      <c r="G732" s="418" t="s">
        <v>1434</v>
      </c>
      <c r="H732" s="416" t="s">
        <v>2561</v>
      </c>
      <c r="I732" s="431" t="s">
        <v>824</v>
      </c>
      <c r="J732" s="430" t="s">
        <v>2561</v>
      </c>
      <c r="K732" s="404" t="s">
        <v>8616</v>
      </c>
      <c r="L732"/>
      <c r="M732"/>
      <c r="N732"/>
      <c r="O732"/>
      <c r="P732"/>
      <c r="Q732"/>
      <c r="R732"/>
    </row>
    <row r="733" spans="1:18" ht="15" customHeight="1" thickBot="1">
      <c r="A733" s="413" t="s">
        <v>825</v>
      </c>
      <c r="B733" s="419">
        <v>1</v>
      </c>
      <c r="C733" s="419" t="s">
        <v>8617</v>
      </c>
      <c r="D733" s="407" t="s">
        <v>8618</v>
      </c>
      <c r="E733" s="413" t="s">
        <v>826</v>
      </c>
      <c r="F733" s="417" t="s">
        <v>18</v>
      </c>
      <c r="G733" s="418" t="s">
        <v>1434</v>
      </c>
      <c r="H733" s="416" t="s">
        <v>2562</v>
      </c>
      <c r="I733" s="431" t="s">
        <v>826</v>
      </c>
      <c r="J733" s="430" t="s">
        <v>2562</v>
      </c>
      <c r="K733" s="404" t="s">
        <v>8619</v>
      </c>
      <c r="L733"/>
      <c r="M733"/>
      <c r="N733"/>
      <c r="O733"/>
      <c r="P733"/>
      <c r="Q733"/>
      <c r="R733"/>
    </row>
    <row r="734" spans="1:18" ht="15" customHeight="1" thickBot="1">
      <c r="A734" s="413" t="s">
        <v>827</v>
      </c>
      <c r="B734" s="419">
        <v>1</v>
      </c>
      <c r="C734" s="419" t="s">
        <v>8620</v>
      </c>
      <c r="D734" s="407" t="s">
        <v>8621</v>
      </c>
      <c r="E734" s="413" t="s">
        <v>828</v>
      </c>
      <c r="F734" s="417" t="s">
        <v>23</v>
      </c>
      <c r="G734" s="418" t="s">
        <v>1434</v>
      </c>
      <c r="H734" s="416" t="s">
        <v>2564</v>
      </c>
      <c r="I734" s="431" t="s">
        <v>2563</v>
      </c>
      <c r="J734" s="430" t="s">
        <v>2564</v>
      </c>
      <c r="K734" s="404" t="s">
        <v>8622</v>
      </c>
      <c r="L734"/>
      <c r="M734"/>
      <c r="N734"/>
      <c r="O734"/>
      <c r="P734"/>
      <c r="Q734"/>
      <c r="R734"/>
    </row>
    <row r="735" spans="1:18" ht="15" customHeight="1" thickBot="1">
      <c r="A735" s="413" t="s">
        <v>827</v>
      </c>
      <c r="B735" s="419">
        <v>2</v>
      </c>
      <c r="C735" s="419" t="s">
        <v>8623</v>
      </c>
      <c r="D735" s="407" t="s">
        <v>8624</v>
      </c>
      <c r="E735" s="413" t="s">
        <v>828</v>
      </c>
      <c r="F735" s="417" t="s">
        <v>23</v>
      </c>
      <c r="G735" s="418" t="s">
        <v>1434</v>
      </c>
      <c r="H735" s="416" t="s">
        <v>2566</v>
      </c>
      <c r="I735" s="431" t="s">
        <v>2565</v>
      </c>
      <c r="J735" s="430" t="s">
        <v>2566</v>
      </c>
      <c r="K735" s="404" t="s">
        <v>8625</v>
      </c>
      <c r="L735"/>
      <c r="M735"/>
      <c r="N735"/>
      <c r="O735"/>
      <c r="P735"/>
      <c r="Q735"/>
      <c r="R735"/>
    </row>
    <row r="736" spans="1:18" ht="15" customHeight="1" thickBot="1">
      <c r="A736" s="413" t="s">
        <v>829</v>
      </c>
      <c r="B736" s="419">
        <v>1</v>
      </c>
      <c r="C736" s="419" t="s">
        <v>8626</v>
      </c>
      <c r="D736" s="407" t="s">
        <v>8627</v>
      </c>
      <c r="E736" s="413" t="s">
        <v>830</v>
      </c>
      <c r="F736" s="417" t="s">
        <v>23</v>
      </c>
      <c r="G736" s="418" t="s">
        <v>1434</v>
      </c>
      <c r="H736" s="416" t="s">
        <v>8628</v>
      </c>
      <c r="I736" s="431" t="s">
        <v>8629</v>
      </c>
      <c r="J736" s="430" t="s">
        <v>8628</v>
      </c>
      <c r="K736" s="404" t="s">
        <v>8630</v>
      </c>
      <c r="L736"/>
      <c r="M736"/>
      <c r="N736"/>
      <c r="O736"/>
      <c r="P736"/>
      <c r="Q736"/>
      <c r="R736"/>
    </row>
    <row r="737" spans="1:18" ht="15" customHeight="1" thickBot="1">
      <c r="A737" s="413" t="s">
        <v>831</v>
      </c>
      <c r="B737" s="419">
        <v>1</v>
      </c>
      <c r="C737" s="419" t="s">
        <v>8631</v>
      </c>
      <c r="D737" s="407" t="s">
        <v>8632</v>
      </c>
      <c r="E737" s="413" t="s">
        <v>832</v>
      </c>
      <c r="F737" s="417" t="s">
        <v>18</v>
      </c>
      <c r="G737" s="418" t="s">
        <v>1434</v>
      </c>
      <c r="H737" s="416" t="s">
        <v>2567</v>
      </c>
      <c r="I737" s="431" t="s">
        <v>832</v>
      </c>
      <c r="J737" s="430" t="s">
        <v>2567</v>
      </c>
      <c r="K737" s="404" t="s">
        <v>8633</v>
      </c>
      <c r="L737"/>
      <c r="M737"/>
      <c r="N737"/>
      <c r="O737"/>
      <c r="P737"/>
      <c r="Q737"/>
      <c r="R737"/>
    </row>
    <row r="738" spans="1:18" ht="15" customHeight="1" thickBot="1">
      <c r="A738" s="413" t="s">
        <v>833</v>
      </c>
      <c r="B738" s="419">
        <v>1</v>
      </c>
      <c r="C738" s="419" t="s">
        <v>8634</v>
      </c>
      <c r="D738" s="407" t="s">
        <v>8635</v>
      </c>
      <c r="E738" s="413" t="s">
        <v>834</v>
      </c>
      <c r="F738" s="417" t="s">
        <v>23</v>
      </c>
      <c r="G738" s="418" t="s">
        <v>1434</v>
      </c>
      <c r="H738" s="416" t="s">
        <v>2569</v>
      </c>
      <c r="I738" s="431" t="s">
        <v>2568</v>
      </c>
      <c r="J738" s="430" t="s">
        <v>2569</v>
      </c>
      <c r="K738" s="404" t="s">
        <v>8636</v>
      </c>
      <c r="L738"/>
      <c r="M738"/>
      <c r="N738"/>
      <c r="O738"/>
      <c r="P738"/>
      <c r="Q738"/>
      <c r="R738"/>
    </row>
    <row r="739" spans="1:18" ht="15" customHeight="1" thickBot="1">
      <c r="A739" s="413" t="s">
        <v>833</v>
      </c>
      <c r="B739" s="419">
        <v>2</v>
      </c>
      <c r="C739" s="419" t="s">
        <v>8637</v>
      </c>
      <c r="D739" s="407" t="s">
        <v>8638</v>
      </c>
      <c r="E739" s="413" t="s">
        <v>834</v>
      </c>
      <c r="F739" s="417" t="s">
        <v>23</v>
      </c>
      <c r="G739" s="418" t="s">
        <v>1434</v>
      </c>
      <c r="H739" s="416" t="s">
        <v>2571</v>
      </c>
      <c r="I739" s="431" t="s">
        <v>2570</v>
      </c>
      <c r="J739" s="430" t="s">
        <v>2571</v>
      </c>
      <c r="K739" s="404" t="s">
        <v>8636</v>
      </c>
      <c r="L739"/>
      <c r="M739"/>
      <c r="N739"/>
      <c r="O739"/>
      <c r="P739"/>
      <c r="Q739"/>
      <c r="R739"/>
    </row>
    <row r="740" spans="1:18" ht="15" customHeight="1" thickBot="1">
      <c r="A740" s="413" t="s">
        <v>835</v>
      </c>
      <c r="B740" s="419">
        <v>1</v>
      </c>
      <c r="C740" s="419" t="s">
        <v>8639</v>
      </c>
      <c r="D740" s="407" t="s">
        <v>8640</v>
      </c>
      <c r="E740" s="413" t="s">
        <v>836</v>
      </c>
      <c r="F740" s="417" t="s">
        <v>18</v>
      </c>
      <c r="G740" s="418" t="s">
        <v>1434</v>
      </c>
      <c r="H740" s="416" t="s">
        <v>2572</v>
      </c>
      <c r="I740" s="431" t="s">
        <v>836</v>
      </c>
      <c r="J740" s="430" t="s">
        <v>2572</v>
      </c>
      <c r="K740" s="404" t="s">
        <v>8641</v>
      </c>
      <c r="L740"/>
      <c r="M740"/>
      <c r="N740"/>
      <c r="O740"/>
      <c r="P740"/>
      <c r="Q740"/>
      <c r="R740"/>
    </row>
    <row r="741" spans="1:18" ht="15" customHeight="1" thickBot="1">
      <c r="A741" s="413" t="s">
        <v>837</v>
      </c>
      <c r="B741" s="419">
        <v>1</v>
      </c>
      <c r="C741" s="419" t="s">
        <v>8642</v>
      </c>
      <c r="D741" s="407" t="s">
        <v>8643</v>
      </c>
      <c r="E741" s="413" t="s">
        <v>838</v>
      </c>
      <c r="F741" s="417" t="s">
        <v>23</v>
      </c>
      <c r="G741" s="418" t="s">
        <v>1434</v>
      </c>
      <c r="H741" s="416" t="s">
        <v>2574</v>
      </c>
      <c r="I741" s="431" t="s">
        <v>2573</v>
      </c>
      <c r="J741" s="430" t="s">
        <v>2574</v>
      </c>
      <c r="K741" s="404" t="s">
        <v>8644</v>
      </c>
      <c r="L741"/>
      <c r="M741"/>
      <c r="N741"/>
      <c r="O741"/>
      <c r="P741"/>
      <c r="Q741"/>
      <c r="R741"/>
    </row>
    <row r="742" spans="1:18" ht="15" customHeight="1" thickBot="1">
      <c r="A742" s="413" t="s">
        <v>837</v>
      </c>
      <c r="B742" s="419">
        <v>2</v>
      </c>
      <c r="C742" s="419" t="s">
        <v>8645</v>
      </c>
      <c r="D742" s="407" t="s">
        <v>8649</v>
      </c>
      <c r="E742" s="413" t="s">
        <v>838</v>
      </c>
      <c r="F742" s="417" t="s">
        <v>23</v>
      </c>
      <c r="G742" s="418" t="s">
        <v>1434</v>
      </c>
      <c r="H742" s="416" t="s">
        <v>2576</v>
      </c>
      <c r="I742" s="431" t="s">
        <v>2575</v>
      </c>
      <c r="J742" s="430" t="s">
        <v>2576</v>
      </c>
      <c r="K742" s="404" t="s">
        <v>8650</v>
      </c>
      <c r="L742"/>
      <c r="M742"/>
      <c r="N742"/>
      <c r="O742"/>
      <c r="P742"/>
      <c r="Q742"/>
      <c r="R742"/>
    </row>
    <row r="743" spans="1:18" ht="15" customHeight="1" thickBot="1">
      <c r="A743" s="413" t="s">
        <v>837</v>
      </c>
      <c r="B743" s="419">
        <v>3</v>
      </c>
      <c r="C743" s="419" t="s">
        <v>8648</v>
      </c>
      <c r="D743" s="407" t="s">
        <v>8652</v>
      </c>
      <c r="E743" s="413" t="s">
        <v>838</v>
      </c>
      <c r="F743" s="417" t="s">
        <v>23</v>
      </c>
      <c r="G743" s="418" t="s">
        <v>1434</v>
      </c>
      <c r="H743" s="416" t="s">
        <v>2578</v>
      </c>
      <c r="I743" s="431" t="s">
        <v>2577</v>
      </c>
      <c r="J743" s="430" t="s">
        <v>2578</v>
      </c>
      <c r="K743" s="404" t="s">
        <v>8653</v>
      </c>
      <c r="L743"/>
      <c r="M743"/>
      <c r="N743"/>
      <c r="O743"/>
      <c r="P743"/>
      <c r="Q743"/>
      <c r="R743"/>
    </row>
    <row r="744" spans="1:18" ht="15" customHeight="1" thickBot="1">
      <c r="A744" s="413" t="s">
        <v>837</v>
      </c>
      <c r="B744" s="419">
        <v>4</v>
      </c>
      <c r="C744" s="419" t="s">
        <v>8651</v>
      </c>
      <c r="D744" s="407" t="s">
        <v>8655</v>
      </c>
      <c r="E744" s="413" t="s">
        <v>838</v>
      </c>
      <c r="F744" s="417" t="s">
        <v>23</v>
      </c>
      <c r="G744" s="418" t="s">
        <v>1434</v>
      </c>
      <c r="H744" s="416" t="s">
        <v>2580</v>
      </c>
      <c r="I744" s="431" t="s">
        <v>2579</v>
      </c>
      <c r="J744" s="430" t="s">
        <v>2580</v>
      </c>
      <c r="K744" s="404" t="s">
        <v>8656</v>
      </c>
      <c r="L744"/>
      <c r="M744"/>
      <c r="N744"/>
      <c r="O744"/>
      <c r="P744"/>
      <c r="Q744"/>
      <c r="R744"/>
    </row>
    <row r="745" spans="1:18" ht="15" customHeight="1" thickBot="1">
      <c r="A745" s="413" t="s">
        <v>837</v>
      </c>
      <c r="B745" s="419">
        <v>5</v>
      </c>
      <c r="C745" s="419" t="s">
        <v>8654</v>
      </c>
      <c r="D745" s="407" t="s">
        <v>8646</v>
      </c>
      <c r="E745" s="413" t="s">
        <v>838</v>
      </c>
      <c r="F745" s="417" t="s">
        <v>23</v>
      </c>
      <c r="G745" s="418" t="s">
        <v>1434</v>
      </c>
      <c r="H745" s="416" t="s">
        <v>2582</v>
      </c>
      <c r="I745" s="431" t="s">
        <v>2581</v>
      </c>
      <c r="J745" s="430" t="s">
        <v>2582</v>
      </c>
      <c r="K745" s="404" t="s">
        <v>8647</v>
      </c>
      <c r="L745"/>
      <c r="M745"/>
      <c r="N745"/>
      <c r="O745"/>
      <c r="P745"/>
      <c r="Q745"/>
      <c r="R745"/>
    </row>
    <row r="746" spans="1:18" ht="15" customHeight="1" thickBot="1">
      <c r="A746" s="413" t="s">
        <v>839</v>
      </c>
      <c r="B746" s="419">
        <v>1</v>
      </c>
      <c r="C746" s="419" t="s">
        <v>8657</v>
      </c>
      <c r="D746" s="407" t="s">
        <v>8661</v>
      </c>
      <c r="E746" s="413" t="s">
        <v>840</v>
      </c>
      <c r="F746" s="417" t="s">
        <v>23</v>
      </c>
      <c r="G746" s="418" t="s">
        <v>1434</v>
      </c>
      <c r="H746" s="416" t="s">
        <v>2584</v>
      </c>
      <c r="I746" s="431" t="s">
        <v>2583</v>
      </c>
      <c r="J746" s="430" t="s">
        <v>2584</v>
      </c>
      <c r="K746" s="404" t="s">
        <v>8662</v>
      </c>
      <c r="L746"/>
      <c r="M746"/>
      <c r="N746"/>
      <c r="O746"/>
      <c r="P746"/>
      <c r="Q746"/>
      <c r="R746"/>
    </row>
    <row r="747" spans="1:18" ht="15" customHeight="1" thickBot="1">
      <c r="A747" s="413" t="s">
        <v>839</v>
      </c>
      <c r="B747" s="419">
        <v>2</v>
      </c>
      <c r="C747" s="419" t="s">
        <v>8660</v>
      </c>
      <c r="D747" s="407" t="s">
        <v>8658</v>
      </c>
      <c r="E747" s="413" t="s">
        <v>840</v>
      </c>
      <c r="F747" s="417" t="s">
        <v>23</v>
      </c>
      <c r="G747" s="418" t="s">
        <v>1434</v>
      </c>
      <c r="H747" s="416" t="s">
        <v>2586</v>
      </c>
      <c r="I747" s="431" t="s">
        <v>2585</v>
      </c>
      <c r="J747" s="430" t="s">
        <v>2586</v>
      </c>
      <c r="K747" s="404" t="s">
        <v>8659</v>
      </c>
      <c r="L747"/>
      <c r="M747"/>
      <c r="N747"/>
      <c r="O747"/>
      <c r="P747"/>
      <c r="Q747"/>
      <c r="R747"/>
    </row>
    <row r="748" spans="1:18" ht="15" customHeight="1" thickBot="1">
      <c r="A748" s="413" t="s">
        <v>839</v>
      </c>
      <c r="B748" s="419">
        <v>3</v>
      </c>
      <c r="C748" s="419" t="s">
        <v>8663</v>
      </c>
      <c r="D748" s="407" t="s">
        <v>8664</v>
      </c>
      <c r="E748" s="413" t="s">
        <v>840</v>
      </c>
      <c r="F748" s="417" t="s">
        <v>23</v>
      </c>
      <c r="G748" s="418" t="s">
        <v>1434</v>
      </c>
      <c r="H748" s="416" t="s">
        <v>2588</v>
      </c>
      <c r="I748" s="431" t="s">
        <v>2587</v>
      </c>
      <c r="J748" s="430" t="s">
        <v>2588</v>
      </c>
      <c r="K748" s="404" t="s">
        <v>8665</v>
      </c>
      <c r="L748"/>
      <c r="M748"/>
      <c r="N748"/>
      <c r="O748"/>
      <c r="P748"/>
      <c r="Q748"/>
      <c r="R748"/>
    </row>
    <row r="749" spans="1:18" ht="15" customHeight="1" thickBot="1">
      <c r="A749" s="413" t="s">
        <v>839</v>
      </c>
      <c r="B749" s="419">
        <v>4</v>
      </c>
      <c r="C749" s="419" t="s">
        <v>8666</v>
      </c>
      <c r="D749" s="407" t="s">
        <v>8667</v>
      </c>
      <c r="E749" s="413" t="s">
        <v>840</v>
      </c>
      <c r="F749" s="417" t="s">
        <v>23</v>
      </c>
      <c r="G749" s="418" t="s">
        <v>1434</v>
      </c>
      <c r="H749" s="416" t="s">
        <v>5572</v>
      </c>
      <c r="I749" s="431" t="s">
        <v>5573</v>
      </c>
      <c r="J749" s="430" t="s">
        <v>5572</v>
      </c>
      <c r="K749" s="404" t="s">
        <v>8668</v>
      </c>
      <c r="L749"/>
      <c r="M749"/>
      <c r="N749"/>
      <c r="O749"/>
      <c r="P749"/>
      <c r="Q749"/>
      <c r="R749"/>
    </row>
    <row r="750" spans="1:18" ht="15" customHeight="1" thickBot="1">
      <c r="A750" s="413" t="s">
        <v>5502</v>
      </c>
      <c r="B750" s="419">
        <v>1</v>
      </c>
      <c r="C750" s="419" t="s">
        <v>8669</v>
      </c>
      <c r="D750" s="407" t="s">
        <v>8670</v>
      </c>
      <c r="E750" s="413" t="s">
        <v>5503</v>
      </c>
      <c r="F750" s="417" t="s">
        <v>5491</v>
      </c>
      <c r="G750" s="418" t="s">
        <v>1434</v>
      </c>
      <c r="H750" s="416" t="s">
        <v>5574</v>
      </c>
      <c r="I750" s="431" t="s">
        <v>5503</v>
      </c>
      <c r="J750" s="430" t="s">
        <v>5574</v>
      </c>
      <c r="K750" s="404" t="s">
        <v>8671</v>
      </c>
      <c r="L750"/>
      <c r="M750"/>
      <c r="N750"/>
      <c r="O750"/>
      <c r="P750"/>
      <c r="Q750"/>
      <c r="R750"/>
    </row>
    <row r="751" spans="1:18" ht="15" customHeight="1" thickBot="1">
      <c r="A751" s="413" t="s">
        <v>841</v>
      </c>
      <c r="B751" s="419">
        <v>1</v>
      </c>
      <c r="C751" s="419" t="s">
        <v>8672</v>
      </c>
      <c r="D751" s="407" t="s">
        <v>8673</v>
      </c>
      <c r="E751" s="413" t="s">
        <v>842</v>
      </c>
      <c r="F751" s="417" t="s">
        <v>23</v>
      </c>
      <c r="G751" s="418" t="s">
        <v>1434</v>
      </c>
      <c r="H751" s="416" t="s">
        <v>2590</v>
      </c>
      <c r="I751" s="431" t="s">
        <v>2589</v>
      </c>
      <c r="J751" s="430" t="s">
        <v>2590</v>
      </c>
      <c r="K751" s="404" t="s">
        <v>8674</v>
      </c>
      <c r="L751"/>
      <c r="M751"/>
      <c r="N751"/>
      <c r="O751"/>
      <c r="P751"/>
      <c r="Q751"/>
      <c r="R751"/>
    </row>
    <row r="752" spans="1:18" ht="15" customHeight="1" thickBot="1">
      <c r="A752" s="413" t="s">
        <v>843</v>
      </c>
      <c r="B752" s="419">
        <v>1</v>
      </c>
      <c r="C752" s="419" t="s">
        <v>8675</v>
      </c>
      <c r="D752" s="407" t="s">
        <v>8676</v>
      </c>
      <c r="E752" s="413" t="s">
        <v>844</v>
      </c>
      <c r="F752" s="417" t="s">
        <v>23</v>
      </c>
      <c r="G752" s="418" t="s">
        <v>1434</v>
      </c>
      <c r="H752" s="416" t="s">
        <v>2592</v>
      </c>
      <c r="I752" s="431" t="s">
        <v>2591</v>
      </c>
      <c r="J752" s="430" t="s">
        <v>2592</v>
      </c>
      <c r="K752" s="404" t="s">
        <v>8677</v>
      </c>
      <c r="L752"/>
      <c r="M752"/>
      <c r="N752"/>
      <c r="O752"/>
      <c r="P752"/>
      <c r="Q752"/>
      <c r="R752"/>
    </row>
    <row r="753" spans="1:18" ht="15" customHeight="1" thickBot="1">
      <c r="A753" s="413" t="s">
        <v>843</v>
      </c>
      <c r="B753" s="419">
        <v>2</v>
      </c>
      <c r="C753" s="419" t="s">
        <v>8678</v>
      </c>
      <c r="D753" s="407" t="s">
        <v>8679</v>
      </c>
      <c r="E753" s="413" t="s">
        <v>844</v>
      </c>
      <c r="F753" s="417" t="s">
        <v>23</v>
      </c>
      <c r="G753" s="418" t="s">
        <v>1434</v>
      </c>
      <c r="H753" s="416" t="s">
        <v>2594</v>
      </c>
      <c r="I753" s="431" t="s">
        <v>2593</v>
      </c>
      <c r="J753" s="430" t="s">
        <v>2594</v>
      </c>
      <c r="K753" s="404" t="s">
        <v>8680</v>
      </c>
      <c r="L753"/>
      <c r="M753"/>
      <c r="N753"/>
      <c r="O753"/>
      <c r="P753"/>
      <c r="Q753"/>
      <c r="R753"/>
    </row>
    <row r="754" spans="1:18" ht="15" customHeight="1" thickBot="1">
      <c r="A754" s="413" t="s">
        <v>845</v>
      </c>
      <c r="B754" s="419">
        <v>1</v>
      </c>
      <c r="C754" s="419" t="s">
        <v>8681</v>
      </c>
      <c r="D754" s="407" t="s">
        <v>8682</v>
      </c>
      <c r="E754" s="413" t="s">
        <v>846</v>
      </c>
      <c r="F754" s="417" t="s">
        <v>23</v>
      </c>
      <c r="G754" s="418" t="s">
        <v>1434</v>
      </c>
      <c r="H754" s="416" t="s">
        <v>2595</v>
      </c>
      <c r="I754" s="431" t="s">
        <v>5575</v>
      </c>
      <c r="J754" s="430" t="s">
        <v>2595</v>
      </c>
      <c r="K754" s="404" t="s">
        <v>8683</v>
      </c>
      <c r="L754"/>
      <c r="M754"/>
      <c r="N754"/>
      <c r="O754"/>
      <c r="P754"/>
      <c r="Q754"/>
      <c r="R754"/>
    </row>
    <row r="755" spans="1:18" ht="15" customHeight="1" thickBot="1">
      <c r="A755" s="413" t="s">
        <v>845</v>
      </c>
      <c r="B755" s="419">
        <v>2</v>
      </c>
      <c r="C755" s="419" t="s">
        <v>8684</v>
      </c>
      <c r="D755" s="407" t="s">
        <v>8685</v>
      </c>
      <c r="E755" s="413" t="s">
        <v>846</v>
      </c>
      <c r="F755" s="417" t="s">
        <v>23</v>
      </c>
      <c r="G755" s="418" t="s">
        <v>1434</v>
      </c>
      <c r="H755" s="416" t="s">
        <v>2597</v>
      </c>
      <c r="I755" s="431" t="s">
        <v>2596</v>
      </c>
      <c r="J755" s="430" t="s">
        <v>2597</v>
      </c>
      <c r="K755" s="404" t="s">
        <v>8686</v>
      </c>
      <c r="L755"/>
      <c r="M755"/>
      <c r="N755"/>
      <c r="O755"/>
      <c r="P755"/>
      <c r="Q755"/>
      <c r="R755"/>
    </row>
    <row r="756" spans="1:18" ht="15" customHeight="1" thickBot="1">
      <c r="A756" s="413" t="s">
        <v>847</v>
      </c>
      <c r="B756" s="419">
        <v>1</v>
      </c>
      <c r="C756" s="419" t="s">
        <v>8687</v>
      </c>
      <c r="D756" s="407" t="s">
        <v>8688</v>
      </c>
      <c r="E756" s="413" t="s">
        <v>848</v>
      </c>
      <c r="F756" s="417" t="s">
        <v>174</v>
      </c>
      <c r="G756" s="418" t="s">
        <v>1434</v>
      </c>
      <c r="H756" s="416" t="s">
        <v>4025</v>
      </c>
      <c r="I756" s="431" t="s">
        <v>848</v>
      </c>
      <c r="J756" s="430" t="s">
        <v>4025</v>
      </c>
      <c r="K756" s="404" t="s">
        <v>8689</v>
      </c>
      <c r="L756"/>
      <c r="M756"/>
      <c r="N756"/>
      <c r="O756"/>
      <c r="P756"/>
      <c r="Q756"/>
      <c r="R756"/>
    </row>
    <row r="757" spans="1:18" ht="15" customHeight="1" thickBot="1">
      <c r="A757" s="413" t="s">
        <v>849</v>
      </c>
      <c r="B757" s="419">
        <v>1</v>
      </c>
      <c r="C757" s="419" t="s">
        <v>8690</v>
      </c>
      <c r="D757" s="407" t="s">
        <v>8700</v>
      </c>
      <c r="E757" s="413" t="s">
        <v>850</v>
      </c>
      <c r="F757" s="417" t="s">
        <v>23</v>
      </c>
      <c r="G757" s="418" t="s">
        <v>1434</v>
      </c>
      <c r="H757" s="416" t="s">
        <v>2599</v>
      </c>
      <c r="I757" s="431" t="s">
        <v>2598</v>
      </c>
      <c r="J757" s="430" t="s">
        <v>2599</v>
      </c>
      <c r="K757" s="404" t="s">
        <v>8701</v>
      </c>
      <c r="L757"/>
      <c r="M757"/>
      <c r="N757"/>
      <c r="O757"/>
      <c r="P757"/>
      <c r="Q757"/>
      <c r="R757"/>
    </row>
    <row r="758" spans="1:18" ht="15" customHeight="1" thickBot="1">
      <c r="A758" s="413" t="s">
        <v>849</v>
      </c>
      <c r="B758" s="419">
        <v>2</v>
      </c>
      <c r="C758" s="419" t="s">
        <v>8693</v>
      </c>
      <c r="D758" s="407" t="s">
        <v>8691</v>
      </c>
      <c r="E758" s="413" t="s">
        <v>850</v>
      </c>
      <c r="F758" s="417" t="s">
        <v>23</v>
      </c>
      <c r="G758" s="418" t="s">
        <v>1434</v>
      </c>
      <c r="H758" s="416" t="s">
        <v>2601</v>
      </c>
      <c r="I758" s="431" t="s">
        <v>2600</v>
      </c>
      <c r="J758" s="430" t="s">
        <v>2601</v>
      </c>
      <c r="K758" s="404" t="s">
        <v>8692</v>
      </c>
      <c r="L758"/>
      <c r="M758"/>
      <c r="N758"/>
      <c r="O758"/>
      <c r="P758"/>
      <c r="Q758"/>
      <c r="R758"/>
    </row>
    <row r="759" spans="1:18" ht="15" customHeight="1" thickBot="1">
      <c r="A759" s="413" t="s">
        <v>849</v>
      </c>
      <c r="B759" s="419">
        <v>3</v>
      </c>
      <c r="C759" s="419" t="s">
        <v>8696</v>
      </c>
      <c r="D759" s="407" t="s">
        <v>8697</v>
      </c>
      <c r="E759" s="413" t="s">
        <v>850</v>
      </c>
      <c r="F759" s="417" t="s">
        <v>23</v>
      </c>
      <c r="G759" s="418" t="s">
        <v>1434</v>
      </c>
      <c r="H759" s="416" t="s">
        <v>2603</v>
      </c>
      <c r="I759" s="431" t="s">
        <v>2602</v>
      </c>
      <c r="J759" s="430" t="s">
        <v>2603</v>
      </c>
      <c r="K759" s="404" t="s">
        <v>8698</v>
      </c>
      <c r="L759"/>
      <c r="M759"/>
      <c r="N759"/>
      <c r="O759"/>
      <c r="P759"/>
      <c r="Q759"/>
      <c r="R759"/>
    </row>
    <row r="760" spans="1:18" ht="15" customHeight="1" thickBot="1">
      <c r="A760" s="413" t="s">
        <v>849</v>
      </c>
      <c r="B760" s="419">
        <v>4</v>
      </c>
      <c r="C760" s="419" t="s">
        <v>8699</v>
      </c>
      <c r="D760" s="407" t="s">
        <v>8694</v>
      </c>
      <c r="E760" s="413" t="s">
        <v>850</v>
      </c>
      <c r="F760" s="417" t="s">
        <v>23</v>
      </c>
      <c r="G760" s="418" t="s">
        <v>1434</v>
      </c>
      <c r="H760" s="416" t="s">
        <v>2605</v>
      </c>
      <c r="I760" s="431" t="s">
        <v>2604</v>
      </c>
      <c r="J760" s="430" t="s">
        <v>2605</v>
      </c>
      <c r="K760" s="404" t="s">
        <v>8695</v>
      </c>
      <c r="L760"/>
      <c r="M760"/>
      <c r="N760"/>
      <c r="O760"/>
      <c r="P760"/>
      <c r="Q760"/>
      <c r="R760"/>
    </row>
    <row r="761" spans="1:18" ht="15" customHeight="1" thickBot="1">
      <c r="A761" s="413" t="s">
        <v>849</v>
      </c>
      <c r="B761" s="419">
        <v>5</v>
      </c>
      <c r="C761" s="419" t="s">
        <v>8702</v>
      </c>
      <c r="D761" s="407" t="s">
        <v>8703</v>
      </c>
      <c r="E761" s="413" t="s">
        <v>850</v>
      </c>
      <c r="F761" s="417" t="s">
        <v>23</v>
      </c>
      <c r="G761" s="418" t="s">
        <v>1434</v>
      </c>
      <c r="H761" s="416" t="s">
        <v>5576</v>
      </c>
      <c r="I761" s="431" t="s">
        <v>5577</v>
      </c>
      <c r="J761" s="430" t="s">
        <v>5576</v>
      </c>
      <c r="K761" s="404" t="s">
        <v>8704</v>
      </c>
      <c r="L761"/>
      <c r="M761"/>
      <c r="N761"/>
      <c r="O761"/>
      <c r="P761"/>
      <c r="Q761"/>
      <c r="R761"/>
    </row>
    <row r="762" spans="1:18" ht="15" customHeight="1" thickBot="1">
      <c r="A762" s="413" t="s">
        <v>851</v>
      </c>
      <c r="B762" s="419">
        <v>1</v>
      </c>
      <c r="C762" s="419" t="s">
        <v>8705</v>
      </c>
      <c r="D762" s="407" t="s">
        <v>8706</v>
      </c>
      <c r="E762" s="413" t="s">
        <v>852</v>
      </c>
      <c r="F762" s="417" t="s">
        <v>23</v>
      </c>
      <c r="G762" s="418" t="s">
        <v>1434</v>
      </c>
      <c r="H762" s="416" t="s">
        <v>2607</v>
      </c>
      <c r="I762" s="431" t="s">
        <v>2606</v>
      </c>
      <c r="J762" s="430" t="s">
        <v>2607</v>
      </c>
      <c r="K762" s="404" t="s">
        <v>8707</v>
      </c>
      <c r="L762"/>
      <c r="M762"/>
      <c r="N762"/>
      <c r="O762"/>
      <c r="P762"/>
      <c r="Q762"/>
      <c r="R762"/>
    </row>
    <row r="763" spans="1:18" ht="15" customHeight="1" thickBot="1">
      <c r="A763" s="413" t="s">
        <v>851</v>
      </c>
      <c r="B763" s="419">
        <v>2</v>
      </c>
      <c r="C763" s="419" t="s">
        <v>8708</v>
      </c>
      <c r="D763" s="407" t="s">
        <v>8712</v>
      </c>
      <c r="E763" s="413" t="s">
        <v>852</v>
      </c>
      <c r="F763" s="417" t="s">
        <v>23</v>
      </c>
      <c r="G763" s="418" t="s">
        <v>1434</v>
      </c>
      <c r="H763" s="416" t="s">
        <v>2609</v>
      </c>
      <c r="I763" s="431" t="s">
        <v>2608</v>
      </c>
      <c r="J763" s="430" t="s">
        <v>2609</v>
      </c>
      <c r="K763" s="404" t="s">
        <v>8710</v>
      </c>
      <c r="L763"/>
      <c r="M763"/>
      <c r="N763"/>
      <c r="O763"/>
      <c r="P763"/>
      <c r="Q763"/>
      <c r="R763"/>
    </row>
    <row r="764" spans="1:18" ht="15" customHeight="1" thickBot="1">
      <c r="A764" s="413" t="s">
        <v>851</v>
      </c>
      <c r="B764" s="419">
        <v>3</v>
      </c>
      <c r="C764" s="419" t="s">
        <v>8711</v>
      </c>
      <c r="D764" s="407" t="s">
        <v>8709</v>
      </c>
      <c r="E764" s="413" t="s">
        <v>852</v>
      </c>
      <c r="F764" s="417" t="s">
        <v>23</v>
      </c>
      <c r="G764" s="418" t="s">
        <v>1434</v>
      </c>
      <c r="H764" s="416" t="s">
        <v>2611</v>
      </c>
      <c r="I764" s="431" t="s">
        <v>2610</v>
      </c>
      <c r="J764" s="430" t="s">
        <v>2611</v>
      </c>
      <c r="K764" s="404" t="s">
        <v>8710</v>
      </c>
      <c r="L764"/>
      <c r="M764"/>
      <c r="N764"/>
      <c r="O764"/>
      <c r="P764"/>
      <c r="Q764"/>
      <c r="R764"/>
    </row>
    <row r="765" spans="1:18" ht="15" customHeight="1" thickBot="1">
      <c r="A765" s="413" t="s">
        <v>853</v>
      </c>
      <c r="B765" s="419">
        <v>1</v>
      </c>
      <c r="C765" s="419" t="s">
        <v>8713</v>
      </c>
      <c r="D765" s="407" t="s">
        <v>8714</v>
      </c>
      <c r="E765" s="413" t="s">
        <v>854</v>
      </c>
      <c r="F765" s="417" t="s">
        <v>23</v>
      </c>
      <c r="G765" s="418" t="s">
        <v>1434</v>
      </c>
      <c r="H765" s="416" t="s">
        <v>2613</v>
      </c>
      <c r="I765" s="431" t="s">
        <v>2612</v>
      </c>
      <c r="J765" s="430" t="s">
        <v>2613</v>
      </c>
      <c r="K765" s="404" t="s">
        <v>8715</v>
      </c>
      <c r="L765"/>
      <c r="M765"/>
      <c r="N765"/>
      <c r="O765"/>
      <c r="P765"/>
      <c r="Q765"/>
      <c r="R765"/>
    </row>
    <row r="766" spans="1:18" ht="15" customHeight="1" thickBot="1">
      <c r="A766" s="413" t="s">
        <v>855</v>
      </c>
      <c r="B766" s="419">
        <v>1</v>
      </c>
      <c r="C766" s="419" t="s">
        <v>8716</v>
      </c>
      <c r="D766" s="407" t="s">
        <v>8720</v>
      </c>
      <c r="E766" s="413" t="s">
        <v>856</v>
      </c>
      <c r="F766" s="417" t="s">
        <v>23</v>
      </c>
      <c r="G766" s="418" t="s">
        <v>1434</v>
      </c>
      <c r="H766" s="416" t="s">
        <v>2615</v>
      </c>
      <c r="I766" s="431" t="s">
        <v>2614</v>
      </c>
      <c r="J766" s="430" t="s">
        <v>2615</v>
      </c>
      <c r="K766" s="404" t="s">
        <v>8721</v>
      </c>
      <c r="L766"/>
      <c r="M766"/>
      <c r="N766"/>
      <c r="O766"/>
      <c r="P766"/>
      <c r="Q766"/>
      <c r="R766"/>
    </row>
    <row r="767" spans="1:18" ht="15" customHeight="1" thickBot="1">
      <c r="A767" s="413" t="s">
        <v>855</v>
      </c>
      <c r="B767" s="419">
        <v>2</v>
      </c>
      <c r="C767" s="419" t="s">
        <v>8719</v>
      </c>
      <c r="D767" s="407" t="s">
        <v>8717</v>
      </c>
      <c r="E767" s="413" t="s">
        <v>856</v>
      </c>
      <c r="F767" s="417" t="s">
        <v>23</v>
      </c>
      <c r="G767" s="418" t="s">
        <v>1434</v>
      </c>
      <c r="H767" s="416" t="s">
        <v>2617</v>
      </c>
      <c r="I767" s="431" t="s">
        <v>2616</v>
      </c>
      <c r="J767" s="430" t="s">
        <v>2617</v>
      </c>
      <c r="K767" s="404" t="s">
        <v>8718</v>
      </c>
      <c r="L767"/>
      <c r="M767"/>
      <c r="N767"/>
      <c r="O767"/>
      <c r="P767"/>
      <c r="Q767"/>
      <c r="R767"/>
    </row>
    <row r="768" spans="1:18" ht="15" customHeight="1" thickBot="1">
      <c r="A768" s="413" t="s">
        <v>857</v>
      </c>
      <c r="B768" s="419">
        <v>1</v>
      </c>
      <c r="C768" s="419" t="s">
        <v>8722</v>
      </c>
      <c r="D768" s="407" t="s">
        <v>8723</v>
      </c>
      <c r="E768" s="413" t="s">
        <v>858</v>
      </c>
      <c r="F768" s="417" t="s">
        <v>23</v>
      </c>
      <c r="G768" s="418" t="s">
        <v>1434</v>
      </c>
      <c r="H768" s="416" t="s">
        <v>2619</v>
      </c>
      <c r="I768" s="431" t="s">
        <v>2618</v>
      </c>
      <c r="J768" s="430" t="s">
        <v>2619</v>
      </c>
      <c r="K768" s="404" t="s">
        <v>8724</v>
      </c>
      <c r="L768"/>
      <c r="M768"/>
      <c r="N768"/>
      <c r="O768"/>
      <c r="P768"/>
      <c r="Q768"/>
      <c r="R768"/>
    </row>
    <row r="769" spans="1:18" ht="15" customHeight="1" thickBot="1">
      <c r="A769" s="413" t="s">
        <v>857</v>
      </c>
      <c r="B769" s="419">
        <v>2</v>
      </c>
      <c r="C769" s="419" t="s">
        <v>8725</v>
      </c>
      <c r="D769" s="407" t="s">
        <v>8726</v>
      </c>
      <c r="E769" s="413" t="s">
        <v>858</v>
      </c>
      <c r="F769" s="417" t="s">
        <v>23</v>
      </c>
      <c r="G769" s="418" t="s">
        <v>1434</v>
      </c>
      <c r="H769" s="416" t="s">
        <v>2620</v>
      </c>
      <c r="I769" s="431" t="s">
        <v>8727</v>
      </c>
      <c r="J769" s="430" t="s">
        <v>2620</v>
      </c>
      <c r="K769" s="404" t="s">
        <v>8728</v>
      </c>
      <c r="L769"/>
      <c r="M769"/>
      <c r="N769"/>
      <c r="O769"/>
      <c r="P769"/>
      <c r="Q769"/>
      <c r="R769"/>
    </row>
    <row r="770" spans="1:18" ht="15" customHeight="1" thickBot="1">
      <c r="A770" s="413" t="s">
        <v>859</v>
      </c>
      <c r="B770" s="419">
        <v>1</v>
      </c>
      <c r="C770" s="419" t="s">
        <v>8729</v>
      </c>
      <c r="D770" s="407" t="s">
        <v>8730</v>
      </c>
      <c r="E770" s="413" t="s">
        <v>860</v>
      </c>
      <c r="F770" s="417" t="s">
        <v>23</v>
      </c>
      <c r="G770" s="418" t="s">
        <v>1434</v>
      </c>
      <c r="H770" s="416" t="s">
        <v>2622</v>
      </c>
      <c r="I770" s="431" t="s">
        <v>2621</v>
      </c>
      <c r="J770" s="430" t="s">
        <v>2622</v>
      </c>
      <c r="K770" s="404" t="s">
        <v>8731</v>
      </c>
      <c r="L770"/>
      <c r="M770"/>
      <c r="N770"/>
      <c r="O770"/>
      <c r="P770"/>
      <c r="Q770"/>
      <c r="R770"/>
    </row>
    <row r="771" spans="1:18" ht="15" customHeight="1" thickBot="1">
      <c r="A771" s="413" t="s">
        <v>862</v>
      </c>
      <c r="B771" s="419">
        <v>1</v>
      </c>
      <c r="C771" s="419" t="s">
        <v>8732</v>
      </c>
      <c r="D771" s="407" t="s">
        <v>8736</v>
      </c>
      <c r="E771" s="413" t="s">
        <v>863</v>
      </c>
      <c r="F771" s="417" t="s">
        <v>23</v>
      </c>
      <c r="G771" s="418" t="s">
        <v>1434</v>
      </c>
      <c r="H771" s="416" t="s">
        <v>2624</v>
      </c>
      <c r="I771" s="431" t="s">
        <v>2623</v>
      </c>
      <c r="J771" s="430" t="s">
        <v>2624</v>
      </c>
      <c r="K771" s="404" t="s">
        <v>8737</v>
      </c>
      <c r="L771"/>
      <c r="M771"/>
      <c r="N771"/>
      <c r="O771"/>
      <c r="P771"/>
      <c r="Q771"/>
      <c r="R771"/>
    </row>
    <row r="772" spans="1:18" ht="15" customHeight="1" thickBot="1">
      <c r="A772" s="413" t="s">
        <v>862</v>
      </c>
      <c r="B772" s="419">
        <v>2</v>
      </c>
      <c r="C772" s="419" t="s">
        <v>8735</v>
      </c>
      <c r="D772" s="407" t="s">
        <v>8733</v>
      </c>
      <c r="E772" s="413" t="s">
        <v>863</v>
      </c>
      <c r="F772" s="417" t="s">
        <v>23</v>
      </c>
      <c r="G772" s="418" t="s">
        <v>1434</v>
      </c>
      <c r="H772" s="416" t="s">
        <v>2626</v>
      </c>
      <c r="I772" s="431" t="s">
        <v>2625</v>
      </c>
      <c r="J772" s="430" t="s">
        <v>2626</v>
      </c>
      <c r="K772" s="404" t="s">
        <v>8734</v>
      </c>
      <c r="L772"/>
      <c r="M772"/>
      <c r="N772"/>
      <c r="O772"/>
      <c r="P772"/>
      <c r="Q772"/>
      <c r="R772"/>
    </row>
    <row r="773" spans="1:18" ht="15" customHeight="1" thickBot="1">
      <c r="A773" s="413" t="s">
        <v>864</v>
      </c>
      <c r="B773" s="419">
        <v>1</v>
      </c>
      <c r="C773" s="419" t="s">
        <v>8738</v>
      </c>
      <c r="D773" s="407" t="s">
        <v>8739</v>
      </c>
      <c r="E773" s="413" t="s">
        <v>865</v>
      </c>
      <c r="F773" s="417" t="s">
        <v>23</v>
      </c>
      <c r="G773" s="418" t="s">
        <v>1434</v>
      </c>
      <c r="H773" s="416" t="s">
        <v>2628</v>
      </c>
      <c r="I773" s="431" t="s">
        <v>2627</v>
      </c>
      <c r="J773" s="430" t="s">
        <v>2628</v>
      </c>
      <c r="K773" s="404" t="s">
        <v>8740</v>
      </c>
      <c r="L773"/>
      <c r="M773"/>
      <c r="N773"/>
      <c r="O773"/>
      <c r="P773"/>
      <c r="Q773"/>
      <c r="R773"/>
    </row>
    <row r="774" spans="1:18" ht="15" customHeight="1" thickBot="1">
      <c r="A774" s="413" t="s">
        <v>866</v>
      </c>
      <c r="B774" s="419">
        <v>1</v>
      </c>
      <c r="C774" s="419" t="s">
        <v>8741</v>
      </c>
      <c r="D774" s="407" t="s">
        <v>8742</v>
      </c>
      <c r="E774" s="413" t="s">
        <v>867</v>
      </c>
      <c r="F774" s="417" t="s">
        <v>23</v>
      </c>
      <c r="G774" s="418" t="s">
        <v>1434</v>
      </c>
      <c r="H774" s="416" t="s">
        <v>5578</v>
      </c>
      <c r="I774" s="431" t="s">
        <v>5579</v>
      </c>
      <c r="J774" s="430" t="s">
        <v>5578</v>
      </c>
      <c r="K774" s="404" t="s">
        <v>8743</v>
      </c>
      <c r="L774"/>
      <c r="M774"/>
      <c r="N774"/>
      <c r="O774"/>
      <c r="P774"/>
      <c r="Q774"/>
      <c r="R774"/>
    </row>
    <row r="775" spans="1:18" ht="15" customHeight="1" thickBot="1">
      <c r="A775" s="413" t="s">
        <v>866</v>
      </c>
      <c r="B775" s="419">
        <v>2</v>
      </c>
      <c r="C775" s="419" t="s">
        <v>8744</v>
      </c>
      <c r="D775" s="407" t="s">
        <v>8745</v>
      </c>
      <c r="E775" s="413" t="s">
        <v>867</v>
      </c>
      <c r="F775" s="417" t="s">
        <v>23</v>
      </c>
      <c r="G775" s="418" t="s">
        <v>1434</v>
      </c>
      <c r="H775" s="416" t="s">
        <v>2630</v>
      </c>
      <c r="I775" s="431" t="s">
        <v>2629</v>
      </c>
      <c r="J775" s="430" t="s">
        <v>2630</v>
      </c>
      <c r="K775" s="404" t="s">
        <v>8746</v>
      </c>
      <c r="L775"/>
      <c r="M775"/>
      <c r="N775"/>
      <c r="O775"/>
      <c r="P775"/>
      <c r="Q775"/>
      <c r="R775"/>
    </row>
    <row r="776" spans="1:18" ht="15" customHeight="1" thickBot="1">
      <c r="A776" s="413" t="s">
        <v>868</v>
      </c>
      <c r="B776" s="419">
        <v>1</v>
      </c>
      <c r="C776" s="419" t="s">
        <v>8747</v>
      </c>
      <c r="D776" s="407" t="s">
        <v>8751</v>
      </c>
      <c r="E776" s="413" t="s">
        <v>869</v>
      </c>
      <c r="F776" s="417" t="s">
        <v>23</v>
      </c>
      <c r="G776" s="418" t="s">
        <v>1434</v>
      </c>
      <c r="H776" s="416" t="s">
        <v>8752</v>
      </c>
      <c r="I776" s="431" t="s">
        <v>2631</v>
      </c>
      <c r="J776" s="430" t="s">
        <v>8752</v>
      </c>
      <c r="K776" s="404" t="s">
        <v>8749</v>
      </c>
      <c r="L776"/>
      <c r="M776"/>
      <c r="N776"/>
      <c r="O776"/>
      <c r="P776"/>
      <c r="Q776"/>
      <c r="R776"/>
    </row>
    <row r="777" spans="1:18" ht="15" customHeight="1" thickBot="1">
      <c r="A777" s="413" t="s">
        <v>868</v>
      </c>
      <c r="B777" s="419">
        <v>2</v>
      </c>
      <c r="C777" s="419" t="s">
        <v>8750</v>
      </c>
      <c r="D777" s="407" t="s">
        <v>8748</v>
      </c>
      <c r="E777" s="413" t="s">
        <v>869</v>
      </c>
      <c r="F777" s="417" t="s">
        <v>23</v>
      </c>
      <c r="G777" s="418" t="s">
        <v>1434</v>
      </c>
      <c r="H777" s="416" t="s">
        <v>2633</v>
      </c>
      <c r="I777" s="431" t="s">
        <v>2632</v>
      </c>
      <c r="J777" s="430" t="s">
        <v>2633</v>
      </c>
      <c r="K777" s="404" t="s">
        <v>8749</v>
      </c>
      <c r="L777"/>
      <c r="M777"/>
      <c r="N777"/>
      <c r="O777"/>
      <c r="P777"/>
      <c r="Q777"/>
      <c r="R777"/>
    </row>
    <row r="778" spans="1:18" ht="15" customHeight="1" thickBot="1">
      <c r="A778" s="413" t="s">
        <v>870</v>
      </c>
      <c r="B778" s="419">
        <v>1</v>
      </c>
      <c r="C778" s="419" t="s">
        <v>8753</v>
      </c>
      <c r="D778" s="407" t="s">
        <v>8757</v>
      </c>
      <c r="E778" s="413" t="s">
        <v>871</v>
      </c>
      <c r="F778" s="417" t="s">
        <v>23</v>
      </c>
      <c r="G778" s="418" t="s">
        <v>1434</v>
      </c>
      <c r="H778" s="416" t="s">
        <v>2635</v>
      </c>
      <c r="I778" s="431" t="s">
        <v>2634</v>
      </c>
      <c r="J778" s="430" t="s">
        <v>2635</v>
      </c>
      <c r="K778" s="404" t="s">
        <v>8758</v>
      </c>
      <c r="L778"/>
      <c r="M778"/>
      <c r="N778"/>
      <c r="O778"/>
      <c r="P778"/>
      <c r="Q778"/>
      <c r="R778"/>
    </row>
    <row r="779" spans="1:18" ht="15" customHeight="1" thickBot="1">
      <c r="A779" s="413" t="s">
        <v>870</v>
      </c>
      <c r="B779" s="419">
        <v>2</v>
      </c>
      <c r="C779" s="419" t="s">
        <v>8756</v>
      </c>
      <c r="D779" s="407" t="s">
        <v>8754</v>
      </c>
      <c r="E779" s="413" t="s">
        <v>871</v>
      </c>
      <c r="F779" s="417" t="s">
        <v>23</v>
      </c>
      <c r="G779" s="418" t="s">
        <v>1434</v>
      </c>
      <c r="H779" s="416" t="s">
        <v>2637</v>
      </c>
      <c r="I779" s="431" t="s">
        <v>2636</v>
      </c>
      <c r="J779" s="430" t="s">
        <v>2637</v>
      </c>
      <c r="K779" s="404" t="s">
        <v>8755</v>
      </c>
      <c r="L779"/>
      <c r="M779"/>
      <c r="N779"/>
      <c r="O779"/>
      <c r="P779"/>
      <c r="Q779"/>
      <c r="R779"/>
    </row>
    <row r="780" spans="1:18" ht="15" customHeight="1" thickBot="1">
      <c r="A780" s="413" t="s">
        <v>872</v>
      </c>
      <c r="B780" s="419">
        <v>1</v>
      </c>
      <c r="C780" s="419" t="s">
        <v>8759</v>
      </c>
      <c r="D780" s="407" t="s">
        <v>8760</v>
      </c>
      <c r="E780" s="413" t="s">
        <v>873</v>
      </c>
      <c r="F780" s="417" t="s">
        <v>23</v>
      </c>
      <c r="G780" s="418" t="s">
        <v>1434</v>
      </c>
      <c r="H780" s="416" t="s">
        <v>2639</v>
      </c>
      <c r="I780" s="431" t="s">
        <v>2638</v>
      </c>
      <c r="J780" s="430" t="s">
        <v>2639</v>
      </c>
      <c r="K780" s="404" t="s">
        <v>8761</v>
      </c>
      <c r="L780"/>
      <c r="M780"/>
      <c r="N780"/>
      <c r="O780"/>
      <c r="P780"/>
      <c r="Q780"/>
      <c r="R780"/>
    </row>
    <row r="781" spans="1:18" ht="15" customHeight="1" thickBot="1">
      <c r="A781" s="413" t="s">
        <v>874</v>
      </c>
      <c r="B781" s="419">
        <v>1</v>
      </c>
      <c r="C781" s="419" t="s">
        <v>8762</v>
      </c>
      <c r="D781" s="407" t="s">
        <v>8763</v>
      </c>
      <c r="E781" s="413" t="s">
        <v>875</v>
      </c>
      <c r="F781" s="417" t="s">
        <v>34</v>
      </c>
      <c r="G781" s="418" t="s">
        <v>1434</v>
      </c>
      <c r="H781" s="416" t="s">
        <v>4026</v>
      </c>
      <c r="I781" s="431" t="s">
        <v>875</v>
      </c>
      <c r="J781" s="430" t="s">
        <v>4026</v>
      </c>
      <c r="K781" s="404" t="s">
        <v>8764</v>
      </c>
      <c r="L781"/>
      <c r="M781"/>
      <c r="N781"/>
      <c r="O781"/>
      <c r="P781"/>
      <c r="Q781"/>
      <c r="R781"/>
    </row>
    <row r="782" spans="1:18" ht="15" customHeight="1" thickBot="1">
      <c r="A782" s="413" t="s">
        <v>876</v>
      </c>
      <c r="B782" s="419">
        <v>1</v>
      </c>
      <c r="C782" s="419" t="s">
        <v>8765</v>
      </c>
      <c r="D782" s="407" t="s">
        <v>8766</v>
      </c>
      <c r="E782" s="413" t="s">
        <v>877</v>
      </c>
      <c r="F782" s="417" t="s">
        <v>23</v>
      </c>
      <c r="G782" s="418" t="s">
        <v>1434</v>
      </c>
      <c r="H782" s="416" t="s">
        <v>2641</v>
      </c>
      <c r="I782" s="431" t="s">
        <v>2640</v>
      </c>
      <c r="J782" s="430" t="s">
        <v>2641</v>
      </c>
      <c r="K782" s="404" t="s">
        <v>8767</v>
      </c>
      <c r="L782"/>
      <c r="M782"/>
      <c r="N782"/>
      <c r="O782"/>
      <c r="P782"/>
      <c r="Q782"/>
      <c r="R782"/>
    </row>
    <row r="783" spans="1:18" ht="15" customHeight="1" thickBot="1">
      <c r="A783" s="413" t="s">
        <v>876</v>
      </c>
      <c r="B783" s="419">
        <v>2</v>
      </c>
      <c r="C783" s="419" t="s">
        <v>8768</v>
      </c>
      <c r="D783" s="407" t="s">
        <v>8769</v>
      </c>
      <c r="E783" s="413" t="s">
        <v>877</v>
      </c>
      <c r="F783" s="417" t="s">
        <v>23</v>
      </c>
      <c r="G783" s="418" t="s">
        <v>1434</v>
      </c>
      <c r="H783" s="416" t="s">
        <v>2643</v>
      </c>
      <c r="I783" s="431" t="s">
        <v>2642</v>
      </c>
      <c r="J783" s="430" t="s">
        <v>2643</v>
      </c>
      <c r="K783" s="404" t="s">
        <v>8770</v>
      </c>
      <c r="L783"/>
      <c r="M783"/>
      <c r="N783"/>
      <c r="O783"/>
      <c r="P783"/>
      <c r="Q783"/>
      <c r="R783"/>
    </row>
    <row r="784" spans="1:18" ht="15" customHeight="1" thickBot="1">
      <c r="A784" s="413" t="s">
        <v>878</v>
      </c>
      <c r="B784" s="419">
        <v>1</v>
      </c>
      <c r="C784" s="419" t="s">
        <v>8771</v>
      </c>
      <c r="D784" s="407" t="s">
        <v>8772</v>
      </c>
      <c r="E784" s="413" t="s">
        <v>879</v>
      </c>
      <c r="F784" s="417" t="s">
        <v>34</v>
      </c>
      <c r="G784" s="418" t="s">
        <v>1434</v>
      </c>
      <c r="H784" s="416" t="s">
        <v>4027</v>
      </c>
      <c r="I784" s="431" t="s">
        <v>879</v>
      </c>
      <c r="J784" s="430" t="s">
        <v>4027</v>
      </c>
      <c r="K784" s="404" t="s">
        <v>8773</v>
      </c>
      <c r="L784"/>
      <c r="M784"/>
      <c r="N784"/>
      <c r="O784"/>
      <c r="P784"/>
      <c r="Q784"/>
      <c r="R784"/>
    </row>
    <row r="785" spans="1:18" ht="15" customHeight="1" thickBot="1">
      <c r="A785" s="413" t="s">
        <v>880</v>
      </c>
      <c r="B785" s="419">
        <v>1</v>
      </c>
      <c r="C785" s="419" t="s">
        <v>8774</v>
      </c>
      <c r="D785" s="407" t="s">
        <v>8775</v>
      </c>
      <c r="E785" s="413" t="s">
        <v>881</v>
      </c>
      <c r="F785" s="417" t="s">
        <v>23</v>
      </c>
      <c r="G785" s="418" t="s">
        <v>1434</v>
      </c>
      <c r="H785" s="416" t="s">
        <v>2645</v>
      </c>
      <c r="I785" s="431" t="s">
        <v>2644</v>
      </c>
      <c r="J785" s="430" t="s">
        <v>2645</v>
      </c>
      <c r="K785" s="404" t="s">
        <v>8776</v>
      </c>
      <c r="L785"/>
      <c r="M785"/>
      <c r="N785"/>
      <c r="O785"/>
      <c r="P785"/>
      <c r="Q785"/>
      <c r="R785"/>
    </row>
    <row r="786" spans="1:18" ht="15" customHeight="1" thickBot="1">
      <c r="A786" s="413" t="s">
        <v>880</v>
      </c>
      <c r="B786" s="419">
        <v>2</v>
      </c>
      <c r="C786" s="419" t="s">
        <v>8777</v>
      </c>
      <c r="D786" s="407" t="s">
        <v>8778</v>
      </c>
      <c r="E786" s="413" t="s">
        <v>881</v>
      </c>
      <c r="F786" s="417" t="s">
        <v>23</v>
      </c>
      <c r="G786" s="418" t="s">
        <v>1434</v>
      </c>
      <c r="H786" s="416" t="s">
        <v>2647</v>
      </c>
      <c r="I786" s="431" t="s">
        <v>2646</v>
      </c>
      <c r="J786" s="430" t="s">
        <v>2647</v>
      </c>
      <c r="K786" s="404" t="s">
        <v>8779</v>
      </c>
      <c r="L786"/>
      <c r="M786"/>
      <c r="N786"/>
      <c r="O786"/>
      <c r="P786"/>
      <c r="Q786"/>
      <c r="R786"/>
    </row>
    <row r="787" spans="1:18" ht="15" customHeight="1" thickBot="1">
      <c r="A787" s="413" t="s">
        <v>885</v>
      </c>
      <c r="B787" s="419">
        <v>1</v>
      </c>
      <c r="C787" s="419" t="s">
        <v>8780</v>
      </c>
      <c r="D787" s="407" t="s">
        <v>8781</v>
      </c>
      <c r="E787" s="413" t="s">
        <v>886</v>
      </c>
      <c r="F787" s="417" t="s">
        <v>34</v>
      </c>
      <c r="G787" s="418" t="s">
        <v>1434</v>
      </c>
      <c r="H787" s="416" t="s">
        <v>5580</v>
      </c>
      <c r="I787" s="431" t="s">
        <v>886</v>
      </c>
      <c r="J787" s="430" t="s">
        <v>5580</v>
      </c>
      <c r="K787" s="404" t="s">
        <v>8782</v>
      </c>
      <c r="L787"/>
      <c r="M787"/>
      <c r="N787"/>
      <c r="O787"/>
      <c r="P787"/>
      <c r="Q787"/>
      <c r="R787"/>
    </row>
    <row r="788" spans="1:18" ht="15" customHeight="1" thickBot="1">
      <c r="A788" s="413" t="s">
        <v>887</v>
      </c>
      <c r="B788" s="419">
        <v>1</v>
      </c>
      <c r="C788" s="419" t="s">
        <v>8783</v>
      </c>
      <c r="D788" s="407" t="s">
        <v>8784</v>
      </c>
      <c r="E788" s="413" t="s">
        <v>888</v>
      </c>
      <c r="F788" s="417" t="s">
        <v>23</v>
      </c>
      <c r="G788" s="418" t="s">
        <v>1434</v>
      </c>
      <c r="H788" s="416" t="s">
        <v>2650</v>
      </c>
      <c r="I788" s="431" t="s">
        <v>2649</v>
      </c>
      <c r="J788" s="430" t="s">
        <v>2650</v>
      </c>
      <c r="K788" s="404" t="s">
        <v>8785</v>
      </c>
      <c r="L788"/>
      <c r="M788"/>
      <c r="N788"/>
      <c r="O788"/>
      <c r="P788"/>
      <c r="Q788"/>
      <c r="R788"/>
    </row>
    <row r="789" spans="1:18" ht="15" customHeight="1" thickBot="1">
      <c r="A789" s="413" t="s">
        <v>890</v>
      </c>
      <c r="B789" s="419">
        <v>1</v>
      </c>
      <c r="C789" s="419" t="s">
        <v>8786</v>
      </c>
      <c r="D789" s="407" t="s">
        <v>8787</v>
      </c>
      <c r="E789" s="413" t="s">
        <v>891</v>
      </c>
      <c r="F789" s="417" t="s">
        <v>23</v>
      </c>
      <c r="G789" s="418" t="s">
        <v>1434</v>
      </c>
      <c r="H789" s="416" t="s">
        <v>2652</v>
      </c>
      <c r="I789" s="431" t="s">
        <v>2651</v>
      </c>
      <c r="J789" s="430" t="s">
        <v>2652</v>
      </c>
      <c r="K789" s="404" t="s">
        <v>8788</v>
      </c>
      <c r="L789"/>
      <c r="M789"/>
      <c r="N789"/>
      <c r="O789"/>
      <c r="P789"/>
      <c r="Q789"/>
      <c r="R789"/>
    </row>
    <row r="790" spans="1:18" ht="15" customHeight="1" thickBot="1">
      <c r="A790" s="413" t="s">
        <v>890</v>
      </c>
      <c r="B790" s="419">
        <v>2</v>
      </c>
      <c r="C790" s="419" t="s">
        <v>8789</v>
      </c>
      <c r="D790" s="407" t="s">
        <v>8790</v>
      </c>
      <c r="E790" s="413" t="s">
        <v>891</v>
      </c>
      <c r="F790" s="417" t="s">
        <v>23</v>
      </c>
      <c r="G790" s="418" t="s">
        <v>1434</v>
      </c>
      <c r="H790" s="416" t="s">
        <v>2654</v>
      </c>
      <c r="I790" s="431" t="s">
        <v>2653</v>
      </c>
      <c r="J790" s="430" t="s">
        <v>2654</v>
      </c>
      <c r="K790" s="404" t="s">
        <v>8791</v>
      </c>
      <c r="L790"/>
      <c r="M790"/>
      <c r="N790"/>
      <c r="O790"/>
      <c r="P790"/>
      <c r="Q790"/>
      <c r="R790"/>
    </row>
    <row r="791" spans="1:18" ht="15" customHeight="1" thickBot="1">
      <c r="A791" s="413" t="s">
        <v>892</v>
      </c>
      <c r="B791" s="419">
        <v>1</v>
      </c>
      <c r="C791" s="419" t="s">
        <v>8792</v>
      </c>
      <c r="D791" s="407" t="s">
        <v>8793</v>
      </c>
      <c r="E791" s="413" t="s">
        <v>893</v>
      </c>
      <c r="F791" s="417" t="s">
        <v>23</v>
      </c>
      <c r="G791" s="418" t="s">
        <v>1434</v>
      </c>
      <c r="H791" s="416" t="s">
        <v>2656</v>
      </c>
      <c r="I791" s="431" t="s">
        <v>2655</v>
      </c>
      <c r="J791" s="430" t="s">
        <v>2656</v>
      </c>
      <c r="K791" s="404" t="s">
        <v>8794</v>
      </c>
      <c r="L791"/>
      <c r="M791"/>
      <c r="N791"/>
      <c r="O791"/>
      <c r="P791"/>
      <c r="Q791"/>
      <c r="R791"/>
    </row>
    <row r="792" spans="1:18" ht="15" customHeight="1" thickBot="1">
      <c r="A792" s="413" t="s">
        <v>892</v>
      </c>
      <c r="B792" s="419">
        <v>2</v>
      </c>
      <c r="C792" s="419" t="s">
        <v>8795</v>
      </c>
      <c r="D792" s="407" t="s">
        <v>8796</v>
      </c>
      <c r="E792" s="413" t="s">
        <v>893</v>
      </c>
      <c r="F792" s="417" t="s">
        <v>23</v>
      </c>
      <c r="G792" s="418" t="s">
        <v>1434</v>
      </c>
      <c r="H792" s="416" t="s">
        <v>2658</v>
      </c>
      <c r="I792" s="431" t="s">
        <v>2657</v>
      </c>
      <c r="J792" s="430" t="s">
        <v>2658</v>
      </c>
      <c r="K792" s="404" t="s">
        <v>8797</v>
      </c>
      <c r="L792"/>
      <c r="M792"/>
      <c r="N792"/>
      <c r="O792"/>
      <c r="P792"/>
      <c r="Q792"/>
      <c r="R792"/>
    </row>
    <row r="793" spans="1:18" ht="15" customHeight="1" thickBot="1">
      <c r="A793" s="413" t="s">
        <v>894</v>
      </c>
      <c r="B793" s="419">
        <v>1</v>
      </c>
      <c r="C793" s="419" t="s">
        <v>8798</v>
      </c>
      <c r="D793" s="407" t="s">
        <v>8799</v>
      </c>
      <c r="E793" s="413" t="s">
        <v>895</v>
      </c>
      <c r="F793" s="417" t="s">
        <v>18</v>
      </c>
      <c r="G793" s="418" t="s">
        <v>1434</v>
      </c>
      <c r="H793" s="416" t="s">
        <v>2659</v>
      </c>
      <c r="I793" s="431" t="s">
        <v>895</v>
      </c>
      <c r="J793" s="430" t="s">
        <v>2659</v>
      </c>
      <c r="K793" s="404" t="s">
        <v>8800</v>
      </c>
      <c r="L793"/>
      <c r="M793"/>
      <c r="N793"/>
      <c r="O793"/>
      <c r="P793"/>
      <c r="Q793"/>
      <c r="R793"/>
    </row>
    <row r="794" spans="1:18" ht="15" customHeight="1" thickBot="1">
      <c r="A794" s="413" t="s">
        <v>896</v>
      </c>
      <c r="B794" s="419">
        <v>1</v>
      </c>
      <c r="C794" s="419" t="s">
        <v>8801</v>
      </c>
      <c r="D794" s="407" t="s">
        <v>8802</v>
      </c>
      <c r="E794" s="413" t="s">
        <v>897</v>
      </c>
      <c r="F794" s="417" t="s">
        <v>23</v>
      </c>
      <c r="G794" s="418" t="s">
        <v>1434</v>
      </c>
      <c r="H794" s="416" t="s">
        <v>2661</v>
      </c>
      <c r="I794" s="431" t="s">
        <v>2660</v>
      </c>
      <c r="J794" s="430" t="s">
        <v>2661</v>
      </c>
      <c r="K794" s="404" t="s">
        <v>8803</v>
      </c>
      <c r="L794"/>
      <c r="M794"/>
      <c r="N794"/>
      <c r="O794"/>
      <c r="P794"/>
      <c r="Q794"/>
      <c r="R794"/>
    </row>
    <row r="795" spans="1:18" ht="15" customHeight="1" thickBot="1">
      <c r="A795" s="413" t="s">
        <v>896</v>
      </c>
      <c r="B795" s="419">
        <v>2</v>
      </c>
      <c r="C795" s="419" t="s">
        <v>8804</v>
      </c>
      <c r="D795" s="407" t="s">
        <v>8805</v>
      </c>
      <c r="E795" s="413" t="s">
        <v>897</v>
      </c>
      <c r="F795" s="417" t="s">
        <v>23</v>
      </c>
      <c r="G795" s="418" t="s">
        <v>1434</v>
      </c>
      <c r="H795" s="416" t="s">
        <v>2663</v>
      </c>
      <c r="I795" s="431" t="s">
        <v>2662</v>
      </c>
      <c r="J795" s="430" t="s">
        <v>2663</v>
      </c>
      <c r="K795" s="404" t="s">
        <v>8806</v>
      </c>
      <c r="L795"/>
      <c r="M795"/>
      <c r="N795"/>
      <c r="O795"/>
      <c r="P795"/>
      <c r="Q795"/>
      <c r="R795"/>
    </row>
    <row r="796" spans="1:18" ht="15" customHeight="1" thickBot="1">
      <c r="A796" s="413" t="s">
        <v>898</v>
      </c>
      <c r="B796" s="419">
        <v>1</v>
      </c>
      <c r="C796" s="419" t="s">
        <v>8807</v>
      </c>
      <c r="D796" s="407" t="s">
        <v>8808</v>
      </c>
      <c r="E796" s="413" t="s">
        <v>899</v>
      </c>
      <c r="F796" s="417" t="s">
        <v>23</v>
      </c>
      <c r="G796" s="418" t="s">
        <v>1434</v>
      </c>
      <c r="H796" s="416" t="s">
        <v>2665</v>
      </c>
      <c r="I796" s="431" t="s">
        <v>2664</v>
      </c>
      <c r="J796" s="430" t="s">
        <v>2665</v>
      </c>
      <c r="K796" s="404" t="s">
        <v>8809</v>
      </c>
      <c r="L796"/>
      <c r="M796"/>
      <c r="N796"/>
      <c r="O796"/>
      <c r="P796"/>
      <c r="Q796"/>
      <c r="R796"/>
    </row>
    <row r="797" spans="1:18" ht="15" customHeight="1" thickBot="1">
      <c r="A797" s="413" t="s">
        <v>900</v>
      </c>
      <c r="B797" s="419">
        <v>1</v>
      </c>
      <c r="C797" s="419" t="s">
        <v>8810</v>
      </c>
      <c r="D797" s="407" t="s">
        <v>8814</v>
      </c>
      <c r="E797" s="413" t="s">
        <v>901</v>
      </c>
      <c r="F797" s="417" t="s">
        <v>23</v>
      </c>
      <c r="G797" s="418" t="s">
        <v>1434</v>
      </c>
      <c r="H797" s="416" t="s">
        <v>2667</v>
      </c>
      <c r="I797" s="431" t="s">
        <v>2666</v>
      </c>
      <c r="J797" s="430" t="s">
        <v>2667</v>
      </c>
      <c r="K797" s="404" t="s">
        <v>8815</v>
      </c>
      <c r="L797"/>
      <c r="M797"/>
      <c r="N797"/>
      <c r="O797"/>
      <c r="P797"/>
      <c r="Q797"/>
      <c r="R797"/>
    </row>
    <row r="798" spans="1:18" ht="15" customHeight="1" thickBot="1">
      <c r="A798" s="413" t="s">
        <v>900</v>
      </c>
      <c r="B798" s="419">
        <v>2</v>
      </c>
      <c r="C798" s="419" t="s">
        <v>8813</v>
      </c>
      <c r="D798" s="407" t="s">
        <v>8811</v>
      </c>
      <c r="E798" s="413" t="s">
        <v>901</v>
      </c>
      <c r="F798" s="417" t="s">
        <v>23</v>
      </c>
      <c r="G798" s="418" t="s">
        <v>1434</v>
      </c>
      <c r="H798" s="416" t="s">
        <v>2669</v>
      </c>
      <c r="I798" s="431" t="s">
        <v>2668</v>
      </c>
      <c r="J798" s="430" t="s">
        <v>2669</v>
      </c>
      <c r="K798" s="404" t="s">
        <v>8812</v>
      </c>
      <c r="L798"/>
      <c r="M798"/>
      <c r="N798"/>
      <c r="O798"/>
      <c r="P798"/>
      <c r="Q798"/>
      <c r="R798"/>
    </row>
    <row r="799" spans="1:18" ht="15" customHeight="1" thickBot="1">
      <c r="A799" s="413" t="s">
        <v>902</v>
      </c>
      <c r="B799" s="419">
        <v>1</v>
      </c>
      <c r="C799" s="419" t="s">
        <v>8816</v>
      </c>
      <c r="D799" s="407" t="s">
        <v>8817</v>
      </c>
      <c r="E799" s="413" t="s">
        <v>903</v>
      </c>
      <c r="F799" s="417" t="s">
        <v>23</v>
      </c>
      <c r="G799" s="418" t="s">
        <v>1434</v>
      </c>
      <c r="H799" s="416" t="s">
        <v>2671</v>
      </c>
      <c r="I799" s="431" t="s">
        <v>2670</v>
      </c>
      <c r="J799" s="430" t="s">
        <v>2671</v>
      </c>
      <c r="K799" s="404" t="s">
        <v>8818</v>
      </c>
      <c r="L799"/>
      <c r="M799"/>
      <c r="N799"/>
      <c r="O799"/>
      <c r="P799"/>
      <c r="Q799"/>
      <c r="R799"/>
    </row>
    <row r="800" spans="1:18" ht="15" customHeight="1" thickBot="1">
      <c r="A800" s="413" t="s">
        <v>904</v>
      </c>
      <c r="B800" s="419">
        <v>1</v>
      </c>
      <c r="C800" s="419" t="s">
        <v>8819</v>
      </c>
      <c r="D800" s="407" t="s">
        <v>8823</v>
      </c>
      <c r="E800" s="413" t="s">
        <v>905</v>
      </c>
      <c r="F800" s="417" t="s">
        <v>23</v>
      </c>
      <c r="G800" s="418" t="s">
        <v>1434</v>
      </c>
      <c r="H800" s="416" t="s">
        <v>2673</v>
      </c>
      <c r="I800" s="431" t="s">
        <v>2672</v>
      </c>
      <c r="J800" s="430" t="s">
        <v>2673</v>
      </c>
      <c r="K800" s="404" t="s">
        <v>8824</v>
      </c>
      <c r="L800"/>
      <c r="M800"/>
      <c r="N800"/>
      <c r="O800"/>
      <c r="P800"/>
      <c r="Q800"/>
      <c r="R800"/>
    </row>
    <row r="801" spans="1:18" ht="15" customHeight="1" thickBot="1">
      <c r="A801" s="413" t="s">
        <v>904</v>
      </c>
      <c r="B801" s="419">
        <v>2</v>
      </c>
      <c r="C801" s="419" t="s">
        <v>8822</v>
      </c>
      <c r="D801" s="407" t="s">
        <v>8820</v>
      </c>
      <c r="E801" s="413" t="s">
        <v>905</v>
      </c>
      <c r="F801" s="417" t="s">
        <v>23</v>
      </c>
      <c r="G801" s="418" t="s">
        <v>1434</v>
      </c>
      <c r="H801" s="416" t="s">
        <v>2675</v>
      </c>
      <c r="I801" s="431" t="s">
        <v>2674</v>
      </c>
      <c r="J801" s="430" t="s">
        <v>2675</v>
      </c>
      <c r="K801" s="404" t="s">
        <v>8821</v>
      </c>
      <c r="L801"/>
      <c r="M801"/>
      <c r="N801"/>
      <c r="O801"/>
      <c r="P801"/>
      <c r="Q801"/>
      <c r="R801"/>
    </row>
    <row r="802" spans="1:18" ht="15" customHeight="1" thickBot="1">
      <c r="A802" s="413" t="s">
        <v>906</v>
      </c>
      <c r="B802" s="419">
        <v>1</v>
      </c>
      <c r="C802" s="419" t="s">
        <v>8825</v>
      </c>
      <c r="D802" s="407" t="s">
        <v>8826</v>
      </c>
      <c r="E802" s="413" t="s">
        <v>907</v>
      </c>
      <c r="F802" s="417" t="s">
        <v>18</v>
      </c>
      <c r="G802" s="418" t="s">
        <v>1434</v>
      </c>
      <c r="H802" s="416" t="s">
        <v>2676</v>
      </c>
      <c r="I802" s="431" t="s">
        <v>907</v>
      </c>
      <c r="J802" s="430" t="s">
        <v>2676</v>
      </c>
      <c r="K802" s="404" t="s">
        <v>8827</v>
      </c>
      <c r="L802"/>
      <c r="M802"/>
      <c r="N802"/>
      <c r="O802"/>
      <c r="P802"/>
      <c r="Q802"/>
      <c r="R802"/>
    </row>
    <row r="803" spans="1:18" ht="15" customHeight="1" thickBot="1">
      <c r="A803" s="413" t="s">
        <v>908</v>
      </c>
      <c r="B803" s="419">
        <v>1</v>
      </c>
      <c r="C803" s="419" t="s">
        <v>8828</v>
      </c>
      <c r="D803" s="407" t="s">
        <v>8829</v>
      </c>
      <c r="E803" s="413" t="s">
        <v>909</v>
      </c>
      <c r="F803" s="417" t="s">
        <v>23</v>
      </c>
      <c r="G803" s="418" t="s">
        <v>1434</v>
      </c>
      <c r="H803" s="416" t="s">
        <v>2678</v>
      </c>
      <c r="I803" s="431" t="s">
        <v>2677</v>
      </c>
      <c r="J803" s="430" t="s">
        <v>2678</v>
      </c>
      <c r="K803" s="404" t="s">
        <v>8830</v>
      </c>
      <c r="L803"/>
      <c r="M803"/>
      <c r="N803"/>
      <c r="O803"/>
      <c r="P803"/>
      <c r="Q803"/>
      <c r="R803"/>
    </row>
    <row r="804" spans="1:18" ht="15" customHeight="1" thickBot="1">
      <c r="A804" s="413" t="s">
        <v>908</v>
      </c>
      <c r="B804" s="419">
        <v>2</v>
      </c>
      <c r="C804" s="419" t="s">
        <v>8831</v>
      </c>
      <c r="D804" s="407" t="s">
        <v>8832</v>
      </c>
      <c r="E804" s="413" t="s">
        <v>909</v>
      </c>
      <c r="F804" s="417" t="s">
        <v>23</v>
      </c>
      <c r="G804" s="418" t="s">
        <v>1434</v>
      </c>
      <c r="H804" s="416" t="s">
        <v>2680</v>
      </c>
      <c r="I804" s="431" t="s">
        <v>2679</v>
      </c>
      <c r="J804" s="430" t="s">
        <v>2680</v>
      </c>
      <c r="K804" s="404" t="s">
        <v>8833</v>
      </c>
      <c r="L804"/>
      <c r="M804"/>
      <c r="N804"/>
      <c r="O804"/>
      <c r="P804"/>
      <c r="Q804"/>
      <c r="R804"/>
    </row>
    <row r="805" spans="1:18" ht="15" customHeight="1" thickBot="1">
      <c r="A805" s="413" t="s">
        <v>910</v>
      </c>
      <c r="B805" s="419">
        <v>1</v>
      </c>
      <c r="C805" s="419" t="s">
        <v>8834</v>
      </c>
      <c r="D805" s="407" t="s">
        <v>8835</v>
      </c>
      <c r="E805" s="413" t="s">
        <v>911</v>
      </c>
      <c r="F805" s="417" t="s">
        <v>23</v>
      </c>
      <c r="G805" s="418" t="s">
        <v>1434</v>
      </c>
      <c r="H805" s="416" t="s">
        <v>2682</v>
      </c>
      <c r="I805" s="431" t="s">
        <v>2681</v>
      </c>
      <c r="J805" s="430" t="s">
        <v>2682</v>
      </c>
      <c r="K805" s="404" t="s">
        <v>8836</v>
      </c>
      <c r="L805"/>
      <c r="M805"/>
      <c r="N805"/>
      <c r="O805"/>
      <c r="P805"/>
      <c r="Q805"/>
      <c r="R805"/>
    </row>
    <row r="806" spans="1:18" ht="15" customHeight="1" thickBot="1">
      <c r="A806" s="413" t="s">
        <v>912</v>
      </c>
      <c r="B806" s="419">
        <v>1</v>
      </c>
      <c r="C806" s="419" t="s">
        <v>8837</v>
      </c>
      <c r="D806" s="407" t="s">
        <v>8838</v>
      </c>
      <c r="E806" s="413" t="s">
        <v>913</v>
      </c>
      <c r="F806" s="417" t="s">
        <v>23</v>
      </c>
      <c r="G806" s="418" t="s">
        <v>1434</v>
      </c>
      <c r="H806" s="416" t="s">
        <v>2684</v>
      </c>
      <c r="I806" s="431" t="s">
        <v>2683</v>
      </c>
      <c r="J806" s="430" t="s">
        <v>2684</v>
      </c>
      <c r="K806" s="404" t="s">
        <v>8839</v>
      </c>
      <c r="L806"/>
      <c r="M806"/>
      <c r="N806"/>
      <c r="O806"/>
      <c r="P806"/>
      <c r="Q806"/>
      <c r="R806"/>
    </row>
    <row r="807" spans="1:18" ht="15" customHeight="1" thickBot="1">
      <c r="A807" s="413" t="s">
        <v>912</v>
      </c>
      <c r="B807" s="419">
        <v>2</v>
      </c>
      <c r="C807" s="419" t="s">
        <v>8840</v>
      </c>
      <c r="D807" s="407" t="s">
        <v>8841</v>
      </c>
      <c r="E807" s="413" t="s">
        <v>913</v>
      </c>
      <c r="F807" s="417" t="s">
        <v>23</v>
      </c>
      <c r="G807" s="418" t="s">
        <v>1434</v>
      </c>
      <c r="H807" s="416" t="s">
        <v>2686</v>
      </c>
      <c r="I807" s="431" t="s">
        <v>2685</v>
      </c>
      <c r="J807" s="430" t="s">
        <v>2686</v>
      </c>
      <c r="K807" s="404" t="s">
        <v>8842</v>
      </c>
      <c r="L807"/>
      <c r="M807"/>
      <c r="N807"/>
      <c r="O807"/>
      <c r="P807"/>
      <c r="Q807"/>
      <c r="R807"/>
    </row>
    <row r="808" spans="1:18" ht="15" customHeight="1" thickBot="1">
      <c r="A808" s="413" t="s">
        <v>914</v>
      </c>
      <c r="B808" s="419">
        <v>1</v>
      </c>
      <c r="C808" s="419" t="s">
        <v>8843</v>
      </c>
      <c r="D808" s="407" t="s">
        <v>8847</v>
      </c>
      <c r="E808" s="413" t="s">
        <v>915</v>
      </c>
      <c r="F808" s="417" t="s">
        <v>23</v>
      </c>
      <c r="G808" s="418" t="s">
        <v>1434</v>
      </c>
      <c r="H808" s="416" t="s">
        <v>2688</v>
      </c>
      <c r="I808" s="431" t="s">
        <v>2687</v>
      </c>
      <c r="J808" s="430" t="s">
        <v>2688</v>
      </c>
      <c r="K808" s="404" t="s">
        <v>8848</v>
      </c>
      <c r="L808"/>
      <c r="M808"/>
      <c r="N808"/>
      <c r="O808"/>
      <c r="P808"/>
      <c r="Q808"/>
      <c r="R808"/>
    </row>
    <row r="809" spans="1:18" ht="15" customHeight="1" thickBot="1">
      <c r="A809" s="413" t="s">
        <v>914</v>
      </c>
      <c r="B809" s="419">
        <v>2</v>
      </c>
      <c r="C809" s="419" t="s">
        <v>8846</v>
      </c>
      <c r="D809" s="407" t="s">
        <v>8844</v>
      </c>
      <c r="E809" s="413" t="s">
        <v>915</v>
      </c>
      <c r="F809" s="417" t="s">
        <v>23</v>
      </c>
      <c r="G809" s="418" t="s">
        <v>1434</v>
      </c>
      <c r="H809" s="416" t="s">
        <v>2690</v>
      </c>
      <c r="I809" s="431" t="s">
        <v>2689</v>
      </c>
      <c r="J809" s="430" t="s">
        <v>2690</v>
      </c>
      <c r="K809" s="404" t="s">
        <v>8845</v>
      </c>
      <c r="L809"/>
      <c r="M809"/>
      <c r="N809"/>
      <c r="O809"/>
      <c r="P809"/>
      <c r="Q809"/>
      <c r="R809"/>
    </row>
    <row r="810" spans="1:18" ht="15" customHeight="1" thickBot="1">
      <c r="A810" s="413" t="s">
        <v>916</v>
      </c>
      <c r="B810" s="419">
        <v>1</v>
      </c>
      <c r="C810" s="419" t="s">
        <v>8849</v>
      </c>
      <c r="D810" s="407" t="s">
        <v>8850</v>
      </c>
      <c r="E810" s="413" t="s">
        <v>917</v>
      </c>
      <c r="F810" s="417" t="s">
        <v>23</v>
      </c>
      <c r="G810" s="418" t="s">
        <v>1434</v>
      </c>
      <c r="H810" s="416" t="s">
        <v>2692</v>
      </c>
      <c r="I810" s="431" t="s">
        <v>2691</v>
      </c>
      <c r="J810" s="430" t="s">
        <v>2692</v>
      </c>
      <c r="K810" s="404" t="s">
        <v>8851</v>
      </c>
      <c r="L810"/>
      <c r="M810"/>
      <c r="N810"/>
      <c r="O810"/>
      <c r="P810"/>
      <c r="Q810"/>
      <c r="R810"/>
    </row>
    <row r="811" spans="1:18" ht="15" customHeight="1" thickBot="1">
      <c r="A811" s="413" t="s">
        <v>916</v>
      </c>
      <c r="B811" s="419">
        <v>2</v>
      </c>
      <c r="C811" s="419" t="s">
        <v>8852</v>
      </c>
      <c r="D811" s="407" t="s">
        <v>8853</v>
      </c>
      <c r="E811" s="413" t="s">
        <v>917</v>
      </c>
      <c r="F811" s="417" t="s">
        <v>23</v>
      </c>
      <c r="G811" s="418" t="s">
        <v>1434</v>
      </c>
      <c r="H811" s="416" t="s">
        <v>2694</v>
      </c>
      <c r="I811" s="431" t="s">
        <v>2693</v>
      </c>
      <c r="J811" s="430" t="s">
        <v>2694</v>
      </c>
      <c r="K811" s="404" t="s">
        <v>8854</v>
      </c>
      <c r="L811"/>
      <c r="M811"/>
      <c r="N811"/>
      <c r="O811"/>
      <c r="P811"/>
      <c r="Q811"/>
      <c r="R811"/>
    </row>
    <row r="812" spans="1:18" ht="15" customHeight="1" thickBot="1">
      <c r="A812" s="413" t="s">
        <v>918</v>
      </c>
      <c r="B812" s="419">
        <v>1</v>
      </c>
      <c r="C812" s="419" t="s">
        <v>8855</v>
      </c>
      <c r="D812" s="407" t="s">
        <v>8856</v>
      </c>
      <c r="E812" s="413" t="s">
        <v>919</v>
      </c>
      <c r="F812" s="417" t="s">
        <v>23</v>
      </c>
      <c r="G812" s="418" t="s">
        <v>1434</v>
      </c>
      <c r="H812" s="416" t="s">
        <v>2696</v>
      </c>
      <c r="I812" s="431" t="s">
        <v>2695</v>
      </c>
      <c r="J812" s="430" t="s">
        <v>2696</v>
      </c>
      <c r="K812" s="404" t="s">
        <v>8857</v>
      </c>
      <c r="L812"/>
      <c r="M812"/>
      <c r="N812"/>
      <c r="O812"/>
      <c r="P812"/>
      <c r="Q812"/>
      <c r="R812"/>
    </row>
    <row r="813" spans="1:18" ht="15" customHeight="1" thickBot="1">
      <c r="A813" s="413" t="s">
        <v>918</v>
      </c>
      <c r="B813" s="419">
        <v>2</v>
      </c>
      <c r="C813" s="419" t="s">
        <v>8858</v>
      </c>
      <c r="D813" s="407" t="s">
        <v>8859</v>
      </c>
      <c r="E813" s="413" t="s">
        <v>919</v>
      </c>
      <c r="F813" s="417" t="s">
        <v>23</v>
      </c>
      <c r="G813" s="418" t="s">
        <v>1434</v>
      </c>
      <c r="H813" s="416" t="s">
        <v>2698</v>
      </c>
      <c r="I813" s="431" t="s">
        <v>2697</v>
      </c>
      <c r="J813" s="430" t="s">
        <v>2698</v>
      </c>
      <c r="K813" s="404" t="s">
        <v>8860</v>
      </c>
      <c r="L813"/>
      <c r="M813"/>
      <c r="N813"/>
      <c r="O813"/>
      <c r="P813"/>
      <c r="Q813"/>
      <c r="R813"/>
    </row>
    <row r="814" spans="1:18" ht="15" customHeight="1" thickBot="1">
      <c r="A814" s="413" t="s">
        <v>920</v>
      </c>
      <c r="B814" s="419">
        <v>1</v>
      </c>
      <c r="C814" s="419" t="s">
        <v>8861</v>
      </c>
      <c r="D814" s="407" t="s">
        <v>8862</v>
      </c>
      <c r="E814" s="413" t="s">
        <v>921</v>
      </c>
      <c r="F814" s="417" t="s">
        <v>23</v>
      </c>
      <c r="G814" s="418" t="s">
        <v>1434</v>
      </c>
      <c r="H814" s="416" t="s">
        <v>2700</v>
      </c>
      <c r="I814" s="431" t="s">
        <v>2699</v>
      </c>
      <c r="J814" s="430" t="s">
        <v>2700</v>
      </c>
      <c r="K814" s="404" t="s">
        <v>8863</v>
      </c>
      <c r="L814"/>
      <c r="M814"/>
      <c r="N814"/>
      <c r="O814"/>
      <c r="P814"/>
      <c r="Q814"/>
      <c r="R814"/>
    </row>
    <row r="815" spans="1:18" ht="15" customHeight="1" thickBot="1">
      <c r="A815" s="413" t="s">
        <v>920</v>
      </c>
      <c r="B815" s="419">
        <v>2</v>
      </c>
      <c r="C815" s="419" t="s">
        <v>8864</v>
      </c>
      <c r="D815" s="407" t="s">
        <v>8865</v>
      </c>
      <c r="E815" s="413" t="s">
        <v>921</v>
      </c>
      <c r="F815" s="417" t="s">
        <v>23</v>
      </c>
      <c r="G815" s="418" t="s">
        <v>1434</v>
      </c>
      <c r="H815" s="416" t="s">
        <v>2702</v>
      </c>
      <c r="I815" s="431" t="s">
        <v>2701</v>
      </c>
      <c r="J815" s="430" t="s">
        <v>2702</v>
      </c>
      <c r="K815" s="404" t="s">
        <v>8866</v>
      </c>
      <c r="L815"/>
      <c r="M815"/>
      <c r="N815"/>
      <c r="O815"/>
      <c r="P815"/>
      <c r="Q815"/>
      <c r="R815"/>
    </row>
    <row r="816" spans="1:18" ht="15" customHeight="1" thickBot="1">
      <c r="A816" s="413" t="s">
        <v>922</v>
      </c>
      <c r="B816" s="419">
        <v>1</v>
      </c>
      <c r="C816" s="419" t="s">
        <v>8867</v>
      </c>
      <c r="D816" s="407" t="s">
        <v>8868</v>
      </c>
      <c r="E816" s="413" t="s">
        <v>923</v>
      </c>
      <c r="F816" s="417" t="s">
        <v>18</v>
      </c>
      <c r="G816" s="418" t="s">
        <v>1434</v>
      </c>
      <c r="H816" s="416" t="s">
        <v>2703</v>
      </c>
      <c r="I816" s="431" t="s">
        <v>923</v>
      </c>
      <c r="J816" s="430" t="s">
        <v>2703</v>
      </c>
      <c r="K816" s="404" t="s">
        <v>8869</v>
      </c>
      <c r="L816"/>
      <c r="M816"/>
      <c r="N816"/>
      <c r="O816"/>
      <c r="P816"/>
      <c r="Q816"/>
      <c r="R816"/>
    </row>
    <row r="817" spans="1:18" ht="15" customHeight="1" thickBot="1">
      <c r="A817" s="413" t="s">
        <v>924</v>
      </c>
      <c r="B817" s="419">
        <v>1</v>
      </c>
      <c r="C817" s="419" t="s">
        <v>8870</v>
      </c>
      <c r="D817" s="407" t="s">
        <v>8871</v>
      </c>
      <c r="E817" s="413" t="s">
        <v>925</v>
      </c>
      <c r="F817" s="417" t="s">
        <v>23</v>
      </c>
      <c r="G817" s="418" t="s">
        <v>1434</v>
      </c>
      <c r="H817" s="416" t="s">
        <v>2705</v>
      </c>
      <c r="I817" s="431" t="s">
        <v>2704</v>
      </c>
      <c r="J817" s="430" t="s">
        <v>2705</v>
      </c>
      <c r="K817" s="404" t="s">
        <v>8872</v>
      </c>
      <c r="L817"/>
      <c r="M817"/>
      <c r="N817"/>
      <c r="O817"/>
      <c r="P817"/>
      <c r="Q817"/>
      <c r="R817"/>
    </row>
    <row r="818" spans="1:18" ht="15" customHeight="1" thickBot="1">
      <c r="A818" s="413" t="s">
        <v>924</v>
      </c>
      <c r="B818" s="419">
        <v>2</v>
      </c>
      <c r="C818" s="419" t="s">
        <v>8873</v>
      </c>
      <c r="D818" s="407" t="s">
        <v>8874</v>
      </c>
      <c r="E818" s="413" t="s">
        <v>925</v>
      </c>
      <c r="F818" s="417" t="s">
        <v>23</v>
      </c>
      <c r="G818" s="418" t="s">
        <v>1434</v>
      </c>
      <c r="H818" s="416" t="s">
        <v>2707</v>
      </c>
      <c r="I818" s="431" t="s">
        <v>2706</v>
      </c>
      <c r="J818" s="430" t="s">
        <v>2707</v>
      </c>
      <c r="K818" s="404" t="s">
        <v>8875</v>
      </c>
      <c r="L818"/>
      <c r="M818"/>
      <c r="N818"/>
      <c r="O818"/>
      <c r="P818"/>
      <c r="Q818"/>
      <c r="R818"/>
    </row>
    <row r="819" spans="1:18" ht="15" customHeight="1" thickBot="1">
      <c r="A819" s="413" t="s">
        <v>926</v>
      </c>
      <c r="B819" s="419">
        <v>1</v>
      </c>
      <c r="C819" s="419" t="s">
        <v>8876</v>
      </c>
      <c r="D819" s="407" t="s">
        <v>8883</v>
      </c>
      <c r="E819" s="413" t="s">
        <v>927</v>
      </c>
      <c r="F819" s="417" t="s">
        <v>23</v>
      </c>
      <c r="G819" s="418" t="s">
        <v>1434</v>
      </c>
      <c r="H819" s="416" t="s">
        <v>2709</v>
      </c>
      <c r="I819" s="431" t="s">
        <v>2708</v>
      </c>
      <c r="J819" s="430" t="s">
        <v>2709</v>
      </c>
      <c r="K819" s="404" t="s">
        <v>8884</v>
      </c>
      <c r="L819"/>
      <c r="M819"/>
      <c r="N819"/>
      <c r="O819"/>
      <c r="P819"/>
      <c r="Q819"/>
      <c r="R819"/>
    </row>
    <row r="820" spans="1:18" ht="15" customHeight="1" thickBot="1">
      <c r="A820" s="413" t="s">
        <v>926</v>
      </c>
      <c r="B820" s="419">
        <v>2</v>
      </c>
      <c r="C820" s="419" t="s">
        <v>8879</v>
      </c>
      <c r="D820" s="407" t="s">
        <v>8877</v>
      </c>
      <c r="E820" s="413" t="s">
        <v>927</v>
      </c>
      <c r="F820" s="417" t="s">
        <v>23</v>
      </c>
      <c r="G820" s="418" t="s">
        <v>1434</v>
      </c>
      <c r="H820" s="416" t="s">
        <v>2710</v>
      </c>
      <c r="I820" s="431" t="s">
        <v>5582</v>
      </c>
      <c r="J820" s="430" t="s">
        <v>2710</v>
      </c>
      <c r="K820" s="404" t="s">
        <v>8878</v>
      </c>
      <c r="L820"/>
      <c r="M820"/>
      <c r="N820"/>
      <c r="O820"/>
      <c r="P820"/>
      <c r="Q820"/>
      <c r="R820"/>
    </row>
    <row r="821" spans="1:18" ht="15" customHeight="1" thickBot="1">
      <c r="A821" s="413" t="s">
        <v>926</v>
      </c>
      <c r="B821" s="419">
        <v>3</v>
      </c>
      <c r="C821" s="419" t="s">
        <v>8882</v>
      </c>
      <c r="D821" s="407" t="s">
        <v>8880</v>
      </c>
      <c r="E821" s="413" t="s">
        <v>927</v>
      </c>
      <c r="F821" s="417" t="s">
        <v>23</v>
      </c>
      <c r="G821" s="418" t="s">
        <v>1434</v>
      </c>
      <c r="H821" s="416" t="s">
        <v>2712</v>
      </c>
      <c r="I821" s="431" t="s">
        <v>2711</v>
      </c>
      <c r="J821" s="430" t="s">
        <v>2712</v>
      </c>
      <c r="K821" s="404" t="s">
        <v>8881</v>
      </c>
      <c r="L821"/>
      <c r="M821"/>
      <c r="N821"/>
      <c r="O821"/>
      <c r="P821"/>
      <c r="Q821"/>
      <c r="R821"/>
    </row>
    <row r="822" spans="1:18" ht="15" customHeight="1" thickBot="1">
      <c r="A822" s="413" t="s">
        <v>928</v>
      </c>
      <c r="B822" s="419">
        <v>1</v>
      </c>
      <c r="C822" s="419" t="s">
        <v>8885</v>
      </c>
      <c r="D822" s="407" t="s">
        <v>8886</v>
      </c>
      <c r="E822" s="413" t="s">
        <v>929</v>
      </c>
      <c r="F822" s="417" t="s">
        <v>34</v>
      </c>
      <c r="G822" s="418" t="s">
        <v>1434</v>
      </c>
      <c r="H822" s="416" t="s">
        <v>4028</v>
      </c>
      <c r="I822" s="431" t="s">
        <v>929</v>
      </c>
      <c r="J822" s="430" t="s">
        <v>4028</v>
      </c>
      <c r="K822" s="404" t="s">
        <v>8887</v>
      </c>
      <c r="L822"/>
      <c r="M822"/>
      <c r="N822"/>
      <c r="O822"/>
      <c r="P822"/>
      <c r="Q822"/>
      <c r="R822"/>
    </row>
    <row r="823" spans="1:18" ht="15" customHeight="1" thickBot="1">
      <c r="A823" s="413" t="s">
        <v>930</v>
      </c>
      <c r="B823" s="419">
        <v>1</v>
      </c>
      <c r="C823" s="419" t="s">
        <v>8888</v>
      </c>
      <c r="D823" s="407" t="s">
        <v>8892</v>
      </c>
      <c r="E823" s="413" t="s">
        <v>931</v>
      </c>
      <c r="F823" s="417" t="s">
        <v>23</v>
      </c>
      <c r="G823" s="418" t="s">
        <v>1434</v>
      </c>
      <c r="H823" s="416" t="s">
        <v>2714</v>
      </c>
      <c r="I823" s="431" t="s">
        <v>2713</v>
      </c>
      <c r="J823" s="430" t="s">
        <v>2714</v>
      </c>
      <c r="K823" s="404" t="s">
        <v>8893</v>
      </c>
      <c r="L823"/>
      <c r="M823"/>
      <c r="N823"/>
      <c r="O823"/>
      <c r="P823"/>
      <c r="Q823"/>
      <c r="R823"/>
    </row>
    <row r="824" spans="1:18" ht="15" customHeight="1" thickBot="1">
      <c r="A824" s="413" t="s">
        <v>930</v>
      </c>
      <c r="B824" s="419">
        <v>2</v>
      </c>
      <c r="C824" s="419" t="s">
        <v>8891</v>
      </c>
      <c r="D824" s="407" t="s">
        <v>8889</v>
      </c>
      <c r="E824" s="413" t="s">
        <v>931</v>
      </c>
      <c r="F824" s="417" t="s">
        <v>23</v>
      </c>
      <c r="G824" s="418" t="s">
        <v>1434</v>
      </c>
      <c r="H824" s="416" t="s">
        <v>2716</v>
      </c>
      <c r="I824" s="431" t="s">
        <v>2715</v>
      </c>
      <c r="J824" s="430" t="s">
        <v>2716</v>
      </c>
      <c r="K824" s="404" t="s">
        <v>8890</v>
      </c>
      <c r="L824"/>
      <c r="M824"/>
      <c r="N824"/>
      <c r="O824"/>
      <c r="P824"/>
      <c r="Q824"/>
      <c r="R824"/>
    </row>
    <row r="825" spans="1:18" ht="15" customHeight="1" thickBot="1">
      <c r="A825" s="413" t="s">
        <v>932</v>
      </c>
      <c r="B825" s="419">
        <v>1</v>
      </c>
      <c r="C825" s="419" t="s">
        <v>8894</v>
      </c>
      <c r="D825" s="407" t="s">
        <v>8895</v>
      </c>
      <c r="E825" s="413" t="s">
        <v>933</v>
      </c>
      <c r="F825" s="417" t="s">
        <v>23</v>
      </c>
      <c r="G825" s="418" t="s">
        <v>1434</v>
      </c>
      <c r="H825" s="416" t="s">
        <v>2718</v>
      </c>
      <c r="I825" s="431" t="s">
        <v>2717</v>
      </c>
      <c r="J825" s="430" t="s">
        <v>2718</v>
      </c>
      <c r="K825" s="404" t="s">
        <v>8896</v>
      </c>
      <c r="L825"/>
      <c r="M825"/>
      <c r="N825"/>
      <c r="O825"/>
      <c r="P825"/>
      <c r="Q825"/>
      <c r="R825"/>
    </row>
    <row r="826" spans="1:18" ht="15" customHeight="1" thickBot="1">
      <c r="A826" s="413" t="s">
        <v>932</v>
      </c>
      <c r="B826" s="419">
        <v>2</v>
      </c>
      <c r="C826" s="419" t="s">
        <v>8897</v>
      </c>
      <c r="D826" s="407" t="s">
        <v>8898</v>
      </c>
      <c r="E826" s="413" t="s">
        <v>933</v>
      </c>
      <c r="F826" s="417" t="s">
        <v>23</v>
      </c>
      <c r="G826" s="418" t="s">
        <v>1434</v>
      </c>
      <c r="H826" s="416" t="s">
        <v>2720</v>
      </c>
      <c r="I826" s="431" t="s">
        <v>2719</v>
      </c>
      <c r="J826" s="430" t="s">
        <v>2720</v>
      </c>
      <c r="K826" s="404" t="s">
        <v>8899</v>
      </c>
      <c r="L826"/>
      <c r="M826"/>
      <c r="N826"/>
      <c r="O826"/>
      <c r="P826"/>
      <c r="Q826"/>
      <c r="R826"/>
    </row>
    <row r="827" spans="1:18" ht="15" customHeight="1" thickBot="1">
      <c r="A827" s="413" t="s">
        <v>934</v>
      </c>
      <c r="B827" s="419">
        <v>1</v>
      </c>
      <c r="C827" s="419" t="s">
        <v>8900</v>
      </c>
      <c r="D827" s="407" t="s">
        <v>8904</v>
      </c>
      <c r="E827" s="413" t="s">
        <v>935</v>
      </c>
      <c r="F827" s="417" t="s">
        <v>23</v>
      </c>
      <c r="G827" s="418" t="s">
        <v>1434</v>
      </c>
      <c r="H827" s="416" t="s">
        <v>2722</v>
      </c>
      <c r="I827" s="431" t="s">
        <v>2721</v>
      </c>
      <c r="J827" s="430" t="s">
        <v>2722</v>
      </c>
      <c r="K827" s="404" t="s">
        <v>8905</v>
      </c>
      <c r="L827"/>
      <c r="M827"/>
      <c r="N827"/>
      <c r="O827"/>
      <c r="P827"/>
      <c r="Q827"/>
      <c r="R827"/>
    </row>
    <row r="828" spans="1:18" ht="15" customHeight="1" thickBot="1">
      <c r="A828" s="413" t="s">
        <v>934</v>
      </c>
      <c r="B828" s="419">
        <v>2</v>
      </c>
      <c r="C828" s="419" t="s">
        <v>8903</v>
      </c>
      <c r="D828" s="407" t="s">
        <v>8901</v>
      </c>
      <c r="E828" s="413" t="s">
        <v>935</v>
      </c>
      <c r="F828" s="417" t="s">
        <v>23</v>
      </c>
      <c r="G828" s="418" t="s">
        <v>1434</v>
      </c>
      <c r="H828" s="416" t="s">
        <v>2724</v>
      </c>
      <c r="I828" s="431" t="s">
        <v>2723</v>
      </c>
      <c r="J828" s="430" t="s">
        <v>2724</v>
      </c>
      <c r="K828" s="404" t="s">
        <v>8902</v>
      </c>
      <c r="L828"/>
      <c r="M828"/>
      <c r="N828"/>
      <c r="O828"/>
      <c r="P828"/>
      <c r="Q828"/>
      <c r="R828"/>
    </row>
    <row r="829" spans="1:18" ht="15" customHeight="1" thickBot="1">
      <c r="A829" s="413" t="s">
        <v>936</v>
      </c>
      <c r="B829" s="419">
        <v>1</v>
      </c>
      <c r="C829" s="419" t="s">
        <v>8906</v>
      </c>
      <c r="D829" s="407" t="s">
        <v>8913</v>
      </c>
      <c r="E829" s="413" t="s">
        <v>937</v>
      </c>
      <c r="F829" s="417" t="s">
        <v>23</v>
      </c>
      <c r="G829" s="418" t="s">
        <v>1434</v>
      </c>
      <c r="H829" s="416" t="s">
        <v>2726</v>
      </c>
      <c r="I829" s="431" t="s">
        <v>2725</v>
      </c>
      <c r="J829" s="430" t="s">
        <v>2726</v>
      </c>
      <c r="K829" s="404" t="s">
        <v>8914</v>
      </c>
      <c r="L829"/>
      <c r="M829"/>
      <c r="N829"/>
      <c r="O829"/>
      <c r="P829"/>
      <c r="Q829"/>
      <c r="R829"/>
    </row>
    <row r="830" spans="1:18" ht="15" customHeight="1" thickBot="1">
      <c r="A830" s="413" t="s">
        <v>936</v>
      </c>
      <c r="B830" s="419">
        <v>2</v>
      </c>
      <c r="C830" s="419" t="s">
        <v>8909</v>
      </c>
      <c r="D830" s="407" t="s">
        <v>8910</v>
      </c>
      <c r="E830" s="413" t="s">
        <v>937</v>
      </c>
      <c r="F830" s="417" t="s">
        <v>23</v>
      </c>
      <c r="G830" s="418" t="s">
        <v>1434</v>
      </c>
      <c r="H830" s="416" t="s">
        <v>2728</v>
      </c>
      <c r="I830" s="431" t="s">
        <v>2727</v>
      </c>
      <c r="J830" s="430" t="s">
        <v>2728</v>
      </c>
      <c r="K830" s="404" t="s">
        <v>8911</v>
      </c>
      <c r="L830"/>
      <c r="M830"/>
      <c r="N830"/>
      <c r="O830"/>
      <c r="P830"/>
      <c r="Q830"/>
      <c r="R830"/>
    </row>
    <row r="831" spans="1:18" ht="15" customHeight="1" thickBot="1">
      <c r="A831" s="413" t="s">
        <v>936</v>
      </c>
      <c r="B831" s="419">
        <v>3</v>
      </c>
      <c r="C831" s="419" t="s">
        <v>8912</v>
      </c>
      <c r="D831" s="407" t="s">
        <v>8907</v>
      </c>
      <c r="E831" s="413" t="s">
        <v>937</v>
      </c>
      <c r="F831" s="417" t="s">
        <v>23</v>
      </c>
      <c r="G831" s="418" t="s">
        <v>1434</v>
      </c>
      <c r="H831" s="416" t="s">
        <v>2730</v>
      </c>
      <c r="I831" s="431" t="s">
        <v>2729</v>
      </c>
      <c r="J831" s="430" t="s">
        <v>2730</v>
      </c>
      <c r="K831" s="404" t="s">
        <v>8908</v>
      </c>
      <c r="L831"/>
      <c r="M831"/>
      <c r="N831"/>
      <c r="O831"/>
      <c r="P831"/>
      <c r="Q831"/>
      <c r="R831"/>
    </row>
    <row r="832" spans="1:18" ht="15" customHeight="1" thickBot="1">
      <c r="A832" s="413" t="s">
        <v>938</v>
      </c>
      <c r="B832" s="419">
        <v>1</v>
      </c>
      <c r="C832" s="419" t="s">
        <v>8915</v>
      </c>
      <c r="D832" s="407" t="s">
        <v>8916</v>
      </c>
      <c r="E832" s="413" t="s">
        <v>939</v>
      </c>
      <c r="F832" s="417" t="s">
        <v>23</v>
      </c>
      <c r="G832" s="418" t="s">
        <v>1434</v>
      </c>
      <c r="H832" s="416" t="s">
        <v>2732</v>
      </c>
      <c r="I832" s="431" t="s">
        <v>2731</v>
      </c>
      <c r="J832" s="430" t="s">
        <v>2732</v>
      </c>
      <c r="K832" s="404" t="s">
        <v>8917</v>
      </c>
      <c r="L832"/>
      <c r="M832"/>
      <c r="N832"/>
      <c r="O832"/>
      <c r="P832"/>
      <c r="Q832"/>
      <c r="R832"/>
    </row>
    <row r="833" spans="1:18" ht="15" customHeight="1" thickBot="1">
      <c r="A833" s="413" t="s">
        <v>938</v>
      </c>
      <c r="B833" s="419">
        <v>2</v>
      </c>
      <c r="C833" s="419" t="s">
        <v>8918</v>
      </c>
      <c r="D833" s="407" t="s">
        <v>8922</v>
      </c>
      <c r="E833" s="413" t="s">
        <v>939</v>
      </c>
      <c r="F833" s="417" t="s">
        <v>23</v>
      </c>
      <c r="G833" s="418" t="s">
        <v>1434</v>
      </c>
      <c r="H833" s="416" t="s">
        <v>2734</v>
      </c>
      <c r="I833" s="431" t="s">
        <v>2733</v>
      </c>
      <c r="J833" s="430" t="s">
        <v>2734</v>
      </c>
      <c r="K833" s="404" t="s">
        <v>8923</v>
      </c>
      <c r="L833"/>
      <c r="M833"/>
      <c r="N833"/>
      <c r="O833"/>
      <c r="P833"/>
      <c r="Q833"/>
      <c r="R833"/>
    </row>
    <row r="834" spans="1:18" ht="15" customHeight="1" thickBot="1">
      <c r="A834" s="413" t="s">
        <v>938</v>
      </c>
      <c r="B834" s="419">
        <v>3</v>
      </c>
      <c r="C834" s="419" t="s">
        <v>8921</v>
      </c>
      <c r="D834" s="407" t="s">
        <v>8919</v>
      </c>
      <c r="E834" s="413" t="s">
        <v>939</v>
      </c>
      <c r="F834" s="417" t="s">
        <v>23</v>
      </c>
      <c r="G834" s="418" t="s">
        <v>1434</v>
      </c>
      <c r="H834" s="416" t="s">
        <v>2736</v>
      </c>
      <c r="I834" s="431" t="s">
        <v>2735</v>
      </c>
      <c r="J834" s="430" t="s">
        <v>2736</v>
      </c>
      <c r="K834" s="404" t="s">
        <v>8920</v>
      </c>
      <c r="L834"/>
      <c r="M834"/>
      <c r="N834"/>
      <c r="O834"/>
      <c r="P834"/>
      <c r="Q834"/>
      <c r="R834"/>
    </row>
    <row r="835" spans="1:18" ht="15" customHeight="1" thickBot="1">
      <c r="A835" s="413" t="s">
        <v>940</v>
      </c>
      <c r="B835" s="419">
        <v>1</v>
      </c>
      <c r="C835" s="419" t="s">
        <v>8924</v>
      </c>
      <c r="D835" s="407" t="s">
        <v>8928</v>
      </c>
      <c r="E835" s="413" t="s">
        <v>941</v>
      </c>
      <c r="F835" s="417" t="s">
        <v>23</v>
      </c>
      <c r="G835" s="418" t="s">
        <v>1434</v>
      </c>
      <c r="H835" s="416" t="s">
        <v>2738</v>
      </c>
      <c r="I835" s="431" t="s">
        <v>2737</v>
      </c>
      <c r="J835" s="430" t="s">
        <v>2738</v>
      </c>
      <c r="K835" s="404" t="s">
        <v>8929</v>
      </c>
      <c r="L835"/>
      <c r="M835"/>
      <c r="N835"/>
      <c r="O835"/>
      <c r="P835"/>
      <c r="Q835"/>
      <c r="R835"/>
    </row>
    <row r="836" spans="1:18" ht="15" customHeight="1" thickBot="1">
      <c r="A836" s="413" t="s">
        <v>940</v>
      </c>
      <c r="B836" s="419">
        <v>2</v>
      </c>
      <c r="C836" s="419" t="s">
        <v>8927</v>
      </c>
      <c r="D836" s="407" t="s">
        <v>8925</v>
      </c>
      <c r="E836" s="413" t="s">
        <v>941</v>
      </c>
      <c r="F836" s="417" t="s">
        <v>23</v>
      </c>
      <c r="G836" s="418" t="s">
        <v>1434</v>
      </c>
      <c r="H836" s="416" t="s">
        <v>2740</v>
      </c>
      <c r="I836" s="431" t="s">
        <v>2739</v>
      </c>
      <c r="J836" s="430" t="s">
        <v>2740</v>
      </c>
      <c r="K836" s="404" t="s">
        <v>8926</v>
      </c>
      <c r="L836"/>
      <c r="M836"/>
      <c r="N836"/>
      <c r="O836"/>
      <c r="P836"/>
      <c r="Q836"/>
      <c r="R836"/>
    </row>
    <row r="837" spans="1:18" ht="15" customHeight="1" thickBot="1">
      <c r="A837" s="413" t="s">
        <v>942</v>
      </c>
      <c r="B837" s="419">
        <v>1</v>
      </c>
      <c r="C837" s="419" t="s">
        <v>8930</v>
      </c>
      <c r="D837" s="407" t="s">
        <v>8937</v>
      </c>
      <c r="E837" s="413" t="s">
        <v>943</v>
      </c>
      <c r="F837" s="417" t="s">
        <v>23</v>
      </c>
      <c r="G837" s="418" t="s">
        <v>1434</v>
      </c>
      <c r="H837" s="416" t="s">
        <v>2742</v>
      </c>
      <c r="I837" s="431" t="s">
        <v>2741</v>
      </c>
      <c r="J837" s="430" t="s">
        <v>2742</v>
      </c>
      <c r="K837" s="404" t="s">
        <v>8938</v>
      </c>
      <c r="L837"/>
      <c r="M837"/>
      <c r="N837"/>
      <c r="O837"/>
      <c r="P837"/>
      <c r="Q837"/>
      <c r="R837"/>
    </row>
    <row r="838" spans="1:18" ht="15" customHeight="1" thickBot="1">
      <c r="A838" s="413" t="s">
        <v>942</v>
      </c>
      <c r="B838" s="419">
        <v>2</v>
      </c>
      <c r="C838" s="419" t="s">
        <v>8933</v>
      </c>
      <c r="D838" s="407" t="s">
        <v>8934</v>
      </c>
      <c r="E838" s="413" t="s">
        <v>943</v>
      </c>
      <c r="F838" s="417" t="s">
        <v>23</v>
      </c>
      <c r="G838" s="418" t="s">
        <v>1434</v>
      </c>
      <c r="H838" s="416" t="s">
        <v>2744</v>
      </c>
      <c r="I838" s="431" t="s">
        <v>2743</v>
      </c>
      <c r="J838" s="430" t="s">
        <v>2744</v>
      </c>
      <c r="K838" s="404" t="s">
        <v>8935</v>
      </c>
      <c r="L838"/>
      <c r="M838"/>
      <c r="N838"/>
      <c r="O838"/>
      <c r="P838"/>
      <c r="Q838"/>
      <c r="R838"/>
    </row>
    <row r="839" spans="1:18" ht="15" customHeight="1" thickBot="1">
      <c r="A839" s="413" t="s">
        <v>942</v>
      </c>
      <c r="B839" s="419">
        <v>3</v>
      </c>
      <c r="C839" s="419" t="s">
        <v>8936</v>
      </c>
      <c r="D839" s="407" t="s">
        <v>8940</v>
      </c>
      <c r="E839" s="413" t="s">
        <v>943</v>
      </c>
      <c r="F839" s="417" t="s">
        <v>23</v>
      </c>
      <c r="G839" s="418" t="s">
        <v>1434</v>
      </c>
      <c r="H839" s="416" t="s">
        <v>2746</v>
      </c>
      <c r="I839" s="431" t="s">
        <v>2745</v>
      </c>
      <c r="J839" s="430" t="s">
        <v>2746</v>
      </c>
      <c r="K839" s="404" t="s">
        <v>8941</v>
      </c>
      <c r="L839"/>
      <c r="M839"/>
      <c r="N839"/>
      <c r="O839"/>
      <c r="P839"/>
      <c r="Q839"/>
      <c r="R839"/>
    </row>
    <row r="840" spans="1:18" ht="15" customHeight="1" thickBot="1">
      <c r="A840" s="413" t="s">
        <v>942</v>
      </c>
      <c r="B840" s="419">
        <v>4</v>
      </c>
      <c r="C840" s="419" t="s">
        <v>8939</v>
      </c>
      <c r="D840" s="407" t="s">
        <v>8931</v>
      </c>
      <c r="E840" s="413" t="s">
        <v>943</v>
      </c>
      <c r="F840" s="417" t="s">
        <v>23</v>
      </c>
      <c r="G840" s="418" t="s">
        <v>1434</v>
      </c>
      <c r="H840" s="416" t="s">
        <v>2748</v>
      </c>
      <c r="I840" s="431" t="s">
        <v>2747</v>
      </c>
      <c r="J840" s="430" t="s">
        <v>2748</v>
      </c>
      <c r="K840" s="404" t="s">
        <v>8932</v>
      </c>
      <c r="L840"/>
      <c r="M840"/>
      <c r="N840"/>
      <c r="O840"/>
      <c r="P840"/>
      <c r="Q840"/>
      <c r="R840"/>
    </row>
    <row r="841" spans="1:18" ht="15" customHeight="1" thickBot="1">
      <c r="A841" s="413" t="s">
        <v>944</v>
      </c>
      <c r="B841" s="419">
        <v>1</v>
      </c>
      <c r="C841" s="419" t="s">
        <v>8942</v>
      </c>
      <c r="D841" s="407" t="s">
        <v>8943</v>
      </c>
      <c r="E841" s="413" t="s">
        <v>945</v>
      </c>
      <c r="F841" s="417" t="s">
        <v>23</v>
      </c>
      <c r="G841" s="418" t="s">
        <v>1434</v>
      </c>
      <c r="H841" s="416" t="s">
        <v>2750</v>
      </c>
      <c r="I841" s="431" t="s">
        <v>2749</v>
      </c>
      <c r="J841" s="430" t="s">
        <v>2750</v>
      </c>
      <c r="K841" s="404" t="s">
        <v>8944</v>
      </c>
      <c r="L841"/>
      <c r="M841"/>
      <c r="N841"/>
      <c r="O841"/>
      <c r="P841"/>
      <c r="Q841"/>
      <c r="R841"/>
    </row>
    <row r="842" spans="1:18" ht="15" customHeight="1" thickBot="1">
      <c r="A842" s="413" t="s">
        <v>946</v>
      </c>
      <c r="B842" s="419">
        <v>1</v>
      </c>
      <c r="C842" s="419" t="s">
        <v>8945</v>
      </c>
      <c r="D842" s="407" t="s">
        <v>8946</v>
      </c>
      <c r="E842" s="413" t="s">
        <v>947</v>
      </c>
      <c r="F842" s="417" t="s">
        <v>23</v>
      </c>
      <c r="G842" s="418" t="s">
        <v>1434</v>
      </c>
      <c r="H842" s="416" t="s">
        <v>2752</v>
      </c>
      <c r="I842" s="431" t="s">
        <v>2751</v>
      </c>
      <c r="J842" s="430" t="s">
        <v>2752</v>
      </c>
      <c r="K842" s="404" t="s">
        <v>8947</v>
      </c>
      <c r="L842"/>
      <c r="M842"/>
      <c r="N842"/>
      <c r="O842"/>
      <c r="P842"/>
      <c r="Q842"/>
      <c r="R842"/>
    </row>
    <row r="843" spans="1:18" ht="15" customHeight="1" thickBot="1">
      <c r="A843" s="413" t="s">
        <v>948</v>
      </c>
      <c r="B843" s="419">
        <v>1</v>
      </c>
      <c r="C843" s="419" t="s">
        <v>8948</v>
      </c>
      <c r="D843" s="407" t="s">
        <v>8958</v>
      </c>
      <c r="E843" s="413" t="s">
        <v>949</v>
      </c>
      <c r="F843" s="417" t="s">
        <v>23</v>
      </c>
      <c r="G843" s="418" t="s">
        <v>1434</v>
      </c>
      <c r="H843" s="416" t="s">
        <v>2754</v>
      </c>
      <c r="I843" s="431" t="s">
        <v>2753</v>
      </c>
      <c r="J843" s="430" t="s">
        <v>2754</v>
      </c>
      <c r="K843" s="404" t="s">
        <v>8959</v>
      </c>
      <c r="L843"/>
      <c r="M843"/>
      <c r="N843"/>
      <c r="O843"/>
      <c r="P843"/>
      <c r="Q843"/>
      <c r="R843"/>
    </row>
    <row r="844" spans="1:18" ht="15" customHeight="1" thickBot="1">
      <c r="A844" s="413" t="s">
        <v>948</v>
      </c>
      <c r="B844" s="419">
        <v>2</v>
      </c>
      <c r="C844" s="419" t="s">
        <v>8951</v>
      </c>
      <c r="D844" s="407" t="s">
        <v>8955</v>
      </c>
      <c r="E844" s="413" t="s">
        <v>949</v>
      </c>
      <c r="F844" s="417" t="s">
        <v>23</v>
      </c>
      <c r="G844" s="418" t="s">
        <v>1434</v>
      </c>
      <c r="H844" s="416" t="s">
        <v>2756</v>
      </c>
      <c r="I844" s="431" t="s">
        <v>2755</v>
      </c>
      <c r="J844" s="430" t="s">
        <v>2756</v>
      </c>
      <c r="K844" s="404" t="s">
        <v>8956</v>
      </c>
      <c r="L844"/>
      <c r="M844"/>
      <c r="N844"/>
      <c r="O844"/>
      <c r="P844"/>
      <c r="Q844"/>
      <c r="R844"/>
    </row>
    <row r="845" spans="1:18" ht="15" customHeight="1" thickBot="1">
      <c r="A845" s="413" t="s">
        <v>948</v>
      </c>
      <c r="B845" s="419">
        <v>3</v>
      </c>
      <c r="C845" s="419" t="s">
        <v>8954</v>
      </c>
      <c r="D845" s="407" t="s">
        <v>8952</v>
      </c>
      <c r="E845" s="413" t="s">
        <v>949</v>
      </c>
      <c r="F845" s="417" t="s">
        <v>23</v>
      </c>
      <c r="G845" s="418" t="s">
        <v>1434</v>
      </c>
      <c r="H845" s="416" t="s">
        <v>2758</v>
      </c>
      <c r="I845" s="431" t="s">
        <v>2757</v>
      </c>
      <c r="J845" s="430" t="s">
        <v>2758</v>
      </c>
      <c r="K845" s="404" t="s">
        <v>8953</v>
      </c>
      <c r="L845"/>
      <c r="M845"/>
      <c r="N845"/>
      <c r="O845"/>
      <c r="P845"/>
      <c r="Q845"/>
      <c r="R845"/>
    </row>
    <row r="846" spans="1:18" ht="15" customHeight="1" thickBot="1">
      <c r="A846" s="413" t="s">
        <v>948</v>
      </c>
      <c r="B846" s="419">
        <v>4</v>
      </c>
      <c r="C846" s="419" t="s">
        <v>8957</v>
      </c>
      <c r="D846" s="407" t="s">
        <v>8949</v>
      </c>
      <c r="E846" s="413" t="s">
        <v>949</v>
      </c>
      <c r="F846" s="417" t="s">
        <v>23</v>
      </c>
      <c r="G846" s="418" t="s">
        <v>1434</v>
      </c>
      <c r="H846" s="416" t="s">
        <v>2760</v>
      </c>
      <c r="I846" s="431" t="s">
        <v>2759</v>
      </c>
      <c r="J846" s="430" t="s">
        <v>2760</v>
      </c>
      <c r="K846" s="404" t="s">
        <v>8950</v>
      </c>
      <c r="L846"/>
      <c r="M846"/>
      <c r="N846"/>
      <c r="O846"/>
      <c r="P846"/>
      <c r="Q846"/>
      <c r="R846"/>
    </row>
    <row r="847" spans="1:18" ht="15" customHeight="1" thickBot="1">
      <c r="A847" s="413" t="s">
        <v>950</v>
      </c>
      <c r="B847" s="419">
        <v>1</v>
      </c>
      <c r="C847" s="419" t="s">
        <v>8960</v>
      </c>
      <c r="D847" s="407" t="s">
        <v>8961</v>
      </c>
      <c r="E847" s="413" t="s">
        <v>951</v>
      </c>
      <c r="F847" s="417" t="s">
        <v>18</v>
      </c>
      <c r="G847" s="418" t="s">
        <v>1434</v>
      </c>
      <c r="H847" s="416" t="s">
        <v>2761</v>
      </c>
      <c r="I847" s="431" t="s">
        <v>951</v>
      </c>
      <c r="J847" s="430" t="s">
        <v>2761</v>
      </c>
      <c r="K847" s="404" t="s">
        <v>8962</v>
      </c>
      <c r="L847"/>
      <c r="M847"/>
      <c r="N847"/>
      <c r="O847"/>
      <c r="P847"/>
      <c r="Q847"/>
      <c r="R847"/>
    </row>
    <row r="848" spans="1:18" ht="15" customHeight="1" thickBot="1">
      <c r="A848" s="413" t="s">
        <v>952</v>
      </c>
      <c r="B848" s="419">
        <v>1</v>
      </c>
      <c r="C848" s="419" t="s">
        <v>8963</v>
      </c>
      <c r="D848" s="407" t="s">
        <v>8964</v>
      </c>
      <c r="E848" s="413" t="s">
        <v>953</v>
      </c>
      <c r="F848" s="417" t="s">
        <v>18</v>
      </c>
      <c r="G848" s="418" t="s">
        <v>1434</v>
      </c>
      <c r="H848" s="416" t="s">
        <v>2762</v>
      </c>
      <c r="I848" s="431" t="s">
        <v>953</v>
      </c>
      <c r="J848" s="430" t="s">
        <v>2762</v>
      </c>
      <c r="K848" s="404" t="s">
        <v>8965</v>
      </c>
      <c r="L848"/>
      <c r="M848"/>
      <c r="N848"/>
      <c r="O848"/>
      <c r="P848"/>
      <c r="Q848"/>
      <c r="R848"/>
    </row>
    <row r="849" spans="1:18" ht="15" customHeight="1" thickBot="1">
      <c r="A849" s="413" t="s">
        <v>954</v>
      </c>
      <c r="B849" s="419">
        <v>1</v>
      </c>
      <c r="C849" s="419" t="s">
        <v>8966</v>
      </c>
      <c r="D849" s="407" t="s">
        <v>8967</v>
      </c>
      <c r="E849" s="413" t="s">
        <v>955</v>
      </c>
      <c r="F849" s="417" t="s">
        <v>18</v>
      </c>
      <c r="G849" s="418" t="s">
        <v>1434</v>
      </c>
      <c r="H849" s="416" t="s">
        <v>2764</v>
      </c>
      <c r="I849" s="431" t="s">
        <v>2763</v>
      </c>
      <c r="J849" s="430" t="s">
        <v>2764</v>
      </c>
      <c r="K849" s="404" t="s">
        <v>8968</v>
      </c>
      <c r="L849"/>
      <c r="M849"/>
      <c r="N849"/>
      <c r="O849"/>
      <c r="P849"/>
      <c r="Q849"/>
      <c r="R849"/>
    </row>
    <row r="850" spans="1:18" ht="15" customHeight="1" thickBot="1">
      <c r="A850" s="413" t="s">
        <v>956</v>
      </c>
      <c r="B850" s="419">
        <v>1</v>
      </c>
      <c r="C850" s="419" t="s">
        <v>8969</v>
      </c>
      <c r="D850" s="407" t="s">
        <v>8970</v>
      </c>
      <c r="E850" s="413" t="s">
        <v>957</v>
      </c>
      <c r="F850" s="417" t="s">
        <v>18</v>
      </c>
      <c r="G850" s="418" t="s">
        <v>1434</v>
      </c>
      <c r="H850" s="416" t="s">
        <v>2765</v>
      </c>
      <c r="I850" s="431" t="s">
        <v>957</v>
      </c>
      <c r="J850" s="430" t="s">
        <v>2765</v>
      </c>
      <c r="K850" s="404" t="s">
        <v>8971</v>
      </c>
      <c r="L850"/>
      <c r="M850"/>
      <c r="N850"/>
      <c r="O850"/>
      <c r="P850"/>
      <c r="Q850"/>
      <c r="R850"/>
    </row>
    <row r="851" spans="1:18" ht="15" customHeight="1" thickBot="1">
      <c r="A851" s="413" t="s">
        <v>958</v>
      </c>
      <c r="B851" s="419">
        <v>1</v>
      </c>
      <c r="C851" s="419" t="s">
        <v>8972</v>
      </c>
      <c r="D851" s="407" t="s">
        <v>8973</v>
      </c>
      <c r="E851" s="413" t="s">
        <v>959</v>
      </c>
      <c r="F851" s="417" t="s">
        <v>23</v>
      </c>
      <c r="G851" s="418" t="s">
        <v>1434</v>
      </c>
      <c r="H851" s="416" t="s">
        <v>2767</v>
      </c>
      <c r="I851" s="431" t="s">
        <v>2766</v>
      </c>
      <c r="J851" s="430" t="s">
        <v>2767</v>
      </c>
      <c r="K851" s="404" t="s">
        <v>8974</v>
      </c>
      <c r="L851"/>
      <c r="M851"/>
      <c r="N851"/>
      <c r="O851"/>
      <c r="P851"/>
      <c r="Q851"/>
      <c r="R851"/>
    </row>
    <row r="852" spans="1:18" ht="15" customHeight="1" thickBot="1">
      <c r="A852" s="413" t="s">
        <v>958</v>
      </c>
      <c r="B852" s="419">
        <v>2</v>
      </c>
      <c r="C852" s="419" t="s">
        <v>8975</v>
      </c>
      <c r="D852" s="407" t="s">
        <v>8979</v>
      </c>
      <c r="E852" s="413" t="s">
        <v>959</v>
      </c>
      <c r="F852" s="417" t="s">
        <v>23</v>
      </c>
      <c r="G852" s="418" t="s">
        <v>1434</v>
      </c>
      <c r="H852" s="416" t="s">
        <v>2769</v>
      </c>
      <c r="I852" s="431" t="s">
        <v>2768</v>
      </c>
      <c r="J852" s="430" t="s">
        <v>2769</v>
      </c>
      <c r="K852" s="404" t="s">
        <v>8980</v>
      </c>
      <c r="L852"/>
      <c r="M852"/>
      <c r="N852"/>
      <c r="O852"/>
      <c r="P852"/>
      <c r="Q852"/>
      <c r="R852"/>
    </row>
    <row r="853" spans="1:18" ht="15" customHeight="1" thickBot="1">
      <c r="A853" s="413" t="s">
        <v>958</v>
      </c>
      <c r="B853" s="419">
        <v>3</v>
      </c>
      <c r="C853" s="419" t="s">
        <v>8978</v>
      </c>
      <c r="D853" s="407" t="s">
        <v>8976</v>
      </c>
      <c r="E853" s="413" t="s">
        <v>959</v>
      </c>
      <c r="F853" s="417" t="s">
        <v>23</v>
      </c>
      <c r="G853" s="418" t="s">
        <v>1434</v>
      </c>
      <c r="H853" s="416" t="s">
        <v>2771</v>
      </c>
      <c r="I853" s="431" t="s">
        <v>2770</v>
      </c>
      <c r="J853" s="430" t="s">
        <v>2771</v>
      </c>
      <c r="K853" s="404" t="s">
        <v>8977</v>
      </c>
      <c r="L853"/>
      <c r="M853"/>
      <c r="N853"/>
      <c r="O853"/>
      <c r="P853"/>
      <c r="Q853"/>
      <c r="R853"/>
    </row>
    <row r="854" spans="1:18" ht="15" customHeight="1" thickBot="1">
      <c r="A854" s="413" t="s">
        <v>960</v>
      </c>
      <c r="B854" s="419">
        <v>1</v>
      </c>
      <c r="C854" s="419" t="s">
        <v>8981</v>
      </c>
      <c r="D854" s="407" t="s">
        <v>8982</v>
      </c>
      <c r="E854" s="413" t="s">
        <v>961</v>
      </c>
      <c r="F854" s="417" t="s">
        <v>18</v>
      </c>
      <c r="G854" s="418" t="s">
        <v>1434</v>
      </c>
      <c r="H854" s="416" t="s">
        <v>2772</v>
      </c>
      <c r="I854" s="431" t="s">
        <v>961</v>
      </c>
      <c r="J854" s="430" t="s">
        <v>2772</v>
      </c>
      <c r="K854" s="404" t="s">
        <v>8983</v>
      </c>
      <c r="L854"/>
      <c r="M854"/>
      <c r="N854"/>
      <c r="O854"/>
      <c r="P854"/>
      <c r="Q854"/>
      <c r="R854"/>
    </row>
    <row r="855" spans="1:18" ht="15" customHeight="1" thickBot="1">
      <c r="A855" s="413" t="s">
        <v>962</v>
      </c>
      <c r="B855" s="419">
        <v>1</v>
      </c>
      <c r="C855" s="419" t="s">
        <v>8984</v>
      </c>
      <c r="D855" s="407" t="s">
        <v>8985</v>
      </c>
      <c r="E855" s="413" t="s">
        <v>963</v>
      </c>
      <c r="F855" s="417" t="s">
        <v>23</v>
      </c>
      <c r="G855" s="418" t="s">
        <v>1434</v>
      </c>
      <c r="H855" s="416" t="s">
        <v>2774</v>
      </c>
      <c r="I855" s="431" t="s">
        <v>2773</v>
      </c>
      <c r="J855" s="430" t="s">
        <v>2774</v>
      </c>
      <c r="K855" s="404" t="s">
        <v>8986</v>
      </c>
      <c r="L855"/>
      <c r="M855"/>
      <c r="N855"/>
      <c r="O855"/>
      <c r="P855"/>
      <c r="Q855"/>
      <c r="R855"/>
    </row>
    <row r="856" spans="1:18" ht="15" customHeight="1" thickBot="1">
      <c r="A856" s="413" t="s">
        <v>962</v>
      </c>
      <c r="B856" s="419">
        <v>2</v>
      </c>
      <c r="C856" s="419" t="s">
        <v>8987</v>
      </c>
      <c r="D856" s="407" t="s">
        <v>8988</v>
      </c>
      <c r="E856" s="413" t="s">
        <v>963</v>
      </c>
      <c r="F856" s="417" t="s">
        <v>23</v>
      </c>
      <c r="G856" s="418" t="s">
        <v>1434</v>
      </c>
      <c r="H856" s="416" t="s">
        <v>2776</v>
      </c>
      <c r="I856" s="431" t="s">
        <v>2775</v>
      </c>
      <c r="J856" s="430" t="s">
        <v>2776</v>
      </c>
      <c r="K856" s="404" t="s">
        <v>8989</v>
      </c>
      <c r="L856"/>
      <c r="M856"/>
      <c r="N856"/>
      <c r="O856"/>
      <c r="P856"/>
      <c r="Q856"/>
      <c r="R856"/>
    </row>
    <row r="857" spans="1:18" ht="15" customHeight="1" thickBot="1">
      <c r="A857" s="413" t="s">
        <v>964</v>
      </c>
      <c r="B857" s="419">
        <v>1</v>
      </c>
      <c r="C857" s="419" t="s">
        <v>8990</v>
      </c>
      <c r="D857" s="407" t="s">
        <v>8994</v>
      </c>
      <c r="E857" s="413" t="s">
        <v>965</v>
      </c>
      <c r="F857" s="417" t="s">
        <v>23</v>
      </c>
      <c r="G857" s="418" t="s">
        <v>1434</v>
      </c>
      <c r="H857" s="416" t="s">
        <v>2778</v>
      </c>
      <c r="I857" s="431" t="s">
        <v>2777</v>
      </c>
      <c r="J857" s="430" t="s">
        <v>2778</v>
      </c>
      <c r="K857" s="404" t="s">
        <v>8995</v>
      </c>
      <c r="L857"/>
      <c r="M857"/>
      <c r="N857"/>
      <c r="O857"/>
      <c r="P857"/>
      <c r="Q857"/>
      <c r="R857"/>
    </row>
    <row r="858" spans="1:18" ht="15" customHeight="1" thickBot="1">
      <c r="A858" s="413" t="s">
        <v>964</v>
      </c>
      <c r="B858" s="419">
        <v>2</v>
      </c>
      <c r="C858" s="419" t="s">
        <v>8993</v>
      </c>
      <c r="D858" s="407" t="s">
        <v>8991</v>
      </c>
      <c r="E858" s="413" t="s">
        <v>965</v>
      </c>
      <c r="F858" s="417" t="s">
        <v>23</v>
      </c>
      <c r="G858" s="418" t="s">
        <v>1434</v>
      </c>
      <c r="H858" s="416" t="s">
        <v>2780</v>
      </c>
      <c r="I858" s="431" t="s">
        <v>2779</v>
      </c>
      <c r="J858" s="430" t="s">
        <v>2780</v>
      </c>
      <c r="K858" s="404" t="s">
        <v>8992</v>
      </c>
      <c r="L858"/>
      <c r="M858"/>
      <c r="N858"/>
      <c r="O858"/>
      <c r="P858"/>
      <c r="Q858"/>
      <c r="R858"/>
    </row>
    <row r="859" spans="1:18" ht="15" customHeight="1" thickBot="1">
      <c r="A859" s="413" t="s">
        <v>964</v>
      </c>
      <c r="B859" s="419">
        <v>3</v>
      </c>
      <c r="C859" s="419" t="s">
        <v>8996</v>
      </c>
      <c r="D859" s="407" t="s">
        <v>8997</v>
      </c>
      <c r="E859" s="413" t="s">
        <v>965</v>
      </c>
      <c r="F859" s="417" t="s">
        <v>23</v>
      </c>
      <c r="G859" s="418" t="s">
        <v>1434</v>
      </c>
      <c r="H859" s="416" t="s">
        <v>2782</v>
      </c>
      <c r="I859" s="431" t="s">
        <v>2781</v>
      </c>
      <c r="J859" s="430" t="s">
        <v>2782</v>
      </c>
      <c r="K859" s="404" t="s">
        <v>8998</v>
      </c>
      <c r="L859"/>
      <c r="M859"/>
      <c r="N859"/>
      <c r="O859"/>
      <c r="P859"/>
      <c r="Q859"/>
      <c r="R859"/>
    </row>
    <row r="860" spans="1:18" ht="15" customHeight="1" thickBot="1">
      <c r="A860" s="413" t="s">
        <v>966</v>
      </c>
      <c r="B860" s="419">
        <v>1</v>
      </c>
      <c r="C860" s="419" t="s">
        <v>8999</v>
      </c>
      <c r="D860" s="407" t="s">
        <v>9000</v>
      </c>
      <c r="E860" s="413" t="s">
        <v>967</v>
      </c>
      <c r="F860" s="417" t="s">
        <v>18</v>
      </c>
      <c r="G860" s="418" t="s">
        <v>1434</v>
      </c>
      <c r="H860" s="416" t="s">
        <v>2783</v>
      </c>
      <c r="I860" s="431" t="s">
        <v>967</v>
      </c>
      <c r="J860" s="430" t="s">
        <v>2783</v>
      </c>
      <c r="K860" s="404" t="s">
        <v>9001</v>
      </c>
      <c r="L860"/>
      <c r="M860"/>
      <c r="N860"/>
      <c r="O860"/>
      <c r="P860"/>
      <c r="Q860"/>
      <c r="R860"/>
    </row>
    <row r="861" spans="1:18" ht="15" customHeight="1" thickBot="1">
      <c r="A861" s="413" t="s">
        <v>968</v>
      </c>
      <c r="B861" s="419">
        <v>1</v>
      </c>
      <c r="C861" s="419" t="s">
        <v>9002</v>
      </c>
      <c r="D861" s="407" t="s">
        <v>9006</v>
      </c>
      <c r="E861" s="413" t="s">
        <v>969</v>
      </c>
      <c r="F861" s="417" t="s">
        <v>23</v>
      </c>
      <c r="G861" s="418" t="s">
        <v>1434</v>
      </c>
      <c r="H861" s="416" t="s">
        <v>2785</v>
      </c>
      <c r="I861" s="431" t="s">
        <v>2784</v>
      </c>
      <c r="J861" s="430" t="s">
        <v>2785</v>
      </c>
      <c r="K861" s="404" t="s">
        <v>9007</v>
      </c>
      <c r="L861"/>
      <c r="M861"/>
      <c r="N861"/>
      <c r="O861"/>
      <c r="P861"/>
      <c r="Q861"/>
      <c r="R861"/>
    </row>
    <row r="862" spans="1:18" ht="15" customHeight="1" thickBot="1">
      <c r="A862" s="413" t="s">
        <v>968</v>
      </c>
      <c r="B862" s="419">
        <v>2</v>
      </c>
      <c r="C862" s="419" t="s">
        <v>9005</v>
      </c>
      <c r="D862" s="407" t="s">
        <v>9003</v>
      </c>
      <c r="E862" s="413" t="s">
        <v>969</v>
      </c>
      <c r="F862" s="417" t="s">
        <v>23</v>
      </c>
      <c r="G862" s="418" t="s">
        <v>1434</v>
      </c>
      <c r="H862" s="416" t="s">
        <v>2787</v>
      </c>
      <c r="I862" s="431" t="s">
        <v>2786</v>
      </c>
      <c r="J862" s="430" t="s">
        <v>2787</v>
      </c>
      <c r="K862" s="404" t="s">
        <v>9004</v>
      </c>
      <c r="L862"/>
      <c r="M862"/>
      <c r="N862"/>
      <c r="O862"/>
      <c r="P862"/>
      <c r="Q862"/>
      <c r="R862"/>
    </row>
    <row r="863" spans="1:18" ht="15" customHeight="1" thickBot="1">
      <c r="A863" s="413" t="s">
        <v>970</v>
      </c>
      <c r="B863" s="419">
        <v>1</v>
      </c>
      <c r="C863" s="419" t="s">
        <v>9008</v>
      </c>
      <c r="D863" s="407" t="s">
        <v>9009</v>
      </c>
      <c r="E863" s="413" t="s">
        <v>971</v>
      </c>
      <c r="F863" s="417" t="s">
        <v>18</v>
      </c>
      <c r="G863" s="418" t="s">
        <v>1434</v>
      </c>
      <c r="H863" s="416" t="s">
        <v>2788</v>
      </c>
      <c r="I863" s="431" t="s">
        <v>971</v>
      </c>
      <c r="J863" s="430" t="s">
        <v>2788</v>
      </c>
      <c r="K863" s="404" t="s">
        <v>9010</v>
      </c>
      <c r="L863"/>
      <c r="M863"/>
      <c r="N863"/>
      <c r="O863"/>
      <c r="P863"/>
      <c r="Q863"/>
      <c r="R863"/>
    </row>
    <row r="864" spans="1:18" ht="15" customHeight="1" thickBot="1">
      <c r="A864" s="413" t="s">
        <v>972</v>
      </c>
      <c r="B864" s="419">
        <v>1</v>
      </c>
      <c r="C864" s="419" t="s">
        <v>9011</v>
      </c>
      <c r="D864" s="407" t="s">
        <v>9451</v>
      </c>
      <c r="E864" s="413" t="s">
        <v>973</v>
      </c>
      <c r="F864" s="417" t="s">
        <v>23</v>
      </c>
      <c r="G864" s="418" t="s">
        <v>1434</v>
      </c>
      <c r="H864" s="416" t="s">
        <v>3458</v>
      </c>
      <c r="I864" s="431" t="s">
        <v>3457</v>
      </c>
      <c r="J864" s="430" t="s">
        <v>3458</v>
      </c>
      <c r="K864" s="404" t="s">
        <v>9452</v>
      </c>
      <c r="L864"/>
      <c r="M864"/>
      <c r="N864"/>
      <c r="O864"/>
      <c r="P864"/>
      <c r="Q864"/>
      <c r="R864"/>
    </row>
    <row r="865" spans="1:18" ht="15" customHeight="1" thickBot="1">
      <c r="A865" s="413" t="s">
        <v>972</v>
      </c>
      <c r="B865" s="419">
        <v>2</v>
      </c>
      <c r="C865" s="419" t="s">
        <v>9014</v>
      </c>
      <c r="D865" s="407" t="s">
        <v>9396</v>
      </c>
      <c r="E865" s="413" t="s">
        <v>973</v>
      </c>
      <c r="F865" s="417" t="s">
        <v>23</v>
      </c>
      <c r="G865" s="418" t="s">
        <v>1434</v>
      </c>
      <c r="H865" s="416" t="s">
        <v>3460</v>
      </c>
      <c r="I865" s="431" t="s">
        <v>3459</v>
      </c>
      <c r="J865" s="430" t="s">
        <v>3460</v>
      </c>
      <c r="K865" s="404" t="s">
        <v>9397</v>
      </c>
      <c r="L865"/>
      <c r="M865"/>
      <c r="N865"/>
      <c r="O865"/>
      <c r="P865"/>
      <c r="Q865"/>
      <c r="R865"/>
    </row>
    <row r="866" spans="1:18" ht="15" customHeight="1" thickBot="1">
      <c r="A866" s="413" t="s">
        <v>972</v>
      </c>
      <c r="B866" s="419">
        <v>3</v>
      </c>
      <c r="C866" s="419" t="s">
        <v>9017</v>
      </c>
      <c r="D866" s="407" t="s">
        <v>9284</v>
      </c>
      <c r="E866" s="413" t="s">
        <v>973</v>
      </c>
      <c r="F866" s="417" t="s">
        <v>23</v>
      </c>
      <c r="G866" s="418" t="s">
        <v>1434</v>
      </c>
      <c r="H866" s="416" t="s">
        <v>3462</v>
      </c>
      <c r="I866" s="431" t="s">
        <v>3461</v>
      </c>
      <c r="J866" s="430" t="s">
        <v>3462</v>
      </c>
      <c r="K866" s="404" t="s">
        <v>9285</v>
      </c>
      <c r="L866"/>
      <c r="M866"/>
      <c r="N866"/>
      <c r="O866"/>
      <c r="P866"/>
      <c r="Q866"/>
      <c r="R866"/>
    </row>
    <row r="867" spans="1:18" ht="15" customHeight="1" thickBot="1">
      <c r="A867" s="413" t="s">
        <v>972</v>
      </c>
      <c r="B867" s="419">
        <v>4</v>
      </c>
      <c r="C867" s="419" t="s">
        <v>9020</v>
      </c>
      <c r="D867" s="407" t="s">
        <v>9156</v>
      </c>
      <c r="E867" s="413" t="s">
        <v>973</v>
      </c>
      <c r="F867" s="417" t="s">
        <v>23</v>
      </c>
      <c r="G867" s="418" t="s">
        <v>1434</v>
      </c>
      <c r="H867" s="416" t="s">
        <v>3464</v>
      </c>
      <c r="I867" s="431" t="s">
        <v>3463</v>
      </c>
      <c r="J867" s="430" t="s">
        <v>3464</v>
      </c>
      <c r="K867" s="404" t="s">
        <v>9157</v>
      </c>
      <c r="L867"/>
      <c r="M867"/>
      <c r="N867"/>
      <c r="O867"/>
      <c r="P867"/>
      <c r="Q867"/>
      <c r="R867"/>
    </row>
    <row r="868" spans="1:18" ht="15" customHeight="1" thickBot="1">
      <c r="A868" s="413" t="s">
        <v>972</v>
      </c>
      <c r="B868" s="419">
        <v>5</v>
      </c>
      <c r="C868" s="419" t="s">
        <v>9023</v>
      </c>
      <c r="D868" s="407" t="s">
        <v>9320</v>
      </c>
      <c r="E868" s="413" t="s">
        <v>973</v>
      </c>
      <c r="F868" s="417" t="s">
        <v>23</v>
      </c>
      <c r="G868" s="418" t="s">
        <v>1434</v>
      </c>
      <c r="H868" s="416" t="s">
        <v>3466</v>
      </c>
      <c r="I868" s="431" t="s">
        <v>3465</v>
      </c>
      <c r="J868" s="430" t="s">
        <v>3466</v>
      </c>
      <c r="K868" s="404" t="s">
        <v>9321</v>
      </c>
      <c r="L868"/>
      <c r="M868"/>
      <c r="N868"/>
      <c r="O868"/>
      <c r="P868"/>
      <c r="Q868"/>
      <c r="R868"/>
    </row>
    <row r="869" spans="1:18" ht="15" customHeight="1" thickBot="1">
      <c r="A869" s="413" t="s">
        <v>972</v>
      </c>
      <c r="B869" s="419">
        <v>6</v>
      </c>
      <c r="C869" s="419" t="s">
        <v>9026</v>
      </c>
      <c r="D869" s="407" t="s">
        <v>9344</v>
      </c>
      <c r="E869" s="413" t="s">
        <v>973</v>
      </c>
      <c r="F869" s="417" t="s">
        <v>23</v>
      </c>
      <c r="G869" s="418" t="s">
        <v>1434</v>
      </c>
      <c r="H869" s="416" t="s">
        <v>3468</v>
      </c>
      <c r="I869" s="431" t="s">
        <v>3467</v>
      </c>
      <c r="J869" s="430" t="s">
        <v>3468</v>
      </c>
      <c r="K869" s="404" t="s">
        <v>9345</v>
      </c>
      <c r="L869"/>
      <c r="M869"/>
      <c r="N869"/>
      <c r="O869"/>
      <c r="P869"/>
      <c r="Q869"/>
      <c r="R869"/>
    </row>
    <row r="870" spans="1:18" ht="15" customHeight="1" thickBot="1">
      <c r="A870" s="413" t="s">
        <v>972</v>
      </c>
      <c r="B870" s="419">
        <v>7</v>
      </c>
      <c r="C870" s="419" t="s">
        <v>9029</v>
      </c>
      <c r="D870" s="407" t="s">
        <v>9179</v>
      </c>
      <c r="E870" s="413" t="s">
        <v>973</v>
      </c>
      <c r="F870" s="417" t="s">
        <v>23</v>
      </c>
      <c r="G870" s="418" t="s">
        <v>1434</v>
      </c>
      <c r="H870" s="416" t="s">
        <v>3470</v>
      </c>
      <c r="I870" s="431" t="s">
        <v>3469</v>
      </c>
      <c r="J870" s="430" t="s">
        <v>3470</v>
      </c>
      <c r="K870" s="404" t="s">
        <v>9180</v>
      </c>
      <c r="L870"/>
      <c r="M870"/>
      <c r="N870"/>
      <c r="O870"/>
      <c r="P870"/>
      <c r="Q870"/>
      <c r="R870"/>
    </row>
    <row r="871" spans="1:18" ht="15" customHeight="1" thickBot="1">
      <c r="A871" s="413" t="s">
        <v>972</v>
      </c>
      <c r="B871" s="419">
        <v>8</v>
      </c>
      <c r="C871" s="419" t="s">
        <v>9032</v>
      </c>
      <c r="D871" s="407" t="s">
        <v>9182</v>
      </c>
      <c r="E871" s="413" t="s">
        <v>973</v>
      </c>
      <c r="F871" s="417" t="s">
        <v>23</v>
      </c>
      <c r="G871" s="418" t="s">
        <v>1434</v>
      </c>
      <c r="H871" s="416" t="s">
        <v>3472</v>
      </c>
      <c r="I871" s="431" t="s">
        <v>3471</v>
      </c>
      <c r="J871" s="430" t="s">
        <v>3472</v>
      </c>
      <c r="K871" s="404" t="s">
        <v>9183</v>
      </c>
      <c r="L871"/>
      <c r="M871"/>
      <c r="N871"/>
      <c r="O871"/>
      <c r="P871"/>
      <c r="Q871"/>
      <c r="R871"/>
    </row>
    <row r="872" spans="1:18" ht="15" customHeight="1" thickBot="1">
      <c r="A872" s="413" t="s">
        <v>972</v>
      </c>
      <c r="B872" s="419">
        <v>9</v>
      </c>
      <c r="C872" s="419" t="s">
        <v>9035</v>
      </c>
      <c r="D872" s="407" t="s">
        <v>9466</v>
      </c>
      <c r="E872" s="413" t="s">
        <v>973</v>
      </c>
      <c r="F872" s="417" t="s">
        <v>23</v>
      </c>
      <c r="G872" s="418" t="s">
        <v>1434</v>
      </c>
      <c r="H872" s="416" t="s">
        <v>3474</v>
      </c>
      <c r="I872" s="431" t="s">
        <v>3473</v>
      </c>
      <c r="J872" s="430" t="s">
        <v>3474</v>
      </c>
      <c r="K872" s="404" t="s">
        <v>9467</v>
      </c>
      <c r="L872"/>
      <c r="M872"/>
      <c r="N872"/>
      <c r="O872"/>
      <c r="P872"/>
      <c r="Q872"/>
      <c r="R872"/>
    </row>
    <row r="873" spans="1:18" ht="15" customHeight="1" thickBot="1">
      <c r="A873" s="413" t="s">
        <v>972</v>
      </c>
      <c r="B873" s="419">
        <v>10</v>
      </c>
      <c r="C873" s="419" t="s">
        <v>9038</v>
      </c>
      <c r="D873" s="407" t="s">
        <v>9027</v>
      </c>
      <c r="E873" s="413" t="s">
        <v>973</v>
      </c>
      <c r="F873" s="417" t="s">
        <v>23</v>
      </c>
      <c r="G873" s="418" t="s">
        <v>1434</v>
      </c>
      <c r="H873" s="416" t="s">
        <v>3476</v>
      </c>
      <c r="I873" s="431" t="s">
        <v>3475</v>
      </c>
      <c r="J873" s="430" t="s">
        <v>3476</v>
      </c>
      <c r="K873" s="404" t="s">
        <v>9028</v>
      </c>
      <c r="L873"/>
      <c r="M873"/>
      <c r="N873"/>
      <c r="O873"/>
      <c r="P873"/>
      <c r="Q873"/>
      <c r="R873"/>
    </row>
    <row r="874" spans="1:18" ht="15" customHeight="1" thickBot="1">
      <c r="A874" s="413" t="s">
        <v>972</v>
      </c>
      <c r="B874" s="419">
        <v>11</v>
      </c>
      <c r="C874" s="419" t="s">
        <v>9041</v>
      </c>
      <c r="D874" s="407" t="s">
        <v>9323</v>
      </c>
      <c r="E874" s="413" t="s">
        <v>973</v>
      </c>
      <c r="F874" s="417" t="s">
        <v>23</v>
      </c>
      <c r="G874" s="418" t="s">
        <v>1434</v>
      </c>
      <c r="H874" s="416" t="s">
        <v>3478</v>
      </c>
      <c r="I874" s="431" t="s">
        <v>3477</v>
      </c>
      <c r="J874" s="430" t="s">
        <v>3478</v>
      </c>
      <c r="K874" s="404" t="s">
        <v>9324</v>
      </c>
      <c r="L874"/>
      <c r="M874"/>
      <c r="N874"/>
      <c r="O874"/>
      <c r="P874"/>
      <c r="Q874"/>
      <c r="R874"/>
    </row>
    <row r="875" spans="1:18" ht="15" customHeight="1" thickBot="1">
      <c r="A875" s="413" t="s">
        <v>972</v>
      </c>
      <c r="B875" s="419">
        <v>12</v>
      </c>
      <c r="C875" s="419" t="s">
        <v>9044</v>
      </c>
      <c r="D875" s="407" t="s">
        <v>9463</v>
      </c>
      <c r="E875" s="413" t="s">
        <v>973</v>
      </c>
      <c r="F875" s="417" t="s">
        <v>23</v>
      </c>
      <c r="G875" s="418" t="s">
        <v>1434</v>
      </c>
      <c r="H875" s="416" t="s">
        <v>3480</v>
      </c>
      <c r="I875" s="431" t="s">
        <v>3479</v>
      </c>
      <c r="J875" s="430" t="s">
        <v>3480</v>
      </c>
      <c r="K875" s="404" t="s">
        <v>9464</v>
      </c>
      <c r="L875"/>
      <c r="M875"/>
      <c r="N875"/>
      <c r="O875"/>
      <c r="P875"/>
      <c r="Q875"/>
      <c r="R875"/>
    </row>
    <row r="876" spans="1:18" ht="15" customHeight="1" thickBot="1">
      <c r="A876" s="413" t="s">
        <v>972</v>
      </c>
      <c r="B876" s="419">
        <v>13</v>
      </c>
      <c r="C876" s="419" t="s">
        <v>9047</v>
      </c>
      <c r="D876" s="407" t="s">
        <v>9215</v>
      </c>
      <c r="E876" s="413" t="s">
        <v>973</v>
      </c>
      <c r="F876" s="417" t="s">
        <v>23</v>
      </c>
      <c r="G876" s="418" t="s">
        <v>1434</v>
      </c>
      <c r="H876" s="416" t="s">
        <v>3482</v>
      </c>
      <c r="I876" s="431" t="s">
        <v>3481</v>
      </c>
      <c r="J876" s="430" t="s">
        <v>3482</v>
      </c>
      <c r="K876" s="404" t="s">
        <v>9216</v>
      </c>
      <c r="L876"/>
      <c r="M876"/>
      <c r="N876"/>
      <c r="O876"/>
      <c r="P876"/>
      <c r="Q876"/>
      <c r="R876"/>
    </row>
    <row r="877" spans="1:18" ht="15" customHeight="1" thickBot="1">
      <c r="A877" s="413" t="s">
        <v>972</v>
      </c>
      <c r="B877" s="419">
        <v>14</v>
      </c>
      <c r="C877" s="419" t="s">
        <v>9050</v>
      </c>
      <c r="D877" s="407" t="s">
        <v>9378</v>
      </c>
      <c r="E877" s="413" t="s">
        <v>973</v>
      </c>
      <c r="F877" s="417" t="s">
        <v>23</v>
      </c>
      <c r="G877" s="418" t="s">
        <v>1434</v>
      </c>
      <c r="H877" s="416" t="s">
        <v>3484</v>
      </c>
      <c r="I877" s="431" t="s">
        <v>3483</v>
      </c>
      <c r="J877" s="430" t="s">
        <v>3484</v>
      </c>
      <c r="K877" s="404" t="s">
        <v>9379</v>
      </c>
      <c r="L877"/>
      <c r="M877"/>
      <c r="N877"/>
      <c r="O877"/>
      <c r="P877"/>
      <c r="Q877"/>
      <c r="R877"/>
    </row>
    <row r="878" spans="1:18" ht="15" customHeight="1" thickBot="1">
      <c r="A878" s="413" t="s">
        <v>972</v>
      </c>
      <c r="B878" s="419">
        <v>15</v>
      </c>
      <c r="C878" s="419" t="s">
        <v>9053</v>
      </c>
      <c r="D878" s="407" t="s">
        <v>9272</v>
      </c>
      <c r="E878" s="413" t="s">
        <v>973</v>
      </c>
      <c r="F878" s="417" t="s">
        <v>23</v>
      </c>
      <c r="G878" s="418" t="s">
        <v>1434</v>
      </c>
      <c r="H878" s="416" t="s">
        <v>3486</v>
      </c>
      <c r="I878" s="431" t="s">
        <v>3485</v>
      </c>
      <c r="J878" s="430" t="s">
        <v>3486</v>
      </c>
      <c r="K878" s="404" t="s">
        <v>9273</v>
      </c>
      <c r="L878"/>
      <c r="M878"/>
      <c r="N878"/>
      <c r="O878"/>
      <c r="P878"/>
      <c r="Q878"/>
      <c r="R878"/>
    </row>
    <row r="879" spans="1:18" ht="15" customHeight="1" thickBot="1">
      <c r="A879" s="413" t="s">
        <v>972</v>
      </c>
      <c r="B879" s="419">
        <v>16</v>
      </c>
      <c r="C879" s="419" t="s">
        <v>9056</v>
      </c>
      <c r="D879" s="407" t="s">
        <v>9081</v>
      </c>
      <c r="E879" s="413" t="s">
        <v>973</v>
      </c>
      <c r="F879" s="417" t="s">
        <v>23</v>
      </c>
      <c r="G879" s="418" t="s">
        <v>1434</v>
      </c>
      <c r="H879" s="416" t="s">
        <v>3488</v>
      </c>
      <c r="I879" s="431" t="s">
        <v>3487</v>
      </c>
      <c r="J879" s="430" t="s">
        <v>3488</v>
      </c>
      <c r="K879" s="404" t="s">
        <v>9082</v>
      </c>
      <c r="L879"/>
      <c r="M879"/>
      <c r="N879"/>
      <c r="O879"/>
      <c r="P879"/>
      <c r="Q879"/>
      <c r="R879"/>
    </row>
    <row r="880" spans="1:18" ht="15" customHeight="1" thickBot="1">
      <c r="A880" s="413" t="s">
        <v>972</v>
      </c>
      <c r="B880" s="419">
        <v>17</v>
      </c>
      <c r="C880" s="419" t="s">
        <v>9059</v>
      </c>
      <c r="D880" s="407" t="s">
        <v>9084</v>
      </c>
      <c r="E880" s="413" t="s">
        <v>973</v>
      </c>
      <c r="F880" s="417" t="s">
        <v>23</v>
      </c>
      <c r="G880" s="418" t="s">
        <v>1434</v>
      </c>
      <c r="H880" s="416" t="s">
        <v>3490</v>
      </c>
      <c r="I880" s="431" t="s">
        <v>3489</v>
      </c>
      <c r="J880" s="430" t="s">
        <v>3490</v>
      </c>
      <c r="K880" s="404" t="s">
        <v>9085</v>
      </c>
      <c r="L880"/>
      <c r="M880"/>
      <c r="N880"/>
      <c r="O880"/>
      <c r="P880"/>
      <c r="Q880"/>
      <c r="R880"/>
    </row>
    <row r="881" spans="1:18" ht="15" customHeight="1" thickBot="1">
      <c r="A881" s="413" t="s">
        <v>972</v>
      </c>
      <c r="B881" s="419">
        <v>18</v>
      </c>
      <c r="C881" s="419" t="s">
        <v>9062</v>
      </c>
      <c r="D881" s="407" t="s">
        <v>9347</v>
      </c>
      <c r="E881" s="413" t="s">
        <v>973</v>
      </c>
      <c r="F881" s="417" t="s">
        <v>23</v>
      </c>
      <c r="G881" s="418" t="s">
        <v>1434</v>
      </c>
      <c r="H881" s="416" t="s">
        <v>3492</v>
      </c>
      <c r="I881" s="431" t="s">
        <v>3491</v>
      </c>
      <c r="J881" s="430" t="s">
        <v>3492</v>
      </c>
      <c r="K881" s="404" t="s">
        <v>9348</v>
      </c>
      <c r="L881"/>
      <c r="M881"/>
      <c r="N881"/>
      <c r="O881"/>
      <c r="P881"/>
      <c r="Q881"/>
      <c r="R881"/>
    </row>
    <row r="882" spans="1:18" ht="15" customHeight="1" thickBot="1">
      <c r="A882" s="413" t="s">
        <v>972</v>
      </c>
      <c r="B882" s="419">
        <v>19</v>
      </c>
      <c r="C882" s="419" t="s">
        <v>9065</v>
      </c>
      <c r="D882" s="407" t="s">
        <v>9030</v>
      </c>
      <c r="E882" s="413" t="s">
        <v>973</v>
      </c>
      <c r="F882" s="417" t="s">
        <v>23</v>
      </c>
      <c r="G882" s="418" t="s">
        <v>1434</v>
      </c>
      <c r="H882" s="416" t="s">
        <v>3494</v>
      </c>
      <c r="I882" s="431" t="s">
        <v>3493</v>
      </c>
      <c r="J882" s="430" t="s">
        <v>3494</v>
      </c>
      <c r="K882" s="404" t="s">
        <v>9031</v>
      </c>
      <c r="L882"/>
      <c r="M882"/>
      <c r="N882"/>
      <c r="O882"/>
      <c r="P882"/>
      <c r="Q882"/>
      <c r="R882"/>
    </row>
    <row r="883" spans="1:18" ht="15" customHeight="1" thickBot="1">
      <c r="A883" s="413" t="s">
        <v>972</v>
      </c>
      <c r="B883" s="419">
        <v>20</v>
      </c>
      <c r="C883" s="419" t="s">
        <v>9068</v>
      </c>
      <c r="D883" s="407" t="s">
        <v>9145</v>
      </c>
      <c r="E883" s="413" t="s">
        <v>973</v>
      </c>
      <c r="F883" s="417" t="s">
        <v>23</v>
      </c>
      <c r="G883" s="418" t="s">
        <v>1434</v>
      </c>
      <c r="H883" s="416" t="s">
        <v>9146</v>
      </c>
      <c r="I883" s="431" t="s">
        <v>9147</v>
      </c>
      <c r="J883" s="430" t="s">
        <v>9146</v>
      </c>
      <c r="K883" s="404" t="s">
        <v>9148</v>
      </c>
      <c r="L883"/>
      <c r="M883"/>
      <c r="N883"/>
      <c r="O883"/>
      <c r="P883"/>
      <c r="Q883"/>
      <c r="R883"/>
    </row>
    <row r="884" spans="1:18" ht="15" customHeight="1" thickBot="1">
      <c r="A884" s="413" t="s">
        <v>972</v>
      </c>
      <c r="B884" s="419">
        <v>21</v>
      </c>
      <c r="C884" s="419" t="s">
        <v>9071</v>
      </c>
      <c r="D884" s="407" t="s">
        <v>9090</v>
      </c>
      <c r="E884" s="413" t="s">
        <v>973</v>
      </c>
      <c r="F884" s="417" t="s">
        <v>23</v>
      </c>
      <c r="G884" s="418" t="s">
        <v>1434</v>
      </c>
      <c r="H884" s="416" t="s">
        <v>3496</v>
      </c>
      <c r="I884" s="431" t="s">
        <v>3495</v>
      </c>
      <c r="J884" s="430" t="s">
        <v>3496</v>
      </c>
      <c r="K884" s="404" t="s">
        <v>9091</v>
      </c>
      <c r="L884"/>
      <c r="M884"/>
      <c r="N884"/>
      <c r="O884"/>
      <c r="P884"/>
      <c r="Q884"/>
      <c r="R884"/>
    </row>
    <row r="885" spans="1:18" ht="15" customHeight="1" thickBot="1">
      <c r="A885" s="413" t="s">
        <v>972</v>
      </c>
      <c r="B885" s="419">
        <v>22</v>
      </c>
      <c r="C885" s="419" t="s">
        <v>9074</v>
      </c>
      <c r="D885" s="407" t="s">
        <v>9012</v>
      </c>
      <c r="E885" s="413" t="s">
        <v>973</v>
      </c>
      <c r="F885" s="417" t="s">
        <v>23</v>
      </c>
      <c r="G885" s="418" t="s">
        <v>1434</v>
      </c>
      <c r="H885" s="416" t="s">
        <v>3498</v>
      </c>
      <c r="I885" s="431" t="s">
        <v>3497</v>
      </c>
      <c r="J885" s="430" t="s">
        <v>3498</v>
      </c>
      <c r="K885" s="404" t="s">
        <v>9013</v>
      </c>
      <c r="L885"/>
      <c r="M885"/>
      <c r="N885"/>
      <c r="O885"/>
      <c r="P885"/>
      <c r="Q885"/>
      <c r="R885"/>
    </row>
    <row r="886" spans="1:18" ht="15" customHeight="1" thickBot="1">
      <c r="A886" s="413" t="s">
        <v>972</v>
      </c>
      <c r="B886" s="419">
        <v>23</v>
      </c>
      <c r="C886" s="419" t="s">
        <v>9077</v>
      </c>
      <c r="D886" s="407" t="s">
        <v>9510</v>
      </c>
      <c r="E886" s="413" t="s">
        <v>973</v>
      </c>
      <c r="F886" s="417" t="s">
        <v>23</v>
      </c>
      <c r="G886" s="418" t="s">
        <v>1434</v>
      </c>
      <c r="H886" s="416" t="s">
        <v>9511</v>
      </c>
      <c r="I886" s="431" t="s">
        <v>9512</v>
      </c>
      <c r="J886" s="430" t="s">
        <v>9511</v>
      </c>
      <c r="K886" s="404" t="s">
        <v>9500</v>
      </c>
      <c r="L886"/>
      <c r="M886"/>
      <c r="N886"/>
      <c r="O886"/>
      <c r="P886"/>
      <c r="Q886"/>
      <c r="R886"/>
    </row>
    <row r="887" spans="1:18" ht="15" customHeight="1" thickBot="1">
      <c r="A887" s="413" t="s">
        <v>972</v>
      </c>
      <c r="B887" s="419">
        <v>24</v>
      </c>
      <c r="C887" s="419" t="s">
        <v>9080</v>
      </c>
      <c r="D887" s="407" t="s">
        <v>9341</v>
      </c>
      <c r="E887" s="413" t="s">
        <v>973</v>
      </c>
      <c r="F887" s="417" t="s">
        <v>23</v>
      </c>
      <c r="G887" s="418" t="s">
        <v>1434</v>
      </c>
      <c r="H887" s="416" t="s">
        <v>3500</v>
      </c>
      <c r="I887" s="431" t="s">
        <v>3499</v>
      </c>
      <c r="J887" s="430" t="s">
        <v>3500</v>
      </c>
      <c r="K887" s="404" t="s">
        <v>9342</v>
      </c>
      <c r="L887"/>
      <c r="M887"/>
      <c r="N887"/>
      <c r="O887"/>
      <c r="P887"/>
      <c r="Q887"/>
      <c r="R887"/>
    </row>
    <row r="888" spans="1:18" ht="15" customHeight="1" thickBot="1">
      <c r="A888" s="413" t="s">
        <v>972</v>
      </c>
      <c r="B888" s="419">
        <v>25</v>
      </c>
      <c r="C888" s="419" t="s">
        <v>9083</v>
      </c>
      <c r="D888" s="407" t="s">
        <v>9218</v>
      </c>
      <c r="E888" s="413" t="s">
        <v>973</v>
      </c>
      <c r="F888" s="417" t="s">
        <v>23</v>
      </c>
      <c r="G888" s="418" t="s">
        <v>1434</v>
      </c>
      <c r="H888" s="416" t="s">
        <v>3501</v>
      </c>
      <c r="I888" s="431" t="s">
        <v>1980</v>
      </c>
      <c r="J888" s="430" t="s">
        <v>3501</v>
      </c>
      <c r="K888" s="404" t="s">
        <v>9219</v>
      </c>
      <c r="L888"/>
      <c r="M888"/>
      <c r="N888"/>
      <c r="O888"/>
      <c r="P888"/>
      <c r="Q888"/>
      <c r="R888"/>
    </row>
    <row r="889" spans="1:18" ht="15" customHeight="1" thickBot="1">
      <c r="A889" s="413" t="s">
        <v>972</v>
      </c>
      <c r="B889" s="419">
        <v>26</v>
      </c>
      <c r="C889" s="419" t="s">
        <v>9086</v>
      </c>
      <c r="D889" s="407" t="s">
        <v>9033</v>
      </c>
      <c r="E889" s="413" t="s">
        <v>973</v>
      </c>
      <c r="F889" s="417" t="s">
        <v>23</v>
      </c>
      <c r="G889" s="418" t="s">
        <v>1434</v>
      </c>
      <c r="H889" s="416" t="s">
        <v>3503</v>
      </c>
      <c r="I889" s="431" t="s">
        <v>3502</v>
      </c>
      <c r="J889" s="430" t="s">
        <v>3503</v>
      </c>
      <c r="K889" s="404" t="s">
        <v>9034</v>
      </c>
      <c r="L889"/>
      <c r="M889"/>
      <c r="N889"/>
      <c r="O889"/>
      <c r="P889"/>
      <c r="Q889"/>
      <c r="R889"/>
    </row>
    <row r="890" spans="1:18" ht="15" customHeight="1" thickBot="1">
      <c r="A890" s="413" t="s">
        <v>972</v>
      </c>
      <c r="B890" s="419">
        <v>27</v>
      </c>
      <c r="C890" s="419" t="s">
        <v>9089</v>
      </c>
      <c r="D890" s="407" t="s">
        <v>9311</v>
      </c>
      <c r="E890" s="413" t="s">
        <v>973</v>
      </c>
      <c r="F890" s="417" t="s">
        <v>23</v>
      </c>
      <c r="G890" s="418" t="s">
        <v>1434</v>
      </c>
      <c r="H890" s="416" t="s">
        <v>3505</v>
      </c>
      <c r="I890" s="431" t="s">
        <v>3504</v>
      </c>
      <c r="J890" s="430" t="s">
        <v>3505</v>
      </c>
      <c r="K890" s="404" t="s">
        <v>9312</v>
      </c>
      <c r="L890"/>
      <c r="M890"/>
      <c r="N890"/>
      <c r="O890"/>
      <c r="P890"/>
      <c r="Q890"/>
      <c r="R890"/>
    </row>
    <row r="891" spans="1:18" ht="15" customHeight="1" thickBot="1">
      <c r="A891" s="413" t="s">
        <v>972</v>
      </c>
      <c r="B891" s="419">
        <v>28</v>
      </c>
      <c r="C891" s="419" t="s">
        <v>9092</v>
      </c>
      <c r="D891" s="407" t="s">
        <v>9168</v>
      </c>
      <c r="E891" s="413" t="s">
        <v>973</v>
      </c>
      <c r="F891" s="417" t="s">
        <v>23</v>
      </c>
      <c r="G891" s="418" t="s">
        <v>1434</v>
      </c>
      <c r="H891" s="416" t="s">
        <v>5583</v>
      </c>
      <c r="I891" s="431" t="s">
        <v>5584</v>
      </c>
      <c r="J891" s="430" t="s">
        <v>5583</v>
      </c>
      <c r="K891" s="404" t="s">
        <v>9169</v>
      </c>
      <c r="L891"/>
      <c r="M891"/>
      <c r="N891"/>
      <c r="O891"/>
      <c r="P891"/>
      <c r="Q891"/>
      <c r="R891"/>
    </row>
    <row r="892" spans="1:18" ht="15" customHeight="1" thickBot="1">
      <c r="A892" s="413" t="s">
        <v>972</v>
      </c>
      <c r="B892" s="419">
        <v>29</v>
      </c>
      <c r="C892" s="419" t="s">
        <v>9095</v>
      </c>
      <c r="D892" s="407" t="s">
        <v>9454</v>
      </c>
      <c r="E892" s="413" t="s">
        <v>973</v>
      </c>
      <c r="F892" s="417" t="s">
        <v>23</v>
      </c>
      <c r="G892" s="418" t="s">
        <v>1434</v>
      </c>
      <c r="H892" s="416" t="s">
        <v>3507</v>
      </c>
      <c r="I892" s="431" t="s">
        <v>3506</v>
      </c>
      <c r="J892" s="430" t="s">
        <v>3507</v>
      </c>
      <c r="K892" s="404" t="s">
        <v>9455</v>
      </c>
      <c r="L892"/>
      <c r="M892"/>
      <c r="N892"/>
      <c r="O892"/>
      <c r="P892"/>
      <c r="Q892"/>
      <c r="R892"/>
    </row>
    <row r="893" spans="1:18" ht="15" customHeight="1" thickBot="1">
      <c r="A893" s="413" t="s">
        <v>972</v>
      </c>
      <c r="B893" s="419">
        <v>30</v>
      </c>
      <c r="C893" s="419" t="s">
        <v>9098</v>
      </c>
      <c r="D893" s="407" t="s">
        <v>9290</v>
      </c>
      <c r="E893" s="413" t="s">
        <v>973</v>
      </c>
      <c r="F893" s="417" t="s">
        <v>23</v>
      </c>
      <c r="G893" s="418" t="s">
        <v>1434</v>
      </c>
      <c r="H893" s="416" t="s">
        <v>3509</v>
      </c>
      <c r="I893" s="431" t="s">
        <v>3508</v>
      </c>
      <c r="J893" s="430" t="s">
        <v>3509</v>
      </c>
      <c r="K893" s="404" t="s">
        <v>9291</v>
      </c>
      <c r="L893"/>
      <c r="M893"/>
      <c r="N893"/>
      <c r="O893"/>
      <c r="P893"/>
      <c r="Q893"/>
      <c r="R893"/>
    </row>
    <row r="894" spans="1:18" ht="15" customHeight="1" thickBot="1">
      <c r="A894" s="413" t="s">
        <v>972</v>
      </c>
      <c r="B894" s="419">
        <v>31</v>
      </c>
      <c r="C894" s="419" t="s">
        <v>9101</v>
      </c>
      <c r="D894" s="407" t="s">
        <v>9381</v>
      </c>
      <c r="E894" s="413" t="s">
        <v>973</v>
      </c>
      <c r="F894" s="417" t="s">
        <v>23</v>
      </c>
      <c r="G894" s="418" t="s">
        <v>1434</v>
      </c>
      <c r="H894" s="416" t="s">
        <v>3511</v>
      </c>
      <c r="I894" s="431" t="s">
        <v>3510</v>
      </c>
      <c r="J894" s="430" t="s">
        <v>3511</v>
      </c>
      <c r="K894" s="404" t="s">
        <v>9382</v>
      </c>
      <c r="L894"/>
      <c r="M894"/>
      <c r="N894"/>
      <c r="O894"/>
      <c r="P894"/>
      <c r="Q894"/>
      <c r="R894"/>
    </row>
    <row r="895" spans="1:18" ht="15" customHeight="1" thickBot="1">
      <c r="A895" s="413" t="s">
        <v>972</v>
      </c>
      <c r="B895" s="419">
        <v>32</v>
      </c>
      <c r="C895" s="419" t="s">
        <v>9104</v>
      </c>
      <c r="D895" s="407" t="s">
        <v>9266</v>
      </c>
      <c r="E895" s="413" t="s">
        <v>973</v>
      </c>
      <c r="F895" s="417" t="s">
        <v>23</v>
      </c>
      <c r="G895" s="418" t="s">
        <v>1434</v>
      </c>
      <c r="H895" s="416" t="s">
        <v>3513</v>
      </c>
      <c r="I895" s="431" t="s">
        <v>3512</v>
      </c>
      <c r="J895" s="430" t="s">
        <v>3513</v>
      </c>
      <c r="K895" s="404" t="s">
        <v>9267</v>
      </c>
      <c r="L895"/>
      <c r="M895"/>
      <c r="N895"/>
      <c r="O895"/>
      <c r="P895"/>
      <c r="Q895"/>
      <c r="R895"/>
    </row>
    <row r="896" spans="1:18" ht="15" customHeight="1" thickBot="1">
      <c r="A896" s="413" t="s">
        <v>972</v>
      </c>
      <c r="B896" s="419">
        <v>33</v>
      </c>
      <c r="C896" s="419" t="s">
        <v>9107</v>
      </c>
      <c r="D896" s="407" t="s">
        <v>9335</v>
      </c>
      <c r="E896" s="413" t="s">
        <v>973</v>
      </c>
      <c r="F896" s="417" t="s">
        <v>23</v>
      </c>
      <c r="G896" s="418" t="s">
        <v>1434</v>
      </c>
      <c r="H896" s="416" t="s">
        <v>3515</v>
      </c>
      <c r="I896" s="431" t="s">
        <v>3514</v>
      </c>
      <c r="J896" s="430" t="s">
        <v>3515</v>
      </c>
      <c r="K896" s="404" t="s">
        <v>9336</v>
      </c>
      <c r="L896"/>
      <c r="M896"/>
      <c r="N896"/>
      <c r="O896"/>
      <c r="P896"/>
      <c r="Q896"/>
      <c r="R896"/>
    </row>
    <row r="897" spans="1:18" ht="15" customHeight="1" thickBot="1">
      <c r="A897" s="413" t="s">
        <v>972</v>
      </c>
      <c r="B897" s="419">
        <v>34</v>
      </c>
      <c r="C897" s="419" t="s">
        <v>9110</v>
      </c>
      <c r="D897" s="407" t="s">
        <v>9105</v>
      </c>
      <c r="E897" s="413" t="s">
        <v>973</v>
      </c>
      <c r="F897" s="417" t="s">
        <v>23</v>
      </c>
      <c r="G897" s="418" t="s">
        <v>1434</v>
      </c>
      <c r="H897" s="416" t="s">
        <v>3517</v>
      </c>
      <c r="I897" s="431" t="s">
        <v>3516</v>
      </c>
      <c r="J897" s="430" t="s">
        <v>3517</v>
      </c>
      <c r="K897" s="404" t="s">
        <v>9106</v>
      </c>
      <c r="L897"/>
      <c r="M897"/>
      <c r="N897"/>
      <c r="O897"/>
      <c r="P897"/>
      <c r="Q897"/>
      <c r="R897"/>
    </row>
    <row r="898" spans="1:18" ht="15" customHeight="1" thickBot="1">
      <c r="A898" s="413" t="s">
        <v>972</v>
      </c>
      <c r="B898" s="419">
        <v>35</v>
      </c>
      <c r="C898" s="419" t="s">
        <v>9113</v>
      </c>
      <c r="D898" s="407" t="s">
        <v>9353</v>
      </c>
      <c r="E898" s="413" t="s">
        <v>973</v>
      </c>
      <c r="F898" s="417" t="s">
        <v>23</v>
      </c>
      <c r="G898" s="418" t="s">
        <v>1434</v>
      </c>
      <c r="H898" s="416" t="s">
        <v>3519</v>
      </c>
      <c r="I898" s="431" t="s">
        <v>3518</v>
      </c>
      <c r="J898" s="430" t="s">
        <v>3519</v>
      </c>
      <c r="K898" s="404" t="s">
        <v>9354</v>
      </c>
      <c r="L898"/>
      <c r="M898"/>
      <c r="N898"/>
      <c r="O898"/>
      <c r="P898"/>
      <c r="Q898"/>
      <c r="R898"/>
    </row>
    <row r="899" spans="1:18" ht="15" customHeight="1" thickBot="1">
      <c r="A899" s="413" t="s">
        <v>972</v>
      </c>
      <c r="B899" s="419">
        <v>36</v>
      </c>
      <c r="C899" s="419" t="s">
        <v>9117</v>
      </c>
      <c r="D899" s="407" t="s">
        <v>9248</v>
      </c>
      <c r="E899" s="413" t="s">
        <v>973</v>
      </c>
      <c r="F899" s="417" t="s">
        <v>23</v>
      </c>
      <c r="G899" s="418" t="s">
        <v>1434</v>
      </c>
      <c r="H899" s="416" t="s">
        <v>3521</v>
      </c>
      <c r="I899" s="431" t="s">
        <v>3520</v>
      </c>
      <c r="J899" s="430" t="s">
        <v>3521</v>
      </c>
      <c r="K899" s="404" t="s">
        <v>9249</v>
      </c>
      <c r="L899"/>
      <c r="M899"/>
      <c r="N899"/>
      <c r="O899"/>
      <c r="P899"/>
      <c r="Q899"/>
      <c r="R899"/>
    </row>
    <row r="900" spans="1:18" ht="15" customHeight="1" thickBot="1">
      <c r="A900" s="413" t="s">
        <v>972</v>
      </c>
      <c r="B900" s="419">
        <v>37</v>
      </c>
      <c r="C900" s="419" t="s">
        <v>9120</v>
      </c>
      <c r="D900" s="407" t="s">
        <v>9171</v>
      </c>
      <c r="E900" s="413" t="s">
        <v>973</v>
      </c>
      <c r="F900" s="417" t="s">
        <v>23</v>
      </c>
      <c r="G900" s="418" t="s">
        <v>1434</v>
      </c>
      <c r="H900" s="416" t="s">
        <v>3523</v>
      </c>
      <c r="I900" s="431" t="s">
        <v>3522</v>
      </c>
      <c r="J900" s="430" t="s">
        <v>3523</v>
      </c>
      <c r="K900" s="404" t="s">
        <v>9172</v>
      </c>
      <c r="L900"/>
      <c r="M900"/>
      <c r="N900"/>
      <c r="O900"/>
      <c r="P900"/>
      <c r="Q900"/>
      <c r="R900"/>
    </row>
    <row r="901" spans="1:18" ht="15" customHeight="1" thickBot="1">
      <c r="A901" s="413" t="s">
        <v>972</v>
      </c>
      <c r="B901" s="419">
        <v>38</v>
      </c>
      <c r="C901" s="419" t="s">
        <v>9123</v>
      </c>
      <c r="D901" s="407" t="s">
        <v>9159</v>
      </c>
      <c r="E901" s="413" t="s">
        <v>973</v>
      </c>
      <c r="F901" s="417" t="s">
        <v>23</v>
      </c>
      <c r="G901" s="418" t="s">
        <v>1434</v>
      </c>
      <c r="H901" s="416" t="s">
        <v>3525</v>
      </c>
      <c r="I901" s="431" t="s">
        <v>3524</v>
      </c>
      <c r="J901" s="430" t="s">
        <v>3525</v>
      </c>
      <c r="K901" s="404" t="s">
        <v>9160</v>
      </c>
      <c r="L901"/>
      <c r="M901"/>
      <c r="N901"/>
      <c r="O901"/>
      <c r="P901"/>
      <c r="Q901"/>
      <c r="R901"/>
    </row>
    <row r="902" spans="1:18" ht="15" customHeight="1" thickBot="1">
      <c r="A902" s="413" t="s">
        <v>972</v>
      </c>
      <c r="B902" s="419">
        <v>39</v>
      </c>
      <c r="C902" s="419" t="s">
        <v>9126</v>
      </c>
      <c r="D902" s="407" t="s">
        <v>9200</v>
      </c>
      <c r="E902" s="413" t="s">
        <v>973</v>
      </c>
      <c r="F902" s="417" t="s">
        <v>23</v>
      </c>
      <c r="G902" s="418" t="s">
        <v>1434</v>
      </c>
      <c r="H902" s="416" t="s">
        <v>4029</v>
      </c>
      <c r="I902" s="431" t="s">
        <v>4030</v>
      </c>
      <c r="J902" s="430" t="s">
        <v>4029</v>
      </c>
      <c r="K902" s="404" t="s">
        <v>9201</v>
      </c>
      <c r="L902"/>
      <c r="M902"/>
      <c r="N902"/>
      <c r="O902"/>
      <c r="P902"/>
      <c r="Q902"/>
      <c r="R902"/>
    </row>
    <row r="903" spans="1:18" ht="15" customHeight="1" thickBot="1">
      <c r="A903" s="413" t="s">
        <v>972</v>
      </c>
      <c r="B903" s="419">
        <v>40</v>
      </c>
      <c r="C903" s="419" t="s">
        <v>9129</v>
      </c>
      <c r="D903" s="407" t="s">
        <v>9130</v>
      </c>
      <c r="E903" s="413" t="s">
        <v>973</v>
      </c>
      <c r="F903" s="417" t="s">
        <v>23</v>
      </c>
      <c r="G903" s="418" t="s">
        <v>1434</v>
      </c>
      <c r="H903" s="416" t="s">
        <v>3527</v>
      </c>
      <c r="I903" s="431" t="s">
        <v>3526</v>
      </c>
      <c r="J903" s="430" t="s">
        <v>3527</v>
      </c>
      <c r="K903" s="404" t="s">
        <v>9131</v>
      </c>
      <c r="L903"/>
      <c r="M903"/>
      <c r="N903"/>
      <c r="O903"/>
      <c r="P903"/>
      <c r="Q903"/>
      <c r="R903"/>
    </row>
    <row r="904" spans="1:18" ht="15" customHeight="1" thickBot="1">
      <c r="A904" s="413" t="s">
        <v>972</v>
      </c>
      <c r="B904" s="419">
        <v>41</v>
      </c>
      <c r="C904" s="419" t="s">
        <v>9132</v>
      </c>
      <c r="D904" s="407" t="s">
        <v>9260</v>
      </c>
      <c r="E904" s="413" t="s">
        <v>973</v>
      </c>
      <c r="F904" s="417" t="s">
        <v>23</v>
      </c>
      <c r="G904" s="418" t="s">
        <v>1434</v>
      </c>
      <c r="H904" s="416" t="s">
        <v>3529</v>
      </c>
      <c r="I904" s="431" t="s">
        <v>3528</v>
      </c>
      <c r="J904" s="430" t="s">
        <v>3529</v>
      </c>
      <c r="K904" s="404" t="s">
        <v>9261</v>
      </c>
      <c r="L904"/>
      <c r="M904"/>
      <c r="N904"/>
      <c r="O904"/>
      <c r="P904"/>
      <c r="Q904"/>
      <c r="R904"/>
    </row>
    <row r="905" spans="1:18" ht="15" customHeight="1" thickBot="1">
      <c r="A905" s="413" t="s">
        <v>972</v>
      </c>
      <c r="B905" s="419">
        <v>42</v>
      </c>
      <c r="C905" s="419" t="s">
        <v>9135</v>
      </c>
      <c r="D905" s="407" t="s">
        <v>9093</v>
      </c>
      <c r="E905" s="413" t="s">
        <v>973</v>
      </c>
      <c r="F905" s="417" t="s">
        <v>23</v>
      </c>
      <c r="G905" s="418" t="s">
        <v>1434</v>
      </c>
      <c r="H905" s="416" t="s">
        <v>3531</v>
      </c>
      <c r="I905" s="431" t="s">
        <v>3530</v>
      </c>
      <c r="J905" s="430" t="s">
        <v>3531</v>
      </c>
      <c r="K905" s="404" t="s">
        <v>9094</v>
      </c>
      <c r="L905"/>
      <c r="M905"/>
      <c r="N905"/>
      <c r="O905"/>
      <c r="P905"/>
      <c r="Q905"/>
      <c r="R905"/>
    </row>
    <row r="906" spans="1:18" ht="15" customHeight="1" thickBot="1">
      <c r="A906" s="413" t="s">
        <v>972</v>
      </c>
      <c r="B906" s="419">
        <v>43</v>
      </c>
      <c r="C906" s="419" t="s">
        <v>9138</v>
      </c>
      <c r="D906" s="407" t="s">
        <v>9221</v>
      </c>
      <c r="E906" s="413" t="s">
        <v>973</v>
      </c>
      <c r="F906" s="417" t="s">
        <v>23</v>
      </c>
      <c r="G906" s="418" t="s">
        <v>1434</v>
      </c>
      <c r="H906" s="416" t="s">
        <v>4031</v>
      </c>
      <c r="I906" s="431" t="s">
        <v>4032</v>
      </c>
      <c r="J906" s="430" t="s">
        <v>4031</v>
      </c>
      <c r="K906" s="404" t="s">
        <v>9222</v>
      </c>
      <c r="L906"/>
      <c r="M906"/>
      <c r="N906"/>
      <c r="O906"/>
      <c r="P906"/>
      <c r="Q906"/>
      <c r="R906"/>
    </row>
    <row r="907" spans="1:18" ht="15" customHeight="1" thickBot="1">
      <c r="A907" s="413" t="s">
        <v>972</v>
      </c>
      <c r="B907" s="419">
        <v>44</v>
      </c>
      <c r="C907" s="419" t="s">
        <v>9141</v>
      </c>
      <c r="D907" s="407" t="s">
        <v>9375</v>
      </c>
      <c r="E907" s="413" t="s">
        <v>973</v>
      </c>
      <c r="F907" s="417" t="s">
        <v>23</v>
      </c>
      <c r="G907" s="418" t="s">
        <v>1434</v>
      </c>
      <c r="H907" s="416" t="s">
        <v>3533</v>
      </c>
      <c r="I907" s="431" t="s">
        <v>3532</v>
      </c>
      <c r="J907" s="430" t="s">
        <v>3533</v>
      </c>
      <c r="K907" s="404" t="s">
        <v>9376</v>
      </c>
      <c r="L907"/>
      <c r="M907"/>
      <c r="N907"/>
      <c r="O907"/>
      <c r="P907"/>
      <c r="Q907"/>
      <c r="R907"/>
    </row>
    <row r="908" spans="1:18" ht="15" customHeight="1" thickBot="1">
      <c r="A908" s="413" t="s">
        <v>972</v>
      </c>
      <c r="B908" s="419">
        <v>45</v>
      </c>
      <c r="C908" s="419" t="s">
        <v>9144</v>
      </c>
      <c r="D908" s="407" t="s">
        <v>9359</v>
      </c>
      <c r="E908" s="413" t="s">
        <v>973</v>
      </c>
      <c r="F908" s="417" t="s">
        <v>23</v>
      </c>
      <c r="G908" s="418" t="s">
        <v>1434</v>
      </c>
      <c r="H908" s="416" t="s">
        <v>3535</v>
      </c>
      <c r="I908" s="431" t="s">
        <v>3534</v>
      </c>
      <c r="J908" s="430" t="s">
        <v>3535</v>
      </c>
      <c r="K908" s="404" t="s">
        <v>9360</v>
      </c>
      <c r="L908"/>
      <c r="M908"/>
      <c r="N908"/>
      <c r="O908"/>
      <c r="P908"/>
      <c r="Q908"/>
      <c r="R908"/>
    </row>
    <row r="909" spans="1:18" ht="15" customHeight="1" thickBot="1">
      <c r="A909" s="413" t="s">
        <v>972</v>
      </c>
      <c r="B909" s="419">
        <v>46</v>
      </c>
      <c r="C909" s="419" t="s">
        <v>9149</v>
      </c>
      <c r="D909" s="407" t="s">
        <v>9191</v>
      </c>
      <c r="E909" s="413" t="s">
        <v>973</v>
      </c>
      <c r="F909" s="417" t="s">
        <v>23</v>
      </c>
      <c r="G909" s="418" t="s">
        <v>1434</v>
      </c>
      <c r="H909" s="416" t="s">
        <v>3537</v>
      </c>
      <c r="I909" s="431" t="s">
        <v>3536</v>
      </c>
      <c r="J909" s="430" t="s">
        <v>3537</v>
      </c>
      <c r="K909" s="404" t="s">
        <v>9192</v>
      </c>
      <c r="L909"/>
      <c r="M909"/>
      <c r="N909"/>
      <c r="O909"/>
      <c r="P909"/>
      <c r="Q909"/>
      <c r="R909"/>
    </row>
    <row r="910" spans="1:18" ht="15" customHeight="1" thickBot="1">
      <c r="A910" s="413" t="s">
        <v>972</v>
      </c>
      <c r="B910" s="419">
        <v>47</v>
      </c>
      <c r="C910" s="419" t="s">
        <v>9152</v>
      </c>
      <c r="D910" s="407" t="s">
        <v>9399</v>
      </c>
      <c r="E910" s="413" t="s">
        <v>973</v>
      </c>
      <c r="F910" s="417" t="s">
        <v>23</v>
      </c>
      <c r="G910" s="418" t="s">
        <v>1434</v>
      </c>
      <c r="H910" s="416" t="s">
        <v>3539</v>
      </c>
      <c r="I910" s="431" t="s">
        <v>3538</v>
      </c>
      <c r="J910" s="430" t="s">
        <v>3539</v>
      </c>
      <c r="K910" s="404" t="s">
        <v>9400</v>
      </c>
      <c r="L910"/>
      <c r="M910"/>
      <c r="N910"/>
      <c r="O910"/>
      <c r="P910"/>
      <c r="Q910"/>
      <c r="R910"/>
    </row>
    <row r="911" spans="1:18" ht="15" customHeight="1" thickBot="1">
      <c r="A911" s="413" t="s">
        <v>972</v>
      </c>
      <c r="B911" s="419">
        <v>48</v>
      </c>
      <c r="C911" s="419" t="s">
        <v>9155</v>
      </c>
      <c r="D911" s="407" t="s">
        <v>9139</v>
      </c>
      <c r="E911" s="413" t="s">
        <v>973</v>
      </c>
      <c r="F911" s="417" t="s">
        <v>23</v>
      </c>
      <c r="G911" s="418" t="s">
        <v>1434</v>
      </c>
      <c r="H911" s="416" t="s">
        <v>3541</v>
      </c>
      <c r="I911" s="431" t="s">
        <v>3540</v>
      </c>
      <c r="J911" s="430" t="s">
        <v>3541</v>
      </c>
      <c r="K911" s="404" t="s">
        <v>9140</v>
      </c>
      <c r="L911"/>
      <c r="M911"/>
      <c r="N911"/>
      <c r="O911"/>
      <c r="P911"/>
      <c r="Q911"/>
      <c r="R911"/>
    </row>
    <row r="912" spans="1:18" ht="15" customHeight="1" thickBot="1">
      <c r="A912" s="413" t="s">
        <v>972</v>
      </c>
      <c r="B912" s="419">
        <v>49</v>
      </c>
      <c r="C912" s="419" t="s">
        <v>9158</v>
      </c>
      <c r="D912" s="407" t="s">
        <v>9329</v>
      </c>
      <c r="E912" s="413" t="s">
        <v>973</v>
      </c>
      <c r="F912" s="417" t="s">
        <v>23</v>
      </c>
      <c r="G912" s="418" t="s">
        <v>1434</v>
      </c>
      <c r="H912" s="416" t="s">
        <v>3543</v>
      </c>
      <c r="I912" s="431" t="s">
        <v>3542</v>
      </c>
      <c r="J912" s="430" t="s">
        <v>3543</v>
      </c>
      <c r="K912" s="404" t="s">
        <v>9330</v>
      </c>
      <c r="L912"/>
      <c r="M912"/>
      <c r="N912"/>
      <c r="O912"/>
      <c r="P912"/>
      <c r="Q912"/>
      <c r="R912"/>
    </row>
    <row r="913" spans="1:18" ht="15" customHeight="1" thickBot="1">
      <c r="A913" s="413" t="s">
        <v>972</v>
      </c>
      <c r="B913" s="419">
        <v>50</v>
      </c>
      <c r="C913" s="419" t="s">
        <v>9161</v>
      </c>
      <c r="D913" s="407" t="s">
        <v>9165</v>
      </c>
      <c r="E913" s="413" t="s">
        <v>973</v>
      </c>
      <c r="F913" s="417" t="s">
        <v>23</v>
      </c>
      <c r="G913" s="418" t="s">
        <v>1434</v>
      </c>
      <c r="H913" s="416" t="s">
        <v>3545</v>
      </c>
      <c r="I913" s="431" t="s">
        <v>3544</v>
      </c>
      <c r="J913" s="430" t="s">
        <v>3545</v>
      </c>
      <c r="K913" s="404" t="s">
        <v>9166</v>
      </c>
      <c r="L913"/>
      <c r="M913"/>
      <c r="N913"/>
      <c r="O913"/>
      <c r="P913"/>
      <c r="Q913"/>
      <c r="R913"/>
    </row>
    <row r="914" spans="1:18" ht="15" customHeight="1" thickBot="1">
      <c r="A914" s="413" t="s">
        <v>972</v>
      </c>
      <c r="B914" s="419">
        <v>51</v>
      </c>
      <c r="C914" s="419" t="s">
        <v>9164</v>
      </c>
      <c r="D914" s="407" t="s">
        <v>9224</v>
      </c>
      <c r="E914" s="413" t="s">
        <v>973</v>
      </c>
      <c r="F914" s="417" t="s">
        <v>23</v>
      </c>
      <c r="G914" s="418" t="s">
        <v>1434</v>
      </c>
      <c r="H914" s="416" t="s">
        <v>3547</v>
      </c>
      <c r="I914" s="431" t="s">
        <v>3546</v>
      </c>
      <c r="J914" s="430" t="s">
        <v>3547</v>
      </c>
      <c r="K914" s="404" t="s">
        <v>9225</v>
      </c>
      <c r="L914"/>
      <c r="M914"/>
      <c r="N914"/>
      <c r="O914"/>
      <c r="P914"/>
      <c r="Q914"/>
      <c r="R914"/>
    </row>
    <row r="915" spans="1:18" ht="15" customHeight="1" thickBot="1">
      <c r="A915" s="413" t="s">
        <v>972</v>
      </c>
      <c r="B915" s="419">
        <v>52</v>
      </c>
      <c r="C915" s="419" t="s">
        <v>9167</v>
      </c>
      <c r="D915" s="407" t="s">
        <v>9227</v>
      </c>
      <c r="E915" s="413" t="s">
        <v>973</v>
      </c>
      <c r="F915" s="417" t="s">
        <v>23</v>
      </c>
      <c r="G915" s="418" t="s">
        <v>1434</v>
      </c>
      <c r="H915" s="416" t="s">
        <v>3549</v>
      </c>
      <c r="I915" s="431" t="s">
        <v>3548</v>
      </c>
      <c r="J915" s="430" t="s">
        <v>3549</v>
      </c>
      <c r="K915" s="404" t="s">
        <v>9228</v>
      </c>
      <c r="L915"/>
      <c r="M915"/>
      <c r="N915"/>
      <c r="O915"/>
      <c r="P915"/>
      <c r="Q915"/>
      <c r="R915"/>
    </row>
    <row r="916" spans="1:18" ht="15" customHeight="1" thickBot="1">
      <c r="A916" s="413" t="s">
        <v>972</v>
      </c>
      <c r="B916" s="419">
        <v>53</v>
      </c>
      <c r="C916" s="419" t="s">
        <v>9170</v>
      </c>
      <c r="D916" s="407" t="s">
        <v>9366</v>
      </c>
      <c r="E916" s="413" t="s">
        <v>973</v>
      </c>
      <c r="F916" s="417" t="s">
        <v>23</v>
      </c>
      <c r="G916" s="418" t="s">
        <v>1434</v>
      </c>
      <c r="H916" s="416" t="s">
        <v>3551</v>
      </c>
      <c r="I916" s="431" t="s">
        <v>3550</v>
      </c>
      <c r="J916" s="430" t="s">
        <v>3551</v>
      </c>
      <c r="K916" s="404" t="s">
        <v>9367</v>
      </c>
      <c r="L916"/>
      <c r="M916"/>
      <c r="N916"/>
      <c r="O916"/>
      <c r="P916"/>
      <c r="Q916"/>
      <c r="R916"/>
    </row>
    <row r="917" spans="1:18" ht="15" customHeight="1" thickBot="1">
      <c r="A917" s="413" t="s">
        <v>972</v>
      </c>
      <c r="B917" s="419">
        <v>54</v>
      </c>
      <c r="C917" s="419" t="s">
        <v>9173</v>
      </c>
      <c r="D917" s="407" t="s">
        <v>9317</v>
      </c>
      <c r="E917" s="413" t="s">
        <v>973</v>
      </c>
      <c r="F917" s="417" t="s">
        <v>23</v>
      </c>
      <c r="G917" s="418" t="s">
        <v>1434</v>
      </c>
      <c r="H917" s="416" t="s">
        <v>5585</v>
      </c>
      <c r="I917" s="431" t="s">
        <v>5586</v>
      </c>
      <c r="J917" s="430" t="s">
        <v>5585</v>
      </c>
      <c r="K917" s="404" t="s">
        <v>9318</v>
      </c>
      <c r="L917"/>
      <c r="M917"/>
      <c r="N917"/>
      <c r="O917"/>
      <c r="P917"/>
      <c r="Q917"/>
      <c r="R917"/>
    </row>
    <row r="918" spans="1:18" ht="15" customHeight="1" thickBot="1">
      <c r="A918" s="413" t="s">
        <v>972</v>
      </c>
      <c r="B918" s="419">
        <v>55</v>
      </c>
      <c r="C918" s="419" t="s">
        <v>9178</v>
      </c>
      <c r="D918" s="407" t="s">
        <v>9194</v>
      </c>
      <c r="E918" s="413" t="s">
        <v>973</v>
      </c>
      <c r="F918" s="417" t="s">
        <v>23</v>
      </c>
      <c r="G918" s="418" t="s">
        <v>1434</v>
      </c>
      <c r="H918" s="416" t="s">
        <v>3553</v>
      </c>
      <c r="I918" s="431" t="s">
        <v>3552</v>
      </c>
      <c r="J918" s="430" t="s">
        <v>3553</v>
      </c>
      <c r="K918" s="404" t="s">
        <v>9195</v>
      </c>
      <c r="L918"/>
      <c r="M918"/>
      <c r="N918"/>
      <c r="O918"/>
      <c r="P918"/>
      <c r="Q918"/>
      <c r="R918"/>
    </row>
    <row r="919" spans="1:18" ht="15" customHeight="1" thickBot="1">
      <c r="A919" s="413" t="s">
        <v>972</v>
      </c>
      <c r="B919" s="419">
        <v>56</v>
      </c>
      <c r="C919" s="419" t="s">
        <v>9181</v>
      </c>
      <c r="D919" s="407" t="s">
        <v>9411</v>
      </c>
      <c r="E919" s="413" t="s">
        <v>973</v>
      </c>
      <c r="F919" s="417" t="s">
        <v>23</v>
      </c>
      <c r="G919" s="418" t="s">
        <v>1434</v>
      </c>
      <c r="H919" s="416" t="s">
        <v>3556</v>
      </c>
      <c r="I919" s="431" t="s">
        <v>3555</v>
      </c>
      <c r="J919" s="430" t="s">
        <v>3556</v>
      </c>
      <c r="K919" s="404" t="s">
        <v>9412</v>
      </c>
      <c r="L919"/>
      <c r="M919"/>
      <c r="N919"/>
      <c r="O919"/>
      <c r="P919"/>
      <c r="Q919"/>
      <c r="R919"/>
    </row>
    <row r="920" spans="1:18" ht="15" customHeight="1" thickBot="1">
      <c r="A920" s="413" t="s">
        <v>972</v>
      </c>
      <c r="B920" s="419">
        <v>57</v>
      </c>
      <c r="C920" s="419" t="s">
        <v>9184</v>
      </c>
      <c r="D920" s="407" t="s">
        <v>9036</v>
      </c>
      <c r="E920" s="413" t="s">
        <v>973</v>
      </c>
      <c r="F920" s="417" t="s">
        <v>23</v>
      </c>
      <c r="G920" s="418" t="s">
        <v>1434</v>
      </c>
      <c r="H920" s="416" t="s">
        <v>3558</v>
      </c>
      <c r="I920" s="431" t="s">
        <v>3557</v>
      </c>
      <c r="J920" s="430" t="s">
        <v>3558</v>
      </c>
      <c r="K920" s="404" t="s">
        <v>9037</v>
      </c>
      <c r="L920"/>
      <c r="M920"/>
      <c r="N920"/>
      <c r="O920"/>
      <c r="P920"/>
      <c r="Q920"/>
      <c r="R920"/>
    </row>
    <row r="921" spans="1:18" ht="15" customHeight="1" thickBot="1">
      <c r="A921" s="413" t="s">
        <v>972</v>
      </c>
      <c r="B921" s="419">
        <v>58</v>
      </c>
      <c r="C921" s="419" t="s">
        <v>9187</v>
      </c>
      <c r="D921" s="407" t="s">
        <v>9206</v>
      </c>
      <c r="E921" s="413" t="s">
        <v>973</v>
      </c>
      <c r="F921" s="417" t="s">
        <v>23</v>
      </c>
      <c r="G921" s="418" t="s">
        <v>1434</v>
      </c>
      <c r="H921" s="416" t="s">
        <v>3560</v>
      </c>
      <c r="I921" s="431" t="s">
        <v>3559</v>
      </c>
      <c r="J921" s="430" t="s">
        <v>3560</v>
      </c>
      <c r="K921" s="404" t="s">
        <v>9207</v>
      </c>
      <c r="L921"/>
      <c r="M921"/>
      <c r="N921"/>
      <c r="O921"/>
      <c r="P921"/>
      <c r="Q921"/>
      <c r="R921"/>
    </row>
    <row r="922" spans="1:18" ht="15" customHeight="1" thickBot="1">
      <c r="A922" s="413" t="s">
        <v>972</v>
      </c>
      <c r="B922" s="419">
        <v>59</v>
      </c>
      <c r="C922" s="419" t="s">
        <v>9190</v>
      </c>
      <c r="D922" s="407" t="s">
        <v>9245</v>
      </c>
      <c r="E922" s="413" t="s">
        <v>973</v>
      </c>
      <c r="F922" s="417" t="s">
        <v>23</v>
      </c>
      <c r="G922" s="418" t="s">
        <v>1434</v>
      </c>
      <c r="H922" s="416" t="s">
        <v>3562</v>
      </c>
      <c r="I922" s="431" t="s">
        <v>3561</v>
      </c>
      <c r="J922" s="430" t="s">
        <v>3562</v>
      </c>
      <c r="K922" s="404" t="s">
        <v>9246</v>
      </c>
      <c r="L922"/>
      <c r="M922"/>
      <c r="N922"/>
      <c r="O922"/>
      <c r="P922"/>
      <c r="Q922"/>
      <c r="R922"/>
    </row>
    <row r="923" spans="1:18" ht="15" customHeight="1" thickBot="1">
      <c r="A923" s="413" t="s">
        <v>972</v>
      </c>
      <c r="B923" s="419">
        <v>60</v>
      </c>
      <c r="C923" s="419" t="s">
        <v>9193</v>
      </c>
      <c r="D923" s="407" t="s">
        <v>9278</v>
      </c>
      <c r="E923" s="413" t="s">
        <v>973</v>
      </c>
      <c r="F923" s="417" t="s">
        <v>23</v>
      </c>
      <c r="G923" s="418" t="s">
        <v>1434</v>
      </c>
      <c r="H923" s="416" t="s">
        <v>3564</v>
      </c>
      <c r="I923" s="431" t="s">
        <v>3563</v>
      </c>
      <c r="J923" s="430" t="s">
        <v>3564</v>
      </c>
      <c r="K923" s="404" t="s">
        <v>9279</v>
      </c>
      <c r="L923"/>
      <c r="M923"/>
      <c r="N923"/>
      <c r="O923"/>
      <c r="P923"/>
      <c r="Q923"/>
      <c r="R923"/>
    </row>
    <row r="924" spans="1:18" ht="15" customHeight="1" thickBot="1">
      <c r="A924" s="413" t="s">
        <v>972</v>
      </c>
      <c r="B924" s="419">
        <v>61</v>
      </c>
      <c r="C924" s="419" t="s">
        <v>9196</v>
      </c>
      <c r="D924" s="407" t="s">
        <v>9275</v>
      </c>
      <c r="E924" s="413" t="s">
        <v>973</v>
      </c>
      <c r="F924" s="417" t="s">
        <v>23</v>
      </c>
      <c r="G924" s="418" t="s">
        <v>1434</v>
      </c>
      <c r="H924" s="416" t="s">
        <v>3566</v>
      </c>
      <c r="I924" s="431" t="s">
        <v>3565</v>
      </c>
      <c r="J924" s="430" t="s">
        <v>3566</v>
      </c>
      <c r="K924" s="404" t="s">
        <v>9276</v>
      </c>
      <c r="L924"/>
      <c r="M924"/>
      <c r="N924"/>
      <c r="O924"/>
      <c r="P924"/>
      <c r="Q924"/>
      <c r="R924"/>
    </row>
    <row r="925" spans="1:18" ht="15" customHeight="1" thickBot="1">
      <c r="A925" s="413" t="s">
        <v>972</v>
      </c>
      <c r="B925" s="419">
        <v>62</v>
      </c>
      <c r="C925" s="419" t="s">
        <v>9199</v>
      </c>
      <c r="D925" s="407" t="s">
        <v>9384</v>
      </c>
      <c r="E925" s="413" t="s">
        <v>973</v>
      </c>
      <c r="F925" s="417" t="s">
        <v>23</v>
      </c>
      <c r="G925" s="418" t="s">
        <v>1434</v>
      </c>
      <c r="H925" s="416" t="s">
        <v>3568</v>
      </c>
      <c r="I925" s="431" t="s">
        <v>3567</v>
      </c>
      <c r="J925" s="430" t="s">
        <v>3568</v>
      </c>
      <c r="K925" s="404" t="s">
        <v>9385</v>
      </c>
      <c r="L925"/>
      <c r="M925"/>
      <c r="N925"/>
      <c r="O925"/>
      <c r="P925"/>
      <c r="Q925"/>
      <c r="R925"/>
    </row>
    <row r="926" spans="1:18" ht="15" customHeight="1" thickBot="1">
      <c r="A926" s="413" t="s">
        <v>972</v>
      </c>
      <c r="B926" s="419">
        <v>63</v>
      </c>
      <c r="C926" s="419" t="s">
        <v>9202</v>
      </c>
      <c r="D926" s="407" t="s">
        <v>9296</v>
      </c>
      <c r="E926" s="413" t="s">
        <v>973</v>
      </c>
      <c r="F926" s="417" t="s">
        <v>23</v>
      </c>
      <c r="G926" s="418" t="s">
        <v>1434</v>
      </c>
      <c r="H926" s="416" t="s">
        <v>5587</v>
      </c>
      <c r="I926" s="431" t="s">
        <v>5588</v>
      </c>
      <c r="J926" s="430" t="s">
        <v>5587</v>
      </c>
      <c r="K926" s="404" t="s">
        <v>9297</v>
      </c>
      <c r="L926"/>
      <c r="M926"/>
      <c r="N926"/>
      <c r="O926"/>
      <c r="P926"/>
      <c r="Q926"/>
      <c r="R926"/>
    </row>
    <row r="927" spans="1:18" ht="15" customHeight="1" thickBot="1">
      <c r="A927" s="413" t="s">
        <v>972</v>
      </c>
      <c r="B927" s="419">
        <v>64</v>
      </c>
      <c r="C927" s="419" t="s">
        <v>9205</v>
      </c>
      <c r="D927" s="407" t="s">
        <v>9269</v>
      </c>
      <c r="E927" s="413" t="s">
        <v>973</v>
      </c>
      <c r="F927" s="417" t="s">
        <v>23</v>
      </c>
      <c r="G927" s="418" t="s">
        <v>1434</v>
      </c>
      <c r="H927" s="416" t="s">
        <v>3570</v>
      </c>
      <c r="I927" s="431" t="s">
        <v>3569</v>
      </c>
      <c r="J927" s="430" t="s">
        <v>3570</v>
      </c>
      <c r="K927" s="404" t="s">
        <v>9270</v>
      </c>
      <c r="L927"/>
      <c r="M927"/>
      <c r="N927"/>
      <c r="O927"/>
      <c r="P927"/>
      <c r="Q927"/>
      <c r="R927"/>
    </row>
    <row r="928" spans="1:18" ht="15" customHeight="1" thickBot="1">
      <c r="A928" s="413" t="s">
        <v>972</v>
      </c>
      <c r="B928" s="419">
        <v>65</v>
      </c>
      <c r="C928" s="419" t="s">
        <v>9208</v>
      </c>
      <c r="D928" s="407" t="s">
        <v>9108</v>
      </c>
      <c r="E928" s="413" t="s">
        <v>973</v>
      </c>
      <c r="F928" s="417" t="s">
        <v>23</v>
      </c>
      <c r="G928" s="418" t="s">
        <v>1434</v>
      </c>
      <c r="H928" s="416" t="s">
        <v>3572</v>
      </c>
      <c r="I928" s="431" t="s">
        <v>3571</v>
      </c>
      <c r="J928" s="430" t="s">
        <v>3572</v>
      </c>
      <c r="K928" s="404" t="s">
        <v>9109</v>
      </c>
      <c r="L928"/>
      <c r="M928"/>
      <c r="N928"/>
      <c r="O928"/>
      <c r="P928"/>
      <c r="Q928"/>
      <c r="R928"/>
    </row>
    <row r="929" spans="1:18" ht="15" customHeight="1" thickBot="1">
      <c r="A929" s="413" t="s">
        <v>972</v>
      </c>
      <c r="B929" s="419">
        <v>66</v>
      </c>
      <c r="C929" s="419" t="s">
        <v>9211</v>
      </c>
      <c r="D929" s="407" t="s">
        <v>9281</v>
      </c>
      <c r="E929" s="413" t="s">
        <v>973</v>
      </c>
      <c r="F929" s="417" t="s">
        <v>23</v>
      </c>
      <c r="G929" s="418" t="s">
        <v>1434</v>
      </c>
      <c r="H929" s="416" t="s">
        <v>3574</v>
      </c>
      <c r="I929" s="431" t="s">
        <v>3573</v>
      </c>
      <c r="J929" s="430" t="s">
        <v>3574</v>
      </c>
      <c r="K929" s="404" t="s">
        <v>9282</v>
      </c>
      <c r="L929"/>
      <c r="M929"/>
      <c r="N929"/>
      <c r="O929"/>
      <c r="P929"/>
      <c r="Q929"/>
      <c r="R929"/>
    </row>
    <row r="930" spans="1:18" ht="15" customHeight="1" thickBot="1">
      <c r="A930" s="413" t="s">
        <v>972</v>
      </c>
      <c r="B930" s="419">
        <v>67</v>
      </c>
      <c r="C930" s="419" t="s">
        <v>9214</v>
      </c>
      <c r="D930" s="407" t="s">
        <v>9362</v>
      </c>
      <c r="E930" s="413" t="s">
        <v>973</v>
      </c>
      <c r="F930" s="417" t="s">
        <v>23</v>
      </c>
      <c r="G930" s="418" t="s">
        <v>1434</v>
      </c>
      <c r="H930" s="416" t="s">
        <v>3575</v>
      </c>
      <c r="I930" s="431" t="s">
        <v>9363</v>
      </c>
      <c r="J930" s="430" t="s">
        <v>3575</v>
      </c>
      <c r="K930" s="404" t="s">
        <v>9364</v>
      </c>
      <c r="L930"/>
      <c r="M930"/>
      <c r="N930"/>
      <c r="O930"/>
      <c r="P930"/>
      <c r="Q930"/>
      <c r="R930"/>
    </row>
    <row r="931" spans="1:18" ht="15" customHeight="1" thickBot="1">
      <c r="A931" s="413" t="s">
        <v>972</v>
      </c>
      <c r="B931" s="419">
        <v>68</v>
      </c>
      <c r="C931" s="419" t="s">
        <v>9217</v>
      </c>
      <c r="D931" s="407" t="s">
        <v>9142</v>
      </c>
      <c r="E931" s="413" t="s">
        <v>973</v>
      </c>
      <c r="F931" s="417" t="s">
        <v>23</v>
      </c>
      <c r="G931" s="418" t="s">
        <v>1434</v>
      </c>
      <c r="H931" s="416" t="s">
        <v>3577</v>
      </c>
      <c r="I931" s="431" t="s">
        <v>3576</v>
      </c>
      <c r="J931" s="430" t="s">
        <v>3577</v>
      </c>
      <c r="K931" s="404" t="s">
        <v>9143</v>
      </c>
      <c r="L931"/>
      <c r="M931"/>
      <c r="N931"/>
      <c r="O931"/>
      <c r="P931"/>
      <c r="Q931"/>
      <c r="R931"/>
    </row>
    <row r="932" spans="1:18" ht="15" customHeight="1" thickBot="1">
      <c r="A932" s="413" t="s">
        <v>972</v>
      </c>
      <c r="B932" s="419">
        <v>69</v>
      </c>
      <c r="C932" s="419" t="s">
        <v>9220</v>
      </c>
      <c r="D932" s="407" t="s">
        <v>9111</v>
      </c>
      <c r="E932" s="413" t="s">
        <v>973</v>
      </c>
      <c r="F932" s="417" t="s">
        <v>23</v>
      </c>
      <c r="G932" s="418" t="s">
        <v>1434</v>
      </c>
      <c r="H932" s="416" t="s">
        <v>3579</v>
      </c>
      <c r="I932" s="431" t="s">
        <v>3578</v>
      </c>
      <c r="J932" s="430" t="s">
        <v>3579</v>
      </c>
      <c r="K932" s="404" t="s">
        <v>9112</v>
      </c>
      <c r="L932"/>
      <c r="M932"/>
      <c r="N932"/>
      <c r="O932"/>
      <c r="P932"/>
      <c r="Q932"/>
      <c r="R932"/>
    </row>
    <row r="933" spans="1:18" ht="15" customHeight="1" thickBot="1">
      <c r="A933" s="413" t="s">
        <v>972</v>
      </c>
      <c r="B933" s="419">
        <v>70</v>
      </c>
      <c r="C933" s="419" t="s">
        <v>9223</v>
      </c>
      <c r="D933" s="407" t="s">
        <v>9185</v>
      </c>
      <c r="E933" s="413" t="s">
        <v>973</v>
      </c>
      <c r="F933" s="417" t="s">
        <v>23</v>
      </c>
      <c r="G933" s="418" t="s">
        <v>1434</v>
      </c>
      <c r="H933" s="416" t="s">
        <v>3581</v>
      </c>
      <c r="I933" s="431" t="s">
        <v>3580</v>
      </c>
      <c r="J933" s="430" t="s">
        <v>3581</v>
      </c>
      <c r="K933" s="404" t="s">
        <v>9186</v>
      </c>
      <c r="L933"/>
      <c r="M933"/>
      <c r="N933"/>
      <c r="O933"/>
      <c r="P933"/>
      <c r="Q933"/>
      <c r="R933"/>
    </row>
    <row r="934" spans="1:18" ht="15" customHeight="1" thickBot="1">
      <c r="A934" s="413" t="s">
        <v>972</v>
      </c>
      <c r="B934" s="419">
        <v>71</v>
      </c>
      <c r="C934" s="419" t="s">
        <v>9226</v>
      </c>
      <c r="D934" s="407" t="s">
        <v>9096</v>
      </c>
      <c r="E934" s="413" t="s">
        <v>973</v>
      </c>
      <c r="F934" s="417" t="s">
        <v>23</v>
      </c>
      <c r="G934" s="418" t="s">
        <v>1434</v>
      </c>
      <c r="H934" s="416" t="s">
        <v>3583</v>
      </c>
      <c r="I934" s="431" t="s">
        <v>3582</v>
      </c>
      <c r="J934" s="430" t="s">
        <v>3583</v>
      </c>
      <c r="K934" s="404" t="s">
        <v>9097</v>
      </c>
      <c r="L934"/>
      <c r="M934"/>
      <c r="N934"/>
      <c r="O934"/>
      <c r="P934"/>
      <c r="Q934"/>
      <c r="R934"/>
    </row>
    <row r="935" spans="1:18" ht="15" customHeight="1" thickBot="1">
      <c r="A935" s="413" t="s">
        <v>972</v>
      </c>
      <c r="B935" s="419">
        <v>72</v>
      </c>
      <c r="C935" s="419" t="s">
        <v>9229</v>
      </c>
      <c r="D935" s="407" t="s">
        <v>9051</v>
      </c>
      <c r="E935" s="413" t="s">
        <v>973</v>
      </c>
      <c r="F935" s="417" t="s">
        <v>23</v>
      </c>
      <c r="G935" s="418" t="s">
        <v>1434</v>
      </c>
      <c r="H935" s="416" t="s">
        <v>3585</v>
      </c>
      <c r="I935" s="431" t="s">
        <v>3584</v>
      </c>
      <c r="J935" s="430" t="s">
        <v>3585</v>
      </c>
      <c r="K935" s="404" t="s">
        <v>9052</v>
      </c>
      <c r="L935"/>
      <c r="M935"/>
      <c r="N935"/>
      <c r="O935"/>
      <c r="P935"/>
      <c r="Q935"/>
      <c r="R935"/>
    </row>
    <row r="936" spans="1:18" ht="15" customHeight="1" thickBot="1">
      <c r="A936" s="413" t="s">
        <v>972</v>
      </c>
      <c r="B936" s="419">
        <v>73</v>
      </c>
      <c r="C936" s="419" t="s">
        <v>9232</v>
      </c>
      <c r="D936" s="407" t="s">
        <v>9114</v>
      </c>
      <c r="E936" s="413" t="s">
        <v>973</v>
      </c>
      <c r="F936" s="417" t="s">
        <v>23</v>
      </c>
      <c r="G936" s="418" t="s">
        <v>1434</v>
      </c>
      <c r="H936" s="416" t="s">
        <v>3586</v>
      </c>
      <c r="I936" s="431" t="s">
        <v>9115</v>
      </c>
      <c r="J936" s="430" t="s">
        <v>3586</v>
      </c>
      <c r="K936" s="404" t="s">
        <v>9116</v>
      </c>
      <c r="L936"/>
      <c r="M936"/>
      <c r="N936"/>
      <c r="O936"/>
      <c r="P936"/>
      <c r="Q936"/>
      <c r="R936"/>
    </row>
    <row r="937" spans="1:18" ht="15" customHeight="1" thickBot="1">
      <c r="A937" s="413" t="s">
        <v>972</v>
      </c>
      <c r="B937" s="419">
        <v>74</v>
      </c>
      <c r="C937" s="419" t="s">
        <v>9235</v>
      </c>
      <c r="D937" s="407" t="s">
        <v>9460</v>
      </c>
      <c r="E937" s="413" t="s">
        <v>973</v>
      </c>
      <c r="F937" s="417" t="s">
        <v>23</v>
      </c>
      <c r="G937" s="418" t="s">
        <v>1434</v>
      </c>
      <c r="H937" s="416" t="s">
        <v>3554</v>
      </c>
      <c r="I937" s="431" t="s">
        <v>3827</v>
      </c>
      <c r="J937" s="430" t="s">
        <v>3554</v>
      </c>
      <c r="K937" s="404" t="s">
        <v>9461</v>
      </c>
      <c r="L937"/>
      <c r="M937"/>
      <c r="N937"/>
      <c r="O937"/>
      <c r="P937"/>
      <c r="Q937"/>
      <c r="R937"/>
    </row>
    <row r="938" spans="1:18" ht="15" customHeight="1" thickBot="1">
      <c r="A938" s="413" t="s">
        <v>972</v>
      </c>
      <c r="B938" s="419">
        <v>75</v>
      </c>
      <c r="C938" s="419" t="s">
        <v>9238</v>
      </c>
      <c r="D938" s="407" t="s">
        <v>9054</v>
      </c>
      <c r="E938" s="413" t="s">
        <v>973</v>
      </c>
      <c r="F938" s="417" t="s">
        <v>23</v>
      </c>
      <c r="G938" s="418" t="s">
        <v>1434</v>
      </c>
      <c r="H938" s="416" t="s">
        <v>3588</v>
      </c>
      <c r="I938" s="431" t="s">
        <v>3587</v>
      </c>
      <c r="J938" s="430" t="s">
        <v>3588</v>
      </c>
      <c r="K938" s="404" t="s">
        <v>9055</v>
      </c>
      <c r="L938"/>
      <c r="M938"/>
      <c r="N938"/>
      <c r="O938"/>
      <c r="P938"/>
      <c r="Q938"/>
      <c r="R938"/>
    </row>
    <row r="939" spans="1:18" ht="15" customHeight="1" thickBot="1">
      <c r="A939" s="413" t="s">
        <v>972</v>
      </c>
      <c r="B939" s="419">
        <v>76</v>
      </c>
      <c r="C939" s="419" t="s">
        <v>9241</v>
      </c>
      <c r="D939" s="407" t="s">
        <v>9039</v>
      </c>
      <c r="E939" s="413" t="s">
        <v>973</v>
      </c>
      <c r="F939" s="417" t="s">
        <v>23</v>
      </c>
      <c r="G939" s="418" t="s">
        <v>1434</v>
      </c>
      <c r="H939" s="416" t="s">
        <v>3590</v>
      </c>
      <c r="I939" s="431" t="s">
        <v>3589</v>
      </c>
      <c r="J939" s="430" t="s">
        <v>3590</v>
      </c>
      <c r="K939" s="404" t="s">
        <v>9040</v>
      </c>
      <c r="L939"/>
      <c r="M939"/>
      <c r="N939"/>
      <c r="O939"/>
      <c r="P939"/>
      <c r="Q939"/>
      <c r="R939"/>
    </row>
    <row r="940" spans="1:18" ht="15" customHeight="1" thickBot="1">
      <c r="A940" s="413" t="s">
        <v>972</v>
      </c>
      <c r="B940" s="419">
        <v>77</v>
      </c>
      <c r="C940" s="419" t="s">
        <v>9244</v>
      </c>
      <c r="D940" s="407" t="s">
        <v>9441</v>
      </c>
      <c r="E940" s="413" t="s">
        <v>973</v>
      </c>
      <c r="F940" s="417" t="s">
        <v>23</v>
      </c>
      <c r="G940" s="418" t="s">
        <v>1434</v>
      </c>
      <c r="H940" s="416" t="s">
        <v>3592</v>
      </c>
      <c r="I940" s="431" t="s">
        <v>3591</v>
      </c>
      <c r="J940" s="430" t="s">
        <v>3592</v>
      </c>
      <c r="K940" s="404" t="s">
        <v>9442</v>
      </c>
      <c r="L940"/>
      <c r="M940"/>
      <c r="N940"/>
      <c r="O940"/>
      <c r="P940"/>
      <c r="Q940"/>
      <c r="R940"/>
    </row>
    <row r="941" spans="1:18" ht="15" customHeight="1" thickBot="1">
      <c r="A941" s="413" t="s">
        <v>972</v>
      </c>
      <c r="B941" s="419">
        <v>78</v>
      </c>
      <c r="C941" s="419" t="s">
        <v>9247</v>
      </c>
      <c r="D941" s="407" t="s">
        <v>9444</v>
      </c>
      <c r="E941" s="413" t="s">
        <v>973</v>
      </c>
      <c r="F941" s="417" t="s">
        <v>23</v>
      </c>
      <c r="G941" s="418" t="s">
        <v>1434</v>
      </c>
      <c r="H941" s="416" t="s">
        <v>3593</v>
      </c>
      <c r="I941" s="431" t="s">
        <v>9445</v>
      </c>
      <c r="J941" s="430" t="s">
        <v>3593</v>
      </c>
      <c r="K941" s="404" t="s">
        <v>9446</v>
      </c>
      <c r="L941"/>
      <c r="M941"/>
      <c r="N941"/>
      <c r="O941"/>
      <c r="P941"/>
      <c r="Q941"/>
      <c r="R941"/>
    </row>
    <row r="942" spans="1:18" ht="15" customHeight="1" thickBot="1">
      <c r="A942" s="413" t="s">
        <v>972</v>
      </c>
      <c r="B942" s="419">
        <v>79</v>
      </c>
      <c r="C942" s="419" t="s">
        <v>9250</v>
      </c>
      <c r="D942" s="407" t="s">
        <v>9437</v>
      </c>
      <c r="E942" s="413" t="s">
        <v>973</v>
      </c>
      <c r="F942" s="417" t="s">
        <v>23</v>
      </c>
      <c r="G942" s="418" t="s">
        <v>1434</v>
      </c>
      <c r="H942" s="416" t="s">
        <v>3594</v>
      </c>
      <c r="I942" s="431" t="s">
        <v>9438</v>
      </c>
      <c r="J942" s="430" t="s">
        <v>3594</v>
      </c>
      <c r="K942" s="404" t="s">
        <v>9439</v>
      </c>
      <c r="L942"/>
      <c r="M942"/>
      <c r="N942"/>
      <c r="O942"/>
      <c r="P942"/>
      <c r="Q942"/>
      <c r="R942"/>
    </row>
    <row r="943" spans="1:18" ht="15" customHeight="1" thickBot="1">
      <c r="A943" s="413" t="s">
        <v>972</v>
      </c>
      <c r="B943" s="419">
        <v>80</v>
      </c>
      <c r="C943" s="419" t="s">
        <v>9253</v>
      </c>
      <c r="D943" s="407" t="s">
        <v>9469</v>
      </c>
      <c r="E943" s="413" t="s">
        <v>973</v>
      </c>
      <c r="F943" s="417" t="s">
        <v>23</v>
      </c>
      <c r="G943" s="418" t="s">
        <v>1434</v>
      </c>
      <c r="H943" s="416" t="s">
        <v>3596</v>
      </c>
      <c r="I943" s="431" t="s">
        <v>3595</v>
      </c>
      <c r="J943" s="430" t="s">
        <v>3596</v>
      </c>
      <c r="K943" s="404" t="s">
        <v>9470</v>
      </c>
      <c r="L943"/>
      <c r="M943"/>
      <c r="N943"/>
      <c r="O943"/>
      <c r="P943"/>
      <c r="Q943"/>
      <c r="R943"/>
    </row>
    <row r="944" spans="1:18" ht="15" customHeight="1" thickBot="1">
      <c r="A944" s="413" t="s">
        <v>972</v>
      </c>
      <c r="B944" s="419">
        <v>81</v>
      </c>
      <c r="C944" s="419" t="s">
        <v>9256</v>
      </c>
      <c r="D944" s="407" t="s">
        <v>9308</v>
      </c>
      <c r="E944" s="413" t="s">
        <v>973</v>
      </c>
      <c r="F944" s="417" t="s">
        <v>23</v>
      </c>
      <c r="G944" s="418" t="s">
        <v>1434</v>
      </c>
      <c r="H944" s="416" t="s">
        <v>3598</v>
      </c>
      <c r="I944" s="431" t="s">
        <v>3597</v>
      </c>
      <c r="J944" s="430" t="s">
        <v>3598</v>
      </c>
      <c r="K944" s="404" t="s">
        <v>9309</v>
      </c>
      <c r="L944"/>
      <c r="M944"/>
      <c r="N944"/>
      <c r="O944"/>
      <c r="P944"/>
      <c r="Q944"/>
      <c r="R944"/>
    </row>
    <row r="945" spans="1:18" ht="15" customHeight="1" thickBot="1">
      <c r="A945" s="413" t="s">
        <v>972</v>
      </c>
      <c r="B945" s="419">
        <v>82</v>
      </c>
      <c r="C945" s="419" t="s">
        <v>9259</v>
      </c>
      <c r="D945" s="407" t="s">
        <v>9057</v>
      </c>
      <c r="E945" s="413" t="s">
        <v>973</v>
      </c>
      <c r="F945" s="417" t="s">
        <v>23</v>
      </c>
      <c r="G945" s="418" t="s">
        <v>1434</v>
      </c>
      <c r="H945" s="416" t="s">
        <v>3600</v>
      </c>
      <c r="I945" s="431" t="s">
        <v>3599</v>
      </c>
      <c r="J945" s="430" t="s">
        <v>3600</v>
      </c>
      <c r="K945" s="404" t="s">
        <v>9058</v>
      </c>
      <c r="L945"/>
      <c r="M945"/>
      <c r="N945"/>
      <c r="O945"/>
      <c r="P945"/>
      <c r="Q945"/>
      <c r="R945"/>
    </row>
    <row r="946" spans="1:18" ht="15" customHeight="1" thickBot="1">
      <c r="A946" s="413" t="s">
        <v>972</v>
      </c>
      <c r="B946" s="419">
        <v>83</v>
      </c>
      <c r="C946" s="419" t="s">
        <v>9262</v>
      </c>
      <c r="D946" s="407" t="s">
        <v>9326</v>
      </c>
      <c r="E946" s="413" t="s">
        <v>973</v>
      </c>
      <c r="F946" s="417" t="s">
        <v>23</v>
      </c>
      <c r="G946" s="418" t="s">
        <v>1434</v>
      </c>
      <c r="H946" s="416" t="s">
        <v>3602</v>
      </c>
      <c r="I946" s="431" t="s">
        <v>3601</v>
      </c>
      <c r="J946" s="430" t="s">
        <v>3602</v>
      </c>
      <c r="K946" s="404" t="s">
        <v>9327</v>
      </c>
      <c r="L946"/>
      <c r="M946"/>
      <c r="N946"/>
      <c r="O946"/>
      <c r="P946"/>
      <c r="Q946"/>
      <c r="R946"/>
    </row>
    <row r="947" spans="1:18" ht="15" customHeight="1" thickBot="1">
      <c r="A947" s="413" t="s">
        <v>972</v>
      </c>
      <c r="B947" s="419">
        <v>84</v>
      </c>
      <c r="C947" s="419" t="s">
        <v>9265</v>
      </c>
      <c r="D947" s="407" t="s">
        <v>9087</v>
      </c>
      <c r="E947" s="413" t="s">
        <v>973</v>
      </c>
      <c r="F947" s="417" t="s">
        <v>23</v>
      </c>
      <c r="G947" s="418" t="s">
        <v>1434</v>
      </c>
      <c r="H947" s="416" t="s">
        <v>3604</v>
      </c>
      <c r="I947" s="431" t="s">
        <v>3603</v>
      </c>
      <c r="J947" s="430" t="s">
        <v>3604</v>
      </c>
      <c r="K947" s="404" t="s">
        <v>9088</v>
      </c>
      <c r="L947"/>
      <c r="M947"/>
      <c r="N947"/>
      <c r="O947"/>
      <c r="P947"/>
      <c r="Q947"/>
      <c r="R947"/>
    </row>
    <row r="948" spans="1:18" ht="15" customHeight="1" thickBot="1">
      <c r="A948" s="413" t="s">
        <v>972</v>
      </c>
      <c r="B948" s="419">
        <v>85</v>
      </c>
      <c r="C948" s="419" t="s">
        <v>9268</v>
      </c>
      <c r="D948" s="407" t="s">
        <v>9425</v>
      </c>
      <c r="E948" s="413" t="s">
        <v>973</v>
      </c>
      <c r="F948" s="417" t="s">
        <v>23</v>
      </c>
      <c r="G948" s="418" t="s">
        <v>1434</v>
      </c>
      <c r="H948" s="416" t="s">
        <v>3606</v>
      </c>
      <c r="I948" s="431" t="s">
        <v>3605</v>
      </c>
      <c r="J948" s="430" t="s">
        <v>3606</v>
      </c>
      <c r="K948" s="404" t="s">
        <v>9426</v>
      </c>
      <c r="L948"/>
      <c r="M948"/>
      <c r="N948"/>
      <c r="O948"/>
      <c r="P948"/>
      <c r="Q948"/>
      <c r="R948"/>
    </row>
    <row r="949" spans="1:18" ht="15" customHeight="1" thickBot="1">
      <c r="A949" s="413" t="s">
        <v>972</v>
      </c>
      <c r="B949" s="419">
        <v>86</v>
      </c>
      <c r="C949" s="419" t="s">
        <v>9271</v>
      </c>
      <c r="D949" s="407" t="s">
        <v>9299</v>
      </c>
      <c r="E949" s="413" t="s">
        <v>973</v>
      </c>
      <c r="F949" s="417" t="s">
        <v>23</v>
      </c>
      <c r="G949" s="418" t="s">
        <v>1434</v>
      </c>
      <c r="H949" s="416" t="s">
        <v>3608</v>
      </c>
      <c r="I949" s="431" t="s">
        <v>3607</v>
      </c>
      <c r="J949" s="430" t="s">
        <v>3608</v>
      </c>
      <c r="K949" s="404" t="s">
        <v>9300</v>
      </c>
      <c r="L949"/>
      <c r="M949"/>
      <c r="N949"/>
      <c r="O949"/>
      <c r="P949"/>
      <c r="Q949"/>
      <c r="R949"/>
    </row>
    <row r="950" spans="1:18" ht="15" customHeight="1" thickBot="1">
      <c r="A950" s="413" t="s">
        <v>972</v>
      </c>
      <c r="B950" s="419">
        <v>87</v>
      </c>
      <c r="C950" s="419" t="s">
        <v>9274</v>
      </c>
      <c r="D950" s="407" t="s">
        <v>9481</v>
      </c>
      <c r="E950" s="413" t="s">
        <v>973</v>
      </c>
      <c r="F950" s="417" t="s">
        <v>23</v>
      </c>
      <c r="G950" s="418" t="s">
        <v>1434</v>
      </c>
      <c r="H950" s="416" t="s">
        <v>5589</v>
      </c>
      <c r="I950" s="431" t="s">
        <v>3609</v>
      </c>
      <c r="J950" s="430" t="s">
        <v>5589</v>
      </c>
      <c r="K950" s="404" t="s">
        <v>9482</v>
      </c>
      <c r="L950"/>
      <c r="M950"/>
      <c r="N950"/>
      <c r="O950"/>
      <c r="P950"/>
      <c r="Q950"/>
      <c r="R950"/>
    </row>
    <row r="951" spans="1:18" ht="15" customHeight="1" thickBot="1">
      <c r="A951" s="413" t="s">
        <v>972</v>
      </c>
      <c r="B951" s="419">
        <v>88</v>
      </c>
      <c r="C951" s="419" t="s">
        <v>9277</v>
      </c>
      <c r="D951" s="407" t="s">
        <v>9212</v>
      </c>
      <c r="E951" s="413" t="s">
        <v>973</v>
      </c>
      <c r="F951" s="417" t="s">
        <v>23</v>
      </c>
      <c r="G951" s="418" t="s">
        <v>1434</v>
      </c>
      <c r="H951" s="416" t="s">
        <v>3611</v>
      </c>
      <c r="I951" s="431" t="s">
        <v>3610</v>
      </c>
      <c r="J951" s="430" t="s">
        <v>3611</v>
      </c>
      <c r="K951" s="404" t="s">
        <v>9213</v>
      </c>
      <c r="L951"/>
      <c r="M951"/>
      <c r="N951"/>
      <c r="O951"/>
      <c r="P951"/>
      <c r="Q951"/>
      <c r="R951"/>
    </row>
    <row r="952" spans="1:18" ht="15" customHeight="1" thickBot="1">
      <c r="A952" s="413" t="s">
        <v>972</v>
      </c>
      <c r="B952" s="419">
        <v>89</v>
      </c>
      <c r="C952" s="419" t="s">
        <v>9280</v>
      </c>
      <c r="D952" s="407" t="s">
        <v>9118</v>
      </c>
      <c r="E952" s="413" t="s">
        <v>973</v>
      </c>
      <c r="F952" s="417" t="s">
        <v>23</v>
      </c>
      <c r="G952" s="418" t="s">
        <v>1434</v>
      </c>
      <c r="H952" s="416" t="s">
        <v>3613</v>
      </c>
      <c r="I952" s="431" t="s">
        <v>3612</v>
      </c>
      <c r="J952" s="430" t="s">
        <v>3613</v>
      </c>
      <c r="K952" s="404" t="s">
        <v>9119</v>
      </c>
      <c r="L952"/>
      <c r="M952"/>
      <c r="N952"/>
      <c r="O952"/>
      <c r="P952"/>
      <c r="Q952"/>
      <c r="R952"/>
    </row>
    <row r="953" spans="1:18" ht="15" customHeight="1" thickBot="1">
      <c r="A953" s="413" t="s">
        <v>972</v>
      </c>
      <c r="B953" s="419">
        <v>90</v>
      </c>
      <c r="C953" s="419" t="s">
        <v>9283</v>
      </c>
      <c r="D953" s="407" t="s">
        <v>9251</v>
      </c>
      <c r="E953" s="413" t="s">
        <v>973</v>
      </c>
      <c r="F953" s="417" t="s">
        <v>23</v>
      </c>
      <c r="G953" s="418" t="s">
        <v>1434</v>
      </c>
      <c r="H953" s="416" t="s">
        <v>3615</v>
      </c>
      <c r="I953" s="431" t="s">
        <v>3614</v>
      </c>
      <c r="J953" s="430" t="s">
        <v>3615</v>
      </c>
      <c r="K953" s="404" t="s">
        <v>9252</v>
      </c>
      <c r="L953"/>
      <c r="M953"/>
      <c r="N953"/>
      <c r="O953"/>
      <c r="P953"/>
      <c r="Q953"/>
      <c r="R953"/>
    </row>
    <row r="954" spans="1:18" ht="15" customHeight="1" thickBot="1">
      <c r="A954" s="413" t="s">
        <v>972</v>
      </c>
      <c r="B954" s="419">
        <v>91</v>
      </c>
      <c r="C954" s="419" t="s">
        <v>9286</v>
      </c>
      <c r="D954" s="407" t="s">
        <v>9302</v>
      </c>
      <c r="E954" s="413" t="s">
        <v>973</v>
      </c>
      <c r="F954" s="417" t="s">
        <v>23</v>
      </c>
      <c r="G954" s="418" t="s">
        <v>1434</v>
      </c>
      <c r="H954" s="416" t="s">
        <v>3617</v>
      </c>
      <c r="I954" s="431" t="s">
        <v>3616</v>
      </c>
      <c r="J954" s="430" t="s">
        <v>3617</v>
      </c>
      <c r="K954" s="404" t="s">
        <v>9303</v>
      </c>
      <c r="L954"/>
      <c r="M954"/>
      <c r="N954"/>
      <c r="O954"/>
      <c r="P954"/>
      <c r="Q954"/>
      <c r="R954"/>
    </row>
    <row r="955" spans="1:18" ht="15" customHeight="1" thickBot="1">
      <c r="A955" s="413" t="s">
        <v>972</v>
      </c>
      <c r="B955" s="419">
        <v>92</v>
      </c>
      <c r="C955" s="419" t="s">
        <v>9289</v>
      </c>
      <c r="D955" s="407" t="s">
        <v>9099</v>
      </c>
      <c r="E955" s="413" t="s">
        <v>973</v>
      </c>
      <c r="F955" s="417" t="s">
        <v>23</v>
      </c>
      <c r="G955" s="418" t="s">
        <v>1434</v>
      </c>
      <c r="H955" s="416" t="s">
        <v>3619</v>
      </c>
      <c r="I955" s="431" t="s">
        <v>3618</v>
      </c>
      <c r="J955" s="430" t="s">
        <v>3619</v>
      </c>
      <c r="K955" s="404" t="s">
        <v>9100</v>
      </c>
      <c r="L955"/>
      <c r="M955"/>
      <c r="N955"/>
      <c r="O955"/>
      <c r="P955"/>
      <c r="Q955"/>
      <c r="R955"/>
    </row>
    <row r="956" spans="1:18" ht="15" customHeight="1" thickBot="1">
      <c r="A956" s="413" t="s">
        <v>972</v>
      </c>
      <c r="B956" s="419">
        <v>93</v>
      </c>
      <c r="C956" s="419" t="s">
        <v>9292</v>
      </c>
      <c r="D956" s="407" t="s">
        <v>9402</v>
      </c>
      <c r="E956" s="413" t="s">
        <v>973</v>
      </c>
      <c r="F956" s="417" t="s">
        <v>23</v>
      </c>
      <c r="G956" s="418" t="s">
        <v>1434</v>
      </c>
      <c r="H956" s="416" t="s">
        <v>3621</v>
      </c>
      <c r="I956" s="431" t="s">
        <v>3620</v>
      </c>
      <c r="J956" s="430" t="s">
        <v>3621</v>
      </c>
      <c r="K956" s="404" t="s">
        <v>9403</v>
      </c>
      <c r="L956"/>
      <c r="M956"/>
      <c r="N956"/>
      <c r="O956"/>
      <c r="P956"/>
      <c r="Q956"/>
      <c r="R956"/>
    </row>
    <row r="957" spans="1:18" ht="15" customHeight="1" thickBot="1">
      <c r="A957" s="413" t="s">
        <v>972</v>
      </c>
      <c r="B957" s="419">
        <v>94</v>
      </c>
      <c r="C957" s="419" t="s">
        <v>9295</v>
      </c>
      <c r="D957" s="407" t="s">
        <v>9203</v>
      </c>
      <c r="E957" s="413" t="s">
        <v>973</v>
      </c>
      <c r="F957" s="417" t="s">
        <v>23</v>
      </c>
      <c r="G957" s="418" t="s">
        <v>1434</v>
      </c>
      <c r="H957" s="416" t="s">
        <v>4033</v>
      </c>
      <c r="I957" s="431" t="s">
        <v>4034</v>
      </c>
      <c r="J957" s="430" t="s">
        <v>4033</v>
      </c>
      <c r="K957" s="404" t="s">
        <v>9204</v>
      </c>
      <c r="L957"/>
      <c r="M957"/>
      <c r="N957"/>
      <c r="O957"/>
      <c r="P957"/>
      <c r="Q957"/>
      <c r="R957"/>
    </row>
    <row r="958" spans="1:18" ht="15" customHeight="1" thickBot="1">
      <c r="A958" s="413" t="s">
        <v>972</v>
      </c>
      <c r="B958" s="419">
        <v>95</v>
      </c>
      <c r="C958" s="419" t="s">
        <v>9298</v>
      </c>
      <c r="D958" s="407" t="s">
        <v>9188</v>
      </c>
      <c r="E958" s="413" t="s">
        <v>973</v>
      </c>
      <c r="F958" s="417" t="s">
        <v>23</v>
      </c>
      <c r="G958" s="418" t="s">
        <v>1434</v>
      </c>
      <c r="H958" s="416" t="s">
        <v>3623</v>
      </c>
      <c r="I958" s="431" t="s">
        <v>3622</v>
      </c>
      <c r="J958" s="430" t="s">
        <v>3623</v>
      </c>
      <c r="K958" s="404" t="s">
        <v>9189</v>
      </c>
      <c r="L958"/>
      <c r="M958"/>
      <c r="N958"/>
      <c r="O958"/>
      <c r="P958"/>
      <c r="Q958"/>
      <c r="R958"/>
    </row>
    <row r="959" spans="1:18" ht="15" customHeight="1" thickBot="1">
      <c r="A959" s="413" t="s">
        <v>972</v>
      </c>
      <c r="B959" s="419">
        <v>96</v>
      </c>
      <c r="C959" s="419" t="s">
        <v>9301</v>
      </c>
      <c r="D959" s="407" t="s">
        <v>9162</v>
      </c>
      <c r="E959" s="413" t="s">
        <v>973</v>
      </c>
      <c r="F959" s="417" t="s">
        <v>23</v>
      </c>
      <c r="G959" s="418" t="s">
        <v>1434</v>
      </c>
      <c r="H959" s="416" t="s">
        <v>3625</v>
      </c>
      <c r="I959" s="431" t="s">
        <v>3624</v>
      </c>
      <c r="J959" s="430" t="s">
        <v>3625</v>
      </c>
      <c r="K959" s="404" t="s">
        <v>9163</v>
      </c>
      <c r="L959"/>
      <c r="M959"/>
      <c r="N959"/>
      <c r="O959"/>
      <c r="P959"/>
      <c r="Q959"/>
      <c r="R959"/>
    </row>
    <row r="960" spans="1:18" ht="15" customHeight="1" thickBot="1">
      <c r="A960" s="413" t="s">
        <v>972</v>
      </c>
      <c r="B960" s="419">
        <v>97</v>
      </c>
      <c r="C960" s="419" t="s">
        <v>9304</v>
      </c>
      <c r="D960" s="407" t="s">
        <v>9060</v>
      </c>
      <c r="E960" s="413" t="s">
        <v>973</v>
      </c>
      <c r="F960" s="417" t="s">
        <v>23</v>
      </c>
      <c r="G960" s="418" t="s">
        <v>1434</v>
      </c>
      <c r="H960" s="416" t="s">
        <v>3627</v>
      </c>
      <c r="I960" s="431" t="s">
        <v>3626</v>
      </c>
      <c r="J960" s="430" t="s">
        <v>3627</v>
      </c>
      <c r="K960" s="404" t="s">
        <v>9061</v>
      </c>
      <c r="L960"/>
      <c r="M960"/>
      <c r="N960"/>
      <c r="O960"/>
      <c r="P960"/>
      <c r="Q960"/>
      <c r="R960"/>
    </row>
    <row r="961" spans="1:18" ht="15" customHeight="1" thickBot="1">
      <c r="A961" s="413" t="s">
        <v>972</v>
      </c>
      <c r="B961" s="419">
        <v>98</v>
      </c>
      <c r="C961" s="419" t="s">
        <v>9307</v>
      </c>
      <c r="D961" s="407" t="s">
        <v>9121</v>
      </c>
      <c r="E961" s="413" t="s">
        <v>973</v>
      </c>
      <c r="F961" s="417" t="s">
        <v>23</v>
      </c>
      <c r="G961" s="418" t="s">
        <v>1434</v>
      </c>
      <c r="H961" s="416" t="s">
        <v>5590</v>
      </c>
      <c r="I961" s="431" t="s">
        <v>5591</v>
      </c>
      <c r="J961" s="430" t="s">
        <v>5590</v>
      </c>
      <c r="K961" s="404" t="s">
        <v>9122</v>
      </c>
      <c r="L961"/>
      <c r="M961"/>
      <c r="N961"/>
      <c r="O961"/>
      <c r="P961"/>
      <c r="Q961"/>
      <c r="R961"/>
    </row>
    <row r="962" spans="1:18" ht="15" customHeight="1" thickBot="1">
      <c r="A962" s="413" t="s">
        <v>972</v>
      </c>
      <c r="B962" s="419">
        <v>99</v>
      </c>
      <c r="C962" s="419" t="s">
        <v>9310</v>
      </c>
      <c r="D962" s="407" t="s">
        <v>9042</v>
      </c>
      <c r="E962" s="413" t="s">
        <v>973</v>
      </c>
      <c r="F962" s="417" t="s">
        <v>23</v>
      </c>
      <c r="G962" s="418" t="s">
        <v>1434</v>
      </c>
      <c r="H962" s="416" t="s">
        <v>3629</v>
      </c>
      <c r="I962" s="431" t="s">
        <v>3628</v>
      </c>
      <c r="J962" s="430" t="s">
        <v>3629</v>
      </c>
      <c r="K962" s="404" t="s">
        <v>9043</v>
      </c>
      <c r="L962"/>
      <c r="M962"/>
      <c r="N962"/>
      <c r="O962"/>
      <c r="P962"/>
      <c r="Q962"/>
      <c r="R962"/>
    </row>
    <row r="963" spans="1:18" ht="15" customHeight="1" thickBot="1">
      <c r="A963" s="413" t="s">
        <v>972</v>
      </c>
      <c r="B963" s="419">
        <v>100</v>
      </c>
      <c r="C963" s="419" t="s">
        <v>9313</v>
      </c>
      <c r="D963" s="407" t="s">
        <v>9287</v>
      </c>
      <c r="E963" s="413" t="s">
        <v>973</v>
      </c>
      <c r="F963" s="417" t="s">
        <v>23</v>
      </c>
      <c r="G963" s="418" t="s">
        <v>1434</v>
      </c>
      <c r="H963" s="416" t="s">
        <v>3631</v>
      </c>
      <c r="I963" s="431" t="s">
        <v>3630</v>
      </c>
      <c r="J963" s="430" t="s">
        <v>3631</v>
      </c>
      <c r="K963" s="404" t="s">
        <v>9288</v>
      </c>
      <c r="L963"/>
      <c r="M963"/>
      <c r="N963"/>
      <c r="O963"/>
      <c r="P963"/>
      <c r="Q963"/>
      <c r="R963"/>
    </row>
    <row r="964" spans="1:18" ht="15" customHeight="1" thickBot="1">
      <c r="A964" s="413" t="s">
        <v>972</v>
      </c>
      <c r="B964" s="419">
        <v>101</v>
      </c>
      <c r="C964" s="419" t="s">
        <v>9316</v>
      </c>
      <c r="D964" s="407" t="s">
        <v>9015</v>
      </c>
      <c r="E964" s="413" t="s">
        <v>973</v>
      </c>
      <c r="F964" s="417" t="s">
        <v>23</v>
      </c>
      <c r="G964" s="418" t="s">
        <v>1434</v>
      </c>
      <c r="H964" s="416" t="s">
        <v>3633</v>
      </c>
      <c r="I964" s="431" t="s">
        <v>3632</v>
      </c>
      <c r="J964" s="430" t="s">
        <v>3633</v>
      </c>
      <c r="K964" s="404" t="s">
        <v>9016</v>
      </c>
      <c r="L964"/>
      <c r="M964"/>
      <c r="N964"/>
      <c r="O964"/>
      <c r="P964"/>
      <c r="Q964"/>
      <c r="R964"/>
    </row>
    <row r="965" spans="1:18" ht="15" customHeight="1" thickBot="1">
      <c r="A965" s="413" t="s">
        <v>972</v>
      </c>
      <c r="B965" s="419">
        <v>102</v>
      </c>
      <c r="C965" s="419" t="s">
        <v>9319</v>
      </c>
      <c r="D965" s="407" t="s">
        <v>9045</v>
      </c>
      <c r="E965" s="413" t="s">
        <v>973</v>
      </c>
      <c r="F965" s="417" t="s">
        <v>23</v>
      </c>
      <c r="G965" s="418" t="s">
        <v>1434</v>
      </c>
      <c r="H965" s="416" t="s">
        <v>3635</v>
      </c>
      <c r="I965" s="431" t="s">
        <v>3634</v>
      </c>
      <c r="J965" s="430" t="s">
        <v>3635</v>
      </c>
      <c r="K965" s="404" t="s">
        <v>9046</v>
      </c>
      <c r="L965"/>
      <c r="M965"/>
      <c r="N965"/>
      <c r="O965"/>
      <c r="P965"/>
      <c r="Q965"/>
      <c r="R965"/>
    </row>
    <row r="966" spans="1:18" ht="15" customHeight="1" thickBot="1">
      <c r="A966" s="413" t="s">
        <v>972</v>
      </c>
      <c r="B966" s="419">
        <v>103</v>
      </c>
      <c r="C966" s="419" t="s">
        <v>9322</v>
      </c>
      <c r="D966" s="407" t="s">
        <v>9314</v>
      </c>
      <c r="E966" s="413" t="s">
        <v>973</v>
      </c>
      <c r="F966" s="417" t="s">
        <v>23</v>
      </c>
      <c r="G966" s="418" t="s">
        <v>1434</v>
      </c>
      <c r="H966" s="416" t="s">
        <v>3637</v>
      </c>
      <c r="I966" s="431" t="s">
        <v>3636</v>
      </c>
      <c r="J966" s="430" t="s">
        <v>3637</v>
      </c>
      <c r="K966" s="404" t="s">
        <v>9315</v>
      </c>
      <c r="L966"/>
      <c r="M966"/>
      <c r="N966"/>
      <c r="O966"/>
      <c r="P966"/>
      <c r="Q966"/>
      <c r="R966"/>
    </row>
    <row r="967" spans="1:18" ht="15" customHeight="1" thickBot="1">
      <c r="A967" s="413" t="s">
        <v>972</v>
      </c>
      <c r="B967" s="419">
        <v>104</v>
      </c>
      <c r="C967" s="419" t="s">
        <v>9325</v>
      </c>
      <c r="D967" s="407" t="s">
        <v>9063</v>
      </c>
      <c r="E967" s="413" t="s">
        <v>973</v>
      </c>
      <c r="F967" s="417" t="s">
        <v>23</v>
      </c>
      <c r="G967" s="418" t="s">
        <v>1434</v>
      </c>
      <c r="H967" s="416" t="s">
        <v>3639</v>
      </c>
      <c r="I967" s="431" t="s">
        <v>3638</v>
      </c>
      <c r="J967" s="430" t="s">
        <v>3639</v>
      </c>
      <c r="K967" s="404" t="s">
        <v>9064</v>
      </c>
      <c r="L967"/>
      <c r="M967"/>
      <c r="N967"/>
      <c r="O967"/>
      <c r="P967"/>
      <c r="Q967"/>
      <c r="R967"/>
    </row>
    <row r="968" spans="1:18" ht="15" customHeight="1" thickBot="1">
      <c r="A968" s="413" t="s">
        <v>972</v>
      </c>
      <c r="B968" s="419">
        <v>105</v>
      </c>
      <c r="C968" s="419" t="s">
        <v>9328</v>
      </c>
      <c r="D968" s="407" t="s">
        <v>9338</v>
      </c>
      <c r="E968" s="413" t="s">
        <v>973</v>
      </c>
      <c r="F968" s="417" t="s">
        <v>23</v>
      </c>
      <c r="G968" s="418" t="s">
        <v>1434</v>
      </c>
      <c r="H968" s="416" t="s">
        <v>3641</v>
      </c>
      <c r="I968" s="431" t="s">
        <v>3640</v>
      </c>
      <c r="J968" s="430" t="s">
        <v>3641</v>
      </c>
      <c r="K968" s="404" t="s">
        <v>9339</v>
      </c>
      <c r="L968"/>
      <c r="M968"/>
      <c r="N968"/>
      <c r="O968"/>
      <c r="P968"/>
      <c r="Q968"/>
      <c r="R968"/>
    </row>
    <row r="969" spans="1:18" ht="15" customHeight="1" thickBot="1">
      <c r="A969" s="413" t="s">
        <v>972</v>
      </c>
      <c r="B969" s="419">
        <v>106</v>
      </c>
      <c r="C969" s="419" t="s">
        <v>9331</v>
      </c>
      <c r="D969" s="407" t="s">
        <v>9124</v>
      </c>
      <c r="E969" s="413" t="s">
        <v>973</v>
      </c>
      <c r="F969" s="417" t="s">
        <v>23</v>
      </c>
      <c r="G969" s="418" t="s">
        <v>1434</v>
      </c>
      <c r="H969" s="416" t="s">
        <v>3643</v>
      </c>
      <c r="I969" s="431" t="s">
        <v>3642</v>
      </c>
      <c r="J969" s="430" t="s">
        <v>3643</v>
      </c>
      <c r="K969" s="404" t="s">
        <v>9125</v>
      </c>
      <c r="L969"/>
      <c r="M969"/>
      <c r="N969"/>
      <c r="O969"/>
      <c r="P969"/>
      <c r="Q969"/>
      <c r="R969"/>
    </row>
    <row r="970" spans="1:18" ht="15" customHeight="1" thickBot="1">
      <c r="A970" s="413" t="s">
        <v>972</v>
      </c>
      <c r="B970" s="419">
        <v>107</v>
      </c>
      <c r="C970" s="419" t="s">
        <v>9334</v>
      </c>
      <c r="D970" s="407" t="s">
        <v>9174</v>
      </c>
      <c r="E970" s="413" t="s">
        <v>973</v>
      </c>
      <c r="F970" s="417" t="s">
        <v>23</v>
      </c>
      <c r="G970" s="418" t="s">
        <v>1434</v>
      </c>
      <c r="H970" s="416" t="s">
        <v>9175</v>
      </c>
      <c r="I970" s="431" t="s">
        <v>9176</v>
      </c>
      <c r="J970" s="430" t="s">
        <v>9175</v>
      </c>
      <c r="K970" s="404" t="s">
        <v>9177</v>
      </c>
      <c r="L970"/>
      <c r="M970"/>
      <c r="N970"/>
      <c r="O970"/>
      <c r="P970"/>
      <c r="Q970"/>
      <c r="R970"/>
    </row>
    <row r="971" spans="1:18" ht="15" customHeight="1" thickBot="1">
      <c r="A971" s="413" t="s">
        <v>972</v>
      </c>
      <c r="B971" s="419">
        <v>108</v>
      </c>
      <c r="C971" s="419" t="s">
        <v>9337</v>
      </c>
      <c r="D971" s="407" t="s">
        <v>9254</v>
      </c>
      <c r="E971" s="413" t="s">
        <v>973</v>
      </c>
      <c r="F971" s="417" t="s">
        <v>23</v>
      </c>
      <c r="G971" s="418" t="s">
        <v>1434</v>
      </c>
      <c r="H971" s="416" t="s">
        <v>3645</v>
      </c>
      <c r="I971" s="431" t="s">
        <v>3644</v>
      </c>
      <c r="J971" s="430" t="s">
        <v>3645</v>
      </c>
      <c r="K971" s="404" t="s">
        <v>9255</v>
      </c>
      <c r="L971"/>
      <c r="M971"/>
      <c r="N971"/>
      <c r="O971"/>
      <c r="P971"/>
      <c r="Q971"/>
      <c r="R971"/>
    </row>
    <row r="972" spans="1:18" ht="15" customHeight="1" thickBot="1">
      <c r="A972" s="413" t="s">
        <v>972</v>
      </c>
      <c r="B972" s="419">
        <v>109</v>
      </c>
      <c r="C972" s="419" t="s">
        <v>9340</v>
      </c>
      <c r="D972" s="407" t="s">
        <v>9150</v>
      </c>
      <c r="E972" s="413" t="s">
        <v>973</v>
      </c>
      <c r="F972" s="417" t="s">
        <v>23</v>
      </c>
      <c r="G972" s="418" t="s">
        <v>1434</v>
      </c>
      <c r="H972" s="416" t="s">
        <v>3647</v>
      </c>
      <c r="I972" s="431" t="s">
        <v>3646</v>
      </c>
      <c r="J972" s="430" t="s">
        <v>3647</v>
      </c>
      <c r="K972" s="404" t="s">
        <v>9151</v>
      </c>
      <c r="L972"/>
      <c r="M972"/>
      <c r="N972"/>
      <c r="O972"/>
      <c r="P972"/>
      <c r="Q972"/>
      <c r="R972"/>
    </row>
    <row r="973" spans="1:18" ht="15" customHeight="1" thickBot="1">
      <c r="A973" s="413" t="s">
        <v>972</v>
      </c>
      <c r="B973" s="419">
        <v>110</v>
      </c>
      <c r="C973" s="419" t="s">
        <v>9343</v>
      </c>
      <c r="D973" s="407" t="s">
        <v>9432</v>
      </c>
      <c r="E973" s="413" t="s">
        <v>973</v>
      </c>
      <c r="F973" s="417" t="s">
        <v>23</v>
      </c>
      <c r="G973" s="418" t="s">
        <v>1434</v>
      </c>
      <c r="H973" s="416" t="s">
        <v>3649</v>
      </c>
      <c r="I973" s="431" t="s">
        <v>3648</v>
      </c>
      <c r="J973" s="430" t="s">
        <v>3649</v>
      </c>
      <c r="K973" s="404" t="s">
        <v>8118</v>
      </c>
      <c r="L973"/>
      <c r="M973"/>
      <c r="N973"/>
      <c r="O973"/>
      <c r="P973"/>
      <c r="Q973"/>
      <c r="R973"/>
    </row>
    <row r="974" spans="1:18" ht="15" customHeight="1" thickBot="1">
      <c r="A974" s="413" t="s">
        <v>972</v>
      </c>
      <c r="B974" s="419">
        <v>111</v>
      </c>
      <c r="C974" s="419" t="s">
        <v>9346</v>
      </c>
      <c r="D974" s="407" t="s">
        <v>9405</v>
      </c>
      <c r="E974" s="413" t="s">
        <v>973</v>
      </c>
      <c r="F974" s="417" t="s">
        <v>23</v>
      </c>
      <c r="G974" s="418" t="s">
        <v>1434</v>
      </c>
      <c r="H974" s="416" t="s">
        <v>3651</v>
      </c>
      <c r="I974" s="431" t="s">
        <v>3650</v>
      </c>
      <c r="J974" s="430" t="s">
        <v>3651</v>
      </c>
      <c r="K974" s="404" t="s">
        <v>9406</v>
      </c>
      <c r="L974"/>
      <c r="M974"/>
      <c r="N974"/>
      <c r="O974"/>
      <c r="P974"/>
      <c r="Q974"/>
      <c r="R974"/>
    </row>
    <row r="975" spans="1:18" ht="15" customHeight="1" thickBot="1">
      <c r="A975" s="413" t="s">
        <v>972</v>
      </c>
      <c r="B975" s="419">
        <v>112</v>
      </c>
      <c r="C975" s="419" t="s">
        <v>9349</v>
      </c>
      <c r="D975" s="407" t="s">
        <v>9066</v>
      </c>
      <c r="E975" s="413" t="s">
        <v>973</v>
      </c>
      <c r="F975" s="417" t="s">
        <v>23</v>
      </c>
      <c r="G975" s="418" t="s">
        <v>1434</v>
      </c>
      <c r="H975" s="416" t="s">
        <v>3653</v>
      </c>
      <c r="I975" s="431" t="s">
        <v>3652</v>
      </c>
      <c r="J975" s="430" t="s">
        <v>3653</v>
      </c>
      <c r="K975" s="404" t="s">
        <v>9067</v>
      </c>
      <c r="L975"/>
      <c r="M975"/>
      <c r="N975"/>
      <c r="O975"/>
      <c r="P975"/>
      <c r="Q975"/>
      <c r="R975"/>
    </row>
    <row r="976" spans="1:18" ht="15" customHeight="1" thickBot="1">
      <c r="A976" s="413" t="s">
        <v>972</v>
      </c>
      <c r="B976" s="419">
        <v>113</v>
      </c>
      <c r="C976" s="419" t="s">
        <v>9352</v>
      </c>
      <c r="D976" s="407" t="s">
        <v>9230</v>
      </c>
      <c r="E976" s="413" t="s">
        <v>973</v>
      </c>
      <c r="F976" s="417" t="s">
        <v>23</v>
      </c>
      <c r="G976" s="418" t="s">
        <v>1434</v>
      </c>
      <c r="H976" s="416" t="s">
        <v>3655</v>
      </c>
      <c r="I976" s="431" t="s">
        <v>3654</v>
      </c>
      <c r="J976" s="430" t="s">
        <v>3655</v>
      </c>
      <c r="K976" s="404" t="s">
        <v>9231</v>
      </c>
      <c r="L976"/>
      <c r="M976"/>
      <c r="N976"/>
      <c r="O976"/>
      <c r="P976"/>
      <c r="Q976"/>
      <c r="R976"/>
    </row>
    <row r="977" spans="1:18" ht="15" customHeight="1" thickBot="1">
      <c r="A977" s="413" t="s">
        <v>972</v>
      </c>
      <c r="B977" s="419">
        <v>114</v>
      </c>
      <c r="C977" s="419" t="s">
        <v>9355</v>
      </c>
      <c r="D977" s="407" t="s">
        <v>9153</v>
      </c>
      <c r="E977" s="413" t="s">
        <v>973</v>
      </c>
      <c r="F977" s="417" t="s">
        <v>23</v>
      </c>
      <c r="G977" s="418" t="s">
        <v>1434</v>
      </c>
      <c r="H977" s="416" t="s">
        <v>3657</v>
      </c>
      <c r="I977" s="431" t="s">
        <v>3656</v>
      </c>
      <c r="J977" s="430" t="s">
        <v>3657</v>
      </c>
      <c r="K977" s="404" t="s">
        <v>9154</v>
      </c>
      <c r="L977"/>
      <c r="M977"/>
      <c r="N977"/>
      <c r="O977"/>
      <c r="P977"/>
      <c r="Q977"/>
      <c r="R977"/>
    </row>
    <row r="978" spans="1:18" ht="15" customHeight="1" thickBot="1">
      <c r="A978" s="413" t="s">
        <v>972</v>
      </c>
      <c r="B978" s="419">
        <v>115</v>
      </c>
      <c r="C978" s="419" t="s">
        <v>9358</v>
      </c>
      <c r="D978" s="407" t="s">
        <v>9332</v>
      </c>
      <c r="E978" s="413" t="s">
        <v>973</v>
      </c>
      <c r="F978" s="417" t="s">
        <v>23</v>
      </c>
      <c r="G978" s="418" t="s">
        <v>1434</v>
      </c>
      <c r="H978" s="416" t="s">
        <v>3659</v>
      </c>
      <c r="I978" s="431" t="s">
        <v>3658</v>
      </c>
      <c r="J978" s="430" t="s">
        <v>3659</v>
      </c>
      <c r="K978" s="404" t="s">
        <v>9333</v>
      </c>
      <c r="L978"/>
      <c r="M978"/>
      <c r="N978"/>
      <c r="O978"/>
      <c r="P978"/>
      <c r="Q978"/>
      <c r="R978"/>
    </row>
    <row r="979" spans="1:18" ht="15" customHeight="1" thickBot="1">
      <c r="A979" s="413" t="s">
        <v>972</v>
      </c>
      <c r="B979" s="419">
        <v>116</v>
      </c>
      <c r="C979" s="419" t="s">
        <v>9361</v>
      </c>
      <c r="D979" s="407" t="s">
        <v>9233</v>
      </c>
      <c r="E979" s="413" t="s">
        <v>973</v>
      </c>
      <c r="F979" s="417" t="s">
        <v>23</v>
      </c>
      <c r="G979" s="418" t="s">
        <v>1434</v>
      </c>
      <c r="H979" s="416" t="s">
        <v>3661</v>
      </c>
      <c r="I979" s="431" t="s">
        <v>3660</v>
      </c>
      <c r="J979" s="430" t="s">
        <v>3661</v>
      </c>
      <c r="K979" s="404" t="s">
        <v>9234</v>
      </c>
      <c r="L979"/>
      <c r="M979"/>
      <c r="N979"/>
      <c r="O979"/>
      <c r="P979"/>
      <c r="Q979"/>
      <c r="R979"/>
    </row>
    <row r="980" spans="1:18" ht="15" customHeight="1" thickBot="1">
      <c r="A980" s="413" t="s">
        <v>972</v>
      </c>
      <c r="B980" s="419">
        <v>117</v>
      </c>
      <c r="C980" s="419" t="s">
        <v>9365</v>
      </c>
      <c r="D980" s="407" t="s">
        <v>9305</v>
      </c>
      <c r="E980" s="413" t="s">
        <v>973</v>
      </c>
      <c r="F980" s="417" t="s">
        <v>23</v>
      </c>
      <c r="G980" s="418" t="s">
        <v>1434</v>
      </c>
      <c r="H980" s="416" t="s">
        <v>3663</v>
      </c>
      <c r="I980" s="431" t="s">
        <v>3662</v>
      </c>
      <c r="J980" s="430" t="s">
        <v>3663</v>
      </c>
      <c r="K980" s="404" t="s">
        <v>9306</v>
      </c>
      <c r="L980"/>
      <c r="M980"/>
      <c r="N980"/>
      <c r="O980"/>
      <c r="P980"/>
      <c r="Q980"/>
      <c r="R980"/>
    </row>
    <row r="981" spans="1:18" ht="15" customHeight="1" thickBot="1">
      <c r="A981" s="413" t="s">
        <v>972</v>
      </c>
      <c r="B981" s="419">
        <v>118</v>
      </c>
      <c r="C981" s="419" t="s">
        <v>9368</v>
      </c>
      <c r="D981" s="407" t="s">
        <v>9423</v>
      </c>
      <c r="E981" s="413" t="s">
        <v>973</v>
      </c>
      <c r="F981" s="417" t="s">
        <v>23</v>
      </c>
      <c r="G981" s="418" t="s">
        <v>1434</v>
      </c>
      <c r="H981" s="416" t="s">
        <v>3665</v>
      </c>
      <c r="I981" s="431" t="s">
        <v>3664</v>
      </c>
      <c r="J981" s="430" t="s">
        <v>3665</v>
      </c>
      <c r="K981" s="404" t="s">
        <v>9339</v>
      </c>
      <c r="L981"/>
      <c r="M981"/>
      <c r="N981"/>
      <c r="O981"/>
      <c r="P981"/>
      <c r="Q981"/>
      <c r="R981"/>
    </row>
    <row r="982" spans="1:18" ht="15" customHeight="1" thickBot="1">
      <c r="A982" s="413" t="s">
        <v>972</v>
      </c>
      <c r="B982" s="419">
        <v>119</v>
      </c>
      <c r="C982" s="419" t="s">
        <v>9371</v>
      </c>
      <c r="D982" s="407" t="s">
        <v>9420</v>
      </c>
      <c r="E982" s="413" t="s">
        <v>973</v>
      </c>
      <c r="F982" s="417" t="s">
        <v>23</v>
      </c>
      <c r="G982" s="418" t="s">
        <v>1434</v>
      </c>
      <c r="H982" s="416" t="s">
        <v>3667</v>
      </c>
      <c r="I982" s="431" t="s">
        <v>3666</v>
      </c>
      <c r="J982" s="430" t="s">
        <v>3667</v>
      </c>
      <c r="K982" s="404" t="s">
        <v>9421</v>
      </c>
      <c r="L982"/>
      <c r="M982"/>
      <c r="N982"/>
      <c r="O982"/>
      <c r="P982"/>
      <c r="Q982"/>
      <c r="R982"/>
    </row>
    <row r="983" spans="1:18" ht="15" customHeight="1" thickBot="1">
      <c r="A983" s="413" t="s">
        <v>972</v>
      </c>
      <c r="B983" s="419">
        <v>120</v>
      </c>
      <c r="C983" s="419" t="s">
        <v>9374</v>
      </c>
      <c r="D983" s="407" t="s">
        <v>9417</v>
      </c>
      <c r="E983" s="413" t="s">
        <v>973</v>
      </c>
      <c r="F983" s="417" t="s">
        <v>23</v>
      </c>
      <c r="G983" s="418" t="s">
        <v>1434</v>
      </c>
      <c r="H983" s="416" t="s">
        <v>3669</v>
      </c>
      <c r="I983" s="431" t="s">
        <v>3668</v>
      </c>
      <c r="J983" s="430" t="s">
        <v>3669</v>
      </c>
      <c r="K983" s="404" t="s">
        <v>9418</v>
      </c>
      <c r="L983"/>
      <c r="M983"/>
      <c r="N983"/>
      <c r="O983"/>
      <c r="P983"/>
      <c r="Q983"/>
      <c r="R983"/>
    </row>
    <row r="984" spans="1:18" ht="15" customHeight="1" thickBot="1">
      <c r="A984" s="413" t="s">
        <v>972</v>
      </c>
      <c r="B984" s="419">
        <v>121</v>
      </c>
      <c r="C984" s="419" t="s">
        <v>9377</v>
      </c>
      <c r="D984" s="407" t="s">
        <v>9414</v>
      </c>
      <c r="E984" s="413" t="s">
        <v>973</v>
      </c>
      <c r="F984" s="417" t="s">
        <v>23</v>
      </c>
      <c r="G984" s="418" t="s">
        <v>1434</v>
      </c>
      <c r="H984" s="416" t="s">
        <v>3671</v>
      </c>
      <c r="I984" s="431" t="s">
        <v>3670</v>
      </c>
      <c r="J984" s="430" t="s">
        <v>3671</v>
      </c>
      <c r="K984" s="404" t="s">
        <v>9415</v>
      </c>
      <c r="L984"/>
      <c r="M984"/>
      <c r="N984"/>
      <c r="O984"/>
      <c r="P984"/>
      <c r="Q984"/>
      <c r="R984"/>
    </row>
    <row r="985" spans="1:18" ht="15" customHeight="1" thickBot="1">
      <c r="A985" s="413" t="s">
        <v>972</v>
      </c>
      <c r="B985" s="419">
        <v>122</v>
      </c>
      <c r="C985" s="419" t="s">
        <v>9380</v>
      </c>
      <c r="D985" s="407" t="s">
        <v>9475</v>
      </c>
      <c r="E985" s="413" t="s">
        <v>973</v>
      </c>
      <c r="F985" s="417" t="s">
        <v>23</v>
      </c>
      <c r="G985" s="418" t="s">
        <v>1434</v>
      </c>
      <c r="H985" s="416" t="s">
        <v>5592</v>
      </c>
      <c r="I985" s="431" t="s">
        <v>5593</v>
      </c>
      <c r="J985" s="430" t="s">
        <v>5592</v>
      </c>
      <c r="K985" s="404" t="s">
        <v>9476</v>
      </c>
      <c r="L985"/>
      <c r="M985"/>
      <c r="N985"/>
      <c r="O985"/>
      <c r="P985"/>
      <c r="Q985"/>
      <c r="R985"/>
    </row>
    <row r="986" spans="1:18" ht="15" customHeight="1" thickBot="1">
      <c r="A986" s="413" t="s">
        <v>972</v>
      </c>
      <c r="B986" s="419">
        <v>123</v>
      </c>
      <c r="C986" s="419" t="s">
        <v>9383</v>
      </c>
      <c r="D986" s="407" t="s">
        <v>9024</v>
      </c>
      <c r="E986" s="413" t="s">
        <v>973</v>
      </c>
      <c r="F986" s="417" t="s">
        <v>23</v>
      </c>
      <c r="G986" s="418" t="s">
        <v>1434</v>
      </c>
      <c r="H986" s="416" t="s">
        <v>3673</v>
      </c>
      <c r="I986" s="431" t="s">
        <v>3672</v>
      </c>
      <c r="J986" s="430" t="s">
        <v>3673</v>
      </c>
      <c r="K986" s="404" t="s">
        <v>9025</v>
      </c>
      <c r="L986"/>
      <c r="M986"/>
      <c r="N986"/>
      <c r="O986"/>
      <c r="P986"/>
      <c r="Q986"/>
      <c r="R986"/>
    </row>
    <row r="987" spans="1:18" ht="15" customHeight="1" thickBot="1">
      <c r="A987" s="413" t="s">
        <v>972</v>
      </c>
      <c r="B987" s="419">
        <v>124</v>
      </c>
      <c r="C987" s="419" t="s">
        <v>9386</v>
      </c>
      <c r="D987" s="407" t="s">
        <v>9434</v>
      </c>
      <c r="E987" s="413" t="s">
        <v>973</v>
      </c>
      <c r="F987" s="417" t="s">
        <v>23</v>
      </c>
      <c r="G987" s="418" t="s">
        <v>1434</v>
      </c>
      <c r="H987" s="416" t="s">
        <v>3675</v>
      </c>
      <c r="I987" s="431" t="s">
        <v>3674</v>
      </c>
      <c r="J987" s="430" t="s">
        <v>3675</v>
      </c>
      <c r="K987" s="404" t="s">
        <v>9435</v>
      </c>
      <c r="L987"/>
      <c r="M987"/>
      <c r="N987"/>
      <c r="O987"/>
      <c r="P987"/>
      <c r="Q987"/>
      <c r="R987"/>
    </row>
    <row r="988" spans="1:18" ht="15" customHeight="1" thickBot="1">
      <c r="A988" s="413" t="s">
        <v>972</v>
      </c>
      <c r="B988" s="419">
        <v>125</v>
      </c>
      <c r="C988" s="419" t="s">
        <v>9389</v>
      </c>
      <c r="D988" s="407" t="s">
        <v>9263</v>
      </c>
      <c r="E988" s="413" t="s">
        <v>973</v>
      </c>
      <c r="F988" s="417" t="s">
        <v>23</v>
      </c>
      <c r="G988" s="418" t="s">
        <v>1434</v>
      </c>
      <c r="H988" s="416" t="s">
        <v>3677</v>
      </c>
      <c r="I988" s="431" t="s">
        <v>3676</v>
      </c>
      <c r="J988" s="430" t="s">
        <v>3677</v>
      </c>
      <c r="K988" s="404" t="s">
        <v>9264</v>
      </c>
      <c r="L988"/>
      <c r="M988"/>
      <c r="N988"/>
      <c r="O988"/>
      <c r="P988"/>
      <c r="Q988"/>
      <c r="R988"/>
    </row>
    <row r="989" spans="1:18" ht="15" customHeight="1" thickBot="1">
      <c r="A989" s="413" t="s">
        <v>972</v>
      </c>
      <c r="B989" s="419">
        <v>126</v>
      </c>
      <c r="C989" s="419" t="s">
        <v>9392</v>
      </c>
      <c r="D989" s="407" t="s">
        <v>9428</v>
      </c>
      <c r="E989" s="413" t="s">
        <v>973</v>
      </c>
      <c r="F989" s="417" t="s">
        <v>23</v>
      </c>
      <c r="G989" s="418" t="s">
        <v>1434</v>
      </c>
      <c r="H989" s="416" t="s">
        <v>4035</v>
      </c>
      <c r="I989" s="431" t="s">
        <v>9429</v>
      </c>
      <c r="J989" s="430" t="s">
        <v>4035</v>
      </c>
      <c r="K989" s="404" t="s">
        <v>9430</v>
      </c>
      <c r="L989"/>
      <c r="M989"/>
      <c r="N989"/>
      <c r="O989"/>
      <c r="P989"/>
      <c r="Q989"/>
      <c r="R989"/>
    </row>
    <row r="990" spans="1:18" ht="15" customHeight="1" thickBot="1">
      <c r="A990" s="413" t="s">
        <v>972</v>
      </c>
      <c r="B990" s="419">
        <v>127</v>
      </c>
      <c r="C990" s="419" t="s">
        <v>9395</v>
      </c>
      <c r="D990" s="407" t="s">
        <v>9018</v>
      </c>
      <c r="E990" s="413" t="s">
        <v>973</v>
      </c>
      <c r="F990" s="417" t="s">
        <v>23</v>
      </c>
      <c r="G990" s="418" t="s">
        <v>1434</v>
      </c>
      <c r="H990" s="416" t="s">
        <v>3679</v>
      </c>
      <c r="I990" s="431" t="s">
        <v>3678</v>
      </c>
      <c r="J990" s="430" t="s">
        <v>3679</v>
      </c>
      <c r="K990" s="404" t="s">
        <v>9019</v>
      </c>
      <c r="L990"/>
      <c r="M990"/>
      <c r="N990"/>
      <c r="O990"/>
      <c r="P990"/>
      <c r="Q990"/>
      <c r="R990"/>
    </row>
    <row r="991" spans="1:18" ht="15" customHeight="1" thickBot="1">
      <c r="A991" s="413" t="s">
        <v>972</v>
      </c>
      <c r="B991" s="419">
        <v>128</v>
      </c>
      <c r="C991" s="419" t="s">
        <v>9398</v>
      </c>
      <c r="D991" s="407" t="s">
        <v>9472</v>
      </c>
      <c r="E991" s="413" t="s">
        <v>973</v>
      </c>
      <c r="F991" s="417" t="s">
        <v>23</v>
      </c>
      <c r="G991" s="418" t="s">
        <v>1434</v>
      </c>
      <c r="H991" s="416" t="s">
        <v>5594</v>
      </c>
      <c r="I991" s="431" t="s">
        <v>5595</v>
      </c>
      <c r="J991" s="430" t="s">
        <v>5594</v>
      </c>
      <c r="K991" s="404" t="s">
        <v>9473</v>
      </c>
      <c r="L991"/>
      <c r="M991"/>
      <c r="N991"/>
      <c r="O991"/>
      <c r="P991"/>
      <c r="Q991"/>
      <c r="R991"/>
    </row>
    <row r="992" spans="1:18" ht="15" customHeight="1" thickBot="1">
      <c r="A992" s="413" t="s">
        <v>972</v>
      </c>
      <c r="B992" s="419">
        <v>129</v>
      </c>
      <c r="C992" s="419" t="s">
        <v>9401</v>
      </c>
      <c r="D992" s="407" t="s">
        <v>9484</v>
      </c>
      <c r="E992" s="413" t="s">
        <v>973</v>
      </c>
      <c r="F992" s="417" t="s">
        <v>23</v>
      </c>
      <c r="G992" s="418" t="s">
        <v>1434</v>
      </c>
      <c r="H992" s="416" t="s">
        <v>5596</v>
      </c>
      <c r="I992" s="431" t="s">
        <v>3680</v>
      </c>
      <c r="J992" s="430" t="s">
        <v>5596</v>
      </c>
      <c r="K992" s="404" t="s">
        <v>9485</v>
      </c>
      <c r="L992"/>
      <c r="M992"/>
      <c r="N992"/>
      <c r="O992"/>
      <c r="P992"/>
      <c r="Q992"/>
      <c r="R992"/>
    </row>
    <row r="993" spans="1:18" ht="15" customHeight="1" thickBot="1">
      <c r="A993" s="413" t="s">
        <v>972</v>
      </c>
      <c r="B993" s="419">
        <v>130</v>
      </c>
      <c r="C993" s="419" t="s">
        <v>9404</v>
      </c>
      <c r="D993" s="407" t="s">
        <v>9209</v>
      </c>
      <c r="E993" s="413" t="s">
        <v>973</v>
      </c>
      <c r="F993" s="417" t="s">
        <v>23</v>
      </c>
      <c r="G993" s="418" t="s">
        <v>1434</v>
      </c>
      <c r="H993" s="416" t="s">
        <v>3682</v>
      </c>
      <c r="I993" s="431" t="s">
        <v>3681</v>
      </c>
      <c r="J993" s="430" t="s">
        <v>3682</v>
      </c>
      <c r="K993" s="404" t="s">
        <v>9210</v>
      </c>
      <c r="L993"/>
      <c r="M993"/>
      <c r="N993"/>
      <c r="O993"/>
      <c r="P993"/>
      <c r="Q993"/>
      <c r="R993"/>
    </row>
    <row r="994" spans="1:18" ht="15" customHeight="1" thickBot="1">
      <c r="A994" s="413" t="s">
        <v>972</v>
      </c>
      <c r="B994" s="419">
        <v>131</v>
      </c>
      <c r="C994" s="419" t="s">
        <v>9407</v>
      </c>
      <c r="D994" s="407" t="s">
        <v>9242</v>
      </c>
      <c r="E994" s="413" t="s">
        <v>973</v>
      </c>
      <c r="F994" s="417" t="s">
        <v>23</v>
      </c>
      <c r="G994" s="418" t="s">
        <v>1434</v>
      </c>
      <c r="H994" s="416" t="s">
        <v>4036</v>
      </c>
      <c r="I994" s="431" t="s">
        <v>4037</v>
      </c>
      <c r="J994" s="430" t="s">
        <v>4036</v>
      </c>
      <c r="K994" s="404" t="s">
        <v>9243</v>
      </c>
      <c r="L994"/>
      <c r="M994"/>
      <c r="N994"/>
      <c r="O994"/>
      <c r="P994"/>
      <c r="Q994"/>
      <c r="R994"/>
    </row>
    <row r="995" spans="1:18" ht="15" customHeight="1" thickBot="1">
      <c r="A995" s="413" t="s">
        <v>972</v>
      </c>
      <c r="B995" s="419">
        <v>132</v>
      </c>
      <c r="C995" s="419" t="s">
        <v>9410</v>
      </c>
      <c r="D995" s="407" t="s">
        <v>9387</v>
      </c>
      <c r="E995" s="413" t="s">
        <v>973</v>
      </c>
      <c r="F995" s="417" t="s">
        <v>23</v>
      </c>
      <c r="G995" s="418" t="s">
        <v>1434</v>
      </c>
      <c r="H995" s="416" t="s">
        <v>3684</v>
      </c>
      <c r="I995" s="431" t="s">
        <v>3683</v>
      </c>
      <c r="J995" s="430" t="s">
        <v>3684</v>
      </c>
      <c r="K995" s="404" t="s">
        <v>9388</v>
      </c>
      <c r="L995"/>
      <c r="M995"/>
      <c r="N995"/>
      <c r="O995"/>
      <c r="P995"/>
      <c r="Q995"/>
      <c r="R995"/>
    </row>
    <row r="996" spans="1:18" ht="15" customHeight="1" thickBot="1">
      <c r="A996" s="413" t="s">
        <v>972</v>
      </c>
      <c r="B996" s="419">
        <v>133</v>
      </c>
      <c r="C996" s="419" t="s">
        <v>9413</v>
      </c>
      <c r="D996" s="407" t="s">
        <v>9448</v>
      </c>
      <c r="E996" s="413" t="s">
        <v>973</v>
      </c>
      <c r="F996" s="417" t="s">
        <v>23</v>
      </c>
      <c r="G996" s="418" t="s">
        <v>1434</v>
      </c>
      <c r="H996" s="416" t="s">
        <v>3686</v>
      </c>
      <c r="I996" s="431" t="s">
        <v>3685</v>
      </c>
      <c r="J996" s="430" t="s">
        <v>3686</v>
      </c>
      <c r="K996" s="404" t="s">
        <v>9449</v>
      </c>
      <c r="L996"/>
      <c r="M996"/>
      <c r="N996"/>
      <c r="O996"/>
      <c r="P996"/>
      <c r="Q996"/>
      <c r="R996"/>
    </row>
    <row r="997" spans="1:18" ht="15" customHeight="1" thickBot="1">
      <c r="A997" s="413" t="s">
        <v>972</v>
      </c>
      <c r="B997" s="419">
        <v>134</v>
      </c>
      <c r="C997" s="419" t="s">
        <v>9416</v>
      </c>
      <c r="D997" s="407" t="s">
        <v>9457</v>
      </c>
      <c r="E997" s="413" t="s">
        <v>973</v>
      </c>
      <c r="F997" s="417" t="s">
        <v>23</v>
      </c>
      <c r="G997" s="418" t="s">
        <v>1434</v>
      </c>
      <c r="H997" s="416" t="s">
        <v>3688</v>
      </c>
      <c r="I997" s="431" t="s">
        <v>3687</v>
      </c>
      <c r="J997" s="430" t="s">
        <v>3688</v>
      </c>
      <c r="K997" s="404" t="s">
        <v>9458</v>
      </c>
      <c r="L997"/>
      <c r="M997"/>
      <c r="N997"/>
      <c r="O997"/>
      <c r="P997"/>
      <c r="Q997"/>
      <c r="R997"/>
    </row>
    <row r="998" spans="1:18" ht="15" customHeight="1" thickBot="1">
      <c r="A998" s="413" t="s">
        <v>972</v>
      </c>
      <c r="B998" s="419">
        <v>135</v>
      </c>
      <c r="C998" s="419" t="s">
        <v>9419</v>
      </c>
      <c r="D998" s="407" t="s">
        <v>9069</v>
      </c>
      <c r="E998" s="413" t="s">
        <v>973</v>
      </c>
      <c r="F998" s="417" t="s">
        <v>23</v>
      </c>
      <c r="G998" s="418" t="s">
        <v>1434</v>
      </c>
      <c r="H998" s="416" t="s">
        <v>3690</v>
      </c>
      <c r="I998" s="431" t="s">
        <v>3689</v>
      </c>
      <c r="J998" s="430" t="s">
        <v>3690</v>
      </c>
      <c r="K998" s="404" t="s">
        <v>9070</v>
      </c>
      <c r="L998"/>
      <c r="M998"/>
      <c r="N998"/>
      <c r="O998"/>
      <c r="P998"/>
      <c r="Q998"/>
      <c r="R998"/>
    </row>
    <row r="999" spans="1:18" ht="15" customHeight="1" thickBot="1">
      <c r="A999" s="413" t="s">
        <v>972</v>
      </c>
      <c r="B999" s="419">
        <v>136</v>
      </c>
      <c r="C999" s="419" t="s">
        <v>9422</v>
      </c>
      <c r="D999" s="407" t="s">
        <v>9127</v>
      </c>
      <c r="E999" s="413" t="s">
        <v>973</v>
      </c>
      <c r="F999" s="417" t="s">
        <v>23</v>
      </c>
      <c r="G999" s="418" t="s">
        <v>1434</v>
      </c>
      <c r="H999" s="416" t="s">
        <v>3692</v>
      </c>
      <c r="I999" s="431" t="s">
        <v>3691</v>
      </c>
      <c r="J999" s="430" t="s">
        <v>3692</v>
      </c>
      <c r="K999" s="404" t="s">
        <v>9128</v>
      </c>
      <c r="L999"/>
      <c r="M999"/>
      <c r="N999"/>
      <c r="O999"/>
      <c r="P999"/>
      <c r="Q999"/>
      <c r="R999"/>
    </row>
    <row r="1000" spans="1:18" ht="15" customHeight="1" thickBot="1">
      <c r="A1000" s="413" t="s">
        <v>972</v>
      </c>
      <c r="B1000" s="419">
        <v>137</v>
      </c>
      <c r="C1000" s="419" t="s">
        <v>9424</v>
      </c>
      <c r="D1000" s="407" t="s">
        <v>9236</v>
      </c>
      <c r="E1000" s="413" t="s">
        <v>973</v>
      </c>
      <c r="F1000" s="417" t="s">
        <v>23</v>
      </c>
      <c r="G1000" s="418" t="s">
        <v>1434</v>
      </c>
      <c r="H1000" s="416" t="s">
        <v>3694</v>
      </c>
      <c r="I1000" s="431" t="s">
        <v>3693</v>
      </c>
      <c r="J1000" s="430" t="s">
        <v>3694</v>
      </c>
      <c r="K1000" s="404" t="s">
        <v>9237</v>
      </c>
      <c r="L1000"/>
      <c r="M1000"/>
      <c r="N1000"/>
      <c r="O1000"/>
      <c r="P1000"/>
      <c r="Q1000"/>
      <c r="R1000"/>
    </row>
    <row r="1001" spans="1:18" ht="15" customHeight="1" thickBot="1">
      <c r="A1001" s="413" t="s">
        <v>972</v>
      </c>
      <c r="B1001" s="419">
        <v>138</v>
      </c>
      <c r="C1001" s="419" t="s">
        <v>9427</v>
      </c>
      <c r="D1001" s="407" t="s">
        <v>9072</v>
      </c>
      <c r="E1001" s="413" t="s">
        <v>973</v>
      </c>
      <c r="F1001" s="417" t="s">
        <v>23</v>
      </c>
      <c r="G1001" s="418" t="s">
        <v>1434</v>
      </c>
      <c r="H1001" s="416" t="s">
        <v>3696</v>
      </c>
      <c r="I1001" s="431" t="s">
        <v>3695</v>
      </c>
      <c r="J1001" s="430" t="s">
        <v>3696</v>
      </c>
      <c r="K1001" s="404" t="s">
        <v>9073</v>
      </c>
      <c r="L1001"/>
      <c r="M1001"/>
      <c r="N1001"/>
      <c r="O1001"/>
      <c r="P1001"/>
      <c r="Q1001"/>
      <c r="R1001"/>
    </row>
    <row r="1002" spans="1:18" ht="15" customHeight="1" thickBot="1">
      <c r="A1002" s="413" t="s">
        <v>972</v>
      </c>
      <c r="B1002" s="419">
        <v>139</v>
      </c>
      <c r="C1002" s="419" t="s">
        <v>9431</v>
      </c>
      <c r="D1002" s="407" t="s">
        <v>9075</v>
      </c>
      <c r="E1002" s="413" t="s">
        <v>973</v>
      </c>
      <c r="F1002" s="417" t="s">
        <v>23</v>
      </c>
      <c r="G1002" s="418" t="s">
        <v>1434</v>
      </c>
      <c r="H1002" s="416" t="s">
        <v>3698</v>
      </c>
      <c r="I1002" s="431" t="s">
        <v>3697</v>
      </c>
      <c r="J1002" s="430" t="s">
        <v>3698</v>
      </c>
      <c r="K1002" s="404" t="s">
        <v>9076</v>
      </c>
      <c r="L1002"/>
      <c r="M1002"/>
      <c r="N1002"/>
      <c r="O1002"/>
      <c r="P1002"/>
      <c r="Q1002"/>
      <c r="R1002"/>
    </row>
    <row r="1003" spans="1:18" ht="15" customHeight="1" thickBot="1">
      <c r="A1003" s="413" t="s">
        <v>972</v>
      </c>
      <c r="B1003" s="419">
        <v>140</v>
      </c>
      <c r="C1003" s="419" t="s">
        <v>9433</v>
      </c>
      <c r="D1003" s="407" t="s">
        <v>9372</v>
      </c>
      <c r="E1003" s="413" t="s">
        <v>973</v>
      </c>
      <c r="F1003" s="417" t="s">
        <v>23</v>
      </c>
      <c r="G1003" s="418" t="s">
        <v>1434</v>
      </c>
      <c r="H1003" s="416" t="s">
        <v>3700</v>
      </c>
      <c r="I1003" s="431" t="s">
        <v>3699</v>
      </c>
      <c r="J1003" s="430" t="s">
        <v>3700</v>
      </c>
      <c r="K1003" s="404" t="s">
        <v>9373</v>
      </c>
      <c r="L1003"/>
      <c r="M1003"/>
      <c r="N1003"/>
      <c r="O1003"/>
      <c r="P1003"/>
      <c r="Q1003"/>
      <c r="R1003"/>
    </row>
    <row r="1004" spans="1:18" ht="15" customHeight="1" thickBot="1">
      <c r="A1004" s="413" t="s">
        <v>972</v>
      </c>
      <c r="B1004" s="419">
        <v>141</v>
      </c>
      <c r="C1004" s="419" t="s">
        <v>9436</v>
      </c>
      <c r="D1004" s="407" t="s">
        <v>9048</v>
      </c>
      <c r="E1004" s="413" t="s">
        <v>973</v>
      </c>
      <c r="F1004" s="417" t="s">
        <v>23</v>
      </c>
      <c r="G1004" s="418" t="s">
        <v>1434</v>
      </c>
      <c r="H1004" s="416" t="s">
        <v>3702</v>
      </c>
      <c r="I1004" s="431" t="s">
        <v>3701</v>
      </c>
      <c r="J1004" s="430" t="s">
        <v>3702</v>
      </c>
      <c r="K1004" s="404" t="s">
        <v>9049</v>
      </c>
      <c r="L1004"/>
      <c r="M1004"/>
      <c r="N1004"/>
      <c r="O1004"/>
      <c r="P1004"/>
      <c r="Q1004"/>
      <c r="R1004"/>
    </row>
    <row r="1005" spans="1:18" ht="15" customHeight="1" thickBot="1">
      <c r="A1005" s="413" t="s">
        <v>972</v>
      </c>
      <c r="B1005" s="419">
        <v>142</v>
      </c>
      <c r="C1005" s="419" t="s">
        <v>9440</v>
      </c>
      <c r="D1005" s="407" t="s">
        <v>9257</v>
      </c>
      <c r="E1005" s="413" t="s">
        <v>973</v>
      </c>
      <c r="F1005" s="417" t="s">
        <v>23</v>
      </c>
      <c r="G1005" s="418" t="s">
        <v>1434</v>
      </c>
      <c r="H1005" s="416" t="s">
        <v>5597</v>
      </c>
      <c r="I1005" s="431" t="s">
        <v>5598</v>
      </c>
      <c r="J1005" s="430" t="s">
        <v>5597</v>
      </c>
      <c r="K1005" s="404" t="s">
        <v>9258</v>
      </c>
      <c r="L1005"/>
      <c r="M1005"/>
      <c r="N1005"/>
      <c r="O1005"/>
      <c r="P1005"/>
      <c r="Q1005"/>
      <c r="R1005"/>
    </row>
    <row r="1006" spans="1:18" ht="15" customHeight="1" thickBot="1">
      <c r="A1006" s="413" t="s">
        <v>972</v>
      </c>
      <c r="B1006" s="419">
        <v>143</v>
      </c>
      <c r="C1006" s="419" t="s">
        <v>9443</v>
      </c>
      <c r="D1006" s="407" t="s">
        <v>9133</v>
      </c>
      <c r="E1006" s="413" t="s">
        <v>973</v>
      </c>
      <c r="F1006" s="417" t="s">
        <v>23</v>
      </c>
      <c r="G1006" s="418" t="s">
        <v>1434</v>
      </c>
      <c r="H1006" s="416" t="s">
        <v>3704</v>
      </c>
      <c r="I1006" s="431" t="s">
        <v>3703</v>
      </c>
      <c r="J1006" s="430" t="s">
        <v>3704</v>
      </c>
      <c r="K1006" s="404" t="s">
        <v>9134</v>
      </c>
      <c r="L1006"/>
      <c r="M1006"/>
      <c r="N1006"/>
      <c r="O1006"/>
      <c r="P1006"/>
      <c r="Q1006"/>
      <c r="R1006"/>
    </row>
    <row r="1007" spans="1:18" ht="15" customHeight="1" thickBot="1">
      <c r="A1007" s="413" t="s">
        <v>972</v>
      </c>
      <c r="B1007" s="419">
        <v>144</v>
      </c>
      <c r="C1007" s="419" t="s">
        <v>9447</v>
      </c>
      <c r="D1007" s="407" t="s">
        <v>9393</v>
      </c>
      <c r="E1007" s="413" t="s">
        <v>973</v>
      </c>
      <c r="F1007" s="417" t="s">
        <v>23</v>
      </c>
      <c r="G1007" s="418" t="s">
        <v>1434</v>
      </c>
      <c r="H1007" s="416" t="s">
        <v>3706</v>
      </c>
      <c r="I1007" s="431" t="s">
        <v>3705</v>
      </c>
      <c r="J1007" s="430" t="s">
        <v>3706</v>
      </c>
      <c r="K1007" s="404" t="s">
        <v>9394</v>
      </c>
      <c r="L1007"/>
      <c r="M1007"/>
      <c r="N1007"/>
      <c r="O1007"/>
      <c r="P1007"/>
      <c r="Q1007"/>
      <c r="R1007"/>
    </row>
    <row r="1008" spans="1:18" ht="15" customHeight="1" thickBot="1">
      <c r="A1008" s="413" t="s">
        <v>972</v>
      </c>
      <c r="B1008" s="419">
        <v>145</v>
      </c>
      <c r="C1008" s="419" t="s">
        <v>9450</v>
      </c>
      <c r="D1008" s="407" t="s">
        <v>9350</v>
      </c>
      <c r="E1008" s="413" t="s">
        <v>973</v>
      </c>
      <c r="F1008" s="417" t="s">
        <v>23</v>
      </c>
      <c r="G1008" s="418" t="s">
        <v>1434</v>
      </c>
      <c r="H1008" s="416" t="s">
        <v>4038</v>
      </c>
      <c r="I1008" s="431" t="s">
        <v>4039</v>
      </c>
      <c r="J1008" s="430" t="s">
        <v>4038</v>
      </c>
      <c r="K1008" s="404" t="s">
        <v>9351</v>
      </c>
      <c r="L1008"/>
      <c r="M1008"/>
      <c r="N1008"/>
      <c r="O1008"/>
      <c r="P1008"/>
      <c r="Q1008"/>
      <c r="R1008"/>
    </row>
    <row r="1009" spans="1:18" ht="15" customHeight="1" thickBot="1">
      <c r="A1009" s="413" t="s">
        <v>972</v>
      </c>
      <c r="B1009" s="419">
        <v>146</v>
      </c>
      <c r="C1009" s="419" t="s">
        <v>9453</v>
      </c>
      <c r="D1009" s="407" t="s">
        <v>9078</v>
      </c>
      <c r="E1009" s="413" t="s">
        <v>973</v>
      </c>
      <c r="F1009" s="417" t="s">
        <v>23</v>
      </c>
      <c r="G1009" s="418" t="s">
        <v>1434</v>
      </c>
      <c r="H1009" s="416" t="s">
        <v>3708</v>
      </c>
      <c r="I1009" s="431" t="s">
        <v>3707</v>
      </c>
      <c r="J1009" s="430" t="s">
        <v>3708</v>
      </c>
      <c r="K1009" s="404" t="s">
        <v>9079</v>
      </c>
      <c r="L1009"/>
      <c r="M1009"/>
      <c r="N1009"/>
      <c r="O1009"/>
      <c r="P1009"/>
      <c r="Q1009"/>
      <c r="R1009"/>
    </row>
    <row r="1010" spans="1:18" ht="15" customHeight="1" thickBot="1">
      <c r="A1010" s="413" t="s">
        <v>972</v>
      </c>
      <c r="B1010" s="419">
        <v>147</v>
      </c>
      <c r="C1010" s="419" t="s">
        <v>9456</v>
      </c>
      <c r="D1010" s="407" t="s">
        <v>9506</v>
      </c>
      <c r="E1010" s="413" t="s">
        <v>973</v>
      </c>
      <c r="F1010" s="417" t="s">
        <v>23</v>
      </c>
      <c r="G1010" s="418" t="s">
        <v>1434</v>
      </c>
      <c r="H1010" s="416" t="s">
        <v>9507</v>
      </c>
      <c r="I1010" s="431" t="s">
        <v>9508</v>
      </c>
      <c r="J1010" s="430" t="s">
        <v>9507</v>
      </c>
      <c r="K1010" s="404" t="s">
        <v>9312</v>
      </c>
      <c r="L1010"/>
      <c r="M1010"/>
      <c r="N1010"/>
      <c r="O1010"/>
      <c r="P1010"/>
      <c r="Q1010"/>
      <c r="R1010"/>
    </row>
    <row r="1011" spans="1:18" ht="15" customHeight="1" thickBot="1">
      <c r="A1011" s="413" t="s">
        <v>972</v>
      </c>
      <c r="B1011" s="419">
        <v>148</v>
      </c>
      <c r="C1011" s="419" t="s">
        <v>9459</v>
      </c>
      <c r="D1011" s="407" t="s">
        <v>9502</v>
      </c>
      <c r="E1011" s="413" t="s">
        <v>973</v>
      </c>
      <c r="F1011" s="417" t="s">
        <v>23</v>
      </c>
      <c r="G1011" s="418" t="s">
        <v>1434</v>
      </c>
      <c r="H1011" s="416" t="s">
        <v>9503</v>
      </c>
      <c r="I1011" s="431" t="s">
        <v>9504</v>
      </c>
      <c r="J1011" s="430" t="s">
        <v>9503</v>
      </c>
      <c r="K1011" s="404" t="s">
        <v>9379</v>
      </c>
      <c r="L1011"/>
      <c r="M1011"/>
      <c r="N1011"/>
      <c r="O1011"/>
      <c r="P1011"/>
      <c r="Q1011"/>
      <c r="R1011"/>
    </row>
    <row r="1012" spans="1:18" ht="15" customHeight="1" thickBot="1">
      <c r="A1012" s="413" t="s">
        <v>972</v>
      </c>
      <c r="B1012" s="419">
        <v>149</v>
      </c>
      <c r="C1012" s="419" t="s">
        <v>9462</v>
      </c>
      <c r="D1012" s="407" t="s">
        <v>9490</v>
      </c>
      <c r="E1012" s="413" t="s">
        <v>973</v>
      </c>
      <c r="F1012" s="417" t="s">
        <v>23</v>
      </c>
      <c r="G1012" s="418" t="s">
        <v>1434</v>
      </c>
      <c r="H1012" s="416" t="s">
        <v>5599</v>
      </c>
      <c r="I1012" s="431" t="s">
        <v>5600</v>
      </c>
      <c r="J1012" s="430" t="s">
        <v>5599</v>
      </c>
      <c r="K1012" s="404" t="s">
        <v>9491</v>
      </c>
      <c r="L1012"/>
      <c r="M1012"/>
      <c r="N1012"/>
      <c r="O1012"/>
      <c r="P1012"/>
      <c r="Q1012"/>
      <c r="R1012"/>
    </row>
    <row r="1013" spans="1:18" ht="15" customHeight="1" thickBot="1">
      <c r="A1013" s="413" t="s">
        <v>972</v>
      </c>
      <c r="B1013" s="419">
        <v>150</v>
      </c>
      <c r="C1013" s="419" t="s">
        <v>9465</v>
      </c>
      <c r="D1013" s="407" t="s">
        <v>9497</v>
      </c>
      <c r="E1013" s="413" t="s">
        <v>973</v>
      </c>
      <c r="F1013" s="417" t="s">
        <v>23</v>
      </c>
      <c r="G1013" s="418" t="s">
        <v>1434</v>
      </c>
      <c r="H1013" s="416" t="s">
        <v>9498</v>
      </c>
      <c r="I1013" s="431" t="s">
        <v>9499</v>
      </c>
      <c r="J1013" s="430" t="s">
        <v>9498</v>
      </c>
      <c r="K1013" s="404" t="s">
        <v>9500</v>
      </c>
      <c r="L1013"/>
      <c r="M1013"/>
      <c r="N1013"/>
      <c r="O1013"/>
      <c r="P1013"/>
      <c r="Q1013"/>
      <c r="R1013"/>
    </row>
    <row r="1014" spans="1:18" ht="15" customHeight="1" thickBot="1">
      <c r="A1014" s="413" t="s">
        <v>972</v>
      </c>
      <c r="B1014" s="419">
        <v>151</v>
      </c>
      <c r="C1014" s="419" t="s">
        <v>9468</v>
      </c>
      <c r="D1014" s="407" t="s">
        <v>9493</v>
      </c>
      <c r="E1014" s="413" t="s">
        <v>973</v>
      </c>
      <c r="F1014" s="417" t="s">
        <v>23</v>
      </c>
      <c r="G1014" s="418" t="s">
        <v>1434</v>
      </c>
      <c r="H1014" s="416" t="s">
        <v>9494</v>
      </c>
      <c r="I1014" s="431" t="s">
        <v>5601</v>
      </c>
      <c r="J1014" s="430" t="s">
        <v>9494</v>
      </c>
      <c r="K1014" s="404" t="s">
        <v>9495</v>
      </c>
      <c r="L1014"/>
      <c r="M1014"/>
      <c r="N1014"/>
      <c r="O1014"/>
      <c r="P1014"/>
      <c r="Q1014"/>
      <c r="R1014"/>
    </row>
    <row r="1015" spans="1:18" ht="15" customHeight="1" thickBot="1">
      <c r="A1015" s="413" t="s">
        <v>972</v>
      </c>
      <c r="B1015" s="419">
        <v>152</v>
      </c>
      <c r="C1015" s="419" t="s">
        <v>9471</v>
      </c>
      <c r="D1015" s="407" t="s">
        <v>9487</v>
      </c>
      <c r="E1015" s="413" t="s">
        <v>973</v>
      </c>
      <c r="F1015" s="417" t="s">
        <v>23</v>
      </c>
      <c r="G1015" s="418" t="s">
        <v>1434</v>
      </c>
      <c r="H1015" s="416" t="s">
        <v>5602</v>
      </c>
      <c r="I1015" s="431" t="s">
        <v>3709</v>
      </c>
      <c r="J1015" s="430" t="s">
        <v>5602</v>
      </c>
      <c r="K1015" s="404" t="s">
        <v>9488</v>
      </c>
      <c r="L1015"/>
      <c r="M1015"/>
      <c r="N1015"/>
      <c r="O1015"/>
      <c r="P1015"/>
      <c r="Q1015"/>
      <c r="R1015"/>
    </row>
    <row r="1016" spans="1:18" ht="15" customHeight="1" thickBot="1">
      <c r="A1016" s="413" t="s">
        <v>972</v>
      </c>
      <c r="B1016" s="419">
        <v>153</v>
      </c>
      <c r="C1016" s="419" t="s">
        <v>9474</v>
      </c>
      <c r="D1016" s="407" t="s">
        <v>9478</v>
      </c>
      <c r="E1016" s="413" t="s">
        <v>973</v>
      </c>
      <c r="F1016" s="417" t="s">
        <v>23</v>
      </c>
      <c r="G1016" s="418" t="s">
        <v>1434</v>
      </c>
      <c r="H1016" s="416" t="s">
        <v>5603</v>
      </c>
      <c r="I1016" s="431" t="s">
        <v>5604</v>
      </c>
      <c r="J1016" s="430" t="s">
        <v>5603</v>
      </c>
      <c r="K1016" s="404" t="s">
        <v>9479</v>
      </c>
      <c r="L1016"/>
      <c r="M1016"/>
      <c r="N1016"/>
      <c r="O1016"/>
      <c r="P1016"/>
      <c r="Q1016"/>
      <c r="R1016"/>
    </row>
    <row r="1017" spans="1:18" ht="15" customHeight="1" thickBot="1">
      <c r="A1017" s="413" t="s">
        <v>972</v>
      </c>
      <c r="B1017" s="419">
        <v>154</v>
      </c>
      <c r="C1017" s="419" t="s">
        <v>9477</v>
      </c>
      <c r="D1017" s="407" t="s">
        <v>9197</v>
      </c>
      <c r="E1017" s="413" t="s">
        <v>973</v>
      </c>
      <c r="F1017" s="417" t="s">
        <v>23</v>
      </c>
      <c r="G1017" s="418" t="s">
        <v>1434</v>
      </c>
      <c r="H1017" s="416" t="s">
        <v>3711</v>
      </c>
      <c r="I1017" s="431" t="s">
        <v>3710</v>
      </c>
      <c r="J1017" s="430" t="s">
        <v>3711</v>
      </c>
      <c r="K1017" s="404" t="s">
        <v>9198</v>
      </c>
      <c r="L1017"/>
      <c r="M1017"/>
      <c r="N1017"/>
      <c r="O1017"/>
      <c r="P1017"/>
      <c r="Q1017"/>
      <c r="R1017"/>
    </row>
    <row r="1018" spans="1:18" ht="15" customHeight="1" thickBot="1">
      <c r="A1018" s="413" t="s">
        <v>972</v>
      </c>
      <c r="B1018" s="419">
        <v>155</v>
      </c>
      <c r="C1018" s="419" t="s">
        <v>9480</v>
      </c>
      <c r="D1018" s="407" t="s">
        <v>9356</v>
      </c>
      <c r="E1018" s="413" t="s">
        <v>973</v>
      </c>
      <c r="F1018" s="417" t="s">
        <v>23</v>
      </c>
      <c r="G1018" s="418" t="s">
        <v>1434</v>
      </c>
      <c r="H1018" s="416" t="s">
        <v>3713</v>
      </c>
      <c r="I1018" s="431" t="s">
        <v>3712</v>
      </c>
      <c r="J1018" s="430" t="s">
        <v>3713</v>
      </c>
      <c r="K1018" s="404" t="s">
        <v>9357</v>
      </c>
      <c r="L1018"/>
      <c r="M1018"/>
      <c r="N1018"/>
      <c r="O1018"/>
      <c r="P1018"/>
      <c r="Q1018"/>
      <c r="R1018"/>
    </row>
    <row r="1019" spans="1:18" ht="15" customHeight="1" thickBot="1">
      <c r="A1019" s="413" t="s">
        <v>972</v>
      </c>
      <c r="B1019" s="419">
        <v>156</v>
      </c>
      <c r="C1019" s="419" t="s">
        <v>9483</v>
      </c>
      <c r="D1019" s="407" t="s">
        <v>9293</v>
      </c>
      <c r="E1019" s="413" t="s">
        <v>973</v>
      </c>
      <c r="F1019" s="417" t="s">
        <v>23</v>
      </c>
      <c r="G1019" s="418" t="s">
        <v>1434</v>
      </c>
      <c r="H1019" s="416" t="s">
        <v>3715</v>
      </c>
      <c r="I1019" s="431" t="s">
        <v>3714</v>
      </c>
      <c r="J1019" s="430" t="s">
        <v>3715</v>
      </c>
      <c r="K1019" s="404" t="s">
        <v>9294</v>
      </c>
      <c r="L1019"/>
      <c r="M1019"/>
      <c r="N1019"/>
      <c r="O1019"/>
      <c r="P1019"/>
      <c r="Q1019"/>
      <c r="R1019"/>
    </row>
    <row r="1020" spans="1:18" ht="15" customHeight="1" thickBot="1">
      <c r="A1020" s="413" t="s">
        <v>972</v>
      </c>
      <c r="B1020" s="419">
        <v>157</v>
      </c>
      <c r="C1020" s="419" t="s">
        <v>9486</v>
      </c>
      <c r="D1020" s="407" t="s">
        <v>9408</v>
      </c>
      <c r="E1020" s="413" t="s">
        <v>973</v>
      </c>
      <c r="F1020" s="417" t="s">
        <v>23</v>
      </c>
      <c r="G1020" s="418" t="s">
        <v>1434</v>
      </c>
      <c r="H1020" s="416" t="s">
        <v>3717</v>
      </c>
      <c r="I1020" s="431" t="s">
        <v>3716</v>
      </c>
      <c r="J1020" s="430" t="s">
        <v>3717</v>
      </c>
      <c r="K1020" s="404" t="s">
        <v>9409</v>
      </c>
      <c r="L1020"/>
      <c r="M1020"/>
      <c r="N1020"/>
      <c r="O1020"/>
      <c r="P1020"/>
      <c r="Q1020"/>
      <c r="R1020"/>
    </row>
    <row r="1021" spans="1:18" ht="15" customHeight="1" thickBot="1">
      <c r="A1021" s="413" t="s">
        <v>972</v>
      </c>
      <c r="B1021" s="419">
        <v>158</v>
      </c>
      <c r="C1021" s="419" t="s">
        <v>9489</v>
      </c>
      <c r="D1021" s="407" t="s">
        <v>9021</v>
      </c>
      <c r="E1021" s="413" t="s">
        <v>973</v>
      </c>
      <c r="F1021" s="417" t="s">
        <v>23</v>
      </c>
      <c r="G1021" s="418" t="s">
        <v>1434</v>
      </c>
      <c r="H1021" s="416" t="s">
        <v>3719</v>
      </c>
      <c r="I1021" s="431" t="s">
        <v>3718</v>
      </c>
      <c r="J1021" s="430" t="s">
        <v>3719</v>
      </c>
      <c r="K1021" s="404" t="s">
        <v>9022</v>
      </c>
      <c r="L1021"/>
      <c r="M1021"/>
      <c r="N1021"/>
      <c r="O1021"/>
      <c r="P1021"/>
      <c r="Q1021"/>
      <c r="R1021"/>
    </row>
    <row r="1022" spans="1:18" ht="15" customHeight="1" thickBot="1">
      <c r="A1022" s="413" t="s">
        <v>972</v>
      </c>
      <c r="B1022" s="419">
        <v>159</v>
      </c>
      <c r="C1022" s="419" t="s">
        <v>9492</v>
      </c>
      <c r="D1022" s="407" t="s">
        <v>9102</v>
      </c>
      <c r="E1022" s="413" t="s">
        <v>973</v>
      </c>
      <c r="F1022" s="417" t="s">
        <v>23</v>
      </c>
      <c r="G1022" s="418" t="s">
        <v>1434</v>
      </c>
      <c r="H1022" s="416" t="s">
        <v>3721</v>
      </c>
      <c r="I1022" s="431" t="s">
        <v>3720</v>
      </c>
      <c r="J1022" s="430" t="s">
        <v>3721</v>
      </c>
      <c r="K1022" s="404" t="s">
        <v>9103</v>
      </c>
      <c r="L1022"/>
      <c r="M1022"/>
      <c r="N1022"/>
      <c r="O1022"/>
      <c r="P1022"/>
      <c r="Q1022"/>
      <c r="R1022"/>
    </row>
    <row r="1023" spans="1:18" ht="15" customHeight="1" thickBot="1">
      <c r="A1023" s="413" t="s">
        <v>972</v>
      </c>
      <c r="B1023" s="419">
        <v>160</v>
      </c>
      <c r="C1023" s="419" t="s">
        <v>9496</v>
      </c>
      <c r="D1023" s="407" t="s">
        <v>9239</v>
      </c>
      <c r="E1023" s="413" t="s">
        <v>973</v>
      </c>
      <c r="F1023" s="417" t="s">
        <v>23</v>
      </c>
      <c r="G1023" s="418" t="s">
        <v>1434</v>
      </c>
      <c r="H1023" s="416" t="s">
        <v>3723</v>
      </c>
      <c r="I1023" s="431" t="s">
        <v>3722</v>
      </c>
      <c r="J1023" s="430" t="s">
        <v>3723</v>
      </c>
      <c r="K1023" s="404" t="s">
        <v>9240</v>
      </c>
      <c r="L1023"/>
      <c r="M1023"/>
      <c r="N1023"/>
      <c r="O1023"/>
      <c r="P1023"/>
      <c r="Q1023"/>
      <c r="R1023"/>
    </row>
    <row r="1024" spans="1:18" ht="15" customHeight="1" thickBot="1">
      <c r="A1024" s="413" t="s">
        <v>972</v>
      </c>
      <c r="B1024" s="419">
        <v>161</v>
      </c>
      <c r="C1024" s="419" t="s">
        <v>9501</v>
      </c>
      <c r="D1024" s="407" t="s">
        <v>9136</v>
      </c>
      <c r="E1024" s="413" t="s">
        <v>973</v>
      </c>
      <c r="F1024" s="417" t="s">
        <v>23</v>
      </c>
      <c r="G1024" s="418" t="s">
        <v>1434</v>
      </c>
      <c r="H1024" s="416" t="s">
        <v>5605</v>
      </c>
      <c r="I1024" s="431" t="s">
        <v>5606</v>
      </c>
      <c r="J1024" s="430" t="s">
        <v>5605</v>
      </c>
      <c r="K1024" s="404" t="s">
        <v>9137</v>
      </c>
      <c r="L1024"/>
      <c r="M1024"/>
      <c r="N1024"/>
      <c r="O1024"/>
      <c r="P1024"/>
      <c r="Q1024"/>
      <c r="R1024"/>
    </row>
    <row r="1025" spans="1:18" ht="15" customHeight="1" thickBot="1">
      <c r="A1025" s="413" t="s">
        <v>972</v>
      </c>
      <c r="B1025" s="419">
        <v>162</v>
      </c>
      <c r="C1025" s="419" t="s">
        <v>9505</v>
      </c>
      <c r="D1025" s="407" t="s">
        <v>9390</v>
      </c>
      <c r="E1025" s="413" t="s">
        <v>973</v>
      </c>
      <c r="F1025" s="417" t="s">
        <v>23</v>
      </c>
      <c r="G1025" s="418" t="s">
        <v>1434</v>
      </c>
      <c r="H1025" s="416" t="s">
        <v>3725</v>
      </c>
      <c r="I1025" s="431" t="s">
        <v>3724</v>
      </c>
      <c r="J1025" s="430" t="s">
        <v>3725</v>
      </c>
      <c r="K1025" s="404" t="s">
        <v>9391</v>
      </c>
      <c r="L1025"/>
      <c r="M1025"/>
      <c r="N1025"/>
      <c r="O1025"/>
      <c r="P1025"/>
      <c r="Q1025"/>
      <c r="R1025"/>
    </row>
    <row r="1026" spans="1:18" ht="15" customHeight="1" thickBot="1">
      <c r="A1026" s="413" t="s">
        <v>972</v>
      </c>
      <c r="B1026" s="419">
        <v>163</v>
      </c>
      <c r="C1026" s="419" t="s">
        <v>9509</v>
      </c>
      <c r="D1026" s="407" t="s">
        <v>9369</v>
      </c>
      <c r="E1026" s="413" t="s">
        <v>973</v>
      </c>
      <c r="F1026" s="417" t="s">
        <v>23</v>
      </c>
      <c r="G1026" s="418" t="s">
        <v>1434</v>
      </c>
      <c r="H1026" s="416" t="s">
        <v>3727</v>
      </c>
      <c r="I1026" s="431" t="s">
        <v>3726</v>
      </c>
      <c r="J1026" s="430" t="s">
        <v>3727</v>
      </c>
      <c r="K1026" s="404" t="s">
        <v>9370</v>
      </c>
      <c r="L1026"/>
      <c r="M1026"/>
      <c r="N1026"/>
      <c r="O1026"/>
      <c r="P1026"/>
      <c r="Q1026"/>
      <c r="R1026"/>
    </row>
    <row r="1027" spans="1:18" ht="15" customHeight="1" thickBot="1">
      <c r="A1027" s="413" t="s">
        <v>974</v>
      </c>
      <c r="B1027" s="419">
        <v>1</v>
      </c>
      <c r="C1027" s="419" t="s">
        <v>9513</v>
      </c>
      <c r="D1027" s="407" t="s">
        <v>9514</v>
      </c>
      <c r="E1027" s="413" t="s">
        <v>975</v>
      </c>
      <c r="F1027" s="417" t="s">
        <v>18</v>
      </c>
      <c r="G1027" s="418" t="s">
        <v>1434</v>
      </c>
      <c r="H1027" s="416" t="s">
        <v>2789</v>
      </c>
      <c r="I1027" s="431" t="s">
        <v>975</v>
      </c>
      <c r="J1027" s="430" t="s">
        <v>2789</v>
      </c>
      <c r="K1027" s="404" t="s">
        <v>9515</v>
      </c>
      <c r="L1027"/>
      <c r="M1027"/>
      <c r="N1027"/>
      <c r="O1027"/>
      <c r="P1027"/>
      <c r="Q1027"/>
      <c r="R1027"/>
    </row>
    <row r="1028" spans="1:18" ht="15" customHeight="1" thickBot="1">
      <c r="A1028" s="413" t="s">
        <v>976</v>
      </c>
      <c r="B1028" s="419">
        <v>1</v>
      </c>
      <c r="C1028" s="419" t="s">
        <v>9516</v>
      </c>
      <c r="D1028" s="407" t="s">
        <v>9517</v>
      </c>
      <c r="E1028" s="413" t="s">
        <v>977</v>
      </c>
      <c r="F1028" s="417" t="s">
        <v>18</v>
      </c>
      <c r="G1028" s="418" t="s">
        <v>1434</v>
      </c>
      <c r="H1028" s="416" t="s">
        <v>2790</v>
      </c>
      <c r="I1028" s="431" t="s">
        <v>977</v>
      </c>
      <c r="J1028" s="430" t="s">
        <v>2790</v>
      </c>
      <c r="K1028" s="404" t="s">
        <v>9518</v>
      </c>
      <c r="L1028"/>
      <c r="M1028"/>
      <c r="N1028"/>
      <c r="O1028"/>
      <c r="P1028"/>
      <c r="Q1028"/>
      <c r="R1028"/>
    </row>
    <row r="1029" spans="1:18" ht="15" customHeight="1" thickBot="1">
      <c r="A1029" s="413" t="s">
        <v>978</v>
      </c>
      <c r="B1029" s="419">
        <v>1</v>
      </c>
      <c r="C1029" s="419" t="s">
        <v>9519</v>
      </c>
      <c r="D1029" s="407" t="s">
        <v>9520</v>
      </c>
      <c r="E1029" s="413" t="s">
        <v>979</v>
      </c>
      <c r="F1029" s="417" t="s">
        <v>18</v>
      </c>
      <c r="G1029" s="418" t="s">
        <v>1434</v>
      </c>
      <c r="H1029" s="416" t="s">
        <v>2791</v>
      </c>
      <c r="I1029" s="431" t="s">
        <v>979</v>
      </c>
      <c r="J1029" s="430" t="s">
        <v>2791</v>
      </c>
      <c r="K1029" s="404" t="s">
        <v>9521</v>
      </c>
      <c r="L1029"/>
      <c r="M1029"/>
      <c r="N1029"/>
      <c r="O1029"/>
      <c r="P1029"/>
      <c r="Q1029"/>
      <c r="R1029"/>
    </row>
    <row r="1030" spans="1:18" ht="15" customHeight="1" thickBot="1">
      <c r="A1030" s="413" t="s">
        <v>980</v>
      </c>
      <c r="B1030" s="419">
        <v>1</v>
      </c>
      <c r="C1030" s="419" t="s">
        <v>9522</v>
      </c>
      <c r="D1030" s="407" t="s">
        <v>9523</v>
      </c>
      <c r="E1030" s="413" t="s">
        <v>981</v>
      </c>
      <c r="F1030" s="417" t="s">
        <v>23</v>
      </c>
      <c r="G1030" s="418" t="s">
        <v>1434</v>
      </c>
      <c r="H1030" s="416" t="s">
        <v>2793</v>
      </c>
      <c r="I1030" s="431" t="s">
        <v>2792</v>
      </c>
      <c r="J1030" s="430" t="s">
        <v>2793</v>
      </c>
      <c r="K1030" s="404" t="s">
        <v>9524</v>
      </c>
      <c r="L1030"/>
      <c r="M1030"/>
      <c r="N1030"/>
      <c r="O1030"/>
      <c r="P1030"/>
      <c r="Q1030"/>
      <c r="R1030"/>
    </row>
    <row r="1031" spans="1:18" ht="15" customHeight="1" thickBot="1">
      <c r="A1031" s="413" t="s">
        <v>980</v>
      </c>
      <c r="B1031" s="419">
        <v>2</v>
      </c>
      <c r="C1031" s="419" t="s">
        <v>9525</v>
      </c>
      <c r="D1031" s="407" t="s">
        <v>9526</v>
      </c>
      <c r="E1031" s="413" t="s">
        <v>981</v>
      </c>
      <c r="F1031" s="417" t="s">
        <v>23</v>
      </c>
      <c r="G1031" s="418" t="s">
        <v>1434</v>
      </c>
      <c r="H1031" s="416" t="s">
        <v>5607</v>
      </c>
      <c r="I1031" s="431" t="s">
        <v>5608</v>
      </c>
      <c r="J1031" s="430" t="s">
        <v>5607</v>
      </c>
      <c r="K1031" s="404" t="s">
        <v>9527</v>
      </c>
      <c r="L1031"/>
      <c r="M1031"/>
      <c r="N1031"/>
      <c r="O1031"/>
      <c r="P1031"/>
      <c r="Q1031"/>
      <c r="R1031"/>
    </row>
    <row r="1032" spans="1:18" ht="15" customHeight="1" thickBot="1">
      <c r="A1032" s="413" t="s">
        <v>982</v>
      </c>
      <c r="B1032" s="419">
        <v>1</v>
      </c>
      <c r="C1032" s="419" t="s">
        <v>9528</v>
      </c>
      <c r="D1032" s="407" t="s">
        <v>9532</v>
      </c>
      <c r="E1032" s="413" t="s">
        <v>983</v>
      </c>
      <c r="F1032" s="417" t="s">
        <v>23</v>
      </c>
      <c r="G1032" s="418" t="s">
        <v>1434</v>
      </c>
      <c r="H1032" s="416" t="s">
        <v>2795</v>
      </c>
      <c r="I1032" s="431" t="s">
        <v>2794</v>
      </c>
      <c r="J1032" s="430" t="s">
        <v>2795</v>
      </c>
      <c r="K1032" s="404" t="s">
        <v>9533</v>
      </c>
      <c r="L1032"/>
      <c r="M1032"/>
      <c r="N1032"/>
      <c r="O1032"/>
      <c r="P1032"/>
      <c r="Q1032"/>
      <c r="R1032"/>
    </row>
    <row r="1033" spans="1:18" ht="15" customHeight="1" thickBot="1">
      <c r="A1033" s="413" t="s">
        <v>982</v>
      </c>
      <c r="B1033" s="419">
        <v>2</v>
      </c>
      <c r="C1033" s="419" t="s">
        <v>9531</v>
      </c>
      <c r="D1033" s="407" t="s">
        <v>9529</v>
      </c>
      <c r="E1033" s="413" t="s">
        <v>983</v>
      </c>
      <c r="F1033" s="417" t="s">
        <v>23</v>
      </c>
      <c r="G1033" s="418" t="s">
        <v>1434</v>
      </c>
      <c r="H1033" s="416" t="s">
        <v>2797</v>
      </c>
      <c r="I1033" s="431" t="s">
        <v>2796</v>
      </c>
      <c r="J1033" s="430" t="s">
        <v>2797</v>
      </c>
      <c r="K1033" s="404" t="s">
        <v>9530</v>
      </c>
      <c r="L1033"/>
      <c r="M1033"/>
      <c r="N1033"/>
      <c r="O1033"/>
      <c r="P1033"/>
      <c r="Q1033"/>
      <c r="R1033"/>
    </row>
    <row r="1034" spans="1:18" ht="15" customHeight="1" thickBot="1">
      <c r="A1034" s="413" t="s">
        <v>984</v>
      </c>
      <c r="B1034" s="419">
        <v>1</v>
      </c>
      <c r="C1034" s="419" t="s">
        <v>9534</v>
      </c>
      <c r="D1034" s="407" t="s">
        <v>9535</v>
      </c>
      <c r="E1034" s="413" t="s">
        <v>985</v>
      </c>
      <c r="F1034" s="417" t="s">
        <v>23</v>
      </c>
      <c r="G1034" s="418" t="s">
        <v>1434</v>
      </c>
      <c r="H1034" s="416" t="s">
        <v>2799</v>
      </c>
      <c r="I1034" s="431" t="s">
        <v>2798</v>
      </c>
      <c r="J1034" s="430" t="s">
        <v>2799</v>
      </c>
      <c r="K1034" s="404" t="s">
        <v>9536</v>
      </c>
      <c r="L1034"/>
      <c r="M1034"/>
      <c r="N1034"/>
      <c r="O1034"/>
      <c r="P1034"/>
      <c r="Q1034"/>
      <c r="R1034"/>
    </row>
    <row r="1035" spans="1:18" ht="15" customHeight="1" thickBot="1">
      <c r="A1035" s="413" t="s">
        <v>984</v>
      </c>
      <c r="B1035" s="419">
        <v>2</v>
      </c>
      <c r="C1035" s="419" t="s">
        <v>9537</v>
      </c>
      <c r="D1035" s="407" t="s">
        <v>9538</v>
      </c>
      <c r="E1035" s="413" t="s">
        <v>985</v>
      </c>
      <c r="F1035" s="417" t="s">
        <v>23</v>
      </c>
      <c r="G1035" s="418" t="s">
        <v>1434</v>
      </c>
      <c r="H1035" s="416" t="s">
        <v>2801</v>
      </c>
      <c r="I1035" s="431" t="s">
        <v>2800</v>
      </c>
      <c r="J1035" s="430" t="s">
        <v>2801</v>
      </c>
      <c r="K1035" s="404" t="s">
        <v>9539</v>
      </c>
      <c r="L1035"/>
      <c r="M1035"/>
      <c r="N1035"/>
      <c r="O1035"/>
      <c r="P1035"/>
      <c r="Q1035"/>
      <c r="R1035"/>
    </row>
    <row r="1036" spans="1:18" ht="15" customHeight="1" thickBot="1">
      <c r="A1036" s="413" t="s">
        <v>986</v>
      </c>
      <c r="B1036" s="419">
        <v>1</v>
      </c>
      <c r="C1036" s="419" t="s">
        <v>9540</v>
      </c>
      <c r="D1036" s="407" t="s">
        <v>9547</v>
      </c>
      <c r="E1036" s="413" t="s">
        <v>987</v>
      </c>
      <c r="F1036" s="417" t="s">
        <v>23</v>
      </c>
      <c r="G1036" s="418" t="s">
        <v>1434</v>
      </c>
      <c r="H1036" s="416" t="s">
        <v>5609</v>
      </c>
      <c r="I1036" s="431" t="s">
        <v>5610</v>
      </c>
      <c r="J1036" s="430" t="s">
        <v>5609</v>
      </c>
      <c r="K1036" s="404" t="s">
        <v>9548</v>
      </c>
      <c r="L1036"/>
      <c r="M1036"/>
      <c r="N1036"/>
      <c r="O1036"/>
      <c r="P1036"/>
      <c r="Q1036"/>
      <c r="R1036"/>
    </row>
    <row r="1037" spans="1:18" ht="15" customHeight="1" thickBot="1">
      <c r="A1037" s="413" t="s">
        <v>986</v>
      </c>
      <c r="B1037" s="419">
        <v>2</v>
      </c>
      <c r="C1037" s="419" t="s">
        <v>9543</v>
      </c>
      <c r="D1037" s="407" t="s">
        <v>9544</v>
      </c>
      <c r="E1037" s="413" t="s">
        <v>987</v>
      </c>
      <c r="F1037" s="417" t="s">
        <v>23</v>
      </c>
      <c r="G1037" s="418" t="s">
        <v>1434</v>
      </c>
      <c r="H1037" s="416" t="s">
        <v>2803</v>
      </c>
      <c r="I1037" s="431" t="s">
        <v>2802</v>
      </c>
      <c r="J1037" s="430" t="s">
        <v>2803</v>
      </c>
      <c r="K1037" s="404" t="s">
        <v>9545</v>
      </c>
      <c r="L1037"/>
      <c r="M1037"/>
      <c r="N1037"/>
      <c r="O1037"/>
      <c r="P1037"/>
      <c r="Q1037"/>
      <c r="R1037"/>
    </row>
    <row r="1038" spans="1:18" ht="15" customHeight="1" thickBot="1">
      <c r="A1038" s="413" t="s">
        <v>986</v>
      </c>
      <c r="B1038" s="419">
        <v>3</v>
      </c>
      <c r="C1038" s="419" t="s">
        <v>9546</v>
      </c>
      <c r="D1038" s="407" t="s">
        <v>9541</v>
      </c>
      <c r="E1038" s="413" t="s">
        <v>987</v>
      </c>
      <c r="F1038" s="417" t="s">
        <v>23</v>
      </c>
      <c r="G1038" s="418" t="s">
        <v>1434</v>
      </c>
      <c r="H1038" s="416" t="s">
        <v>2805</v>
      </c>
      <c r="I1038" s="431" t="s">
        <v>2804</v>
      </c>
      <c r="J1038" s="430" t="s">
        <v>2805</v>
      </c>
      <c r="K1038" s="404" t="s">
        <v>9542</v>
      </c>
      <c r="L1038"/>
      <c r="M1038"/>
      <c r="N1038"/>
      <c r="O1038"/>
      <c r="P1038"/>
      <c r="Q1038"/>
      <c r="R1038"/>
    </row>
    <row r="1039" spans="1:18" ht="15" customHeight="1" thickBot="1">
      <c r="A1039" s="413" t="s">
        <v>988</v>
      </c>
      <c r="B1039" s="419">
        <v>1</v>
      </c>
      <c r="C1039" s="419" t="s">
        <v>9549</v>
      </c>
      <c r="D1039" s="407" t="s">
        <v>9635</v>
      </c>
      <c r="E1039" s="413" t="s">
        <v>989</v>
      </c>
      <c r="F1039" s="417" t="s">
        <v>23</v>
      </c>
      <c r="G1039" s="418" t="s">
        <v>1434</v>
      </c>
      <c r="H1039" s="416" t="s">
        <v>3729</v>
      </c>
      <c r="I1039" s="431" t="s">
        <v>3728</v>
      </c>
      <c r="J1039" s="430" t="s">
        <v>3729</v>
      </c>
      <c r="K1039" s="404" t="s">
        <v>9636</v>
      </c>
      <c r="L1039"/>
      <c r="M1039"/>
      <c r="N1039"/>
      <c r="O1039"/>
      <c r="P1039"/>
      <c r="Q1039"/>
      <c r="R1039"/>
    </row>
    <row r="1040" spans="1:18" ht="15" customHeight="1" thickBot="1">
      <c r="A1040" s="413" t="s">
        <v>988</v>
      </c>
      <c r="B1040" s="419">
        <v>2</v>
      </c>
      <c r="C1040" s="419" t="s">
        <v>9552</v>
      </c>
      <c r="D1040" s="407" t="s">
        <v>9559</v>
      </c>
      <c r="E1040" s="413" t="s">
        <v>989</v>
      </c>
      <c r="F1040" s="417" t="s">
        <v>23</v>
      </c>
      <c r="G1040" s="418" t="s">
        <v>1434</v>
      </c>
      <c r="H1040" s="416" t="s">
        <v>3731</v>
      </c>
      <c r="I1040" s="431" t="s">
        <v>3730</v>
      </c>
      <c r="J1040" s="430" t="s">
        <v>3731</v>
      </c>
      <c r="K1040" s="404" t="s">
        <v>9560</v>
      </c>
      <c r="L1040"/>
      <c r="M1040"/>
      <c r="N1040"/>
      <c r="O1040"/>
      <c r="P1040"/>
      <c r="Q1040"/>
      <c r="R1040"/>
    </row>
    <row r="1041" spans="1:18" ht="15" customHeight="1" thickBot="1">
      <c r="A1041" s="413" t="s">
        <v>988</v>
      </c>
      <c r="B1041" s="419">
        <v>3</v>
      </c>
      <c r="C1041" s="419" t="s">
        <v>9555</v>
      </c>
      <c r="D1041" s="407" t="s">
        <v>9589</v>
      </c>
      <c r="E1041" s="413" t="s">
        <v>989</v>
      </c>
      <c r="F1041" s="417" t="s">
        <v>23</v>
      </c>
      <c r="G1041" s="418" t="s">
        <v>1434</v>
      </c>
      <c r="H1041" s="416" t="s">
        <v>3733</v>
      </c>
      <c r="I1041" s="431" t="s">
        <v>3732</v>
      </c>
      <c r="J1041" s="430" t="s">
        <v>3733</v>
      </c>
      <c r="K1041" s="404" t="s">
        <v>9590</v>
      </c>
      <c r="L1041"/>
      <c r="M1041"/>
      <c r="N1041"/>
      <c r="O1041"/>
      <c r="P1041"/>
      <c r="Q1041"/>
      <c r="R1041"/>
    </row>
    <row r="1042" spans="1:18" ht="15" customHeight="1" thickBot="1">
      <c r="A1042" s="413" t="s">
        <v>988</v>
      </c>
      <c r="B1042" s="419">
        <v>4</v>
      </c>
      <c r="C1042" s="419" t="s">
        <v>9558</v>
      </c>
      <c r="D1042" s="407" t="s">
        <v>9604</v>
      </c>
      <c r="E1042" s="413" t="s">
        <v>989</v>
      </c>
      <c r="F1042" s="417" t="s">
        <v>23</v>
      </c>
      <c r="G1042" s="418" t="s">
        <v>1434</v>
      </c>
      <c r="H1042" s="416" t="s">
        <v>3735</v>
      </c>
      <c r="I1042" s="431" t="s">
        <v>3734</v>
      </c>
      <c r="J1042" s="430" t="s">
        <v>3735</v>
      </c>
      <c r="K1042" s="404" t="s">
        <v>9605</v>
      </c>
      <c r="L1042"/>
      <c r="M1042"/>
      <c r="N1042"/>
      <c r="O1042"/>
      <c r="P1042"/>
      <c r="Q1042"/>
      <c r="R1042"/>
    </row>
    <row r="1043" spans="1:18" ht="15" customHeight="1" thickBot="1">
      <c r="A1043" s="413" t="s">
        <v>988</v>
      </c>
      <c r="B1043" s="419">
        <v>5</v>
      </c>
      <c r="C1043" s="419" t="s">
        <v>9561</v>
      </c>
      <c r="D1043" s="407" t="s">
        <v>9616</v>
      </c>
      <c r="E1043" s="413" t="s">
        <v>989</v>
      </c>
      <c r="F1043" s="417" t="s">
        <v>23</v>
      </c>
      <c r="G1043" s="418" t="s">
        <v>1434</v>
      </c>
      <c r="H1043" s="416" t="s">
        <v>3737</v>
      </c>
      <c r="I1043" s="431" t="s">
        <v>3736</v>
      </c>
      <c r="J1043" s="430" t="s">
        <v>3737</v>
      </c>
      <c r="K1043" s="404" t="s">
        <v>9617</v>
      </c>
      <c r="L1043"/>
      <c r="M1043"/>
      <c r="N1043"/>
      <c r="O1043"/>
      <c r="P1043"/>
      <c r="Q1043"/>
      <c r="R1043"/>
    </row>
    <row r="1044" spans="1:18" ht="15" customHeight="1" thickBot="1">
      <c r="A1044" s="413" t="s">
        <v>988</v>
      </c>
      <c r="B1044" s="419">
        <v>6</v>
      </c>
      <c r="C1044" s="419" t="s">
        <v>9564</v>
      </c>
      <c r="D1044" s="407" t="s">
        <v>9583</v>
      </c>
      <c r="E1044" s="413" t="s">
        <v>989</v>
      </c>
      <c r="F1044" s="417" t="s">
        <v>23</v>
      </c>
      <c r="G1044" s="418" t="s">
        <v>1434</v>
      </c>
      <c r="H1044" s="416" t="s">
        <v>3739</v>
      </c>
      <c r="I1044" s="431" t="s">
        <v>3738</v>
      </c>
      <c r="J1044" s="430" t="s">
        <v>3739</v>
      </c>
      <c r="K1044" s="404" t="s">
        <v>9584</v>
      </c>
      <c r="L1044"/>
      <c r="M1044"/>
      <c r="N1044"/>
      <c r="O1044"/>
      <c r="P1044"/>
      <c r="Q1044"/>
      <c r="R1044"/>
    </row>
    <row r="1045" spans="1:18" ht="15" customHeight="1" thickBot="1">
      <c r="A1045" s="413" t="s">
        <v>988</v>
      </c>
      <c r="B1045" s="419">
        <v>7</v>
      </c>
      <c r="C1045" s="419" t="s">
        <v>9567</v>
      </c>
      <c r="D1045" s="407" t="s">
        <v>9598</v>
      </c>
      <c r="E1045" s="413" t="s">
        <v>989</v>
      </c>
      <c r="F1045" s="417" t="s">
        <v>23</v>
      </c>
      <c r="G1045" s="418" t="s">
        <v>1434</v>
      </c>
      <c r="H1045" s="416" t="s">
        <v>3741</v>
      </c>
      <c r="I1045" s="431" t="s">
        <v>3740</v>
      </c>
      <c r="J1045" s="430" t="s">
        <v>3741</v>
      </c>
      <c r="K1045" s="404" t="s">
        <v>9599</v>
      </c>
      <c r="L1045"/>
      <c r="M1045"/>
      <c r="N1045"/>
      <c r="O1045"/>
      <c r="P1045"/>
      <c r="Q1045"/>
      <c r="R1045"/>
    </row>
    <row r="1046" spans="1:18" ht="15" customHeight="1" thickBot="1">
      <c r="A1046" s="413" t="s">
        <v>988</v>
      </c>
      <c r="B1046" s="419">
        <v>8</v>
      </c>
      <c r="C1046" s="419" t="s">
        <v>9570</v>
      </c>
      <c r="D1046" s="407" t="s">
        <v>9625</v>
      </c>
      <c r="E1046" s="413" t="s">
        <v>989</v>
      </c>
      <c r="F1046" s="417" t="s">
        <v>23</v>
      </c>
      <c r="G1046" s="418" t="s">
        <v>1434</v>
      </c>
      <c r="H1046" s="416" t="s">
        <v>3743</v>
      </c>
      <c r="I1046" s="431" t="s">
        <v>3742</v>
      </c>
      <c r="J1046" s="430" t="s">
        <v>3743</v>
      </c>
      <c r="K1046" s="404" t="s">
        <v>9626</v>
      </c>
      <c r="L1046"/>
      <c r="M1046"/>
      <c r="N1046"/>
      <c r="O1046"/>
      <c r="P1046"/>
      <c r="Q1046"/>
      <c r="R1046"/>
    </row>
    <row r="1047" spans="1:18" ht="15" customHeight="1" thickBot="1">
      <c r="A1047" s="413" t="s">
        <v>988</v>
      </c>
      <c r="B1047" s="419">
        <v>9</v>
      </c>
      <c r="C1047" s="419" t="s">
        <v>9573</v>
      </c>
      <c r="D1047" s="407" t="s">
        <v>9550</v>
      </c>
      <c r="E1047" s="413" t="s">
        <v>989</v>
      </c>
      <c r="F1047" s="417" t="s">
        <v>23</v>
      </c>
      <c r="G1047" s="418" t="s">
        <v>1434</v>
      </c>
      <c r="H1047" s="416" t="s">
        <v>3745</v>
      </c>
      <c r="I1047" s="431" t="s">
        <v>3744</v>
      </c>
      <c r="J1047" s="430" t="s">
        <v>3745</v>
      </c>
      <c r="K1047" s="404" t="s">
        <v>9551</v>
      </c>
      <c r="L1047"/>
      <c r="M1047"/>
      <c r="N1047"/>
      <c r="O1047"/>
      <c r="P1047"/>
      <c r="Q1047"/>
      <c r="R1047"/>
    </row>
    <row r="1048" spans="1:18" ht="15" customHeight="1" thickBot="1">
      <c r="A1048" s="413" t="s">
        <v>988</v>
      </c>
      <c r="B1048" s="419">
        <v>10</v>
      </c>
      <c r="C1048" s="419" t="s">
        <v>9576</v>
      </c>
      <c r="D1048" s="407" t="s">
        <v>9562</v>
      </c>
      <c r="E1048" s="413" t="s">
        <v>989</v>
      </c>
      <c r="F1048" s="417" t="s">
        <v>23</v>
      </c>
      <c r="G1048" s="418" t="s">
        <v>1434</v>
      </c>
      <c r="H1048" s="416" t="s">
        <v>3747</v>
      </c>
      <c r="I1048" s="431" t="s">
        <v>3746</v>
      </c>
      <c r="J1048" s="430" t="s">
        <v>3747</v>
      </c>
      <c r="K1048" s="404" t="s">
        <v>9563</v>
      </c>
      <c r="L1048"/>
      <c r="M1048"/>
      <c r="N1048"/>
      <c r="O1048"/>
      <c r="P1048"/>
      <c r="Q1048"/>
      <c r="R1048"/>
    </row>
    <row r="1049" spans="1:18" ht="15" customHeight="1" thickBot="1">
      <c r="A1049" s="413" t="s">
        <v>988</v>
      </c>
      <c r="B1049" s="419">
        <v>11</v>
      </c>
      <c r="C1049" s="419" t="s">
        <v>9579</v>
      </c>
      <c r="D1049" s="407" t="s">
        <v>9592</v>
      </c>
      <c r="E1049" s="413" t="s">
        <v>989</v>
      </c>
      <c r="F1049" s="417" t="s">
        <v>23</v>
      </c>
      <c r="G1049" s="418" t="s">
        <v>1434</v>
      </c>
      <c r="H1049" s="416" t="s">
        <v>3749</v>
      </c>
      <c r="I1049" s="431" t="s">
        <v>3748</v>
      </c>
      <c r="J1049" s="430" t="s">
        <v>3749</v>
      </c>
      <c r="K1049" s="404" t="s">
        <v>9593</v>
      </c>
      <c r="L1049"/>
      <c r="M1049"/>
      <c r="N1049"/>
      <c r="O1049"/>
      <c r="P1049"/>
      <c r="Q1049"/>
      <c r="R1049"/>
    </row>
    <row r="1050" spans="1:18" ht="15" customHeight="1" thickBot="1">
      <c r="A1050" s="413" t="s">
        <v>988</v>
      </c>
      <c r="B1050" s="419">
        <v>12</v>
      </c>
      <c r="C1050" s="419" t="s">
        <v>9582</v>
      </c>
      <c r="D1050" s="407" t="s">
        <v>9568</v>
      </c>
      <c r="E1050" s="413" t="s">
        <v>989</v>
      </c>
      <c r="F1050" s="417" t="s">
        <v>23</v>
      </c>
      <c r="G1050" s="418" t="s">
        <v>1434</v>
      </c>
      <c r="H1050" s="416" t="s">
        <v>3751</v>
      </c>
      <c r="I1050" s="431" t="s">
        <v>3750</v>
      </c>
      <c r="J1050" s="430" t="s">
        <v>3751</v>
      </c>
      <c r="K1050" s="404" t="s">
        <v>9569</v>
      </c>
      <c r="L1050"/>
      <c r="M1050"/>
      <c r="N1050"/>
      <c r="O1050"/>
      <c r="P1050"/>
      <c r="Q1050"/>
      <c r="R1050"/>
    </row>
    <row r="1051" spans="1:18" ht="15" customHeight="1" thickBot="1">
      <c r="A1051" s="413" t="s">
        <v>988</v>
      </c>
      <c r="B1051" s="419">
        <v>13</v>
      </c>
      <c r="C1051" s="419" t="s">
        <v>9585</v>
      </c>
      <c r="D1051" s="407" t="s">
        <v>9580</v>
      </c>
      <c r="E1051" s="413" t="s">
        <v>989</v>
      </c>
      <c r="F1051" s="417" t="s">
        <v>23</v>
      </c>
      <c r="G1051" s="418" t="s">
        <v>1434</v>
      </c>
      <c r="H1051" s="416" t="s">
        <v>4040</v>
      </c>
      <c r="I1051" s="431" t="s">
        <v>4041</v>
      </c>
      <c r="J1051" s="430" t="s">
        <v>4040</v>
      </c>
      <c r="K1051" s="404" t="s">
        <v>9581</v>
      </c>
      <c r="L1051"/>
      <c r="M1051"/>
      <c r="N1051"/>
      <c r="O1051"/>
      <c r="P1051"/>
      <c r="Q1051"/>
      <c r="R1051"/>
    </row>
    <row r="1052" spans="1:18" ht="15" customHeight="1" thickBot="1">
      <c r="A1052" s="413" t="s">
        <v>988</v>
      </c>
      <c r="B1052" s="419">
        <v>14</v>
      </c>
      <c r="C1052" s="419" t="s">
        <v>9588</v>
      </c>
      <c r="D1052" s="407" t="s">
        <v>9571</v>
      </c>
      <c r="E1052" s="413" t="s">
        <v>989</v>
      </c>
      <c r="F1052" s="417" t="s">
        <v>23</v>
      </c>
      <c r="G1052" s="418" t="s">
        <v>1434</v>
      </c>
      <c r="H1052" s="416" t="s">
        <v>3753</v>
      </c>
      <c r="I1052" s="431" t="s">
        <v>3752</v>
      </c>
      <c r="J1052" s="430" t="s">
        <v>3753</v>
      </c>
      <c r="K1052" s="404" t="s">
        <v>9572</v>
      </c>
      <c r="L1052"/>
      <c r="M1052"/>
      <c r="N1052"/>
      <c r="O1052"/>
      <c r="P1052"/>
      <c r="Q1052"/>
      <c r="R1052"/>
    </row>
    <row r="1053" spans="1:18" ht="15" customHeight="1" thickBot="1">
      <c r="A1053" s="413" t="s">
        <v>988</v>
      </c>
      <c r="B1053" s="419">
        <v>15</v>
      </c>
      <c r="C1053" s="419" t="s">
        <v>9591</v>
      </c>
      <c r="D1053" s="407" t="s">
        <v>9607</v>
      </c>
      <c r="E1053" s="413" t="s">
        <v>989</v>
      </c>
      <c r="F1053" s="417" t="s">
        <v>23</v>
      </c>
      <c r="G1053" s="418" t="s">
        <v>1434</v>
      </c>
      <c r="H1053" s="416" t="s">
        <v>3755</v>
      </c>
      <c r="I1053" s="431" t="s">
        <v>3754</v>
      </c>
      <c r="J1053" s="430" t="s">
        <v>3755</v>
      </c>
      <c r="K1053" s="404" t="s">
        <v>9608</v>
      </c>
      <c r="L1053"/>
      <c r="M1053"/>
      <c r="N1053"/>
      <c r="O1053"/>
      <c r="P1053"/>
      <c r="Q1053"/>
      <c r="R1053"/>
    </row>
    <row r="1054" spans="1:18" ht="15" customHeight="1" thickBot="1">
      <c r="A1054" s="413" t="s">
        <v>988</v>
      </c>
      <c r="B1054" s="419">
        <v>16</v>
      </c>
      <c r="C1054" s="419" t="s">
        <v>9594</v>
      </c>
      <c r="D1054" s="407" t="s">
        <v>9638</v>
      </c>
      <c r="E1054" s="413" t="s">
        <v>989</v>
      </c>
      <c r="F1054" s="417" t="s">
        <v>23</v>
      </c>
      <c r="G1054" s="418" t="s">
        <v>1434</v>
      </c>
      <c r="H1054" s="416" t="s">
        <v>3791</v>
      </c>
      <c r="I1054" s="431" t="s">
        <v>3790</v>
      </c>
      <c r="J1054" s="430" t="s">
        <v>3791</v>
      </c>
      <c r="K1054" s="404" t="s">
        <v>9639</v>
      </c>
      <c r="L1054"/>
      <c r="M1054"/>
      <c r="N1054"/>
      <c r="O1054"/>
      <c r="P1054"/>
      <c r="Q1054"/>
      <c r="R1054"/>
    </row>
    <row r="1055" spans="1:18" ht="15" customHeight="1" thickBot="1">
      <c r="A1055" s="413" t="s">
        <v>988</v>
      </c>
      <c r="B1055" s="419">
        <v>17</v>
      </c>
      <c r="C1055" s="419" t="s">
        <v>9597</v>
      </c>
      <c r="D1055" s="407" t="s">
        <v>9601</v>
      </c>
      <c r="E1055" s="413" t="s">
        <v>989</v>
      </c>
      <c r="F1055" s="417" t="s">
        <v>23</v>
      </c>
      <c r="G1055" s="418" t="s">
        <v>1434</v>
      </c>
      <c r="H1055" s="416" t="s">
        <v>3757</v>
      </c>
      <c r="I1055" s="431" t="s">
        <v>3756</v>
      </c>
      <c r="J1055" s="430" t="s">
        <v>3757</v>
      </c>
      <c r="K1055" s="404" t="s">
        <v>9602</v>
      </c>
      <c r="L1055"/>
      <c r="M1055"/>
      <c r="N1055"/>
      <c r="O1055"/>
      <c r="P1055"/>
      <c r="Q1055"/>
      <c r="R1055"/>
    </row>
    <row r="1056" spans="1:18" ht="15" customHeight="1" thickBot="1">
      <c r="A1056" s="413" t="s">
        <v>988</v>
      </c>
      <c r="B1056" s="419">
        <v>18</v>
      </c>
      <c r="C1056" s="419" t="s">
        <v>9600</v>
      </c>
      <c r="D1056" s="407" t="s">
        <v>9610</v>
      </c>
      <c r="E1056" s="413" t="s">
        <v>989</v>
      </c>
      <c r="F1056" s="417" t="s">
        <v>23</v>
      </c>
      <c r="G1056" s="418" t="s">
        <v>1434</v>
      </c>
      <c r="H1056" s="416" t="s">
        <v>3759</v>
      </c>
      <c r="I1056" s="431" t="s">
        <v>3758</v>
      </c>
      <c r="J1056" s="430" t="s">
        <v>3759</v>
      </c>
      <c r="K1056" s="404" t="s">
        <v>9611</v>
      </c>
      <c r="L1056"/>
      <c r="M1056"/>
      <c r="N1056"/>
      <c r="O1056"/>
      <c r="P1056"/>
      <c r="Q1056"/>
      <c r="R1056"/>
    </row>
    <row r="1057" spans="1:18" ht="15" customHeight="1" thickBot="1">
      <c r="A1057" s="413" t="s">
        <v>988</v>
      </c>
      <c r="B1057" s="419">
        <v>19</v>
      </c>
      <c r="C1057" s="419" t="s">
        <v>9603</v>
      </c>
      <c r="D1057" s="407" t="s">
        <v>9632</v>
      </c>
      <c r="E1057" s="413" t="s">
        <v>989</v>
      </c>
      <c r="F1057" s="417" t="s">
        <v>23</v>
      </c>
      <c r="G1057" s="418" t="s">
        <v>1434</v>
      </c>
      <c r="H1057" s="416" t="s">
        <v>3761</v>
      </c>
      <c r="I1057" s="431" t="s">
        <v>3760</v>
      </c>
      <c r="J1057" s="430" t="s">
        <v>3761</v>
      </c>
      <c r="K1057" s="404" t="s">
        <v>9633</v>
      </c>
      <c r="L1057"/>
      <c r="M1057"/>
      <c r="N1057"/>
      <c r="O1057"/>
      <c r="P1057"/>
      <c r="Q1057"/>
      <c r="R1057"/>
    </row>
    <row r="1058" spans="1:18" ht="15" customHeight="1" thickBot="1">
      <c r="A1058" s="413" t="s">
        <v>988</v>
      </c>
      <c r="B1058" s="419">
        <v>20</v>
      </c>
      <c r="C1058" s="419" t="s">
        <v>9606</v>
      </c>
      <c r="D1058" s="407" t="s">
        <v>9553</v>
      </c>
      <c r="E1058" s="413" t="s">
        <v>989</v>
      </c>
      <c r="F1058" s="417" t="s">
        <v>23</v>
      </c>
      <c r="G1058" s="418" t="s">
        <v>1434</v>
      </c>
      <c r="H1058" s="416" t="s">
        <v>5611</v>
      </c>
      <c r="I1058" s="431" t="s">
        <v>5612</v>
      </c>
      <c r="J1058" s="430" t="s">
        <v>5611</v>
      </c>
      <c r="K1058" s="404" t="s">
        <v>9554</v>
      </c>
      <c r="L1058"/>
      <c r="M1058"/>
      <c r="N1058"/>
      <c r="O1058"/>
      <c r="P1058"/>
      <c r="Q1058"/>
      <c r="R1058"/>
    </row>
    <row r="1059" spans="1:18" ht="15" customHeight="1" thickBot="1">
      <c r="A1059" s="413" t="s">
        <v>988</v>
      </c>
      <c r="B1059" s="419">
        <v>21</v>
      </c>
      <c r="C1059" s="419" t="s">
        <v>9609</v>
      </c>
      <c r="D1059" s="407" t="s">
        <v>9622</v>
      </c>
      <c r="E1059" s="413" t="s">
        <v>989</v>
      </c>
      <c r="F1059" s="417" t="s">
        <v>23</v>
      </c>
      <c r="G1059" s="418" t="s">
        <v>1434</v>
      </c>
      <c r="H1059" s="416" t="s">
        <v>3763</v>
      </c>
      <c r="I1059" s="431" t="s">
        <v>3762</v>
      </c>
      <c r="J1059" s="430" t="s">
        <v>3763</v>
      </c>
      <c r="K1059" s="404" t="s">
        <v>9623</v>
      </c>
      <c r="L1059"/>
      <c r="M1059"/>
      <c r="N1059"/>
      <c r="O1059"/>
      <c r="P1059"/>
      <c r="Q1059"/>
      <c r="R1059"/>
    </row>
    <row r="1060" spans="1:18" ht="15" customHeight="1" thickBot="1">
      <c r="A1060" s="413" t="s">
        <v>988</v>
      </c>
      <c r="B1060" s="419">
        <v>22</v>
      </c>
      <c r="C1060" s="419" t="s">
        <v>9612</v>
      </c>
      <c r="D1060" s="407" t="s">
        <v>9574</v>
      </c>
      <c r="E1060" s="413" t="s">
        <v>989</v>
      </c>
      <c r="F1060" s="417" t="s">
        <v>23</v>
      </c>
      <c r="G1060" s="418" t="s">
        <v>1434</v>
      </c>
      <c r="H1060" s="416" t="s">
        <v>4042</v>
      </c>
      <c r="I1060" s="431" t="s">
        <v>4043</v>
      </c>
      <c r="J1060" s="430" t="s">
        <v>4042</v>
      </c>
      <c r="K1060" s="404" t="s">
        <v>9575</v>
      </c>
      <c r="L1060"/>
      <c r="M1060"/>
      <c r="N1060"/>
      <c r="O1060"/>
      <c r="P1060"/>
      <c r="Q1060"/>
      <c r="R1060"/>
    </row>
    <row r="1061" spans="1:18" ht="15" customHeight="1" thickBot="1">
      <c r="A1061" s="413" t="s">
        <v>988</v>
      </c>
      <c r="B1061" s="419">
        <v>23</v>
      </c>
      <c r="C1061" s="419" t="s">
        <v>9615</v>
      </c>
      <c r="D1061" s="407" t="s">
        <v>9641</v>
      </c>
      <c r="E1061" s="413" t="s">
        <v>989</v>
      </c>
      <c r="F1061" s="417" t="s">
        <v>23</v>
      </c>
      <c r="G1061" s="418" t="s">
        <v>1434</v>
      </c>
      <c r="H1061" s="416" t="s">
        <v>5613</v>
      </c>
      <c r="I1061" s="431" t="s">
        <v>4044</v>
      </c>
      <c r="J1061" s="430" t="s">
        <v>5613</v>
      </c>
      <c r="K1061" s="404" t="s">
        <v>9642</v>
      </c>
      <c r="L1061"/>
      <c r="M1061"/>
      <c r="N1061"/>
      <c r="O1061"/>
      <c r="P1061"/>
      <c r="Q1061"/>
      <c r="R1061"/>
    </row>
    <row r="1062" spans="1:18" ht="15" customHeight="1" thickBot="1">
      <c r="A1062" s="413" t="s">
        <v>988</v>
      </c>
      <c r="B1062" s="419">
        <v>24</v>
      </c>
      <c r="C1062" s="419" t="s">
        <v>9618</v>
      </c>
      <c r="D1062" s="407" t="s">
        <v>9565</v>
      </c>
      <c r="E1062" s="413" t="s">
        <v>989</v>
      </c>
      <c r="F1062" s="417" t="s">
        <v>23</v>
      </c>
      <c r="G1062" s="418" t="s">
        <v>1434</v>
      </c>
      <c r="H1062" s="416" t="s">
        <v>3765</v>
      </c>
      <c r="I1062" s="431" t="s">
        <v>3764</v>
      </c>
      <c r="J1062" s="430" t="s">
        <v>3765</v>
      </c>
      <c r="K1062" s="404" t="s">
        <v>9566</v>
      </c>
      <c r="L1062"/>
      <c r="M1062"/>
      <c r="N1062"/>
      <c r="O1062"/>
      <c r="P1062"/>
      <c r="Q1062"/>
      <c r="R1062"/>
    </row>
    <row r="1063" spans="1:18" ht="15" customHeight="1" thickBot="1">
      <c r="A1063" s="413" t="s">
        <v>988</v>
      </c>
      <c r="B1063" s="419">
        <v>25</v>
      </c>
      <c r="C1063" s="419" t="s">
        <v>9621</v>
      </c>
      <c r="D1063" s="407" t="s">
        <v>9577</v>
      </c>
      <c r="E1063" s="413" t="s">
        <v>989</v>
      </c>
      <c r="F1063" s="417" t="s">
        <v>23</v>
      </c>
      <c r="G1063" s="418" t="s">
        <v>1434</v>
      </c>
      <c r="H1063" s="416" t="s">
        <v>4045</v>
      </c>
      <c r="I1063" s="431" t="s">
        <v>4046</v>
      </c>
      <c r="J1063" s="430" t="s">
        <v>4045</v>
      </c>
      <c r="K1063" s="404" t="s">
        <v>9578</v>
      </c>
      <c r="L1063"/>
      <c r="M1063"/>
      <c r="N1063"/>
      <c r="O1063"/>
      <c r="P1063"/>
      <c r="Q1063"/>
      <c r="R1063"/>
    </row>
    <row r="1064" spans="1:18" ht="15" customHeight="1" thickBot="1">
      <c r="A1064" s="413" t="s">
        <v>988</v>
      </c>
      <c r="B1064" s="419">
        <v>26</v>
      </c>
      <c r="C1064" s="419" t="s">
        <v>9624</v>
      </c>
      <c r="D1064" s="407" t="s">
        <v>9556</v>
      </c>
      <c r="E1064" s="413" t="s">
        <v>989</v>
      </c>
      <c r="F1064" s="417" t="s">
        <v>23</v>
      </c>
      <c r="G1064" s="418" t="s">
        <v>1434</v>
      </c>
      <c r="H1064" s="416" t="s">
        <v>3767</v>
      </c>
      <c r="I1064" s="431" t="s">
        <v>3766</v>
      </c>
      <c r="J1064" s="430" t="s">
        <v>3767</v>
      </c>
      <c r="K1064" s="404" t="s">
        <v>9557</v>
      </c>
      <c r="L1064"/>
      <c r="M1064"/>
      <c r="N1064"/>
      <c r="O1064"/>
      <c r="P1064"/>
      <c r="Q1064"/>
      <c r="R1064"/>
    </row>
    <row r="1065" spans="1:18" ht="15" customHeight="1" thickBot="1">
      <c r="A1065" s="413" t="s">
        <v>988</v>
      </c>
      <c r="B1065" s="419">
        <v>27</v>
      </c>
      <c r="C1065" s="419" t="s">
        <v>9627</v>
      </c>
      <c r="D1065" s="407" t="s">
        <v>9628</v>
      </c>
      <c r="E1065" s="413" t="s">
        <v>989</v>
      </c>
      <c r="F1065" s="417" t="s">
        <v>23</v>
      </c>
      <c r="G1065" s="418" t="s">
        <v>1434</v>
      </c>
      <c r="H1065" s="416" t="s">
        <v>3768</v>
      </c>
      <c r="I1065" s="431" t="s">
        <v>9629</v>
      </c>
      <c r="J1065" s="430" t="s">
        <v>3768</v>
      </c>
      <c r="K1065" s="404" t="s">
        <v>9630</v>
      </c>
      <c r="L1065"/>
      <c r="M1065"/>
      <c r="N1065"/>
      <c r="O1065"/>
      <c r="P1065"/>
      <c r="Q1065"/>
      <c r="R1065"/>
    </row>
    <row r="1066" spans="1:18" ht="15" customHeight="1" thickBot="1">
      <c r="A1066" s="413" t="s">
        <v>988</v>
      </c>
      <c r="B1066" s="419">
        <v>28</v>
      </c>
      <c r="C1066" s="419" t="s">
        <v>9631</v>
      </c>
      <c r="D1066" s="407" t="s">
        <v>9595</v>
      </c>
      <c r="E1066" s="413" t="s">
        <v>989</v>
      </c>
      <c r="F1066" s="417" t="s">
        <v>23</v>
      </c>
      <c r="G1066" s="418" t="s">
        <v>1434</v>
      </c>
      <c r="H1066" s="416" t="s">
        <v>3770</v>
      </c>
      <c r="I1066" s="431" t="s">
        <v>3769</v>
      </c>
      <c r="J1066" s="430" t="s">
        <v>3770</v>
      </c>
      <c r="K1066" s="404" t="s">
        <v>9596</v>
      </c>
      <c r="L1066"/>
      <c r="M1066"/>
      <c r="N1066"/>
      <c r="O1066"/>
      <c r="P1066"/>
      <c r="Q1066"/>
      <c r="R1066"/>
    </row>
    <row r="1067" spans="1:18" ht="15" customHeight="1" thickBot="1">
      <c r="A1067" s="413" t="s">
        <v>988</v>
      </c>
      <c r="B1067" s="419">
        <v>29</v>
      </c>
      <c r="C1067" s="419" t="s">
        <v>9634</v>
      </c>
      <c r="D1067" s="407" t="s">
        <v>9619</v>
      </c>
      <c r="E1067" s="413" t="s">
        <v>989</v>
      </c>
      <c r="F1067" s="417" t="s">
        <v>23</v>
      </c>
      <c r="G1067" s="418" t="s">
        <v>1434</v>
      </c>
      <c r="H1067" s="416" t="s">
        <v>3772</v>
      </c>
      <c r="I1067" s="431" t="s">
        <v>3771</v>
      </c>
      <c r="J1067" s="430" t="s">
        <v>3772</v>
      </c>
      <c r="K1067" s="404" t="s">
        <v>9620</v>
      </c>
      <c r="L1067"/>
      <c r="M1067"/>
      <c r="N1067"/>
      <c r="O1067"/>
      <c r="P1067"/>
      <c r="Q1067"/>
      <c r="R1067"/>
    </row>
    <row r="1068" spans="1:18" ht="15" customHeight="1" thickBot="1">
      <c r="A1068" s="413" t="s">
        <v>988</v>
      </c>
      <c r="B1068" s="419">
        <v>30</v>
      </c>
      <c r="C1068" s="419" t="s">
        <v>9637</v>
      </c>
      <c r="D1068" s="407" t="s">
        <v>9586</v>
      </c>
      <c r="E1068" s="413" t="s">
        <v>989</v>
      </c>
      <c r="F1068" s="417" t="s">
        <v>23</v>
      </c>
      <c r="G1068" s="418" t="s">
        <v>1434</v>
      </c>
      <c r="H1068" s="416" t="s">
        <v>3774</v>
      </c>
      <c r="I1068" s="431" t="s">
        <v>3773</v>
      </c>
      <c r="J1068" s="430" t="s">
        <v>3774</v>
      </c>
      <c r="K1068" s="404" t="s">
        <v>9587</v>
      </c>
      <c r="L1068"/>
      <c r="M1068"/>
      <c r="N1068"/>
      <c r="O1068"/>
      <c r="P1068"/>
      <c r="Q1068"/>
      <c r="R1068"/>
    </row>
    <row r="1069" spans="1:18" ht="15" customHeight="1" thickBot="1">
      <c r="A1069" s="413" t="s">
        <v>988</v>
      </c>
      <c r="B1069" s="419">
        <v>31</v>
      </c>
      <c r="C1069" s="419" t="s">
        <v>9640</v>
      </c>
      <c r="D1069" s="407" t="s">
        <v>9613</v>
      </c>
      <c r="E1069" s="413" t="s">
        <v>989</v>
      </c>
      <c r="F1069" s="417" t="s">
        <v>23</v>
      </c>
      <c r="G1069" s="418" t="s">
        <v>1434</v>
      </c>
      <c r="H1069" s="416" t="s">
        <v>3776</v>
      </c>
      <c r="I1069" s="431" t="s">
        <v>3775</v>
      </c>
      <c r="J1069" s="430" t="s">
        <v>3776</v>
      </c>
      <c r="K1069" s="404" t="s">
        <v>9614</v>
      </c>
      <c r="L1069"/>
      <c r="M1069"/>
      <c r="N1069"/>
      <c r="O1069"/>
      <c r="P1069"/>
      <c r="Q1069"/>
      <c r="R1069"/>
    </row>
    <row r="1070" spans="1:18" ht="15" customHeight="1" thickBot="1">
      <c r="A1070" s="413" t="s">
        <v>990</v>
      </c>
      <c r="B1070" s="419">
        <v>1</v>
      </c>
      <c r="C1070" s="419" t="s">
        <v>9643</v>
      </c>
      <c r="D1070" s="407" t="s">
        <v>9647</v>
      </c>
      <c r="E1070" s="413" t="s">
        <v>991</v>
      </c>
      <c r="F1070" s="417" t="s">
        <v>23</v>
      </c>
      <c r="G1070" s="418" t="s">
        <v>1434</v>
      </c>
      <c r="H1070" s="416" t="s">
        <v>2807</v>
      </c>
      <c r="I1070" s="431" t="s">
        <v>2806</v>
      </c>
      <c r="J1070" s="430" t="s">
        <v>2807</v>
      </c>
      <c r="K1070" s="404" t="s">
        <v>9648</v>
      </c>
      <c r="L1070"/>
      <c r="M1070"/>
      <c r="N1070"/>
      <c r="O1070"/>
      <c r="P1070"/>
      <c r="Q1070"/>
      <c r="R1070"/>
    </row>
    <row r="1071" spans="1:18" ht="15" customHeight="1" thickBot="1">
      <c r="A1071" s="413" t="s">
        <v>990</v>
      </c>
      <c r="B1071" s="419">
        <v>2</v>
      </c>
      <c r="C1071" s="419" t="s">
        <v>9646</v>
      </c>
      <c r="D1071" s="407" t="s">
        <v>9644</v>
      </c>
      <c r="E1071" s="413" t="s">
        <v>991</v>
      </c>
      <c r="F1071" s="417" t="s">
        <v>23</v>
      </c>
      <c r="G1071" s="418" t="s">
        <v>1434</v>
      </c>
      <c r="H1071" s="416" t="s">
        <v>2809</v>
      </c>
      <c r="I1071" s="431" t="s">
        <v>2808</v>
      </c>
      <c r="J1071" s="430" t="s">
        <v>2809</v>
      </c>
      <c r="K1071" s="404" t="s">
        <v>9645</v>
      </c>
      <c r="L1071"/>
      <c r="M1071"/>
      <c r="N1071"/>
      <c r="O1071"/>
      <c r="P1071"/>
      <c r="Q1071"/>
      <c r="R1071"/>
    </row>
    <row r="1072" spans="1:18" ht="15" customHeight="1" thickBot="1">
      <c r="A1072" s="413" t="s">
        <v>993</v>
      </c>
      <c r="B1072" s="419">
        <v>1</v>
      </c>
      <c r="C1072" s="419" t="s">
        <v>9649</v>
      </c>
      <c r="D1072" s="407" t="s">
        <v>9650</v>
      </c>
      <c r="E1072" s="413" t="s">
        <v>994</v>
      </c>
      <c r="F1072" s="417" t="s">
        <v>23</v>
      </c>
      <c r="G1072" s="418" t="s">
        <v>1434</v>
      </c>
      <c r="H1072" s="416" t="s">
        <v>2812</v>
      </c>
      <c r="I1072" s="431" t="s">
        <v>2811</v>
      </c>
      <c r="J1072" s="430" t="s">
        <v>2812</v>
      </c>
      <c r="K1072" s="404" t="s">
        <v>9651</v>
      </c>
      <c r="L1072"/>
      <c r="M1072"/>
      <c r="N1072"/>
      <c r="O1072"/>
      <c r="P1072"/>
      <c r="Q1072"/>
      <c r="R1072"/>
    </row>
    <row r="1073" spans="1:18" ht="15" customHeight="1" thickBot="1">
      <c r="A1073" s="413" t="s">
        <v>993</v>
      </c>
      <c r="B1073" s="419">
        <v>2</v>
      </c>
      <c r="C1073" s="419" t="s">
        <v>9652</v>
      </c>
      <c r="D1073" s="407" t="s">
        <v>9653</v>
      </c>
      <c r="E1073" s="413" t="s">
        <v>994</v>
      </c>
      <c r="F1073" s="417" t="s">
        <v>23</v>
      </c>
      <c r="G1073" s="418" t="s">
        <v>1434</v>
      </c>
      <c r="H1073" s="416" t="s">
        <v>2814</v>
      </c>
      <c r="I1073" s="431" t="s">
        <v>2813</v>
      </c>
      <c r="J1073" s="430" t="s">
        <v>2814</v>
      </c>
      <c r="K1073" s="404" t="s">
        <v>9654</v>
      </c>
      <c r="L1073"/>
      <c r="M1073"/>
      <c r="N1073"/>
      <c r="O1073"/>
      <c r="P1073"/>
      <c r="Q1073"/>
      <c r="R1073"/>
    </row>
    <row r="1074" spans="1:18" ht="15" customHeight="1" thickBot="1">
      <c r="A1074" s="413" t="s">
        <v>995</v>
      </c>
      <c r="B1074" s="419">
        <v>1</v>
      </c>
      <c r="C1074" s="419" t="s">
        <v>9655</v>
      </c>
      <c r="D1074" s="407" t="s">
        <v>9659</v>
      </c>
      <c r="E1074" s="413" t="s">
        <v>996</v>
      </c>
      <c r="F1074" s="417" t="s">
        <v>23</v>
      </c>
      <c r="G1074" s="418" t="s">
        <v>1434</v>
      </c>
      <c r="H1074" s="416" t="s">
        <v>2816</v>
      </c>
      <c r="I1074" s="431" t="s">
        <v>2815</v>
      </c>
      <c r="J1074" s="430" t="s">
        <v>2816</v>
      </c>
      <c r="K1074" s="404" t="s">
        <v>9660</v>
      </c>
      <c r="L1074"/>
      <c r="M1074"/>
      <c r="N1074"/>
      <c r="O1074"/>
      <c r="P1074"/>
      <c r="Q1074"/>
      <c r="R1074"/>
    </row>
    <row r="1075" spans="1:18" ht="15" customHeight="1" thickBot="1">
      <c r="A1075" s="413" t="s">
        <v>995</v>
      </c>
      <c r="B1075" s="419">
        <v>2</v>
      </c>
      <c r="C1075" s="419" t="s">
        <v>9658</v>
      </c>
      <c r="D1075" s="407" t="s">
        <v>9656</v>
      </c>
      <c r="E1075" s="413" t="s">
        <v>996</v>
      </c>
      <c r="F1075" s="417" t="s">
        <v>23</v>
      </c>
      <c r="G1075" s="418" t="s">
        <v>1434</v>
      </c>
      <c r="H1075" s="416" t="s">
        <v>2818</v>
      </c>
      <c r="I1075" s="431" t="s">
        <v>2817</v>
      </c>
      <c r="J1075" s="430" t="s">
        <v>2818</v>
      </c>
      <c r="K1075" s="404" t="s">
        <v>9657</v>
      </c>
      <c r="L1075"/>
      <c r="M1075"/>
      <c r="N1075"/>
      <c r="O1075"/>
      <c r="P1075"/>
      <c r="Q1075"/>
      <c r="R1075"/>
    </row>
    <row r="1076" spans="1:18" ht="15" customHeight="1" thickBot="1">
      <c r="A1076" s="413" t="s">
        <v>997</v>
      </c>
      <c r="B1076" s="419">
        <v>1</v>
      </c>
      <c r="C1076" s="419" t="s">
        <v>9661</v>
      </c>
      <c r="D1076" s="407" t="s">
        <v>9674</v>
      </c>
      <c r="E1076" s="413" t="s">
        <v>998</v>
      </c>
      <c r="F1076" s="417" t="s">
        <v>23</v>
      </c>
      <c r="G1076" s="418" t="s">
        <v>1434</v>
      </c>
      <c r="H1076" s="416" t="s">
        <v>9675</v>
      </c>
      <c r="I1076" s="431" t="s">
        <v>9676</v>
      </c>
      <c r="J1076" s="430" t="s">
        <v>9675</v>
      </c>
      <c r="K1076" s="404" t="s">
        <v>9677</v>
      </c>
      <c r="L1076"/>
      <c r="M1076"/>
      <c r="N1076"/>
      <c r="O1076"/>
      <c r="P1076"/>
      <c r="Q1076"/>
      <c r="R1076"/>
    </row>
    <row r="1077" spans="1:18" ht="15" customHeight="1" thickBot="1">
      <c r="A1077" s="413" t="s">
        <v>997</v>
      </c>
      <c r="B1077" s="419">
        <v>2</v>
      </c>
      <c r="C1077" s="419" t="s">
        <v>9664</v>
      </c>
      <c r="D1077" s="407" t="s">
        <v>9662</v>
      </c>
      <c r="E1077" s="413" t="s">
        <v>998</v>
      </c>
      <c r="F1077" s="417" t="s">
        <v>23</v>
      </c>
      <c r="G1077" s="418" t="s">
        <v>1434</v>
      </c>
      <c r="H1077" s="416" t="s">
        <v>2820</v>
      </c>
      <c r="I1077" s="431" t="s">
        <v>2819</v>
      </c>
      <c r="J1077" s="430" t="s">
        <v>2820</v>
      </c>
      <c r="K1077" s="404" t="s">
        <v>9663</v>
      </c>
      <c r="L1077"/>
      <c r="M1077"/>
      <c r="N1077"/>
      <c r="O1077"/>
      <c r="P1077"/>
      <c r="Q1077"/>
      <c r="R1077"/>
    </row>
    <row r="1078" spans="1:18" ht="15" customHeight="1" thickBot="1">
      <c r="A1078" s="413" t="s">
        <v>997</v>
      </c>
      <c r="B1078" s="419">
        <v>3</v>
      </c>
      <c r="C1078" s="419" t="s">
        <v>9667</v>
      </c>
      <c r="D1078" s="407" t="s">
        <v>9671</v>
      </c>
      <c r="E1078" s="413" t="s">
        <v>998</v>
      </c>
      <c r="F1078" s="417" t="s">
        <v>23</v>
      </c>
      <c r="G1078" s="418" t="s">
        <v>1434</v>
      </c>
      <c r="H1078" s="416" t="s">
        <v>2822</v>
      </c>
      <c r="I1078" s="431" t="s">
        <v>2821</v>
      </c>
      <c r="J1078" s="430" t="s">
        <v>2822</v>
      </c>
      <c r="K1078" s="404" t="s">
        <v>9672</v>
      </c>
      <c r="L1078"/>
      <c r="M1078"/>
      <c r="N1078"/>
      <c r="O1078"/>
      <c r="P1078"/>
      <c r="Q1078"/>
      <c r="R1078"/>
    </row>
    <row r="1079" spans="1:18" ht="15" customHeight="1" thickBot="1">
      <c r="A1079" s="413" t="s">
        <v>997</v>
      </c>
      <c r="B1079" s="419">
        <v>4</v>
      </c>
      <c r="C1079" s="419" t="s">
        <v>9670</v>
      </c>
      <c r="D1079" s="407" t="s">
        <v>9665</v>
      </c>
      <c r="E1079" s="413" t="s">
        <v>998</v>
      </c>
      <c r="F1079" s="417" t="s">
        <v>23</v>
      </c>
      <c r="G1079" s="418" t="s">
        <v>1434</v>
      </c>
      <c r="H1079" s="416" t="s">
        <v>2824</v>
      </c>
      <c r="I1079" s="431" t="s">
        <v>2823</v>
      </c>
      <c r="J1079" s="430" t="s">
        <v>2824</v>
      </c>
      <c r="K1079" s="404" t="s">
        <v>9666</v>
      </c>
      <c r="L1079"/>
      <c r="M1079"/>
      <c r="N1079"/>
      <c r="O1079"/>
      <c r="P1079"/>
      <c r="Q1079"/>
      <c r="R1079"/>
    </row>
    <row r="1080" spans="1:18" ht="15" customHeight="1" thickBot="1">
      <c r="A1080" s="413" t="s">
        <v>997</v>
      </c>
      <c r="B1080" s="419">
        <v>5</v>
      </c>
      <c r="C1080" s="419" t="s">
        <v>9673</v>
      </c>
      <c r="D1080" s="407" t="s">
        <v>9668</v>
      </c>
      <c r="E1080" s="413" t="s">
        <v>998</v>
      </c>
      <c r="F1080" s="417" t="s">
        <v>23</v>
      </c>
      <c r="G1080" s="418" t="s">
        <v>1434</v>
      </c>
      <c r="H1080" s="416" t="s">
        <v>2826</v>
      </c>
      <c r="I1080" s="431" t="s">
        <v>2825</v>
      </c>
      <c r="J1080" s="430" t="s">
        <v>2826</v>
      </c>
      <c r="K1080" s="404" t="s">
        <v>9669</v>
      </c>
      <c r="L1080"/>
      <c r="M1080"/>
      <c r="N1080"/>
      <c r="O1080"/>
      <c r="P1080"/>
      <c r="Q1080"/>
      <c r="R1080"/>
    </row>
    <row r="1081" spans="1:18" ht="15" customHeight="1" thickBot="1">
      <c r="A1081" s="413" t="s">
        <v>999</v>
      </c>
      <c r="B1081" s="419">
        <v>1</v>
      </c>
      <c r="C1081" s="419" t="s">
        <v>9678</v>
      </c>
      <c r="D1081" s="407" t="s">
        <v>9679</v>
      </c>
      <c r="E1081" s="413" t="s">
        <v>1000</v>
      </c>
      <c r="F1081" s="417" t="s">
        <v>23</v>
      </c>
      <c r="G1081" s="418" t="s">
        <v>1434</v>
      </c>
      <c r="H1081" s="416" t="s">
        <v>2828</v>
      </c>
      <c r="I1081" s="431" t="s">
        <v>2827</v>
      </c>
      <c r="J1081" s="430" t="s">
        <v>2828</v>
      </c>
      <c r="K1081" s="404" t="s">
        <v>9680</v>
      </c>
      <c r="L1081"/>
      <c r="M1081"/>
      <c r="N1081"/>
      <c r="O1081"/>
      <c r="P1081"/>
      <c r="Q1081"/>
      <c r="R1081"/>
    </row>
    <row r="1082" spans="1:18" ht="15" customHeight="1" thickBot="1">
      <c r="A1082" s="413" t="s">
        <v>1001</v>
      </c>
      <c r="B1082" s="419">
        <v>1</v>
      </c>
      <c r="C1082" s="419" t="s">
        <v>9681</v>
      </c>
      <c r="D1082" s="407" t="s">
        <v>9682</v>
      </c>
      <c r="E1082" s="413" t="s">
        <v>1002</v>
      </c>
      <c r="F1082" s="417" t="s">
        <v>23</v>
      </c>
      <c r="G1082" s="418" t="s">
        <v>1434</v>
      </c>
      <c r="H1082" s="416" t="s">
        <v>2830</v>
      </c>
      <c r="I1082" s="431" t="s">
        <v>2829</v>
      </c>
      <c r="J1082" s="430" t="s">
        <v>2830</v>
      </c>
      <c r="K1082" s="404" t="s">
        <v>9683</v>
      </c>
      <c r="L1082"/>
      <c r="M1082"/>
      <c r="N1082"/>
      <c r="O1082"/>
      <c r="P1082"/>
      <c r="Q1082"/>
      <c r="R1082"/>
    </row>
    <row r="1083" spans="1:18" ht="15" customHeight="1" thickBot="1">
      <c r="A1083" s="413" t="s">
        <v>1003</v>
      </c>
      <c r="B1083" s="419">
        <v>1</v>
      </c>
      <c r="C1083" s="419" t="s">
        <v>9684</v>
      </c>
      <c r="D1083" s="407" t="s">
        <v>9688</v>
      </c>
      <c r="E1083" s="413" t="s">
        <v>1004</v>
      </c>
      <c r="F1083" s="417" t="s">
        <v>23</v>
      </c>
      <c r="G1083" s="418" t="s">
        <v>1434</v>
      </c>
      <c r="H1083" s="416" t="s">
        <v>2832</v>
      </c>
      <c r="I1083" s="431" t="s">
        <v>2831</v>
      </c>
      <c r="J1083" s="430" t="s">
        <v>2832</v>
      </c>
      <c r="K1083" s="404" t="s">
        <v>9689</v>
      </c>
      <c r="L1083"/>
      <c r="M1083"/>
      <c r="N1083"/>
      <c r="O1083"/>
      <c r="P1083"/>
      <c r="Q1083"/>
      <c r="R1083"/>
    </row>
    <row r="1084" spans="1:18" ht="15" customHeight="1" thickBot="1">
      <c r="A1084" s="413" t="s">
        <v>1003</v>
      </c>
      <c r="B1084" s="419">
        <v>2</v>
      </c>
      <c r="C1084" s="419" t="s">
        <v>9687</v>
      </c>
      <c r="D1084" s="407" t="s">
        <v>9685</v>
      </c>
      <c r="E1084" s="413" t="s">
        <v>1004</v>
      </c>
      <c r="F1084" s="417" t="s">
        <v>23</v>
      </c>
      <c r="G1084" s="418" t="s">
        <v>1434</v>
      </c>
      <c r="H1084" s="416" t="s">
        <v>2834</v>
      </c>
      <c r="I1084" s="431" t="s">
        <v>2833</v>
      </c>
      <c r="J1084" s="430" t="s">
        <v>2834</v>
      </c>
      <c r="K1084" s="404" t="s">
        <v>9686</v>
      </c>
      <c r="L1084"/>
      <c r="M1084"/>
      <c r="N1084"/>
      <c r="O1084"/>
      <c r="P1084"/>
      <c r="Q1084"/>
      <c r="R1084"/>
    </row>
    <row r="1085" spans="1:18" ht="15" customHeight="1" thickBot="1">
      <c r="A1085" s="413" t="s">
        <v>1005</v>
      </c>
      <c r="B1085" s="419">
        <v>1</v>
      </c>
      <c r="C1085" s="419" t="s">
        <v>9690</v>
      </c>
      <c r="D1085" s="407" t="s">
        <v>9691</v>
      </c>
      <c r="E1085" s="413" t="s">
        <v>1006</v>
      </c>
      <c r="F1085" s="417" t="s">
        <v>23</v>
      </c>
      <c r="G1085" s="418" t="s">
        <v>1434</v>
      </c>
      <c r="H1085" s="416" t="s">
        <v>2836</v>
      </c>
      <c r="I1085" s="431" t="s">
        <v>2835</v>
      </c>
      <c r="J1085" s="430" t="s">
        <v>2836</v>
      </c>
      <c r="K1085" s="404" t="s">
        <v>9692</v>
      </c>
      <c r="L1085"/>
      <c r="M1085"/>
      <c r="N1085"/>
      <c r="O1085"/>
      <c r="P1085"/>
      <c r="Q1085"/>
      <c r="R1085"/>
    </row>
    <row r="1086" spans="1:18" ht="15" customHeight="1" thickBot="1">
      <c r="A1086" s="413" t="s">
        <v>1005</v>
      </c>
      <c r="B1086" s="419">
        <v>2</v>
      </c>
      <c r="C1086" s="419" t="s">
        <v>9693</v>
      </c>
      <c r="D1086" s="407" t="s">
        <v>9694</v>
      </c>
      <c r="E1086" s="413" t="s">
        <v>1006</v>
      </c>
      <c r="F1086" s="417" t="s">
        <v>23</v>
      </c>
      <c r="G1086" s="418" t="s">
        <v>1434</v>
      </c>
      <c r="H1086" s="416" t="s">
        <v>2838</v>
      </c>
      <c r="I1086" s="431" t="s">
        <v>2837</v>
      </c>
      <c r="J1086" s="430" t="s">
        <v>2838</v>
      </c>
      <c r="K1086" s="404" t="s">
        <v>9695</v>
      </c>
      <c r="L1086"/>
      <c r="M1086"/>
      <c r="N1086"/>
      <c r="O1086"/>
      <c r="P1086"/>
      <c r="Q1086"/>
      <c r="R1086"/>
    </row>
    <row r="1087" spans="1:18" ht="15" customHeight="1" thickBot="1">
      <c r="A1087" s="413" t="s">
        <v>1007</v>
      </c>
      <c r="B1087" s="419">
        <v>1</v>
      </c>
      <c r="C1087" s="419" t="s">
        <v>9696</v>
      </c>
      <c r="D1087" s="407" t="s">
        <v>9700</v>
      </c>
      <c r="E1087" s="413" t="s">
        <v>1008</v>
      </c>
      <c r="F1087" s="417" t="s">
        <v>23</v>
      </c>
      <c r="G1087" s="418" t="s">
        <v>1434</v>
      </c>
      <c r="H1087" s="416" t="s">
        <v>2840</v>
      </c>
      <c r="I1087" s="431" t="s">
        <v>2839</v>
      </c>
      <c r="J1087" s="430" t="s">
        <v>2840</v>
      </c>
      <c r="K1087" s="404" t="s">
        <v>9701</v>
      </c>
      <c r="L1087"/>
      <c r="M1087"/>
      <c r="N1087"/>
      <c r="O1087"/>
      <c r="P1087"/>
      <c r="Q1087"/>
      <c r="R1087"/>
    </row>
    <row r="1088" spans="1:18" ht="15" customHeight="1" thickBot="1">
      <c r="A1088" s="413" t="s">
        <v>1007</v>
      </c>
      <c r="B1088" s="419">
        <v>2</v>
      </c>
      <c r="C1088" s="419" t="s">
        <v>9699</v>
      </c>
      <c r="D1088" s="407" t="s">
        <v>9697</v>
      </c>
      <c r="E1088" s="413" t="s">
        <v>1008</v>
      </c>
      <c r="F1088" s="417" t="s">
        <v>23</v>
      </c>
      <c r="G1088" s="418" t="s">
        <v>1434</v>
      </c>
      <c r="H1088" s="416" t="s">
        <v>2842</v>
      </c>
      <c r="I1088" s="431" t="s">
        <v>2841</v>
      </c>
      <c r="J1088" s="430" t="s">
        <v>2842</v>
      </c>
      <c r="K1088" s="404" t="s">
        <v>9698</v>
      </c>
      <c r="L1088"/>
      <c r="M1088"/>
      <c r="N1088"/>
      <c r="O1088"/>
      <c r="P1088"/>
      <c r="Q1088"/>
      <c r="R1088"/>
    </row>
    <row r="1089" spans="1:18" ht="15" customHeight="1" thickBot="1">
      <c r="A1089" s="413" t="s">
        <v>1009</v>
      </c>
      <c r="B1089" s="419">
        <v>1</v>
      </c>
      <c r="C1089" s="419" t="s">
        <v>9702</v>
      </c>
      <c r="D1089" s="407" t="s">
        <v>9703</v>
      </c>
      <c r="E1089" s="413" t="s">
        <v>5659</v>
      </c>
      <c r="F1089" s="417" t="s">
        <v>18</v>
      </c>
      <c r="G1089" s="418" t="s">
        <v>1434</v>
      </c>
      <c r="H1089" s="416" t="s">
        <v>2843</v>
      </c>
      <c r="I1089" s="431" t="s">
        <v>5659</v>
      </c>
      <c r="J1089" s="430" t="s">
        <v>2843</v>
      </c>
      <c r="K1089" s="404" t="s">
        <v>9704</v>
      </c>
      <c r="L1089"/>
      <c r="M1089"/>
      <c r="N1089"/>
      <c r="O1089"/>
      <c r="P1089"/>
      <c r="Q1089"/>
      <c r="R1089"/>
    </row>
    <row r="1090" spans="1:18" ht="15" customHeight="1" thickBot="1">
      <c r="A1090" s="413" t="s">
        <v>1010</v>
      </c>
      <c r="B1090" s="419">
        <v>1</v>
      </c>
      <c r="C1090" s="419" t="s">
        <v>9705</v>
      </c>
      <c r="D1090" s="407" t="s">
        <v>9706</v>
      </c>
      <c r="E1090" s="413" t="s">
        <v>1011</v>
      </c>
      <c r="F1090" s="417" t="s">
        <v>18</v>
      </c>
      <c r="G1090" s="418" t="s">
        <v>1434</v>
      </c>
      <c r="H1090" s="416" t="s">
        <v>2844</v>
      </c>
      <c r="I1090" s="431" t="s">
        <v>1011</v>
      </c>
      <c r="J1090" s="430" t="s">
        <v>2844</v>
      </c>
      <c r="K1090" s="404" t="s">
        <v>9707</v>
      </c>
      <c r="L1090"/>
      <c r="M1090"/>
      <c r="N1090"/>
      <c r="O1090"/>
      <c r="P1090"/>
      <c r="Q1090"/>
      <c r="R1090"/>
    </row>
    <row r="1091" spans="1:18" ht="15" customHeight="1" thickBot="1">
      <c r="A1091" s="413" t="s">
        <v>1012</v>
      </c>
      <c r="B1091" s="419">
        <v>1</v>
      </c>
      <c r="C1091" s="419" t="s">
        <v>9708</v>
      </c>
      <c r="D1091" s="407" t="s">
        <v>9709</v>
      </c>
      <c r="E1091" s="413" t="s">
        <v>1013</v>
      </c>
      <c r="F1091" s="417" t="s">
        <v>18</v>
      </c>
      <c r="G1091" s="418" t="s">
        <v>1434</v>
      </c>
      <c r="H1091" s="416" t="s">
        <v>2845</v>
      </c>
      <c r="I1091" s="431" t="s">
        <v>1013</v>
      </c>
      <c r="J1091" s="430" t="s">
        <v>2845</v>
      </c>
      <c r="K1091" s="404" t="s">
        <v>9710</v>
      </c>
      <c r="L1091"/>
      <c r="M1091"/>
      <c r="N1091"/>
      <c r="O1091"/>
      <c r="P1091"/>
      <c r="Q1091"/>
      <c r="R1091"/>
    </row>
    <row r="1092" spans="1:18" ht="15" customHeight="1" thickBot="1">
      <c r="A1092" s="413" t="s">
        <v>1014</v>
      </c>
      <c r="B1092" s="419">
        <v>1</v>
      </c>
      <c r="C1092" s="419" t="s">
        <v>9711</v>
      </c>
      <c r="D1092" s="407" t="s">
        <v>9712</v>
      </c>
      <c r="E1092" s="413" t="s">
        <v>1015</v>
      </c>
      <c r="F1092" s="417" t="s">
        <v>18</v>
      </c>
      <c r="G1092" s="418" t="s">
        <v>1434</v>
      </c>
      <c r="H1092" s="416" t="s">
        <v>2846</v>
      </c>
      <c r="I1092" s="431" t="s">
        <v>1015</v>
      </c>
      <c r="J1092" s="430" t="s">
        <v>2846</v>
      </c>
      <c r="K1092" s="404" t="s">
        <v>9710</v>
      </c>
      <c r="L1092"/>
      <c r="M1092"/>
      <c r="N1092"/>
      <c r="O1092"/>
      <c r="P1092"/>
      <c r="Q1092"/>
      <c r="R1092"/>
    </row>
    <row r="1093" spans="1:18" ht="15" customHeight="1" thickBot="1">
      <c r="A1093" s="413" t="s">
        <v>1016</v>
      </c>
      <c r="B1093" s="419">
        <v>1</v>
      </c>
      <c r="C1093" s="419" t="s">
        <v>9713</v>
      </c>
      <c r="D1093" s="407" t="s">
        <v>9714</v>
      </c>
      <c r="E1093" s="413" t="s">
        <v>1017</v>
      </c>
      <c r="F1093" s="417" t="s">
        <v>18</v>
      </c>
      <c r="G1093" s="418" t="s">
        <v>1434</v>
      </c>
      <c r="H1093" s="416" t="s">
        <v>2847</v>
      </c>
      <c r="I1093" s="431" t="s">
        <v>1017</v>
      </c>
      <c r="J1093" s="430" t="s">
        <v>2847</v>
      </c>
      <c r="K1093" s="404" t="s">
        <v>9710</v>
      </c>
      <c r="L1093"/>
      <c r="M1093"/>
      <c r="N1093"/>
      <c r="O1093"/>
      <c r="P1093"/>
      <c r="Q1093"/>
      <c r="R1093"/>
    </row>
    <row r="1094" spans="1:18" ht="15" customHeight="1" thickBot="1">
      <c r="A1094" s="413" t="s">
        <v>1018</v>
      </c>
      <c r="B1094" s="419">
        <v>1</v>
      </c>
      <c r="C1094" s="419" t="s">
        <v>9715</v>
      </c>
      <c r="D1094" s="407" t="s">
        <v>9716</v>
      </c>
      <c r="E1094" s="413" t="s">
        <v>1019</v>
      </c>
      <c r="F1094" s="417" t="s">
        <v>18</v>
      </c>
      <c r="G1094" s="418" t="s">
        <v>1434</v>
      </c>
      <c r="H1094" s="416" t="s">
        <v>2848</v>
      </c>
      <c r="I1094" s="431" t="s">
        <v>1019</v>
      </c>
      <c r="J1094" s="430" t="s">
        <v>2848</v>
      </c>
      <c r="K1094" s="404" t="s">
        <v>9710</v>
      </c>
      <c r="L1094"/>
      <c r="M1094"/>
      <c r="N1094"/>
      <c r="O1094"/>
      <c r="P1094"/>
      <c r="Q1094"/>
      <c r="R1094"/>
    </row>
    <row r="1095" spans="1:18" ht="15" customHeight="1" thickBot="1">
      <c r="A1095" s="413" t="s">
        <v>5676</v>
      </c>
      <c r="B1095" s="419">
        <v>1</v>
      </c>
      <c r="C1095" s="419" t="s">
        <v>9717</v>
      </c>
      <c r="D1095" s="407" t="s">
        <v>9718</v>
      </c>
      <c r="E1095" s="413" t="s">
        <v>5677</v>
      </c>
      <c r="F1095" s="417" t="s">
        <v>18</v>
      </c>
      <c r="G1095" s="418" t="s">
        <v>1434</v>
      </c>
      <c r="H1095" s="416" t="s">
        <v>9719</v>
      </c>
      <c r="I1095" s="431" t="s">
        <v>5677</v>
      </c>
      <c r="J1095" s="430" t="s">
        <v>9719</v>
      </c>
      <c r="K1095" s="404" t="s">
        <v>9710</v>
      </c>
      <c r="L1095"/>
      <c r="M1095"/>
      <c r="N1095"/>
      <c r="O1095"/>
      <c r="P1095"/>
      <c r="Q1095"/>
      <c r="R1095"/>
    </row>
    <row r="1096" spans="1:18" ht="15" customHeight="1" thickBot="1">
      <c r="A1096" s="413" t="s">
        <v>3917</v>
      </c>
      <c r="B1096" s="419">
        <v>1</v>
      </c>
      <c r="C1096" s="419" t="s">
        <v>9720</v>
      </c>
      <c r="D1096" s="407" t="s">
        <v>9721</v>
      </c>
      <c r="E1096" s="413" t="s">
        <v>5615</v>
      </c>
      <c r="F1096" s="417" t="s">
        <v>18</v>
      </c>
      <c r="G1096" s="418" t="s">
        <v>1434</v>
      </c>
      <c r="H1096" s="416" t="s">
        <v>5614</v>
      </c>
      <c r="I1096" s="431" t="s">
        <v>5615</v>
      </c>
      <c r="J1096" s="430" t="s">
        <v>5614</v>
      </c>
      <c r="K1096" s="404" t="s">
        <v>9710</v>
      </c>
      <c r="L1096"/>
      <c r="M1096"/>
      <c r="N1096"/>
      <c r="O1096"/>
      <c r="P1096"/>
      <c r="Q1096"/>
      <c r="R1096"/>
    </row>
    <row r="1097" spans="1:18" ht="15" customHeight="1" thickBot="1">
      <c r="A1097" s="413" t="s">
        <v>1020</v>
      </c>
      <c r="B1097" s="419">
        <v>1</v>
      </c>
      <c r="C1097" s="419" t="s">
        <v>9722</v>
      </c>
      <c r="D1097" s="407" t="s">
        <v>9723</v>
      </c>
      <c r="E1097" s="413" t="s">
        <v>1021</v>
      </c>
      <c r="F1097" s="417" t="s">
        <v>23</v>
      </c>
      <c r="G1097" s="418" t="s">
        <v>1434</v>
      </c>
      <c r="H1097" s="416" t="s">
        <v>2850</v>
      </c>
      <c r="I1097" s="431" t="s">
        <v>2849</v>
      </c>
      <c r="J1097" s="430" t="s">
        <v>2850</v>
      </c>
      <c r="K1097" s="404" t="s">
        <v>9724</v>
      </c>
      <c r="L1097"/>
      <c r="M1097"/>
      <c r="N1097"/>
      <c r="O1097"/>
      <c r="P1097"/>
      <c r="Q1097"/>
      <c r="R1097"/>
    </row>
    <row r="1098" spans="1:18" ht="15" customHeight="1" thickBot="1">
      <c r="A1098" s="413" t="s">
        <v>1020</v>
      </c>
      <c r="B1098" s="419">
        <v>2</v>
      </c>
      <c r="C1098" s="419" t="s">
        <v>9725</v>
      </c>
      <c r="D1098" s="407" t="s">
        <v>9726</v>
      </c>
      <c r="E1098" s="413" t="s">
        <v>1021</v>
      </c>
      <c r="F1098" s="417" t="s">
        <v>23</v>
      </c>
      <c r="G1098" s="418" t="s">
        <v>1434</v>
      </c>
      <c r="H1098" s="416" t="s">
        <v>2852</v>
      </c>
      <c r="I1098" s="431" t="s">
        <v>2851</v>
      </c>
      <c r="J1098" s="430" t="s">
        <v>2852</v>
      </c>
      <c r="K1098" s="404" t="s">
        <v>9727</v>
      </c>
      <c r="L1098"/>
      <c r="M1098"/>
      <c r="N1098"/>
      <c r="O1098"/>
      <c r="P1098"/>
      <c r="Q1098"/>
      <c r="R1098"/>
    </row>
    <row r="1099" spans="1:18" ht="15" customHeight="1" thickBot="1">
      <c r="A1099" s="413" t="s">
        <v>1022</v>
      </c>
      <c r="B1099" s="419">
        <v>1</v>
      </c>
      <c r="C1099" s="419" t="s">
        <v>9728</v>
      </c>
      <c r="D1099" s="407" t="s">
        <v>9729</v>
      </c>
      <c r="E1099" s="413" t="s">
        <v>1023</v>
      </c>
      <c r="F1099" s="417" t="s">
        <v>23</v>
      </c>
      <c r="G1099" s="418" t="s">
        <v>1434</v>
      </c>
      <c r="H1099" s="416" t="s">
        <v>2854</v>
      </c>
      <c r="I1099" s="431" t="s">
        <v>2853</v>
      </c>
      <c r="J1099" s="430" t="s">
        <v>2854</v>
      </c>
      <c r="K1099" s="404" t="s">
        <v>9730</v>
      </c>
      <c r="L1099"/>
      <c r="M1099"/>
      <c r="N1099"/>
      <c r="O1099"/>
      <c r="P1099"/>
      <c r="Q1099"/>
      <c r="R1099"/>
    </row>
    <row r="1100" spans="1:18" ht="15" customHeight="1" thickBot="1">
      <c r="A1100" s="413" t="s">
        <v>1024</v>
      </c>
      <c r="B1100" s="419">
        <v>1</v>
      </c>
      <c r="C1100" s="419" t="s">
        <v>9731</v>
      </c>
      <c r="D1100" s="407" t="s">
        <v>9735</v>
      </c>
      <c r="E1100" s="413" t="s">
        <v>1025</v>
      </c>
      <c r="F1100" s="417" t="s">
        <v>23</v>
      </c>
      <c r="G1100" s="418" t="s">
        <v>1434</v>
      </c>
      <c r="H1100" s="416" t="s">
        <v>2856</v>
      </c>
      <c r="I1100" s="431" t="s">
        <v>2855</v>
      </c>
      <c r="J1100" s="430" t="s">
        <v>2856</v>
      </c>
      <c r="K1100" s="404" t="s">
        <v>9736</v>
      </c>
      <c r="L1100"/>
      <c r="M1100"/>
      <c r="N1100"/>
      <c r="O1100"/>
      <c r="P1100"/>
      <c r="Q1100"/>
      <c r="R1100"/>
    </row>
    <row r="1101" spans="1:18" ht="15" customHeight="1" thickBot="1">
      <c r="A1101" s="413" t="s">
        <v>1024</v>
      </c>
      <c r="B1101" s="419">
        <v>2</v>
      </c>
      <c r="C1101" s="419" t="s">
        <v>9734</v>
      </c>
      <c r="D1101" s="407" t="s">
        <v>9732</v>
      </c>
      <c r="E1101" s="413" t="s">
        <v>1025</v>
      </c>
      <c r="F1101" s="417" t="s">
        <v>23</v>
      </c>
      <c r="G1101" s="418" t="s">
        <v>1434</v>
      </c>
      <c r="H1101" s="416" t="s">
        <v>2858</v>
      </c>
      <c r="I1101" s="431" t="s">
        <v>2857</v>
      </c>
      <c r="J1101" s="430" t="s">
        <v>2858</v>
      </c>
      <c r="K1101" s="404" t="s">
        <v>9733</v>
      </c>
      <c r="L1101"/>
      <c r="M1101"/>
      <c r="N1101"/>
      <c r="O1101"/>
      <c r="P1101"/>
      <c r="Q1101"/>
      <c r="R1101"/>
    </row>
    <row r="1102" spans="1:18" ht="15" customHeight="1" thickBot="1">
      <c r="A1102" s="413" t="s">
        <v>1026</v>
      </c>
      <c r="B1102" s="419">
        <v>1</v>
      </c>
      <c r="C1102" s="419" t="s">
        <v>9737</v>
      </c>
      <c r="D1102" s="407" t="s">
        <v>9745</v>
      </c>
      <c r="E1102" s="413" t="s">
        <v>1027</v>
      </c>
      <c r="F1102" s="417" t="s">
        <v>23</v>
      </c>
      <c r="G1102" s="418" t="s">
        <v>1434</v>
      </c>
      <c r="H1102" s="416" t="s">
        <v>2860</v>
      </c>
      <c r="I1102" s="431" t="s">
        <v>2859</v>
      </c>
      <c r="J1102" s="430" t="s">
        <v>2860</v>
      </c>
      <c r="K1102" s="404" t="s">
        <v>9746</v>
      </c>
      <c r="L1102"/>
      <c r="M1102"/>
      <c r="N1102"/>
      <c r="O1102"/>
      <c r="P1102"/>
      <c r="Q1102"/>
      <c r="R1102"/>
    </row>
    <row r="1103" spans="1:18" ht="15" customHeight="1" thickBot="1">
      <c r="A1103" s="413" t="s">
        <v>1026</v>
      </c>
      <c r="B1103" s="419">
        <v>2</v>
      </c>
      <c r="C1103" s="419" t="s">
        <v>9741</v>
      </c>
      <c r="D1103" s="407" t="s">
        <v>9738</v>
      </c>
      <c r="E1103" s="413" t="s">
        <v>1027</v>
      </c>
      <c r="F1103" s="417" t="s">
        <v>23</v>
      </c>
      <c r="G1103" s="418" t="s">
        <v>1434</v>
      </c>
      <c r="H1103" s="416" t="s">
        <v>2861</v>
      </c>
      <c r="I1103" s="431" t="s">
        <v>9739</v>
      </c>
      <c r="J1103" s="430" t="s">
        <v>2861</v>
      </c>
      <c r="K1103" s="404" t="s">
        <v>9740</v>
      </c>
      <c r="L1103"/>
      <c r="M1103"/>
      <c r="N1103"/>
      <c r="O1103"/>
      <c r="P1103"/>
      <c r="Q1103"/>
      <c r="R1103"/>
    </row>
    <row r="1104" spans="1:18" ht="15" customHeight="1" thickBot="1">
      <c r="A1104" s="413" t="s">
        <v>1026</v>
      </c>
      <c r="B1104" s="419">
        <v>3</v>
      </c>
      <c r="C1104" s="419" t="s">
        <v>9744</v>
      </c>
      <c r="D1104" s="407" t="s">
        <v>9742</v>
      </c>
      <c r="E1104" s="413" t="s">
        <v>1027</v>
      </c>
      <c r="F1104" s="417" t="s">
        <v>23</v>
      </c>
      <c r="G1104" s="418" t="s">
        <v>1434</v>
      </c>
      <c r="H1104" s="416" t="s">
        <v>2863</v>
      </c>
      <c r="I1104" s="431" t="s">
        <v>2862</v>
      </c>
      <c r="J1104" s="430" t="s">
        <v>2863</v>
      </c>
      <c r="K1104" s="404" t="s">
        <v>9743</v>
      </c>
      <c r="L1104"/>
      <c r="M1104"/>
      <c r="N1104"/>
      <c r="O1104"/>
      <c r="P1104"/>
      <c r="Q1104"/>
      <c r="R1104"/>
    </row>
    <row r="1105" spans="1:18" ht="15" customHeight="1" thickBot="1">
      <c r="A1105" s="413" t="s">
        <v>1028</v>
      </c>
      <c r="B1105" s="419">
        <v>1</v>
      </c>
      <c r="C1105" s="419" t="s">
        <v>9747</v>
      </c>
      <c r="D1105" s="407" t="s">
        <v>9751</v>
      </c>
      <c r="E1105" s="413" t="s">
        <v>1029</v>
      </c>
      <c r="F1105" s="417" t="s">
        <v>23</v>
      </c>
      <c r="G1105" s="418" t="s">
        <v>1434</v>
      </c>
      <c r="H1105" s="416" t="s">
        <v>2865</v>
      </c>
      <c r="I1105" s="431" t="s">
        <v>2864</v>
      </c>
      <c r="J1105" s="430" t="s">
        <v>2865</v>
      </c>
      <c r="K1105" s="404" t="s">
        <v>9752</v>
      </c>
      <c r="L1105"/>
      <c r="M1105"/>
      <c r="N1105"/>
      <c r="O1105"/>
      <c r="P1105"/>
      <c r="Q1105"/>
      <c r="R1105"/>
    </row>
    <row r="1106" spans="1:18" ht="15" customHeight="1" thickBot="1">
      <c r="A1106" s="413" t="s">
        <v>1028</v>
      </c>
      <c r="B1106" s="419">
        <v>2</v>
      </c>
      <c r="C1106" s="419" t="s">
        <v>9750</v>
      </c>
      <c r="D1106" s="407" t="s">
        <v>9748</v>
      </c>
      <c r="E1106" s="413" t="s">
        <v>1029</v>
      </c>
      <c r="F1106" s="417" t="s">
        <v>23</v>
      </c>
      <c r="G1106" s="418" t="s">
        <v>1434</v>
      </c>
      <c r="H1106" s="416" t="s">
        <v>2867</v>
      </c>
      <c r="I1106" s="431" t="s">
        <v>2866</v>
      </c>
      <c r="J1106" s="430" t="s">
        <v>2867</v>
      </c>
      <c r="K1106" s="404" t="s">
        <v>9749</v>
      </c>
      <c r="L1106"/>
      <c r="M1106"/>
      <c r="N1106"/>
      <c r="O1106"/>
      <c r="P1106"/>
      <c r="Q1106"/>
      <c r="R1106"/>
    </row>
    <row r="1107" spans="1:18" ht="15" customHeight="1" thickBot="1">
      <c r="A1107" s="413" t="s">
        <v>1030</v>
      </c>
      <c r="B1107" s="419">
        <v>1</v>
      </c>
      <c r="C1107" s="419" t="s">
        <v>9753</v>
      </c>
      <c r="D1107" s="407" t="s">
        <v>9754</v>
      </c>
      <c r="E1107" s="413" t="s">
        <v>1031</v>
      </c>
      <c r="F1107" s="417" t="s">
        <v>34</v>
      </c>
      <c r="G1107" s="418" t="s">
        <v>1434</v>
      </c>
      <c r="H1107" s="416" t="s">
        <v>4047</v>
      </c>
      <c r="I1107" s="431" t="s">
        <v>1031</v>
      </c>
      <c r="J1107" s="430" t="s">
        <v>4047</v>
      </c>
      <c r="K1107" s="404" t="s">
        <v>9755</v>
      </c>
      <c r="L1107"/>
      <c r="M1107"/>
      <c r="N1107"/>
      <c r="O1107"/>
      <c r="P1107"/>
      <c r="Q1107"/>
      <c r="R1107"/>
    </row>
    <row r="1108" spans="1:18" ht="15" customHeight="1" thickBot="1">
      <c r="A1108" s="413" t="s">
        <v>1032</v>
      </c>
      <c r="B1108" s="419">
        <v>1</v>
      </c>
      <c r="C1108" s="419" t="s">
        <v>9756</v>
      </c>
      <c r="D1108" s="407" t="s">
        <v>9766</v>
      </c>
      <c r="E1108" s="413" t="s">
        <v>1033</v>
      </c>
      <c r="F1108" s="417" t="s">
        <v>23</v>
      </c>
      <c r="G1108" s="418" t="s">
        <v>1434</v>
      </c>
      <c r="H1108" s="416" t="s">
        <v>2869</v>
      </c>
      <c r="I1108" s="431" t="s">
        <v>1558</v>
      </c>
      <c r="J1108" s="430" t="s">
        <v>2869</v>
      </c>
      <c r="K1108" s="404" t="s">
        <v>9767</v>
      </c>
      <c r="L1108"/>
      <c r="M1108"/>
      <c r="N1108"/>
      <c r="O1108"/>
      <c r="P1108"/>
      <c r="Q1108"/>
      <c r="R1108"/>
    </row>
    <row r="1109" spans="1:18" ht="15" customHeight="1" thickBot="1">
      <c r="A1109" s="413" t="s">
        <v>1032</v>
      </c>
      <c r="B1109" s="419">
        <v>2</v>
      </c>
      <c r="C1109" s="419" t="s">
        <v>9759</v>
      </c>
      <c r="D1109" s="407" t="s">
        <v>9760</v>
      </c>
      <c r="E1109" s="413" t="s">
        <v>1033</v>
      </c>
      <c r="F1109" s="417" t="s">
        <v>23</v>
      </c>
      <c r="G1109" s="418" t="s">
        <v>1434</v>
      </c>
      <c r="H1109" s="416" t="s">
        <v>2871</v>
      </c>
      <c r="I1109" s="431" t="s">
        <v>2870</v>
      </c>
      <c r="J1109" s="430" t="s">
        <v>2871</v>
      </c>
      <c r="K1109" s="404" t="s">
        <v>9761</v>
      </c>
      <c r="L1109"/>
      <c r="M1109"/>
      <c r="N1109"/>
      <c r="O1109"/>
      <c r="P1109"/>
      <c r="Q1109"/>
      <c r="R1109"/>
    </row>
    <row r="1110" spans="1:18" ht="15" customHeight="1" thickBot="1">
      <c r="A1110" s="413" t="s">
        <v>1032</v>
      </c>
      <c r="B1110" s="419">
        <v>3</v>
      </c>
      <c r="C1110" s="419" t="s">
        <v>9762</v>
      </c>
      <c r="D1110" s="407" t="s">
        <v>9772</v>
      </c>
      <c r="E1110" s="413" t="s">
        <v>1033</v>
      </c>
      <c r="F1110" s="417" t="s">
        <v>23</v>
      </c>
      <c r="G1110" s="418" t="s">
        <v>1434</v>
      </c>
      <c r="H1110" s="416" t="s">
        <v>2868</v>
      </c>
      <c r="I1110" s="431" t="s">
        <v>9773</v>
      </c>
      <c r="J1110" s="430" t="s">
        <v>2868</v>
      </c>
      <c r="K1110" s="404" t="s">
        <v>9774</v>
      </c>
      <c r="L1110"/>
      <c r="M1110"/>
      <c r="N1110"/>
      <c r="O1110"/>
      <c r="P1110"/>
      <c r="Q1110"/>
      <c r="R1110"/>
    </row>
    <row r="1111" spans="1:18" ht="15" customHeight="1" thickBot="1">
      <c r="A1111" s="413" t="s">
        <v>1032</v>
      </c>
      <c r="B1111" s="419">
        <v>4</v>
      </c>
      <c r="C1111" s="419" t="s">
        <v>9765</v>
      </c>
      <c r="D1111" s="407" t="s">
        <v>9769</v>
      </c>
      <c r="E1111" s="413" t="s">
        <v>1033</v>
      </c>
      <c r="F1111" s="417" t="s">
        <v>23</v>
      </c>
      <c r="G1111" s="418" t="s">
        <v>1434</v>
      </c>
      <c r="H1111" s="416" t="s">
        <v>2873</v>
      </c>
      <c r="I1111" s="431" t="s">
        <v>2872</v>
      </c>
      <c r="J1111" s="430" t="s">
        <v>2873</v>
      </c>
      <c r="K1111" s="404" t="s">
        <v>9770</v>
      </c>
      <c r="L1111"/>
      <c r="M1111"/>
      <c r="N1111"/>
      <c r="O1111"/>
      <c r="P1111"/>
      <c r="Q1111"/>
      <c r="R1111"/>
    </row>
    <row r="1112" spans="1:18" ht="15" customHeight="1" thickBot="1">
      <c r="A1112" s="413" t="s">
        <v>1032</v>
      </c>
      <c r="B1112" s="419">
        <v>5</v>
      </c>
      <c r="C1112" s="419" t="s">
        <v>9768</v>
      </c>
      <c r="D1112" s="407" t="s">
        <v>9757</v>
      </c>
      <c r="E1112" s="413" t="s">
        <v>1033</v>
      </c>
      <c r="F1112" s="417" t="s">
        <v>23</v>
      </c>
      <c r="G1112" s="418" t="s">
        <v>1434</v>
      </c>
      <c r="H1112" s="416" t="s">
        <v>2875</v>
      </c>
      <c r="I1112" s="431" t="s">
        <v>2874</v>
      </c>
      <c r="J1112" s="430" t="s">
        <v>2875</v>
      </c>
      <c r="K1112" s="404" t="s">
        <v>9758</v>
      </c>
      <c r="L1112"/>
      <c r="M1112"/>
      <c r="N1112"/>
      <c r="O1112"/>
      <c r="P1112"/>
      <c r="Q1112"/>
      <c r="R1112"/>
    </row>
    <row r="1113" spans="1:18" ht="15" customHeight="1" thickBot="1">
      <c r="A1113" s="413" t="s">
        <v>1032</v>
      </c>
      <c r="B1113" s="419">
        <v>6</v>
      </c>
      <c r="C1113" s="419" t="s">
        <v>9771</v>
      </c>
      <c r="D1113" s="407" t="s">
        <v>9763</v>
      </c>
      <c r="E1113" s="413" t="s">
        <v>1033</v>
      </c>
      <c r="F1113" s="417" t="s">
        <v>23</v>
      </c>
      <c r="G1113" s="418" t="s">
        <v>1434</v>
      </c>
      <c r="H1113" s="416" t="s">
        <v>2877</v>
      </c>
      <c r="I1113" s="431" t="s">
        <v>2876</v>
      </c>
      <c r="J1113" s="430" t="s">
        <v>2877</v>
      </c>
      <c r="K1113" s="404" t="s">
        <v>9764</v>
      </c>
      <c r="L1113"/>
      <c r="M1113"/>
      <c r="N1113"/>
      <c r="O1113"/>
      <c r="P1113"/>
      <c r="Q1113"/>
      <c r="R1113"/>
    </row>
    <row r="1114" spans="1:18" ht="15" customHeight="1" thickBot="1">
      <c r="A1114" s="413" t="s">
        <v>1034</v>
      </c>
      <c r="B1114" s="419">
        <v>1</v>
      </c>
      <c r="C1114" s="419" t="s">
        <v>9775</v>
      </c>
      <c r="D1114" s="407" t="s">
        <v>9776</v>
      </c>
      <c r="E1114" s="413" t="s">
        <v>1035</v>
      </c>
      <c r="F1114" s="417" t="s">
        <v>23</v>
      </c>
      <c r="G1114" s="418" t="s">
        <v>1434</v>
      </c>
      <c r="H1114" s="416" t="s">
        <v>2879</v>
      </c>
      <c r="I1114" s="431" t="s">
        <v>2878</v>
      </c>
      <c r="J1114" s="430" t="s">
        <v>2879</v>
      </c>
      <c r="K1114" s="404" t="s">
        <v>9777</v>
      </c>
      <c r="L1114"/>
      <c r="M1114"/>
      <c r="N1114"/>
      <c r="O1114"/>
      <c r="P1114"/>
      <c r="Q1114"/>
      <c r="R1114"/>
    </row>
    <row r="1115" spans="1:18" ht="15" customHeight="1" thickBot="1">
      <c r="A1115" s="413" t="s">
        <v>1034</v>
      </c>
      <c r="B1115" s="419">
        <v>2</v>
      </c>
      <c r="C1115" s="419" t="s">
        <v>9778</v>
      </c>
      <c r="D1115" s="407" t="s">
        <v>9779</v>
      </c>
      <c r="E1115" s="413" t="s">
        <v>1035</v>
      </c>
      <c r="F1115" s="417" t="s">
        <v>23</v>
      </c>
      <c r="G1115" s="418" t="s">
        <v>1434</v>
      </c>
      <c r="H1115" s="416" t="s">
        <v>2881</v>
      </c>
      <c r="I1115" s="431" t="s">
        <v>2880</v>
      </c>
      <c r="J1115" s="430" t="s">
        <v>2881</v>
      </c>
      <c r="K1115" s="404" t="s">
        <v>9780</v>
      </c>
      <c r="L1115"/>
      <c r="M1115"/>
      <c r="N1115"/>
      <c r="O1115"/>
      <c r="P1115"/>
      <c r="Q1115"/>
      <c r="R1115"/>
    </row>
    <row r="1116" spans="1:18" ht="15" customHeight="1" thickBot="1">
      <c r="A1116" s="413" t="s">
        <v>1036</v>
      </c>
      <c r="B1116" s="419">
        <v>1</v>
      </c>
      <c r="C1116" s="419" t="s">
        <v>9781</v>
      </c>
      <c r="D1116" s="407" t="s">
        <v>9782</v>
      </c>
      <c r="E1116" s="413" t="s">
        <v>1037</v>
      </c>
      <c r="F1116" s="417" t="s">
        <v>23</v>
      </c>
      <c r="G1116" s="418" t="s">
        <v>1434</v>
      </c>
      <c r="H1116" s="416" t="s">
        <v>2883</v>
      </c>
      <c r="I1116" s="431" t="s">
        <v>2882</v>
      </c>
      <c r="J1116" s="430" t="s">
        <v>2883</v>
      </c>
      <c r="K1116" s="404" t="s">
        <v>9783</v>
      </c>
      <c r="L1116"/>
      <c r="M1116"/>
      <c r="N1116"/>
      <c r="O1116"/>
      <c r="P1116"/>
      <c r="Q1116"/>
      <c r="R1116"/>
    </row>
    <row r="1117" spans="1:18" ht="15" customHeight="1" thickBot="1">
      <c r="A1117" s="413" t="s">
        <v>1038</v>
      </c>
      <c r="B1117" s="419">
        <v>1</v>
      </c>
      <c r="C1117" s="419" t="s">
        <v>9784</v>
      </c>
      <c r="D1117" s="407" t="s">
        <v>9785</v>
      </c>
      <c r="E1117" s="413" t="s">
        <v>1039</v>
      </c>
      <c r="F1117" s="417" t="s">
        <v>18</v>
      </c>
      <c r="G1117" s="418" t="s">
        <v>1434</v>
      </c>
      <c r="H1117" s="416" t="s">
        <v>2884</v>
      </c>
      <c r="I1117" s="431" t="s">
        <v>1039</v>
      </c>
      <c r="J1117" s="430" t="s">
        <v>2884</v>
      </c>
      <c r="K1117" s="404" t="s">
        <v>9786</v>
      </c>
      <c r="L1117"/>
      <c r="M1117"/>
      <c r="N1117"/>
      <c r="O1117"/>
      <c r="P1117"/>
      <c r="Q1117"/>
      <c r="R1117"/>
    </row>
    <row r="1118" spans="1:18" ht="15" customHeight="1" thickBot="1">
      <c r="A1118" s="413" t="s">
        <v>1040</v>
      </c>
      <c r="B1118" s="419">
        <v>1</v>
      </c>
      <c r="C1118" s="419" t="s">
        <v>9787</v>
      </c>
      <c r="D1118" s="407" t="s">
        <v>9788</v>
      </c>
      <c r="E1118" s="413" t="s">
        <v>1041</v>
      </c>
      <c r="F1118" s="417" t="s">
        <v>23</v>
      </c>
      <c r="G1118" s="418" t="s">
        <v>1434</v>
      </c>
      <c r="H1118" s="416" t="s">
        <v>2886</v>
      </c>
      <c r="I1118" s="431" t="s">
        <v>2885</v>
      </c>
      <c r="J1118" s="430" t="s">
        <v>2886</v>
      </c>
      <c r="K1118" s="404" t="s">
        <v>9789</v>
      </c>
      <c r="L1118"/>
      <c r="M1118"/>
      <c r="N1118"/>
      <c r="O1118"/>
      <c r="P1118"/>
      <c r="Q1118"/>
      <c r="R1118"/>
    </row>
    <row r="1119" spans="1:18" ht="15" customHeight="1" thickBot="1">
      <c r="A1119" s="413" t="s">
        <v>1042</v>
      </c>
      <c r="B1119" s="419">
        <v>1</v>
      </c>
      <c r="C1119" s="419" t="s">
        <v>9790</v>
      </c>
      <c r="D1119" s="407" t="s">
        <v>9791</v>
      </c>
      <c r="E1119" s="413" t="s">
        <v>1043</v>
      </c>
      <c r="F1119" s="417" t="s">
        <v>18</v>
      </c>
      <c r="G1119" s="418" t="s">
        <v>1434</v>
      </c>
      <c r="H1119" s="416" t="s">
        <v>2887</v>
      </c>
      <c r="I1119" s="431" t="s">
        <v>1043</v>
      </c>
      <c r="J1119" s="430" t="s">
        <v>2887</v>
      </c>
      <c r="K1119" s="404" t="s">
        <v>9792</v>
      </c>
      <c r="L1119"/>
      <c r="M1119"/>
      <c r="N1119"/>
      <c r="O1119"/>
      <c r="P1119"/>
      <c r="Q1119"/>
      <c r="R1119"/>
    </row>
    <row r="1120" spans="1:18" ht="15" customHeight="1" thickBot="1">
      <c r="A1120" s="413" t="s">
        <v>1044</v>
      </c>
      <c r="B1120" s="419">
        <v>1</v>
      </c>
      <c r="C1120" s="419" t="s">
        <v>9793</v>
      </c>
      <c r="D1120" s="407" t="s">
        <v>9794</v>
      </c>
      <c r="E1120" s="413" t="s">
        <v>1045</v>
      </c>
      <c r="F1120" s="417" t="s">
        <v>23</v>
      </c>
      <c r="G1120" s="418" t="s">
        <v>1434</v>
      </c>
      <c r="H1120" s="416" t="s">
        <v>5616</v>
      </c>
      <c r="I1120" s="431" t="s">
        <v>5479</v>
      </c>
      <c r="J1120" s="430" t="s">
        <v>5616</v>
      </c>
      <c r="K1120" s="404" t="s">
        <v>9795</v>
      </c>
      <c r="L1120"/>
      <c r="M1120"/>
      <c r="N1120"/>
      <c r="O1120"/>
      <c r="P1120"/>
      <c r="Q1120"/>
      <c r="R1120"/>
    </row>
    <row r="1121" spans="1:18" ht="15" customHeight="1" thickBot="1">
      <c r="A1121" s="413" t="s">
        <v>1046</v>
      </c>
      <c r="B1121" s="419">
        <v>1</v>
      </c>
      <c r="C1121" s="419" t="s">
        <v>9796</v>
      </c>
      <c r="D1121" s="407" t="s">
        <v>9797</v>
      </c>
      <c r="E1121" s="413" t="s">
        <v>1047</v>
      </c>
      <c r="F1121" s="417" t="s">
        <v>23</v>
      </c>
      <c r="G1121" s="418" t="s">
        <v>1434</v>
      </c>
      <c r="H1121" s="416" t="s">
        <v>2889</v>
      </c>
      <c r="I1121" s="431" t="s">
        <v>2888</v>
      </c>
      <c r="J1121" s="430" t="s">
        <v>2889</v>
      </c>
      <c r="K1121" s="404" t="s">
        <v>9798</v>
      </c>
      <c r="L1121"/>
      <c r="M1121"/>
      <c r="N1121"/>
      <c r="O1121"/>
      <c r="P1121"/>
      <c r="Q1121"/>
      <c r="R1121"/>
    </row>
    <row r="1122" spans="1:18" ht="15" customHeight="1" thickBot="1">
      <c r="A1122" s="413" t="s">
        <v>1046</v>
      </c>
      <c r="B1122" s="419">
        <v>2</v>
      </c>
      <c r="C1122" s="419" t="s">
        <v>9799</v>
      </c>
      <c r="D1122" s="407" t="s">
        <v>9800</v>
      </c>
      <c r="E1122" s="413" t="s">
        <v>1047</v>
      </c>
      <c r="F1122" s="417" t="s">
        <v>23</v>
      </c>
      <c r="G1122" s="418" t="s">
        <v>1434</v>
      </c>
      <c r="H1122" s="416" t="s">
        <v>2891</v>
      </c>
      <c r="I1122" s="431" t="s">
        <v>2890</v>
      </c>
      <c r="J1122" s="430" t="s">
        <v>2891</v>
      </c>
      <c r="K1122" s="404" t="s">
        <v>9798</v>
      </c>
      <c r="L1122"/>
      <c r="M1122"/>
      <c r="N1122"/>
      <c r="O1122"/>
      <c r="P1122"/>
      <c r="Q1122"/>
      <c r="R1122"/>
    </row>
    <row r="1123" spans="1:18" ht="15" customHeight="1" thickBot="1">
      <c r="A1123" s="413" t="s">
        <v>1048</v>
      </c>
      <c r="B1123" s="419">
        <v>1</v>
      </c>
      <c r="C1123" s="419" t="s">
        <v>9801</v>
      </c>
      <c r="D1123" s="407" t="s">
        <v>9802</v>
      </c>
      <c r="E1123" s="413" t="s">
        <v>1049</v>
      </c>
      <c r="F1123" s="417" t="s">
        <v>23</v>
      </c>
      <c r="G1123" s="418" t="s">
        <v>1434</v>
      </c>
      <c r="H1123" s="416" t="s">
        <v>2893</v>
      </c>
      <c r="I1123" s="431" t="s">
        <v>2892</v>
      </c>
      <c r="J1123" s="430" t="s">
        <v>2893</v>
      </c>
      <c r="K1123" s="404" t="s">
        <v>9803</v>
      </c>
      <c r="L1123"/>
      <c r="M1123"/>
      <c r="N1123"/>
      <c r="O1123"/>
      <c r="P1123"/>
      <c r="Q1123"/>
      <c r="R1123"/>
    </row>
    <row r="1124" spans="1:18" ht="15" customHeight="1" thickBot="1">
      <c r="A1124" s="413" t="s">
        <v>1048</v>
      </c>
      <c r="B1124" s="419">
        <v>2</v>
      </c>
      <c r="C1124" s="419" t="s">
        <v>9804</v>
      </c>
      <c r="D1124" s="407" t="s">
        <v>9805</v>
      </c>
      <c r="E1124" s="413" t="s">
        <v>1049</v>
      </c>
      <c r="F1124" s="417" t="s">
        <v>23</v>
      </c>
      <c r="G1124" s="418" t="s">
        <v>1434</v>
      </c>
      <c r="H1124" s="416" t="s">
        <v>2895</v>
      </c>
      <c r="I1124" s="431" t="s">
        <v>2894</v>
      </c>
      <c r="J1124" s="430" t="s">
        <v>2895</v>
      </c>
      <c r="K1124" s="404" t="s">
        <v>9806</v>
      </c>
      <c r="L1124"/>
      <c r="M1124"/>
      <c r="N1124"/>
      <c r="O1124"/>
      <c r="P1124"/>
      <c r="Q1124"/>
      <c r="R1124"/>
    </row>
    <row r="1125" spans="1:18" ht="15" customHeight="1" thickBot="1">
      <c r="A1125" s="413" t="s">
        <v>1050</v>
      </c>
      <c r="B1125" s="419">
        <v>1</v>
      </c>
      <c r="C1125" s="419" t="s">
        <v>9807</v>
      </c>
      <c r="D1125" s="407" t="s">
        <v>9811</v>
      </c>
      <c r="E1125" s="413" t="s">
        <v>1051</v>
      </c>
      <c r="F1125" s="417" t="s">
        <v>23</v>
      </c>
      <c r="G1125" s="418" t="s">
        <v>1434</v>
      </c>
      <c r="H1125" s="416" t="s">
        <v>2897</v>
      </c>
      <c r="I1125" s="431" t="s">
        <v>2896</v>
      </c>
      <c r="J1125" s="430" t="s">
        <v>2897</v>
      </c>
      <c r="K1125" s="404" t="s">
        <v>9812</v>
      </c>
      <c r="L1125"/>
      <c r="M1125"/>
      <c r="N1125"/>
      <c r="O1125"/>
      <c r="P1125"/>
      <c r="Q1125"/>
      <c r="R1125"/>
    </row>
    <row r="1126" spans="1:18" ht="15" customHeight="1" thickBot="1">
      <c r="A1126" s="413" t="s">
        <v>1050</v>
      </c>
      <c r="B1126" s="419">
        <v>2</v>
      </c>
      <c r="C1126" s="419" t="s">
        <v>9810</v>
      </c>
      <c r="D1126" s="407" t="s">
        <v>9808</v>
      </c>
      <c r="E1126" s="413" t="s">
        <v>1051</v>
      </c>
      <c r="F1126" s="417" t="s">
        <v>23</v>
      </c>
      <c r="G1126" s="418" t="s">
        <v>1434</v>
      </c>
      <c r="H1126" s="416" t="s">
        <v>2899</v>
      </c>
      <c r="I1126" s="431" t="s">
        <v>2898</v>
      </c>
      <c r="J1126" s="430" t="s">
        <v>2899</v>
      </c>
      <c r="K1126" s="404" t="s">
        <v>9809</v>
      </c>
      <c r="L1126"/>
      <c r="M1126"/>
      <c r="N1126"/>
      <c r="O1126"/>
      <c r="P1126"/>
      <c r="Q1126"/>
      <c r="R1126"/>
    </row>
    <row r="1127" spans="1:18" ht="15" customHeight="1" thickBot="1">
      <c r="A1127" s="413" t="s">
        <v>1052</v>
      </c>
      <c r="B1127" s="419">
        <v>1</v>
      </c>
      <c r="C1127" s="419" t="s">
        <v>9813</v>
      </c>
      <c r="D1127" s="407" t="s">
        <v>9814</v>
      </c>
      <c r="E1127" s="413" t="s">
        <v>1053</v>
      </c>
      <c r="F1127" s="417" t="s">
        <v>23</v>
      </c>
      <c r="G1127" s="418" t="s">
        <v>1434</v>
      </c>
      <c r="H1127" s="416" t="s">
        <v>2901</v>
      </c>
      <c r="I1127" s="431" t="s">
        <v>2900</v>
      </c>
      <c r="J1127" s="430" t="s">
        <v>2901</v>
      </c>
      <c r="K1127" s="404" t="s">
        <v>9815</v>
      </c>
      <c r="L1127"/>
      <c r="M1127"/>
      <c r="N1127"/>
      <c r="O1127"/>
      <c r="P1127"/>
      <c r="Q1127"/>
      <c r="R1127"/>
    </row>
    <row r="1128" spans="1:18" ht="15" customHeight="1" thickBot="1">
      <c r="A1128" s="413" t="s">
        <v>1052</v>
      </c>
      <c r="B1128" s="419">
        <v>2</v>
      </c>
      <c r="C1128" s="419" t="s">
        <v>9816</v>
      </c>
      <c r="D1128" s="407" t="s">
        <v>9817</v>
      </c>
      <c r="E1128" s="413" t="s">
        <v>1053</v>
      </c>
      <c r="F1128" s="417" t="s">
        <v>23</v>
      </c>
      <c r="G1128" s="418" t="s">
        <v>1434</v>
      </c>
      <c r="H1128" s="416" t="s">
        <v>2903</v>
      </c>
      <c r="I1128" s="431" t="s">
        <v>2902</v>
      </c>
      <c r="J1128" s="430" t="s">
        <v>2903</v>
      </c>
      <c r="K1128" s="404" t="s">
        <v>9818</v>
      </c>
      <c r="L1128"/>
      <c r="M1128"/>
      <c r="N1128"/>
      <c r="O1128"/>
      <c r="P1128"/>
      <c r="Q1128"/>
      <c r="R1128"/>
    </row>
    <row r="1129" spans="1:18" ht="15" customHeight="1" thickBot="1">
      <c r="A1129" s="413" t="s">
        <v>1054</v>
      </c>
      <c r="B1129" s="419">
        <v>1</v>
      </c>
      <c r="C1129" s="419" t="s">
        <v>9819</v>
      </c>
      <c r="D1129" s="407" t="s">
        <v>9820</v>
      </c>
      <c r="E1129" s="413" t="s">
        <v>1055</v>
      </c>
      <c r="F1129" s="417" t="s">
        <v>23</v>
      </c>
      <c r="G1129" s="418" t="s">
        <v>1434</v>
      </c>
      <c r="H1129" s="416" t="s">
        <v>2905</v>
      </c>
      <c r="I1129" s="431" t="s">
        <v>2904</v>
      </c>
      <c r="J1129" s="430" t="s">
        <v>2905</v>
      </c>
      <c r="K1129" s="404" t="s">
        <v>9821</v>
      </c>
      <c r="L1129"/>
      <c r="M1129"/>
      <c r="N1129"/>
      <c r="O1129"/>
      <c r="P1129"/>
      <c r="Q1129"/>
      <c r="R1129"/>
    </row>
    <row r="1130" spans="1:18" ht="15" customHeight="1" thickBot="1">
      <c r="A1130" s="413" t="s">
        <v>1057</v>
      </c>
      <c r="B1130" s="419">
        <v>1</v>
      </c>
      <c r="C1130" s="419" t="s">
        <v>9822</v>
      </c>
      <c r="D1130" s="407" t="s">
        <v>9823</v>
      </c>
      <c r="E1130" s="413" t="s">
        <v>1058</v>
      </c>
      <c r="F1130" s="417" t="s">
        <v>23</v>
      </c>
      <c r="G1130" s="418" t="s">
        <v>1434</v>
      </c>
      <c r="H1130" s="416" t="s">
        <v>2907</v>
      </c>
      <c r="I1130" s="431" t="s">
        <v>2906</v>
      </c>
      <c r="J1130" s="430" t="s">
        <v>2907</v>
      </c>
      <c r="K1130" s="404" t="s">
        <v>9824</v>
      </c>
      <c r="L1130"/>
      <c r="M1130"/>
      <c r="N1130"/>
      <c r="O1130"/>
      <c r="P1130"/>
      <c r="Q1130"/>
      <c r="R1130"/>
    </row>
    <row r="1131" spans="1:18" ht="15" customHeight="1" thickBot="1">
      <c r="A1131" s="413" t="s">
        <v>1059</v>
      </c>
      <c r="B1131" s="419">
        <v>1</v>
      </c>
      <c r="C1131" s="419" t="s">
        <v>9825</v>
      </c>
      <c r="D1131" s="407" t="s">
        <v>9826</v>
      </c>
      <c r="E1131" s="413" t="s">
        <v>1060</v>
      </c>
      <c r="F1131" s="417" t="s">
        <v>18</v>
      </c>
      <c r="G1131" s="418" t="s">
        <v>1434</v>
      </c>
      <c r="H1131" s="416" t="s">
        <v>2908</v>
      </c>
      <c r="I1131" s="431" t="s">
        <v>1060</v>
      </c>
      <c r="J1131" s="430" t="s">
        <v>2908</v>
      </c>
      <c r="K1131" s="404" t="s">
        <v>9827</v>
      </c>
      <c r="L1131"/>
      <c r="M1131"/>
      <c r="N1131"/>
      <c r="O1131"/>
      <c r="P1131"/>
      <c r="Q1131"/>
      <c r="R1131"/>
    </row>
    <row r="1132" spans="1:18" ht="15" customHeight="1" thickBot="1">
      <c r="A1132" s="413" t="s">
        <v>1061</v>
      </c>
      <c r="B1132" s="419">
        <v>1</v>
      </c>
      <c r="C1132" s="419" t="s">
        <v>9828</v>
      </c>
      <c r="D1132" s="407" t="s">
        <v>9829</v>
      </c>
      <c r="E1132" s="413" t="s">
        <v>1062</v>
      </c>
      <c r="F1132" s="417" t="s">
        <v>18</v>
      </c>
      <c r="G1132" s="418" t="s">
        <v>1434</v>
      </c>
      <c r="H1132" s="416" t="s">
        <v>2909</v>
      </c>
      <c r="I1132" s="431" t="s">
        <v>1062</v>
      </c>
      <c r="J1132" s="430" t="s">
        <v>2909</v>
      </c>
      <c r="K1132" s="404" t="s">
        <v>9830</v>
      </c>
      <c r="L1132"/>
      <c r="M1132"/>
      <c r="N1132"/>
      <c r="O1132"/>
      <c r="P1132"/>
      <c r="Q1132"/>
      <c r="R1132"/>
    </row>
    <row r="1133" spans="1:18" ht="15" customHeight="1" thickBot="1">
      <c r="A1133" s="413" t="s">
        <v>1063</v>
      </c>
      <c r="B1133" s="419">
        <v>1</v>
      </c>
      <c r="C1133" s="419" t="s">
        <v>9831</v>
      </c>
      <c r="D1133" s="407" t="s">
        <v>9832</v>
      </c>
      <c r="E1133" s="413" t="s">
        <v>1064</v>
      </c>
      <c r="F1133" s="417" t="s">
        <v>23</v>
      </c>
      <c r="G1133" s="418" t="s">
        <v>1434</v>
      </c>
      <c r="H1133" s="416" t="s">
        <v>2910</v>
      </c>
      <c r="I1133" s="431" t="s">
        <v>5618</v>
      </c>
      <c r="J1133" s="430" t="s">
        <v>2910</v>
      </c>
      <c r="K1133" s="404" t="s">
        <v>9833</v>
      </c>
      <c r="L1133"/>
      <c r="M1133"/>
      <c r="N1133"/>
      <c r="O1133"/>
      <c r="P1133"/>
      <c r="Q1133"/>
      <c r="R1133"/>
    </row>
    <row r="1134" spans="1:18" ht="15" customHeight="1" thickBot="1">
      <c r="A1134" s="413" t="s">
        <v>1063</v>
      </c>
      <c r="B1134" s="419">
        <v>2</v>
      </c>
      <c r="C1134" s="419" t="s">
        <v>9834</v>
      </c>
      <c r="D1134" s="407" t="s">
        <v>9835</v>
      </c>
      <c r="E1134" s="413" t="s">
        <v>1064</v>
      </c>
      <c r="F1134" s="417" t="s">
        <v>23</v>
      </c>
      <c r="G1134" s="418" t="s">
        <v>1434</v>
      </c>
      <c r="H1134" s="416" t="s">
        <v>5619</v>
      </c>
      <c r="I1134" s="431" t="s">
        <v>5620</v>
      </c>
      <c r="J1134" s="430" t="s">
        <v>5619</v>
      </c>
      <c r="K1134" s="404" t="s">
        <v>9833</v>
      </c>
      <c r="L1134"/>
      <c r="M1134"/>
      <c r="N1134"/>
      <c r="O1134"/>
      <c r="P1134"/>
      <c r="Q1134"/>
      <c r="R1134"/>
    </row>
    <row r="1135" spans="1:18" ht="15" customHeight="1" thickBot="1">
      <c r="A1135" s="413" t="s">
        <v>1065</v>
      </c>
      <c r="B1135" s="419">
        <v>1</v>
      </c>
      <c r="C1135" s="419" t="s">
        <v>9836</v>
      </c>
      <c r="D1135" s="407" t="s">
        <v>9837</v>
      </c>
      <c r="E1135" s="413" t="s">
        <v>1066</v>
      </c>
      <c r="F1135" s="417" t="s">
        <v>23</v>
      </c>
      <c r="G1135" s="418" t="s">
        <v>1434</v>
      </c>
      <c r="H1135" s="416" t="s">
        <v>2912</v>
      </c>
      <c r="I1135" s="431" t="s">
        <v>2911</v>
      </c>
      <c r="J1135" s="430" t="s">
        <v>2912</v>
      </c>
      <c r="K1135" s="404" t="s">
        <v>9838</v>
      </c>
      <c r="L1135"/>
      <c r="M1135"/>
      <c r="N1135"/>
      <c r="O1135"/>
      <c r="P1135"/>
      <c r="Q1135"/>
      <c r="R1135"/>
    </row>
    <row r="1136" spans="1:18" ht="15" customHeight="1" thickBot="1">
      <c r="A1136" s="413" t="s">
        <v>1067</v>
      </c>
      <c r="B1136" s="419">
        <v>1</v>
      </c>
      <c r="C1136" s="419" t="s">
        <v>9839</v>
      </c>
      <c r="D1136" s="407" t="s">
        <v>9840</v>
      </c>
      <c r="E1136" s="413" t="s">
        <v>1068</v>
      </c>
      <c r="F1136" s="417" t="s">
        <v>23</v>
      </c>
      <c r="G1136" s="418" t="s">
        <v>1434</v>
      </c>
      <c r="H1136" s="416" t="s">
        <v>2914</v>
      </c>
      <c r="I1136" s="431" t="s">
        <v>2913</v>
      </c>
      <c r="J1136" s="430" t="s">
        <v>2914</v>
      </c>
      <c r="K1136" s="404" t="s">
        <v>9841</v>
      </c>
      <c r="L1136"/>
      <c r="M1136"/>
      <c r="N1136"/>
      <c r="O1136"/>
      <c r="P1136"/>
      <c r="Q1136"/>
      <c r="R1136"/>
    </row>
    <row r="1137" spans="1:18" ht="15" customHeight="1" thickBot="1">
      <c r="A1137" s="413" t="s">
        <v>1067</v>
      </c>
      <c r="B1137" s="419">
        <v>2</v>
      </c>
      <c r="C1137" s="419" t="s">
        <v>9842</v>
      </c>
      <c r="D1137" s="407" t="s">
        <v>9843</v>
      </c>
      <c r="E1137" s="413" t="s">
        <v>1068</v>
      </c>
      <c r="F1137" s="417" t="s">
        <v>23</v>
      </c>
      <c r="G1137" s="418" t="s">
        <v>1434</v>
      </c>
      <c r="H1137" s="416" t="s">
        <v>2916</v>
      </c>
      <c r="I1137" s="431" t="s">
        <v>2915</v>
      </c>
      <c r="J1137" s="430" t="s">
        <v>2916</v>
      </c>
      <c r="K1137" s="404" t="s">
        <v>9844</v>
      </c>
      <c r="L1137"/>
      <c r="M1137"/>
      <c r="N1137"/>
      <c r="O1137"/>
      <c r="P1137"/>
      <c r="Q1137"/>
      <c r="R1137"/>
    </row>
    <row r="1138" spans="1:18" ht="15" customHeight="1" thickBot="1">
      <c r="A1138" s="413" t="s">
        <v>1069</v>
      </c>
      <c r="B1138" s="419">
        <v>1</v>
      </c>
      <c r="C1138" s="419" t="s">
        <v>9845</v>
      </c>
      <c r="D1138" s="407" t="s">
        <v>9846</v>
      </c>
      <c r="E1138" s="413" t="s">
        <v>1070</v>
      </c>
      <c r="F1138" s="417" t="s">
        <v>23</v>
      </c>
      <c r="G1138" s="418" t="s">
        <v>1434</v>
      </c>
      <c r="H1138" s="416" t="s">
        <v>2918</v>
      </c>
      <c r="I1138" s="431" t="s">
        <v>2917</v>
      </c>
      <c r="J1138" s="430" t="s">
        <v>2918</v>
      </c>
      <c r="K1138" s="404" t="s">
        <v>9847</v>
      </c>
      <c r="L1138"/>
      <c r="M1138"/>
      <c r="N1138"/>
      <c r="O1138"/>
      <c r="P1138"/>
      <c r="Q1138"/>
      <c r="R1138"/>
    </row>
    <row r="1139" spans="1:18" ht="15" customHeight="1" thickBot="1">
      <c r="A1139" s="413" t="s">
        <v>1071</v>
      </c>
      <c r="B1139" s="419">
        <v>1</v>
      </c>
      <c r="C1139" s="419" t="s">
        <v>9848</v>
      </c>
      <c r="D1139" s="407" t="s">
        <v>9849</v>
      </c>
      <c r="E1139" s="413" t="s">
        <v>1072</v>
      </c>
      <c r="F1139" s="417" t="s">
        <v>23</v>
      </c>
      <c r="G1139" s="418" t="s">
        <v>1434</v>
      </c>
      <c r="H1139" s="416" t="s">
        <v>2920</v>
      </c>
      <c r="I1139" s="431" t="s">
        <v>2919</v>
      </c>
      <c r="J1139" s="430" t="s">
        <v>2920</v>
      </c>
      <c r="K1139" s="404" t="s">
        <v>9850</v>
      </c>
      <c r="L1139"/>
      <c r="M1139"/>
      <c r="N1139"/>
      <c r="O1139"/>
      <c r="P1139"/>
      <c r="Q1139"/>
      <c r="R1139"/>
    </row>
    <row r="1140" spans="1:18" ht="15" customHeight="1" thickBot="1">
      <c r="A1140" s="413" t="s">
        <v>1071</v>
      </c>
      <c r="B1140" s="419">
        <v>2</v>
      </c>
      <c r="C1140" s="419" t="s">
        <v>9851</v>
      </c>
      <c r="D1140" s="407" t="s">
        <v>9852</v>
      </c>
      <c r="E1140" s="413" t="s">
        <v>1072</v>
      </c>
      <c r="F1140" s="417" t="s">
        <v>23</v>
      </c>
      <c r="G1140" s="418" t="s">
        <v>1434</v>
      </c>
      <c r="H1140" s="416" t="s">
        <v>2922</v>
      </c>
      <c r="I1140" s="431" t="s">
        <v>2921</v>
      </c>
      <c r="J1140" s="430" t="s">
        <v>2922</v>
      </c>
      <c r="K1140" s="404" t="s">
        <v>9853</v>
      </c>
      <c r="L1140"/>
      <c r="M1140"/>
      <c r="N1140"/>
      <c r="O1140"/>
      <c r="P1140"/>
      <c r="Q1140"/>
      <c r="R1140"/>
    </row>
    <row r="1141" spans="1:18" ht="15" customHeight="1" thickBot="1">
      <c r="A1141" s="413" t="s">
        <v>1073</v>
      </c>
      <c r="B1141" s="419">
        <v>1</v>
      </c>
      <c r="C1141" s="419" t="s">
        <v>9854</v>
      </c>
      <c r="D1141" s="407" t="s">
        <v>9858</v>
      </c>
      <c r="E1141" s="413" t="s">
        <v>1074</v>
      </c>
      <c r="F1141" s="417" t="s">
        <v>23</v>
      </c>
      <c r="G1141" s="418" t="s">
        <v>1434</v>
      </c>
      <c r="H1141" s="416" t="s">
        <v>2924</v>
      </c>
      <c r="I1141" s="431" t="s">
        <v>2923</v>
      </c>
      <c r="J1141" s="430" t="s">
        <v>2924</v>
      </c>
      <c r="K1141" s="404" t="s">
        <v>9859</v>
      </c>
      <c r="L1141"/>
      <c r="M1141"/>
      <c r="N1141"/>
      <c r="O1141"/>
      <c r="P1141"/>
      <c r="Q1141"/>
      <c r="R1141"/>
    </row>
    <row r="1142" spans="1:18" ht="15" customHeight="1" thickBot="1">
      <c r="A1142" s="413" t="s">
        <v>1073</v>
      </c>
      <c r="B1142" s="419">
        <v>2</v>
      </c>
      <c r="C1142" s="419" t="s">
        <v>9857</v>
      </c>
      <c r="D1142" s="407" t="s">
        <v>9855</v>
      </c>
      <c r="E1142" s="413" t="s">
        <v>1074</v>
      </c>
      <c r="F1142" s="417" t="s">
        <v>23</v>
      </c>
      <c r="G1142" s="418" t="s">
        <v>1434</v>
      </c>
      <c r="H1142" s="416" t="s">
        <v>2926</v>
      </c>
      <c r="I1142" s="431" t="s">
        <v>2925</v>
      </c>
      <c r="J1142" s="430" t="s">
        <v>2926</v>
      </c>
      <c r="K1142" s="404" t="s">
        <v>9856</v>
      </c>
      <c r="L1142"/>
      <c r="M1142"/>
      <c r="N1142"/>
      <c r="O1142"/>
      <c r="P1142"/>
      <c r="Q1142"/>
      <c r="R1142"/>
    </row>
    <row r="1143" spans="1:18" ht="15" customHeight="1" thickBot="1">
      <c r="A1143" s="413" t="s">
        <v>1075</v>
      </c>
      <c r="B1143" s="419">
        <v>1</v>
      </c>
      <c r="C1143" s="419" t="s">
        <v>9860</v>
      </c>
      <c r="D1143" s="407" t="s">
        <v>9861</v>
      </c>
      <c r="E1143" s="413" t="s">
        <v>1076</v>
      </c>
      <c r="F1143" s="417" t="s">
        <v>23</v>
      </c>
      <c r="G1143" s="418" t="s">
        <v>1434</v>
      </c>
      <c r="H1143" s="416" t="s">
        <v>2928</v>
      </c>
      <c r="I1143" s="431" t="s">
        <v>2927</v>
      </c>
      <c r="J1143" s="430" t="s">
        <v>2928</v>
      </c>
      <c r="K1143" s="404" t="s">
        <v>9862</v>
      </c>
      <c r="L1143"/>
      <c r="M1143"/>
      <c r="N1143"/>
      <c r="O1143"/>
      <c r="P1143"/>
      <c r="Q1143"/>
      <c r="R1143"/>
    </row>
    <row r="1144" spans="1:18" ht="15" customHeight="1" thickBot="1">
      <c r="A1144" s="413" t="s">
        <v>1077</v>
      </c>
      <c r="B1144" s="419">
        <v>1</v>
      </c>
      <c r="C1144" s="419" t="s">
        <v>9863</v>
      </c>
      <c r="D1144" s="407" t="s">
        <v>9864</v>
      </c>
      <c r="E1144" s="413" t="s">
        <v>1078</v>
      </c>
      <c r="F1144" s="417" t="s">
        <v>18</v>
      </c>
      <c r="G1144" s="418" t="s">
        <v>1434</v>
      </c>
      <c r="H1144" s="416" t="s">
        <v>2929</v>
      </c>
      <c r="I1144" s="431" t="s">
        <v>1078</v>
      </c>
      <c r="J1144" s="430" t="s">
        <v>2929</v>
      </c>
      <c r="K1144" s="404" t="s">
        <v>9865</v>
      </c>
      <c r="L1144"/>
      <c r="M1144"/>
      <c r="N1144"/>
      <c r="O1144"/>
      <c r="P1144"/>
      <c r="Q1144"/>
      <c r="R1144"/>
    </row>
    <row r="1145" spans="1:18" ht="15" customHeight="1" thickBot="1">
      <c r="A1145" s="413" t="s">
        <v>1079</v>
      </c>
      <c r="B1145" s="419">
        <v>1</v>
      </c>
      <c r="C1145" s="419" t="s">
        <v>9866</v>
      </c>
      <c r="D1145" s="407" t="s">
        <v>9870</v>
      </c>
      <c r="E1145" s="413" t="s">
        <v>1080</v>
      </c>
      <c r="F1145" s="417" t="s">
        <v>23</v>
      </c>
      <c r="G1145" s="418" t="s">
        <v>1434</v>
      </c>
      <c r="H1145" s="416" t="s">
        <v>2931</v>
      </c>
      <c r="I1145" s="431" t="s">
        <v>2930</v>
      </c>
      <c r="J1145" s="430" t="s">
        <v>2931</v>
      </c>
      <c r="K1145" s="404" t="s">
        <v>9871</v>
      </c>
      <c r="L1145"/>
      <c r="M1145"/>
      <c r="N1145"/>
      <c r="O1145"/>
      <c r="P1145"/>
      <c r="Q1145"/>
      <c r="R1145"/>
    </row>
    <row r="1146" spans="1:18" ht="15" customHeight="1" thickBot="1">
      <c r="A1146" s="413" t="s">
        <v>1079</v>
      </c>
      <c r="B1146" s="419">
        <v>2</v>
      </c>
      <c r="C1146" s="419" t="s">
        <v>9869</v>
      </c>
      <c r="D1146" s="407" t="s">
        <v>9867</v>
      </c>
      <c r="E1146" s="413" t="s">
        <v>1080</v>
      </c>
      <c r="F1146" s="417" t="s">
        <v>23</v>
      </c>
      <c r="G1146" s="418" t="s">
        <v>1434</v>
      </c>
      <c r="H1146" s="416" t="s">
        <v>2933</v>
      </c>
      <c r="I1146" s="431" t="s">
        <v>2932</v>
      </c>
      <c r="J1146" s="430" t="s">
        <v>2933</v>
      </c>
      <c r="K1146" s="404" t="s">
        <v>9868</v>
      </c>
      <c r="L1146"/>
      <c r="M1146"/>
      <c r="N1146"/>
      <c r="O1146"/>
      <c r="P1146"/>
      <c r="Q1146"/>
      <c r="R1146"/>
    </row>
    <row r="1147" spans="1:18" ht="15" customHeight="1" thickBot="1">
      <c r="A1147" s="413" t="s">
        <v>1081</v>
      </c>
      <c r="B1147" s="419">
        <v>1</v>
      </c>
      <c r="C1147" s="419" t="s">
        <v>9872</v>
      </c>
      <c r="D1147" s="407" t="s">
        <v>9873</v>
      </c>
      <c r="E1147" s="413" t="s">
        <v>1082</v>
      </c>
      <c r="F1147" s="417" t="s">
        <v>23</v>
      </c>
      <c r="G1147" s="418" t="s">
        <v>1434</v>
      </c>
      <c r="H1147" s="416" t="s">
        <v>2935</v>
      </c>
      <c r="I1147" s="431" t="s">
        <v>2934</v>
      </c>
      <c r="J1147" s="430" t="s">
        <v>2935</v>
      </c>
      <c r="K1147" s="404" t="s">
        <v>9874</v>
      </c>
      <c r="L1147"/>
      <c r="M1147"/>
      <c r="N1147"/>
      <c r="O1147"/>
      <c r="P1147"/>
      <c r="Q1147"/>
      <c r="R1147"/>
    </row>
    <row r="1148" spans="1:18" ht="15" customHeight="1" thickBot="1">
      <c r="A1148" s="413" t="s">
        <v>1083</v>
      </c>
      <c r="B1148" s="419">
        <v>1</v>
      </c>
      <c r="C1148" s="419" t="s">
        <v>9875</v>
      </c>
      <c r="D1148" s="407" t="s">
        <v>9876</v>
      </c>
      <c r="E1148" s="413" t="s">
        <v>1084</v>
      </c>
      <c r="F1148" s="417" t="s">
        <v>18</v>
      </c>
      <c r="G1148" s="418" t="s">
        <v>1434</v>
      </c>
      <c r="H1148" s="416" t="s">
        <v>2936</v>
      </c>
      <c r="I1148" s="431" t="s">
        <v>1084</v>
      </c>
      <c r="J1148" s="430" t="s">
        <v>2936</v>
      </c>
      <c r="K1148" s="404" t="s">
        <v>9877</v>
      </c>
      <c r="L1148"/>
      <c r="M1148"/>
      <c r="N1148"/>
      <c r="O1148"/>
      <c r="P1148"/>
      <c r="Q1148"/>
      <c r="R1148"/>
    </row>
    <row r="1149" spans="1:18" ht="15" customHeight="1" thickBot="1">
      <c r="A1149" s="413" t="s">
        <v>1085</v>
      </c>
      <c r="B1149" s="419">
        <v>1</v>
      </c>
      <c r="C1149" s="419" t="s">
        <v>9878</v>
      </c>
      <c r="D1149" s="407" t="s">
        <v>9879</v>
      </c>
      <c r="E1149" s="413" t="s">
        <v>1086</v>
      </c>
      <c r="F1149" s="417" t="s">
        <v>23</v>
      </c>
      <c r="G1149" s="418" t="s">
        <v>1434</v>
      </c>
      <c r="H1149" s="416" t="s">
        <v>2938</v>
      </c>
      <c r="I1149" s="431" t="s">
        <v>2937</v>
      </c>
      <c r="J1149" s="430" t="s">
        <v>2938</v>
      </c>
      <c r="K1149" s="404" t="s">
        <v>9880</v>
      </c>
      <c r="L1149"/>
      <c r="M1149"/>
      <c r="N1149"/>
      <c r="O1149"/>
      <c r="P1149"/>
      <c r="Q1149"/>
      <c r="R1149"/>
    </row>
    <row r="1150" spans="1:18" ht="15" customHeight="1" thickBot="1">
      <c r="A1150" s="413" t="s">
        <v>1085</v>
      </c>
      <c r="B1150" s="419">
        <v>2</v>
      </c>
      <c r="C1150" s="419" t="s">
        <v>9881</v>
      </c>
      <c r="D1150" s="407" t="s">
        <v>9882</v>
      </c>
      <c r="E1150" s="413" t="s">
        <v>1086</v>
      </c>
      <c r="F1150" s="417" t="s">
        <v>23</v>
      </c>
      <c r="G1150" s="418" t="s">
        <v>1434</v>
      </c>
      <c r="H1150" s="416" t="s">
        <v>2940</v>
      </c>
      <c r="I1150" s="431" t="s">
        <v>2939</v>
      </c>
      <c r="J1150" s="430" t="s">
        <v>2940</v>
      </c>
      <c r="K1150" s="404" t="s">
        <v>9883</v>
      </c>
      <c r="L1150"/>
      <c r="M1150"/>
      <c r="N1150"/>
      <c r="O1150"/>
      <c r="P1150"/>
      <c r="Q1150"/>
      <c r="R1150"/>
    </row>
    <row r="1151" spans="1:18" ht="15" customHeight="1" thickBot="1">
      <c r="A1151" s="413" t="s">
        <v>1088</v>
      </c>
      <c r="B1151" s="419">
        <v>1</v>
      </c>
      <c r="C1151" s="419" t="s">
        <v>9884</v>
      </c>
      <c r="D1151" s="407" t="s">
        <v>9885</v>
      </c>
      <c r="E1151" s="413" t="s">
        <v>1089</v>
      </c>
      <c r="F1151" s="417" t="s">
        <v>34</v>
      </c>
      <c r="G1151" s="418" t="s">
        <v>1434</v>
      </c>
      <c r="H1151" s="416" t="s">
        <v>4048</v>
      </c>
      <c r="I1151" s="431" t="s">
        <v>9886</v>
      </c>
      <c r="J1151" s="430" t="s">
        <v>4048</v>
      </c>
      <c r="K1151" s="404" t="s">
        <v>9887</v>
      </c>
      <c r="L1151"/>
      <c r="M1151"/>
      <c r="N1151"/>
      <c r="O1151"/>
      <c r="P1151"/>
      <c r="Q1151"/>
      <c r="R1151"/>
    </row>
    <row r="1152" spans="1:18" ht="15" customHeight="1" thickBot="1">
      <c r="A1152" s="413" t="s">
        <v>1088</v>
      </c>
      <c r="B1152" s="419">
        <v>2</v>
      </c>
      <c r="C1152" s="419" t="s">
        <v>9888</v>
      </c>
      <c r="D1152" s="407" t="s">
        <v>9889</v>
      </c>
      <c r="E1152" s="413" t="s">
        <v>1089</v>
      </c>
      <c r="F1152" s="417" t="s">
        <v>34</v>
      </c>
      <c r="G1152" s="418" t="s">
        <v>1434</v>
      </c>
      <c r="H1152" s="416" t="s">
        <v>4049</v>
      </c>
      <c r="I1152" s="431" t="s">
        <v>9890</v>
      </c>
      <c r="J1152" s="430" t="s">
        <v>4049</v>
      </c>
      <c r="K1152" s="404" t="s">
        <v>9891</v>
      </c>
      <c r="L1152"/>
      <c r="M1152"/>
      <c r="N1152"/>
      <c r="O1152"/>
      <c r="P1152"/>
      <c r="Q1152"/>
      <c r="R1152"/>
    </row>
    <row r="1153" spans="1:18" ht="15" customHeight="1" thickBot="1">
      <c r="A1153" s="413" t="s">
        <v>1090</v>
      </c>
      <c r="B1153" s="419">
        <v>1</v>
      </c>
      <c r="C1153" s="419" t="s">
        <v>9892</v>
      </c>
      <c r="D1153" s="407" t="s">
        <v>9893</v>
      </c>
      <c r="E1153" s="413" t="s">
        <v>1091</v>
      </c>
      <c r="F1153" s="417" t="s">
        <v>23</v>
      </c>
      <c r="G1153" s="418" t="s">
        <v>1434</v>
      </c>
      <c r="H1153" s="416" t="s">
        <v>2942</v>
      </c>
      <c r="I1153" s="431" t="s">
        <v>2941</v>
      </c>
      <c r="J1153" s="430" t="s">
        <v>2942</v>
      </c>
      <c r="K1153" s="404" t="s">
        <v>9894</v>
      </c>
      <c r="L1153"/>
      <c r="M1153"/>
      <c r="N1153"/>
      <c r="O1153"/>
      <c r="P1153"/>
      <c r="Q1153"/>
      <c r="R1153"/>
    </row>
    <row r="1154" spans="1:18" ht="15" customHeight="1" thickBot="1">
      <c r="A1154" s="413" t="s">
        <v>1090</v>
      </c>
      <c r="B1154" s="419">
        <v>2</v>
      </c>
      <c r="C1154" s="419" t="s">
        <v>9895</v>
      </c>
      <c r="D1154" s="407" t="s">
        <v>9896</v>
      </c>
      <c r="E1154" s="413" t="s">
        <v>1091</v>
      </c>
      <c r="F1154" s="417" t="s">
        <v>23</v>
      </c>
      <c r="G1154" s="418" t="s">
        <v>1434</v>
      </c>
      <c r="H1154" s="416" t="s">
        <v>2944</v>
      </c>
      <c r="I1154" s="431" t="s">
        <v>2943</v>
      </c>
      <c r="J1154" s="430" t="s">
        <v>2944</v>
      </c>
      <c r="K1154" s="404" t="s">
        <v>9897</v>
      </c>
      <c r="L1154"/>
      <c r="M1154"/>
      <c r="N1154"/>
      <c r="O1154"/>
      <c r="P1154"/>
      <c r="Q1154"/>
      <c r="R1154"/>
    </row>
    <row r="1155" spans="1:18" ht="15" customHeight="1" thickBot="1">
      <c r="A1155" s="413" t="s">
        <v>1092</v>
      </c>
      <c r="B1155" s="419">
        <v>1</v>
      </c>
      <c r="C1155" s="419" t="s">
        <v>9898</v>
      </c>
      <c r="D1155" s="407" t="s">
        <v>9911</v>
      </c>
      <c r="E1155" s="413" t="s">
        <v>1093</v>
      </c>
      <c r="F1155" s="417" t="s">
        <v>23</v>
      </c>
      <c r="G1155" s="418" t="s">
        <v>1434</v>
      </c>
      <c r="H1155" s="416" t="s">
        <v>2946</v>
      </c>
      <c r="I1155" s="431" t="s">
        <v>2945</v>
      </c>
      <c r="J1155" s="430" t="s">
        <v>2946</v>
      </c>
      <c r="K1155" s="404" t="s">
        <v>9912</v>
      </c>
      <c r="L1155"/>
      <c r="M1155"/>
      <c r="N1155"/>
      <c r="O1155"/>
      <c r="P1155"/>
      <c r="Q1155"/>
      <c r="R1155"/>
    </row>
    <row r="1156" spans="1:18" ht="15" customHeight="1" thickBot="1">
      <c r="A1156" s="413" t="s">
        <v>1092</v>
      </c>
      <c r="B1156" s="419">
        <v>2</v>
      </c>
      <c r="C1156" s="419" t="s">
        <v>9901</v>
      </c>
      <c r="D1156" s="407" t="s">
        <v>9905</v>
      </c>
      <c r="E1156" s="413" t="s">
        <v>1093</v>
      </c>
      <c r="F1156" s="417" t="s">
        <v>23</v>
      </c>
      <c r="G1156" s="418" t="s">
        <v>1434</v>
      </c>
      <c r="H1156" s="416" t="s">
        <v>2948</v>
      </c>
      <c r="I1156" s="431" t="s">
        <v>2947</v>
      </c>
      <c r="J1156" s="430" t="s">
        <v>2948</v>
      </c>
      <c r="K1156" s="404" t="s">
        <v>9906</v>
      </c>
      <c r="L1156"/>
      <c r="M1156"/>
      <c r="N1156"/>
      <c r="O1156"/>
      <c r="P1156"/>
      <c r="Q1156"/>
      <c r="R1156"/>
    </row>
    <row r="1157" spans="1:18" ht="15" customHeight="1" thickBot="1">
      <c r="A1157" s="413" t="s">
        <v>1092</v>
      </c>
      <c r="B1157" s="419">
        <v>3</v>
      </c>
      <c r="C1157" s="419" t="s">
        <v>9904</v>
      </c>
      <c r="D1157" s="407" t="s">
        <v>9899</v>
      </c>
      <c r="E1157" s="413" t="s">
        <v>1093</v>
      </c>
      <c r="F1157" s="417" t="s">
        <v>23</v>
      </c>
      <c r="G1157" s="418" t="s">
        <v>1434</v>
      </c>
      <c r="H1157" s="416" t="s">
        <v>2950</v>
      </c>
      <c r="I1157" s="431" t="s">
        <v>2949</v>
      </c>
      <c r="J1157" s="430" t="s">
        <v>2950</v>
      </c>
      <c r="K1157" s="404" t="s">
        <v>9900</v>
      </c>
      <c r="L1157"/>
      <c r="M1157"/>
      <c r="N1157"/>
      <c r="O1157"/>
      <c r="P1157"/>
      <c r="Q1157"/>
      <c r="R1157"/>
    </row>
    <row r="1158" spans="1:18" ht="15" customHeight="1" thickBot="1">
      <c r="A1158" s="413" t="s">
        <v>1092</v>
      </c>
      <c r="B1158" s="419">
        <v>4</v>
      </c>
      <c r="C1158" s="419" t="s">
        <v>9907</v>
      </c>
      <c r="D1158" s="407" t="s">
        <v>9902</v>
      </c>
      <c r="E1158" s="413" t="s">
        <v>1093</v>
      </c>
      <c r="F1158" s="417" t="s">
        <v>23</v>
      </c>
      <c r="G1158" s="418" t="s">
        <v>1434</v>
      </c>
      <c r="H1158" s="416" t="s">
        <v>2952</v>
      </c>
      <c r="I1158" s="431" t="s">
        <v>2951</v>
      </c>
      <c r="J1158" s="430" t="s">
        <v>2952</v>
      </c>
      <c r="K1158" s="404" t="s">
        <v>9903</v>
      </c>
      <c r="L1158"/>
      <c r="M1158"/>
      <c r="N1158"/>
      <c r="O1158"/>
      <c r="P1158"/>
      <c r="Q1158"/>
      <c r="R1158"/>
    </row>
    <row r="1159" spans="1:18" ht="15" customHeight="1" thickBot="1">
      <c r="A1159" s="413" t="s">
        <v>1092</v>
      </c>
      <c r="B1159" s="419">
        <v>5</v>
      </c>
      <c r="C1159" s="419" t="s">
        <v>9910</v>
      </c>
      <c r="D1159" s="407" t="s">
        <v>9908</v>
      </c>
      <c r="E1159" s="413" t="s">
        <v>1093</v>
      </c>
      <c r="F1159" s="417" t="s">
        <v>23</v>
      </c>
      <c r="G1159" s="418" t="s">
        <v>1434</v>
      </c>
      <c r="H1159" s="416" t="s">
        <v>2954</v>
      </c>
      <c r="I1159" s="431" t="s">
        <v>2953</v>
      </c>
      <c r="J1159" s="430" t="s">
        <v>2954</v>
      </c>
      <c r="K1159" s="404" t="s">
        <v>9909</v>
      </c>
      <c r="L1159"/>
      <c r="M1159"/>
      <c r="N1159"/>
      <c r="O1159"/>
      <c r="P1159"/>
      <c r="Q1159"/>
      <c r="R1159"/>
    </row>
    <row r="1160" spans="1:18" ht="15" customHeight="1" thickBot="1">
      <c r="A1160" s="413" t="s">
        <v>1094</v>
      </c>
      <c r="B1160" s="419">
        <v>1</v>
      </c>
      <c r="C1160" s="419" t="s">
        <v>9913</v>
      </c>
      <c r="D1160" s="407" t="s">
        <v>9914</v>
      </c>
      <c r="E1160" s="413" t="s">
        <v>1095</v>
      </c>
      <c r="F1160" s="417" t="s">
        <v>23</v>
      </c>
      <c r="G1160" s="418" t="s">
        <v>1434</v>
      </c>
      <c r="H1160" s="416" t="s">
        <v>2956</v>
      </c>
      <c r="I1160" s="431" t="s">
        <v>2955</v>
      </c>
      <c r="J1160" s="430" t="s">
        <v>2956</v>
      </c>
      <c r="K1160" s="404" t="s">
        <v>9915</v>
      </c>
      <c r="L1160"/>
      <c r="M1160"/>
      <c r="N1160"/>
      <c r="O1160"/>
      <c r="P1160"/>
      <c r="Q1160"/>
      <c r="R1160"/>
    </row>
    <row r="1161" spans="1:18" ht="15" customHeight="1" thickBot="1">
      <c r="A1161" s="413" t="s">
        <v>1094</v>
      </c>
      <c r="B1161" s="419">
        <v>2</v>
      </c>
      <c r="C1161" s="419" t="s">
        <v>9916</v>
      </c>
      <c r="D1161" s="407" t="s">
        <v>9917</v>
      </c>
      <c r="E1161" s="413" t="s">
        <v>1095</v>
      </c>
      <c r="F1161" s="417" t="s">
        <v>23</v>
      </c>
      <c r="G1161" s="418" t="s">
        <v>1434</v>
      </c>
      <c r="H1161" s="416" t="s">
        <v>2958</v>
      </c>
      <c r="I1161" s="431" t="s">
        <v>2957</v>
      </c>
      <c r="J1161" s="430" t="s">
        <v>2958</v>
      </c>
      <c r="K1161" s="404" t="s">
        <v>9918</v>
      </c>
      <c r="L1161"/>
      <c r="M1161"/>
      <c r="N1161"/>
      <c r="O1161"/>
      <c r="P1161"/>
      <c r="Q1161"/>
      <c r="R1161"/>
    </row>
    <row r="1162" spans="1:18" ht="15" customHeight="1" thickBot="1">
      <c r="A1162" s="413" t="s">
        <v>1096</v>
      </c>
      <c r="B1162" s="419">
        <v>1</v>
      </c>
      <c r="C1162" s="419" t="s">
        <v>9919</v>
      </c>
      <c r="D1162" s="407" t="s">
        <v>9920</v>
      </c>
      <c r="E1162" s="413" t="s">
        <v>5652</v>
      </c>
      <c r="F1162" s="417" t="s">
        <v>34</v>
      </c>
      <c r="G1162" s="418" t="s">
        <v>1434</v>
      </c>
      <c r="H1162" s="416" t="s">
        <v>4050</v>
      </c>
      <c r="I1162" s="431" t="s">
        <v>5652</v>
      </c>
      <c r="J1162" s="430" t="s">
        <v>4050</v>
      </c>
      <c r="K1162" s="404" t="s">
        <v>9921</v>
      </c>
      <c r="L1162"/>
      <c r="M1162"/>
      <c r="N1162"/>
      <c r="O1162"/>
      <c r="P1162"/>
      <c r="Q1162"/>
      <c r="R1162"/>
    </row>
    <row r="1163" spans="1:18" ht="15" customHeight="1" thickBot="1">
      <c r="A1163" s="413" t="s">
        <v>1098</v>
      </c>
      <c r="B1163" s="419">
        <v>1</v>
      </c>
      <c r="C1163" s="419" t="s">
        <v>9922</v>
      </c>
      <c r="D1163" s="407" t="s">
        <v>9926</v>
      </c>
      <c r="E1163" s="413" t="s">
        <v>1099</v>
      </c>
      <c r="F1163" s="417" t="s">
        <v>23</v>
      </c>
      <c r="G1163" s="418" t="s">
        <v>1434</v>
      </c>
      <c r="H1163" s="416" t="s">
        <v>9927</v>
      </c>
      <c r="I1163" s="431" t="s">
        <v>9928</v>
      </c>
      <c r="J1163" s="430" t="s">
        <v>9927</v>
      </c>
      <c r="K1163" s="404" t="s">
        <v>9929</v>
      </c>
      <c r="L1163"/>
      <c r="M1163"/>
      <c r="N1163"/>
      <c r="O1163"/>
      <c r="P1163"/>
      <c r="Q1163"/>
      <c r="R1163"/>
    </row>
    <row r="1164" spans="1:18" ht="15" customHeight="1" thickBot="1">
      <c r="A1164" s="413" t="s">
        <v>1098</v>
      </c>
      <c r="B1164" s="419">
        <v>2</v>
      </c>
      <c r="C1164" s="419" t="s">
        <v>9925</v>
      </c>
      <c r="D1164" s="407" t="s">
        <v>9923</v>
      </c>
      <c r="E1164" s="413" t="s">
        <v>1099</v>
      </c>
      <c r="F1164" s="417" t="s">
        <v>23</v>
      </c>
      <c r="G1164" s="418" t="s">
        <v>1434</v>
      </c>
      <c r="H1164" s="416" t="s">
        <v>2960</v>
      </c>
      <c r="I1164" s="431" t="s">
        <v>2959</v>
      </c>
      <c r="J1164" s="430" t="s">
        <v>2960</v>
      </c>
      <c r="K1164" s="404" t="s">
        <v>9924</v>
      </c>
      <c r="L1164"/>
      <c r="M1164"/>
      <c r="N1164"/>
      <c r="O1164"/>
      <c r="P1164"/>
      <c r="Q1164"/>
      <c r="R1164"/>
    </row>
    <row r="1165" spans="1:18" ht="15" customHeight="1" thickBot="1">
      <c r="A1165" s="413" t="s">
        <v>1100</v>
      </c>
      <c r="B1165" s="419">
        <v>1</v>
      </c>
      <c r="C1165" s="419" t="s">
        <v>9930</v>
      </c>
      <c r="D1165" s="407" t="s">
        <v>9931</v>
      </c>
      <c r="E1165" s="413" t="s">
        <v>1101</v>
      </c>
      <c r="F1165" s="417" t="s">
        <v>18</v>
      </c>
      <c r="G1165" s="418" t="s">
        <v>1434</v>
      </c>
      <c r="H1165" s="416" t="s">
        <v>2961</v>
      </c>
      <c r="I1165" s="431" t="s">
        <v>1101</v>
      </c>
      <c r="J1165" s="430" t="s">
        <v>2961</v>
      </c>
      <c r="K1165" s="404" t="s">
        <v>9932</v>
      </c>
      <c r="L1165"/>
      <c r="M1165"/>
      <c r="N1165"/>
      <c r="O1165"/>
      <c r="P1165"/>
      <c r="Q1165"/>
      <c r="R1165"/>
    </row>
    <row r="1166" spans="1:18" ht="15" customHeight="1" thickBot="1">
      <c r="A1166" s="413" t="s">
        <v>1102</v>
      </c>
      <c r="B1166" s="419">
        <v>1</v>
      </c>
      <c r="C1166" s="419" t="s">
        <v>9933</v>
      </c>
      <c r="D1166" s="407" t="s">
        <v>9934</v>
      </c>
      <c r="E1166" s="413" t="s">
        <v>1103</v>
      </c>
      <c r="F1166" s="417" t="s">
        <v>23</v>
      </c>
      <c r="G1166" s="418" t="s">
        <v>1434</v>
      </c>
      <c r="H1166" s="416" t="s">
        <v>2963</v>
      </c>
      <c r="I1166" s="431" t="s">
        <v>2962</v>
      </c>
      <c r="J1166" s="430" t="s">
        <v>2963</v>
      </c>
      <c r="K1166" s="404" t="s">
        <v>9935</v>
      </c>
      <c r="L1166"/>
      <c r="M1166"/>
      <c r="N1166"/>
      <c r="O1166"/>
      <c r="P1166"/>
      <c r="Q1166"/>
      <c r="R1166"/>
    </row>
    <row r="1167" spans="1:18" ht="15" customHeight="1" thickBot="1">
      <c r="A1167" s="413" t="s">
        <v>1104</v>
      </c>
      <c r="B1167" s="419">
        <v>1</v>
      </c>
      <c r="C1167" s="419" t="s">
        <v>9936</v>
      </c>
      <c r="D1167" s="407" t="s">
        <v>9937</v>
      </c>
      <c r="E1167" s="413" t="s">
        <v>1105</v>
      </c>
      <c r="F1167" s="417" t="s">
        <v>23</v>
      </c>
      <c r="G1167" s="418" t="s">
        <v>1434</v>
      </c>
      <c r="H1167" s="416" t="s">
        <v>2965</v>
      </c>
      <c r="I1167" s="431" t="s">
        <v>2964</v>
      </c>
      <c r="J1167" s="430" t="s">
        <v>2965</v>
      </c>
      <c r="K1167" s="404" t="s">
        <v>9938</v>
      </c>
      <c r="L1167"/>
      <c r="M1167"/>
      <c r="N1167"/>
      <c r="O1167"/>
      <c r="P1167"/>
      <c r="Q1167"/>
      <c r="R1167"/>
    </row>
    <row r="1168" spans="1:18" ht="15" customHeight="1" thickBot="1">
      <c r="A1168" s="413" t="s">
        <v>1104</v>
      </c>
      <c r="B1168" s="419">
        <v>2</v>
      </c>
      <c r="C1168" s="419" t="s">
        <v>9939</v>
      </c>
      <c r="D1168" s="407" t="s">
        <v>9940</v>
      </c>
      <c r="E1168" s="413" t="s">
        <v>1105</v>
      </c>
      <c r="F1168" s="417" t="s">
        <v>23</v>
      </c>
      <c r="G1168" s="418" t="s">
        <v>1434</v>
      </c>
      <c r="H1168" s="416" t="s">
        <v>2967</v>
      </c>
      <c r="I1168" s="431" t="s">
        <v>2966</v>
      </c>
      <c r="J1168" s="430" t="s">
        <v>2967</v>
      </c>
      <c r="K1168" s="404" t="s">
        <v>9941</v>
      </c>
      <c r="L1168"/>
      <c r="M1168"/>
      <c r="N1168"/>
      <c r="O1168"/>
      <c r="P1168"/>
      <c r="Q1168"/>
      <c r="R1168"/>
    </row>
    <row r="1169" spans="1:18" ht="15" customHeight="1" thickBot="1">
      <c r="A1169" s="413" t="s">
        <v>1106</v>
      </c>
      <c r="B1169" s="419">
        <v>1</v>
      </c>
      <c r="C1169" s="419" t="s">
        <v>9942</v>
      </c>
      <c r="D1169" s="407" t="s">
        <v>9946</v>
      </c>
      <c r="E1169" s="413" t="s">
        <v>1107</v>
      </c>
      <c r="F1169" s="417" t="s">
        <v>23</v>
      </c>
      <c r="G1169" s="418" t="s">
        <v>1434</v>
      </c>
      <c r="H1169" s="416" t="s">
        <v>2969</v>
      </c>
      <c r="I1169" s="431" t="s">
        <v>2968</v>
      </c>
      <c r="J1169" s="430" t="s">
        <v>2969</v>
      </c>
      <c r="K1169" s="404" t="s">
        <v>9944</v>
      </c>
      <c r="L1169"/>
      <c r="M1169"/>
      <c r="N1169"/>
      <c r="O1169"/>
      <c r="P1169"/>
      <c r="Q1169"/>
      <c r="R1169"/>
    </row>
    <row r="1170" spans="1:18" ht="15" customHeight="1" thickBot="1">
      <c r="A1170" s="413" t="s">
        <v>1106</v>
      </c>
      <c r="B1170" s="419">
        <v>2</v>
      </c>
      <c r="C1170" s="419" t="s">
        <v>9945</v>
      </c>
      <c r="D1170" s="407" t="s">
        <v>9943</v>
      </c>
      <c r="E1170" s="413" t="s">
        <v>1107</v>
      </c>
      <c r="F1170" s="417" t="s">
        <v>23</v>
      </c>
      <c r="G1170" s="418" t="s">
        <v>1434</v>
      </c>
      <c r="H1170" s="416" t="s">
        <v>2971</v>
      </c>
      <c r="I1170" s="431" t="s">
        <v>2970</v>
      </c>
      <c r="J1170" s="430" t="s">
        <v>2971</v>
      </c>
      <c r="K1170" s="404" t="s">
        <v>9944</v>
      </c>
      <c r="L1170"/>
      <c r="M1170"/>
      <c r="N1170"/>
      <c r="O1170"/>
      <c r="P1170"/>
      <c r="Q1170"/>
      <c r="R1170"/>
    </row>
    <row r="1171" spans="1:18" ht="15" customHeight="1" thickBot="1">
      <c r="A1171" s="413" t="s">
        <v>1108</v>
      </c>
      <c r="B1171" s="419">
        <v>1</v>
      </c>
      <c r="C1171" s="419" t="s">
        <v>9947</v>
      </c>
      <c r="D1171" s="407" t="s">
        <v>9948</v>
      </c>
      <c r="E1171" s="413" t="s">
        <v>1109</v>
      </c>
      <c r="F1171" s="417" t="s">
        <v>23</v>
      </c>
      <c r="G1171" s="418" t="s">
        <v>1434</v>
      </c>
      <c r="H1171" s="416" t="s">
        <v>5623</v>
      </c>
      <c r="I1171" s="431" t="s">
        <v>5480</v>
      </c>
      <c r="J1171" s="430" t="s">
        <v>5623</v>
      </c>
      <c r="K1171" s="404" t="s">
        <v>9949</v>
      </c>
      <c r="L1171"/>
      <c r="M1171"/>
      <c r="N1171"/>
      <c r="O1171"/>
      <c r="P1171"/>
      <c r="Q1171"/>
      <c r="R1171"/>
    </row>
    <row r="1172" spans="1:18" ht="15" customHeight="1" thickBot="1">
      <c r="A1172" s="413" t="s">
        <v>1108</v>
      </c>
      <c r="B1172" s="419">
        <v>2</v>
      </c>
      <c r="C1172" s="419" t="s">
        <v>9950</v>
      </c>
      <c r="D1172" s="407" t="s">
        <v>9951</v>
      </c>
      <c r="E1172" s="413" t="s">
        <v>1109</v>
      </c>
      <c r="F1172" s="417" t="s">
        <v>23</v>
      </c>
      <c r="G1172" s="418" t="s">
        <v>1434</v>
      </c>
      <c r="H1172" s="416" t="s">
        <v>5624</v>
      </c>
      <c r="I1172" s="431" t="s">
        <v>5481</v>
      </c>
      <c r="J1172" s="430" t="s">
        <v>5624</v>
      </c>
      <c r="K1172" s="404" t="s">
        <v>9949</v>
      </c>
      <c r="L1172"/>
      <c r="M1172"/>
      <c r="N1172"/>
      <c r="O1172"/>
      <c r="P1172"/>
      <c r="Q1172"/>
      <c r="R1172"/>
    </row>
    <row r="1173" spans="1:18" ht="15" customHeight="1" thickBot="1">
      <c r="A1173" s="413" t="s">
        <v>1110</v>
      </c>
      <c r="B1173" s="419">
        <v>1</v>
      </c>
      <c r="C1173" s="419" t="s">
        <v>9952</v>
      </c>
      <c r="D1173" s="407" t="s">
        <v>9956</v>
      </c>
      <c r="E1173" s="413" t="s">
        <v>1111</v>
      </c>
      <c r="F1173" s="417" t="s">
        <v>23</v>
      </c>
      <c r="G1173" s="418" t="s">
        <v>1434</v>
      </c>
      <c r="H1173" s="416" t="s">
        <v>2973</v>
      </c>
      <c r="I1173" s="431" t="s">
        <v>2972</v>
      </c>
      <c r="J1173" s="430" t="s">
        <v>2973</v>
      </c>
      <c r="K1173" s="404" t="s">
        <v>9954</v>
      </c>
      <c r="L1173"/>
      <c r="M1173"/>
      <c r="N1173"/>
      <c r="O1173"/>
      <c r="P1173"/>
      <c r="Q1173"/>
      <c r="R1173"/>
    </row>
    <row r="1174" spans="1:18" ht="15" customHeight="1" thickBot="1">
      <c r="A1174" s="413" t="s">
        <v>1110</v>
      </c>
      <c r="B1174" s="419">
        <v>2</v>
      </c>
      <c r="C1174" s="419" t="s">
        <v>9955</v>
      </c>
      <c r="D1174" s="407" t="s">
        <v>9953</v>
      </c>
      <c r="E1174" s="413" t="s">
        <v>1111</v>
      </c>
      <c r="F1174" s="417" t="s">
        <v>23</v>
      </c>
      <c r="G1174" s="418" t="s">
        <v>1434</v>
      </c>
      <c r="H1174" s="416" t="s">
        <v>2975</v>
      </c>
      <c r="I1174" s="431" t="s">
        <v>2974</v>
      </c>
      <c r="J1174" s="430" t="s">
        <v>2975</v>
      </c>
      <c r="K1174" s="404" t="s">
        <v>9954</v>
      </c>
      <c r="L1174"/>
      <c r="M1174"/>
      <c r="N1174"/>
      <c r="O1174"/>
      <c r="P1174"/>
      <c r="Q1174"/>
      <c r="R1174"/>
    </row>
    <row r="1175" spans="1:18" ht="15" customHeight="1" thickBot="1">
      <c r="A1175" s="413" t="s">
        <v>1112</v>
      </c>
      <c r="B1175" s="419">
        <v>1</v>
      </c>
      <c r="C1175" s="419" t="s">
        <v>9957</v>
      </c>
      <c r="D1175" s="407" t="s">
        <v>9961</v>
      </c>
      <c r="E1175" s="413" t="s">
        <v>1113</v>
      </c>
      <c r="F1175" s="417" t="s">
        <v>23</v>
      </c>
      <c r="G1175" s="418" t="s">
        <v>1434</v>
      </c>
      <c r="H1175" s="416" t="s">
        <v>2977</v>
      </c>
      <c r="I1175" s="431" t="s">
        <v>2976</v>
      </c>
      <c r="J1175" s="430" t="s">
        <v>2977</v>
      </c>
      <c r="K1175" s="404" t="s">
        <v>9962</v>
      </c>
      <c r="L1175"/>
      <c r="M1175"/>
      <c r="N1175"/>
      <c r="O1175"/>
      <c r="P1175"/>
      <c r="Q1175"/>
      <c r="R1175"/>
    </row>
    <row r="1176" spans="1:18" ht="15" customHeight="1" thickBot="1">
      <c r="A1176" s="413" t="s">
        <v>1112</v>
      </c>
      <c r="B1176" s="419">
        <v>2</v>
      </c>
      <c r="C1176" s="419" t="s">
        <v>9960</v>
      </c>
      <c r="D1176" s="407" t="s">
        <v>9958</v>
      </c>
      <c r="E1176" s="413" t="s">
        <v>1113</v>
      </c>
      <c r="F1176" s="417" t="s">
        <v>23</v>
      </c>
      <c r="G1176" s="418" t="s">
        <v>1434</v>
      </c>
      <c r="H1176" s="416" t="s">
        <v>2979</v>
      </c>
      <c r="I1176" s="431" t="s">
        <v>2978</v>
      </c>
      <c r="J1176" s="430" t="s">
        <v>2979</v>
      </c>
      <c r="K1176" s="404" t="s">
        <v>9959</v>
      </c>
      <c r="L1176"/>
      <c r="M1176"/>
      <c r="N1176"/>
      <c r="O1176"/>
      <c r="P1176"/>
      <c r="Q1176"/>
      <c r="R1176"/>
    </row>
    <row r="1177" spans="1:18" ht="15" customHeight="1" thickBot="1">
      <c r="A1177" s="413" t="s">
        <v>1114</v>
      </c>
      <c r="B1177" s="419">
        <v>1</v>
      </c>
      <c r="C1177" s="419" t="s">
        <v>9963</v>
      </c>
      <c r="D1177" s="407" t="s">
        <v>9964</v>
      </c>
      <c r="E1177" s="413" t="s">
        <v>1115</v>
      </c>
      <c r="F1177" s="417" t="s">
        <v>23</v>
      </c>
      <c r="G1177" s="418" t="s">
        <v>1434</v>
      </c>
      <c r="H1177" s="416" t="s">
        <v>2981</v>
      </c>
      <c r="I1177" s="431" t="s">
        <v>2980</v>
      </c>
      <c r="J1177" s="430" t="s">
        <v>2981</v>
      </c>
      <c r="K1177" s="404" t="s">
        <v>9965</v>
      </c>
      <c r="L1177"/>
      <c r="M1177"/>
      <c r="N1177"/>
      <c r="O1177"/>
      <c r="P1177"/>
      <c r="Q1177"/>
      <c r="R1177"/>
    </row>
    <row r="1178" spans="1:18" ht="15" customHeight="1" thickBot="1">
      <c r="A1178" s="413" t="s">
        <v>1116</v>
      </c>
      <c r="B1178" s="419">
        <v>1</v>
      </c>
      <c r="C1178" s="419" t="s">
        <v>9966</v>
      </c>
      <c r="D1178" s="407" t="s">
        <v>9967</v>
      </c>
      <c r="E1178" s="413" t="s">
        <v>1117</v>
      </c>
      <c r="F1178" s="417" t="s">
        <v>23</v>
      </c>
      <c r="G1178" s="418" t="s">
        <v>1434</v>
      </c>
      <c r="H1178" s="416" t="s">
        <v>2983</v>
      </c>
      <c r="I1178" s="431" t="s">
        <v>2982</v>
      </c>
      <c r="J1178" s="430" t="s">
        <v>2983</v>
      </c>
      <c r="K1178" s="404" t="s">
        <v>9968</v>
      </c>
      <c r="L1178"/>
      <c r="M1178"/>
      <c r="N1178"/>
      <c r="O1178"/>
      <c r="P1178"/>
      <c r="Q1178"/>
      <c r="R1178"/>
    </row>
    <row r="1179" spans="1:18" ht="15" customHeight="1" thickBot="1">
      <c r="A1179" s="413" t="s">
        <v>1118</v>
      </c>
      <c r="B1179" s="419">
        <v>1</v>
      </c>
      <c r="C1179" s="419" t="s">
        <v>9969</v>
      </c>
      <c r="D1179" s="407" t="s">
        <v>9970</v>
      </c>
      <c r="E1179" s="413" t="s">
        <v>1119</v>
      </c>
      <c r="F1179" s="417" t="s">
        <v>23</v>
      </c>
      <c r="G1179" s="418" t="s">
        <v>1434</v>
      </c>
      <c r="H1179" s="416" t="s">
        <v>2985</v>
      </c>
      <c r="I1179" s="431" t="s">
        <v>2984</v>
      </c>
      <c r="J1179" s="430" t="s">
        <v>2985</v>
      </c>
      <c r="K1179" s="404" t="s">
        <v>9971</v>
      </c>
      <c r="L1179"/>
      <c r="M1179"/>
      <c r="N1179"/>
      <c r="O1179"/>
      <c r="P1179"/>
      <c r="Q1179"/>
      <c r="R1179"/>
    </row>
    <row r="1180" spans="1:18" ht="15" customHeight="1" thickBot="1">
      <c r="A1180" s="413" t="s">
        <v>1118</v>
      </c>
      <c r="B1180" s="419">
        <v>2</v>
      </c>
      <c r="C1180" s="419" t="s">
        <v>9972</v>
      </c>
      <c r="D1180" s="407" t="s">
        <v>9973</v>
      </c>
      <c r="E1180" s="413" t="s">
        <v>1119</v>
      </c>
      <c r="F1180" s="417" t="s">
        <v>23</v>
      </c>
      <c r="G1180" s="418" t="s">
        <v>1434</v>
      </c>
      <c r="H1180" s="416" t="s">
        <v>2987</v>
      </c>
      <c r="I1180" s="431" t="s">
        <v>2986</v>
      </c>
      <c r="J1180" s="430" t="s">
        <v>2987</v>
      </c>
      <c r="K1180" s="404" t="s">
        <v>9974</v>
      </c>
      <c r="L1180"/>
      <c r="M1180"/>
      <c r="N1180"/>
      <c r="O1180"/>
      <c r="P1180"/>
      <c r="Q1180"/>
      <c r="R1180"/>
    </row>
    <row r="1181" spans="1:18" ht="15" customHeight="1" thickBot="1">
      <c r="A1181" s="413" t="s">
        <v>1120</v>
      </c>
      <c r="B1181" s="419">
        <v>1</v>
      </c>
      <c r="C1181" s="419" t="s">
        <v>9975</v>
      </c>
      <c r="D1181" s="407" t="s">
        <v>9976</v>
      </c>
      <c r="E1181" s="413" t="s">
        <v>1121</v>
      </c>
      <c r="F1181" s="417" t="s">
        <v>23</v>
      </c>
      <c r="G1181" s="418" t="s">
        <v>1434</v>
      </c>
      <c r="H1181" s="416" t="s">
        <v>2989</v>
      </c>
      <c r="I1181" s="431" t="s">
        <v>2988</v>
      </c>
      <c r="J1181" s="430" t="s">
        <v>2989</v>
      </c>
      <c r="K1181" s="404" t="s">
        <v>9977</v>
      </c>
      <c r="L1181"/>
      <c r="M1181"/>
      <c r="N1181"/>
      <c r="O1181"/>
      <c r="P1181"/>
      <c r="Q1181"/>
      <c r="R1181"/>
    </row>
    <row r="1182" spans="1:18" ht="15" customHeight="1" thickBot="1">
      <c r="A1182" s="413" t="s">
        <v>1120</v>
      </c>
      <c r="B1182" s="419">
        <v>2</v>
      </c>
      <c r="C1182" s="419" t="s">
        <v>9978</v>
      </c>
      <c r="D1182" s="407" t="s">
        <v>9979</v>
      </c>
      <c r="E1182" s="413" t="s">
        <v>1121</v>
      </c>
      <c r="F1182" s="417" t="s">
        <v>23</v>
      </c>
      <c r="G1182" s="418" t="s">
        <v>1434</v>
      </c>
      <c r="H1182" s="416" t="s">
        <v>2991</v>
      </c>
      <c r="I1182" s="431" t="s">
        <v>2990</v>
      </c>
      <c r="J1182" s="430" t="s">
        <v>2991</v>
      </c>
      <c r="K1182" s="404" t="s">
        <v>9977</v>
      </c>
      <c r="L1182"/>
      <c r="M1182"/>
      <c r="N1182"/>
      <c r="O1182"/>
      <c r="P1182"/>
      <c r="Q1182"/>
      <c r="R1182"/>
    </row>
    <row r="1183" spans="1:18" ht="15" customHeight="1" thickBot="1">
      <c r="A1183" s="413" t="s">
        <v>1122</v>
      </c>
      <c r="B1183" s="419">
        <v>1</v>
      </c>
      <c r="C1183" s="419" t="s">
        <v>9980</v>
      </c>
      <c r="D1183" s="407" t="s">
        <v>9981</v>
      </c>
      <c r="E1183" s="413" t="s">
        <v>1123</v>
      </c>
      <c r="F1183" s="417" t="s">
        <v>23</v>
      </c>
      <c r="G1183" s="418" t="s">
        <v>1434</v>
      </c>
      <c r="H1183" s="416" t="s">
        <v>2993</v>
      </c>
      <c r="I1183" s="431" t="s">
        <v>2992</v>
      </c>
      <c r="J1183" s="430" t="s">
        <v>2993</v>
      </c>
      <c r="K1183" s="404" t="s">
        <v>9982</v>
      </c>
      <c r="L1183"/>
      <c r="M1183"/>
      <c r="N1183"/>
      <c r="O1183"/>
      <c r="P1183"/>
      <c r="Q1183"/>
      <c r="R1183"/>
    </row>
    <row r="1184" spans="1:18" ht="15" customHeight="1" thickBot="1">
      <c r="A1184" s="413" t="s">
        <v>1122</v>
      </c>
      <c r="B1184" s="419">
        <v>2</v>
      </c>
      <c r="C1184" s="419" t="s">
        <v>9983</v>
      </c>
      <c r="D1184" s="407" t="s">
        <v>9984</v>
      </c>
      <c r="E1184" s="413" t="s">
        <v>1123</v>
      </c>
      <c r="F1184" s="417" t="s">
        <v>23</v>
      </c>
      <c r="G1184" s="418" t="s">
        <v>1434</v>
      </c>
      <c r="H1184" s="416" t="s">
        <v>2995</v>
      </c>
      <c r="I1184" s="431" t="s">
        <v>2994</v>
      </c>
      <c r="J1184" s="430" t="s">
        <v>2995</v>
      </c>
      <c r="K1184" s="404" t="s">
        <v>9982</v>
      </c>
      <c r="L1184"/>
      <c r="M1184"/>
      <c r="N1184"/>
      <c r="O1184"/>
      <c r="P1184"/>
      <c r="Q1184"/>
      <c r="R1184"/>
    </row>
    <row r="1185" spans="1:18" ht="15" customHeight="1" thickBot="1">
      <c r="A1185" s="413" t="s">
        <v>1124</v>
      </c>
      <c r="B1185" s="419">
        <v>1</v>
      </c>
      <c r="C1185" s="419" t="s">
        <v>9985</v>
      </c>
      <c r="D1185" s="407" t="s">
        <v>9986</v>
      </c>
      <c r="E1185" s="413" t="s">
        <v>1125</v>
      </c>
      <c r="F1185" s="417" t="s">
        <v>23</v>
      </c>
      <c r="G1185" s="418" t="s">
        <v>1434</v>
      </c>
      <c r="H1185" s="416" t="s">
        <v>2997</v>
      </c>
      <c r="I1185" s="431" t="s">
        <v>2996</v>
      </c>
      <c r="J1185" s="430" t="s">
        <v>2997</v>
      </c>
      <c r="K1185" s="404" t="s">
        <v>9987</v>
      </c>
      <c r="L1185"/>
      <c r="M1185"/>
      <c r="N1185"/>
      <c r="O1185"/>
      <c r="P1185"/>
      <c r="Q1185"/>
      <c r="R1185"/>
    </row>
    <row r="1186" spans="1:18" ht="15" customHeight="1" thickBot="1">
      <c r="A1186" s="413" t="s">
        <v>1126</v>
      </c>
      <c r="B1186" s="419">
        <v>1</v>
      </c>
      <c r="C1186" s="419" t="s">
        <v>9988</v>
      </c>
      <c r="D1186" s="407" t="s">
        <v>9989</v>
      </c>
      <c r="E1186" s="413" t="s">
        <v>1127</v>
      </c>
      <c r="F1186" s="417" t="s">
        <v>23</v>
      </c>
      <c r="G1186" s="418" t="s">
        <v>1434</v>
      </c>
      <c r="H1186" s="416" t="s">
        <v>2999</v>
      </c>
      <c r="I1186" s="431" t="s">
        <v>2998</v>
      </c>
      <c r="J1186" s="430" t="s">
        <v>2999</v>
      </c>
      <c r="K1186" s="404" t="s">
        <v>9990</v>
      </c>
      <c r="L1186"/>
      <c r="M1186"/>
      <c r="N1186"/>
      <c r="O1186"/>
      <c r="P1186"/>
      <c r="Q1186"/>
      <c r="R1186"/>
    </row>
    <row r="1187" spans="1:18" ht="15" customHeight="1" thickBot="1">
      <c r="A1187" s="413" t="s">
        <v>1126</v>
      </c>
      <c r="B1187" s="419">
        <v>2</v>
      </c>
      <c r="C1187" s="419" t="s">
        <v>9991</v>
      </c>
      <c r="D1187" s="407" t="s">
        <v>9992</v>
      </c>
      <c r="E1187" s="413" t="s">
        <v>1127</v>
      </c>
      <c r="F1187" s="417" t="s">
        <v>23</v>
      </c>
      <c r="G1187" s="418" t="s">
        <v>1434</v>
      </c>
      <c r="H1187" s="416" t="s">
        <v>3001</v>
      </c>
      <c r="I1187" s="431" t="s">
        <v>3000</v>
      </c>
      <c r="J1187" s="430" t="s">
        <v>3001</v>
      </c>
      <c r="K1187" s="406" t="s">
        <v>9993</v>
      </c>
      <c r="L1187"/>
      <c r="M1187"/>
      <c r="N1187"/>
      <c r="O1187"/>
      <c r="P1187"/>
      <c r="Q1187"/>
      <c r="R1187"/>
    </row>
    <row r="1188" spans="1:18" ht="15" customHeight="1" thickBot="1">
      <c r="A1188" s="413" t="s">
        <v>1126</v>
      </c>
      <c r="B1188" s="419">
        <v>3</v>
      </c>
      <c r="C1188" s="419" t="s">
        <v>9994</v>
      </c>
      <c r="D1188" s="407" t="s">
        <v>9995</v>
      </c>
      <c r="E1188" s="413" t="s">
        <v>1127</v>
      </c>
      <c r="F1188" s="417" t="s">
        <v>23</v>
      </c>
      <c r="G1188" s="418" t="s">
        <v>1434</v>
      </c>
      <c r="H1188" s="416" t="s">
        <v>3003</v>
      </c>
      <c r="I1188" s="431" t="s">
        <v>3002</v>
      </c>
      <c r="J1188" s="430" t="s">
        <v>3003</v>
      </c>
      <c r="K1188" s="404" t="s">
        <v>9996</v>
      </c>
      <c r="L1188"/>
      <c r="M1188"/>
      <c r="N1188"/>
      <c r="O1188"/>
      <c r="P1188"/>
      <c r="Q1188"/>
      <c r="R1188"/>
    </row>
    <row r="1189" spans="1:18" ht="15" customHeight="1" thickBot="1">
      <c r="A1189" s="413" t="s">
        <v>1128</v>
      </c>
      <c r="B1189" s="419">
        <v>1</v>
      </c>
      <c r="C1189" s="419" t="s">
        <v>9997</v>
      </c>
      <c r="D1189" s="407" t="s">
        <v>9998</v>
      </c>
      <c r="E1189" s="413" t="s">
        <v>1129</v>
      </c>
      <c r="F1189" s="417" t="s">
        <v>23</v>
      </c>
      <c r="G1189" s="418" t="s">
        <v>1434</v>
      </c>
      <c r="H1189" s="416" t="s">
        <v>5625</v>
      </c>
      <c r="I1189" s="431" t="s">
        <v>5626</v>
      </c>
      <c r="J1189" s="430" t="s">
        <v>5625</v>
      </c>
      <c r="K1189" s="404" t="s">
        <v>9999</v>
      </c>
      <c r="L1189"/>
      <c r="M1189"/>
      <c r="N1189"/>
      <c r="O1189"/>
      <c r="P1189"/>
      <c r="Q1189"/>
      <c r="R1189"/>
    </row>
    <row r="1190" spans="1:18" ht="15" customHeight="1" thickBot="1">
      <c r="A1190" s="413" t="s">
        <v>1130</v>
      </c>
      <c r="B1190" s="419">
        <v>1</v>
      </c>
      <c r="C1190" s="419" t="s">
        <v>10000</v>
      </c>
      <c r="D1190" s="407" t="s">
        <v>10001</v>
      </c>
      <c r="E1190" s="413" t="s">
        <v>1131</v>
      </c>
      <c r="F1190" s="417" t="s">
        <v>34</v>
      </c>
      <c r="G1190" s="418" t="s">
        <v>1434</v>
      </c>
      <c r="H1190" s="416" t="s">
        <v>4051</v>
      </c>
      <c r="I1190" s="431" t="s">
        <v>1131</v>
      </c>
      <c r="J1190" s="430" t="s">
        <v>4051</v>
      </c>
      <c r="K1190" s="404" t="s">
        <v>10002</v>
      </c>
      <c r="L1190"/>
      <c r="M1190"/>
      <c r="N1190"/>
      <c r="O1190"/>
      <c r="P1190"/>
      <c r="Q1190"/>
      <c r="R1190"/>
    </row>
    <row r="1191" spans="1:18" ht="15" customHeight="1" thickBot="1">
      <c r="A1191" s="413" t="s">
        <v>1132</v>
      </c>
      <c r="B1191" s="419">
        <v>1</v>
      </c>
      <c r="C1191" s="419" t="s">
        <v>10003</v>
      </c>
      <c r="D1191" s="407" t="s">
        <v>10010</v>
      </c>
      <c r="E1191" s="413" t="s">
        <v>1133</v>
      </c>
      <c r="F1191" s="417" t="s">
        <v>23</v>
      </c>
      <c r="G1191" s="418" t="s">
        <v>1434</v>
      </c>
      <c r="H1191" s="416" t="s">
        <v>3005</v>
      </c>
      <c r="I1191" s="431" t="s">
        <v>3004</v>
      </c>
      <c r="J1191" s="430" t="s">
        <v>3005</v>
      </c>
      <c r="K1191" s="404" t="s">
        <v>10011</v>
      </c>
      <c r="L1191"/>
      <c r="M1191"/>
      <c r="N1191"/>
      <c r="O1191"/>
      <c r="P1191"/>
      <c r="Q1191"/>
      <c r="R1191"/>
    </row>
    <row r="1192" spans="1:18" ht="15" customHeight="1" thickBot="1">
      <c r="A1192" s="413" t="s">
        <v>1132</v>
      </c>
      <c r="B1192" s="419">
        <v>2</v>
      </c>
      <c r="C1192" s="419" t="s">
        <v>10006</v>
      </c>
      <c r="D1192" s="407" t="s">
        <v>10007</v>
      </c>
      <c r="E1192" s="413" t="s">
        <v>1133</v>
      </c>
      <c r="F1192" s="417" t="s">
        <v>23</v>
      </c>
      <c r="G1192" s="418" t="s">
        <v>1434</v>
      </c>
      <c r="H1192" s="416" t="s">
        <v>3007</v>
      </c>
      <c r="I1192" s="431" t="s">
        <v>3006</v>
      </c>
      <c r="J1192" s="430" t="s">
        <v>3007</v>
      </c>
      <c r="K1192" s="404" t="s">
        <v>10008</v>
      </c>
      <c r="L1192"/>
      <c r="M1192"/>
      <c r="N1192"/>
      <c r="O1192"/>
      <c r="P1192"/>
      <c r="Q1192"/>
      <c r="R1192"/>
    </row>
    <row r="1193" spans="1:18" ht="15" customHeight="1" thickBot="1">
      <c r="A1193" s="413" t="s">
        <v>1132</v>
      </c>
      <c r="B1193" s="419">
        <v>3</v>
      </c>
      <c r="C1193" s="419" t="s">
        <v>10009</v>
      </c>
      <c r="D1193" s="407" t="s">
        <v>10004</v>
      </c>
      <c r="E1193" s="413" t="s">
        <v>1133</v>
      </c>
      <c r="F1193" s="417" t="s">
        <v>23</v>
      </c>
      <c r="G1193" s="418" t="s">
        <v>1434</v>
      </c>
      <c r="H1193" s="416" t="s">
        <v>3009</v>
      </c>
      <c r="I1193" s="431" t="s">
        <v>3008</v>
      </c>
      <c r="J1193" s="430" t="s">
        <v>3009</v>
      </c>
      <c r="K1193" s="404" t="s">
        <v>10005</v>
      </c>
      <c r="L1193"/>
      <c r="M1193"/>
      <c r="N1193"/>
      <c r="O1193"/>
      <c r="P1193"/>
      <c r="Q1193"/>
      <c r="R1193"/>
    </row>
    <row r="1194" spans="1:18" ht="15" customHeight="1" thickBot="1">
      <c r="A1194" s="413" t="s">
        <v>1134</v>
      </c>
      <c r="B1194" s="419">
        <v>1</v>
      </c>
      <c r="C1194" s="419" t="s">
        <v>10012</v>
      </c>
      <c r="D1194" s="407" t="s">
        <v>10013</v>
      </c>
      <c r="E1194" s="413" t="s">
        <v>1135</v>
      </c>
      <c r="F1194" s="417" t="s">
        <v>18</v>
      </c>
      <c r="G1194" s="418" t="s">
        <v>1434</v>
      </c>
      <c r="H1194" s="416" t="s">
        <v>3010</v>
      </c>
      <c r="I1194" s="431" t="s">
        <v>1135</v>
      </c>
      <c r="J1194" s="430" t="s">
        <v>3010</v>
      </c>
      <c r="K1194" s="404" t="s">
        <v>10014</v>
      </c>
      <c r="L1194"/>
      <c r="M1194"/>
      <c r="N1194"/>
      <c r="O1194"/>
      <c r="P1194"/>
      <c r="Q1194"/>
      <c r="R1194"/>
    </row>
    <row r="1195" spans="1:18" ht="15" customHeight="1" thickBot="1">
      <c r="A1195" s="413" t="s">
        <v>1136</v>
      </c>
      <c r="B1195" s="419">
        <v>1</v>
      </c>
      <c r="C1195" s="419" t="s">
        <v>10015</v>
      </c>
      <c r="D1195" s="407" t="s">
        <v>10016</v>
      </c>
      <c r="E1195" s="413" t="s">
        <v>1137</v>
      </c>
      <c r="F1195" s="417" t="s">
        <v>23</v>
      </c>
      <c r="G1195" s="418" t="s">
        <v>1434</v>
      </c>
      <c r="H1195" s="416" t="s">
        <v>3012</v>
      </c>
      <c r="I1195" s="431" t="s">
        <v>3011</v>
      </c>
      <c r="J1195" s="430" t="s">
        <v>3012</v>
      </c>
      <c r="K1195" s="404" t="s">
        <v>10017</v>
      </c>
      <c r="L1195"/>
      <c r="M1195"/>
      <c r="N1195"/>
      <c r="O1195"/>
      <c r="P1195"/>
      <c r="Q1195"/>
      <c r="R1195"/>
    </row>
    <row r="1196" spans="1:18" ht="15" customHeight="1" thickBot="1">
      <c r="A1196" s="413" t="s">
        <v>1138</v>
      </c>
      <c r="B1196" s="419">
        <v>1</v>
      </c>
      <c r="C1196" s="419" t="s">
        <v>10018</v>
      </c>
      <c r="D1196" s="407" t="s">
        <v>10019</v>
      </c>
      <c r="E1196" s="413" t="s">
        <v>1139</v>
      </c>
      <c r="F1196" s="417" t="s">
        <v>23</v>
      </c>
      <c r="G1196" s="418" t="s">
        <v>1434</v>
      </c>
      <c r="H1196" s="416" t="s">
        <v>3014</v>
      </c>
      <c r="I1196" s="431" t="s">
        <v>3013</v>
      </c>
      <c r="J1196" s="430" t="s">
        <v>3014</v>
      </c>
      <c r="K1196" s="404" t="s">
        <v>10020</v>
      </c>
      <c r="L1196"/>
      <c r="M1196"/>
      <c r="N1196"/>
      <c r="O1196"/>
      <c r="P1196"/>
      <c r="Q1196"/>
      <c r="R1196"/>
    </row>
    <row r="1197" spans="1:18" ht="15" customHeight="1" thickBot="1">
      <c r="A1197" s="413" t="s">
        <v>1138</v>
      </c>
      <c r="B1197" s="419">
        <v>2</v>
      </c>
      <c r="C1197" s="419" t="s">
        <v>10021</v>
      </c>
      <c r="D1197" s="407" t="s">
        <v>10022</v>
      </c>
      <c r="E1197" s="413" t="s">
        <v>1139</v>
      </c>
      <c r="F1197" s="417" t="s">
        <v>23</v>
      </c>
      <c r="G1197" s="418" t="s">
        <v>1434</v>
      </c>
      <c r="H1197" s="416" t="s">
        <v>3016</v>
      </c>
      <c r="I1197" s="431" t="s">
        <v>3015</v>
      </c>
      <c r="J1197" s="430" t="s">
        <v>3016</v>
      </c>
      <c r="K1197" s="404" t="s">
        <v>10023</v>
      </c>
      <c r="L1197"/>
      <c r="M1197"/>
      <c r="N1197"/>
      <c r="O1197"/>
      <c r="P1197"/>
      <c r="Q1197"/>
      <c r="R1197"/>
    </row>
    <row r="1198" spans="1:18" ht="15" customHeight="1" thickBot="1">
      <c r="A1198" s="413" t="s">
        <v>1140</v>
      </c>
      <c r="B1198" s="419">
        <v>1</v>
      </c>
      <c r="C1198" s="419" t="s">
        <v>10024</v>
      </c>
      <c r="D1198" s="407" t="s">
        <v>10025</v>
      </c>
      <c r="E1198" s="413" t="s">
        <v>1141</v>
      </c>
      <c r="F1198" s="417" t="s">
        <v>23</v>
      </c>
      <c r="G1198" s="418" t="s">
        <v>1434</v>
      </c>
      <c r="H1198" s="416" t="s">
        <v>3018</v>
      </c>
      <c r="I1198" s="431" t="s">
        <v>3017</v>
      </c>
      <c r="J1198" s="430" t="s">
        <v>3018</v>
      </c>
      <c r="K1198" s="404" t="s">
        <v>10026</v>
      </c>
      <c r="L1198"/>
      <c r="M1198"/>
      <c r="N1198"/>
      <c r="O1198"/>
      <c r="P1198"/>
      <c r="Q1198"/>
      <c r="R1198"/>
    </row>
    <row r="1199" spans="1:18" ht="15" customHeight="1" thickBot="1">
      <c r="A1199" s="413" t="s">
        <v>1140</v>
      </c>
      <c r="B1199" s="419">
        <v>2</v>
      </c>
      <c r="C1199" s="419" t="s">
        <v>10027</v>
      </c>
      <c r="D1199" s="407" t="s">
        <v>10028</v>
      </c>
      <c r="E1199" s="413" t="s">
        <v>1141</v>
      </c>
      <c r="F1199" s="417" t="s">
        <v>23</v>
      </c>
      <c r="G1199" s="418" t="s">
        <v>1434</v>
      </c>
      <c r="H1199" s="416" t="s">
        <v>3020</v>
      </c>
      <c r="I1199" s="431" t="s">
        <v>3019</v>
      </c>
      <c r="J1199" s="430" t="s">
        <v>3020</v>
      </c>
      <c r="K1199" s="404" t="s">
        <v>10029</v>
      </c>
      <c r="L1199"/>
      <c r="M1199"/>
      <c r="N1199"/>
      <c r="O1199"/>
      <c r="P1199"/>
      <c r="Q1199"/>
      <c r="R1199"/>
    </row>
    <row r="1200" spans="1:18" ht="15" customHeight="1" thickBot="1">
      <c r="A1200" s="413" t="s">
        <v>1142</v>
      </c>
      <c r="B1200" s="419">
        <v>1</v>
      </c>
      <c r="C1200" s="419" t="s">
        <v>10030</v>
      </c>
      <c r="D1200" s="407" t="s">
        <v>10034</v>
      </c>
      <c r="E1200" s="413" t="s">
        <v>1143</v>
      </c>
      <c r="F1200" s="417" t="s">
        <v>23</v>
      </c>
      <c r="G1200" s="418" t="s">
        <v>1434</v>
      </c>
      <c r="H1200" s="416" t="s">
        <v>3022</v>
      </c>
      <c r="I1200" s="431" t="s">
        <v>3021</v>
      </c>
      <c r="J1200" s="430" t="s">
        <v>3022</v>
      </c>
      <c r="K1200" s="405" t="s">
        <v>10035</v>
      </c>
      <c r="L1200"/>
      <c r="M1200"/>
      <c r="N1200"/>
      <c r="O1200"/>
      <c r="P1200"/>
      <c r="Q1200"/>
      <c r="R1200"/>
    </row>
    <row r="1201" spans="1:18" ht="15" customHeight="1" thickBot="1">
      <c r="A1201" s="413" t="s">
        <v>1142</v>
      </c>
      <c r="B1201" s="419">
        <v>2</v>
      </c>
      <c r="C1201" s="419" t="s">
        <v>10033</v>
      </c>
      <c r="D1201" s="407" t="s">
        <v>10031</v>
      </c>
      <c r="E1201" s="413" t="s">
        <v>1143</v>
      </c>
      <c r="F1201" s="417" t="s">
        <v>23</v>
      </c>
      <c r="G1201" s="418" t="s">
        <v>1434</v>
      </c>
      <c r="H1201" s="416" t="s">
        <v>3024</v>
      </c>
      <c r="I1201" s="431" t="s">
        <v>3023</v>
      </c>
      <c r="J1201" s="430" t="s">
        <v>3024</v>
      </c>
      <c r="K1201" s="404" t="s">
        <v>10032</v>
      </c>
      <c r="L1201"/>
      <c r="M1201"/>
      <c r="N1201"/>
      <c r="O1201"/>
      <c r="P1201"/>
      <c r="Q1201"/>
      <c r="R1201"/>
    </row>
    <row r="1202" spans="1:18" ht="15" customHeight="1" thickBot="1">
      <c r="A1202" s="413" t="s">
        <v>1144</v>
      </c>
      <c r="B1202" s="419">
        <v>1</v>
      </c>
      <c r="C1202" s="419" t="s">
        <v>10036</v>
      </c>
      <c r="D1202" s="407" t="s">
        <v>10037</v>
      </c>
      <c r="E1202" s="413" t="s">
        <v>1145</v>
      </c>
      <c r="F1202" s="417" t="s">
        <v>23</v>
      </c>
      <c r="G1202" s="418" t="s">
        <v>1434</v>
      </c>
      <c r="H1202" s="416" t="s">
        <v>3026</v>
      </c>
      <c r="I1202" s="431" t="s">
        <v>3025</v>
      </c>
      <c r="J1202" s="430" t="s">
        <v>3026</v>
      </c>
      <c r="K1202" s="404" t="s">
        <v>10038</v>
      </c>
      <c r="L1202"/>
      <c r="M1202"/>
      <c r="N1202"/>
      <c r="O1202"/>
      <c r="P1202"/>
      <c r="Q1202"/>
      <c r="R1202"/>
    </row>
    <row r="1203" spans="1:18" ht="15" customHeight="1" thickBot="1">
      <c r="A1203" s="413" t="s">
        <v>1144</v>
      </c>
      <c r="B1203" s="419">
        <v>2</v>
      </c>
      <c r="C1203" s="419" t="s">
        <v>10039</v>
      </c>
      <c r="D1203" s="407" t="s">
        <v>10040</v>
      </c>
      <c r="E1203" s="413" t="s">
        <v>1145</v>
      </c>
      <c r="F1203" s="417" t="s">
        <v>23</v>
      </c>
      <c r="G1203" s="418" t="s">
        <v>1434</v>
      </c>
      <c r="H1203" s="416" t="s">
        <v>3028</v>
      </c>
      <c r="I1203" s="431" t="s">
        <v>3027</v>
      </c>
      <c r="J1203" s="430" t="s">
        <v>3028</v>
      </c>
      <c r="K1203" s="404" t="s">
        <v>10038</v>
      </c>
      <c r="L1203"/>
      <c r="M1203"/>
      <c r="N1203"/>
      <c r="O1203"/>
      <c r="P1203"/>
      <c r="Q1203"/>
      <c r="R1203"/>
    </row>
    <row r="1204" spans="1:18" ht="15" customHeight="1" thickBot="1">
      <c r="A1204" s="413" t="s">
        <v>5494</v>
      </c>
      <c r="B1204" s="419">
        <v>1</v>
      </c>
      <c r="C1204" s="419" t="s">
        <v>10041</v>
      </c>
      <c r="D1204" s="407" t="s">
        <v>10042</v>
      </c>
      <c r="E1204" s="413" t="s">
        <v>5495</v>
      </c>
      <c r="F1204" s="417" t="s">
        <v>5491</v>
      </c>
      <c r="G1204" s="418" t="s">
        <v>1434</v>
      </c>
      <c r="H1204" s="416" t="s">
        <v>5627</v>
      </c>
      <c r="I1204" s="431" t="s">
        <v>5495</v>
      </c>
      <c r="J1204" s="430" t="s">
        <v>5627</v>
      </c>
      <c r="K1204" s="404" t="s">
        <v>10043</v>
      </c>
      <c r="L1204"/>
      <c r="M1204"/>
      <c r="N1204"/>
      <c r="O1204"/>
      <c r="P1204"/>
      <c r="Q1204"/>
      <c r="R1204"/>
    </row>
    <row r="1205" spans="1:18" ht="15" customHeight="1" thickBot="1">
      <c r="A1205" s="413" t="s">
        <v>1146</v>
      </c>
      <c r="B1205" s="419">
        <v>1</v>
      </c>
      <c r="C1205" s="419" t="s">
        <v>10044</v>
      </c>
      <c r="D1205" s="407" t="s">
        <v>10048</v>
      </c>
      <c r="E1205" s="413" t="s">
        <v>1147</v>
      </c>
      <c r="F1205" s="417" t="s">
        <v>23</v>
      </c>
      <c r="G1205" s="418" t="s">
        <v>1434</v>
      </c>
      <c r="H1205" s="416" t="s">
        <v>3030</v>
      </c>
      <c r="I1205" s="431" t="s">
        <v>3029</v>
      </c>
      <c r="J1205" s="430" t="s">
        <v>3030</v>
      </c>
      <c r="K1205" s="404" t="s">
        <v>10049</v>
      </c>
      <c r="L1205"/>
      <c r="M1205"/>
      <c r="N1205"/>
      <c r="O1205"/>
      <c r="P1205"/>
      <c r="Q1205"/>
      <c r="R1205"/>
    </row>
    <row r="1206" spans="1:18" ht="15" customHeight="1" thickBot="1">
      <c r="A1206" s="413" t="s">
        <v>1146</v>
      </c>
      <c r="B1206" s="419">
        <v>2</v>
      </c>
      <c r="C1206" s="419" t="s">
        <v>10047</v>
      </c>
      <c r="D1206" s="407" t="s">
        <v>10045</v>
      </c>
      <c r="E1206" s="413" t="s">
        <v>1147</v>
      </c>
      <c r="F1206" s="417" t="s">
        <v>23</v>
      </c>
      <c r="G1206" s="418" t="s">
        <v>1434</v>
      </c>
      <c r="H1206" s="416" t="s">
        <v>3032</v>
      </c>
      <c r="I1206" s="431" t="s">
        <v>3031</v>
      </c>
      <c r="J1206" s="430" t="s">
        <v>3032</v>
      </c>
      <c r="K1206" s="404" t="s">
        <v>10046</v>
      </c>
      <c r="L1206"/>
      <c r="M1206"/>
      <c r="N1206"/>
      <c r="O1206"/>
      <c r="P1206"/>
      <c r="Q1206"/>
      <c r="R1206"/>
    </row>
    <row r="1207" spans="1:18" ht="15" customHeight="1" thickBot="1">
      <c r="A1207" s="413" t="s">
        <v>1148</v>
      </c>
      <c r="B1207" s="419">
        <v>1</v>
      </c>
      <c r="C1207" s="419" t="s">
        <v>10050</v>
      </c>
      <c r="D1207" s="407" t="s">
        <v>10051</v>
      </c>
      <c r="E1207" s="413" t="s">
        <v>1149</v>
      </c>
      <c r="F1207" s="417" t="s">
        <v>23</v>
      </c>
      <c r="G1207" s="418" t="s">
        <v>1434</v>
      </c>
      <c r="H1207" s="416" t="s">
        <v>3034</v>
      </c>
      <c r="I1207" s="431" t="s">
        <v>3033</v>
      </c>
      <c r="J1207" s="430" t="s">
        <v>3034</v>
      </c>
      <c r="K1207" s="404" t="s">
        <v>10052</v>
      </c>
      <c r="L1207"/>
      <c r="M1207"/>
      <c r="N1207"/>
      <c r="O1207"/>
      <c r="P1207"/>
      <c r="Q1207"/>
      <c r="R1207"/>
    </row>
    <row r="1208" spans="1:18" ht="15" customHeight="1" thickBot="1">
      <c r="A1208" s="413" t="s">
        <v>1148</v>
      </c>
      <c r="B1208" s="419">
        <v>2</v>
      </c>
      <c r="C1208" s="419" t="s">
        <v>10053</v>
      </c>
      <c r="D1208" s="407" t="s">
        <v>10054</v>
      </c>
      <c r="E1208" s="413" t="s">
        <v>1149</v>
      </c>
      <c r="F1208" s="417" t="s">
        <v>23</v>
      </c>
      <c r="G1208" s="418" t="s">
        <v>1434</v>
      </c>
      <c r="H1208" s="416" t="s">
        <v>3036</v>
      </c>
      <c r="I1208" s="431" t="s">
        <v>3035</v>
      </c>
      <c r="J1208" s="430" t="s">
        <v>3036</v>
      </c>
      <c r="K1208" s="404" t="s">
        <v>10052</v>
      </c>
      <c r="L1208"/>
      <c r="M1208"/>
      <c r="N1208"/>
      <c r="O1208"/>
      <c r="P1208"/>
      <c r="Q1208"/>
      <c r="R1208"/>
    </row>
    <row r="1209" spans="1:18" ht="15" customHeight="1" thickBot="1">
      <c r="A1209" s="413" t="s">
        <v>1150</v>
      </c>
      <c r="B1209" s="419">
        <v>1</v>
      </c>
      <c r="C1209" s="419" t="s">
        <v>10055</v>
      </c>
      <c r="D1209" s="407" t="s">
        <v>10059</v>
      </c>
      <c r="E1209" s="413" t="s">
        <v>1151</v>
      </c>
      <c r="F1209" s="417" t="s">
        <v>23</v>
      </c>
      <c r="G1209" s="418" t="s">
        <v>1434</v>
      </c>
      <c r="H1209" s="416" t="s">
        <v>3038</v>
      </c>
      <c r="I1209" s="431" t="s">
        <v>3037</v>
      </c>
      <c r="J1209" s="430" t="s">
        <v>3038</v>
      </c>
      <c r="K1209" s="404" t="s">
        <v>10060</v>
      </c>
      <c r="L1209"/>
      <c r="M1209"/>
      <c r="N1209"/>
      <c r="O1209"/>
      <c r="P1209"/>
      <c r="Q1209"/>
      <c r="R1209"/>
    </row>
    <row r="1210" spans="1:18" ht="15" customHeight="1" thickBot="1">
      <c r="A1210" s="413" t="s">
        <v>1150</v>
      </c>
      <c r="B1210" s="419">
        <v>2</v>
      </c>
      <c r="C1210" s="419" t="s">
        <v>10058</v>
      </c>
      <c r="D1210" s="407" t="s">
        <v>10056</v>
      </c>
      <c r="E1210" s="413" t="s">
        <v>1151</v>
      </c>
      <c r="F1210" s="417" t="s">
        <v>23</v>
      </c>
      <c r="G1210" s="418" t="s">
        <v>1434</v>
      </c>
      <c r="H1210" s="416" t="s">
        <v>3040</v>
      </c>
      <c r="I1210" s="431" t="s">
        <v>3039</v>
      </c>
      <c r="J1210" s="430" t="s">
        <v>3040</v>
      </c>
      <c r="K1210" s="404" t="s">
        <v>10057</v>
      </c>
      <c r="L1210"/>
      <c r="M1210"/>
      <c r="N1210"/>
      <c r="O1210"/>
      <c r="P1210"/>
      <c r="Q1210"/>
      <c r="R1210"/>
    </row>
    <row r="1211" spans="1:18" ht="15" customHeight="1" thickBot="1">
      <c r="A1211" s="413" t="s">
        <v>1152</v>
      </c>
      <c r="B1211" s="419">
        <v>1</v>
      </c>
      <c r="C1211" s="419" t="s">
        <v>10061</v>
      </c>
      <c r="D1211" s="407" t="s">
        <v>10062</v>
      </c>
      <c r="E1211" s="413" t="s">
        <v>1153</v>
      </c>
      <c r="F1211" s="417" t="s">
        <v>23</v>
      </c>
      <c r="G1211" s="418" t="s">
        <v>1434</v>
      </c>
      <c r="H1211" s="416" t="s">
        <v>3042</v>
      </c>
      <c r="I1211" s="431" t="s">
        <v>3041</v>
      </c>
      <c r="J1211" s="430" t="s">
        <v>3042</v>
      </c>
      <c r="K1211" s="404" t="s">
        <v>10063</v>
      </c>
      <c r="L1211"/>
      <c r="M1211"/>
      <c r="N1211"/>
      <c r="O1211"/>
      <c r="P1211"/>
      <c r="Q1211"/>
      <c r="R1211"/>
    </row>
    <row r="1212" spans="1:18" ht="15" customHeight="1" thickBot="1">
      <c r="A1212" s="413" t="s">
        <v>1154</v>
      </c>
      <c r="B1212" s="419">
        <v>1</v>
      </c>
      <c r="C1212" s="419" t="s">
        <v>10064</v>
      </c>
      <c r="D1212" s="407" t="s">
        <v>10077</v>
      </c>
      <c r="E1212" s="413" t="s">
        <v>1155</v>
      </c>
      <c r="F1212" s="417" t="s">
        <v>23</v>
      </c>
      <c r="G1212" s="418" t="s">
        <v>1434</v>
      </c>
      <c r="H1212" s="416" t="s">
        <v>3044</v>
      </c>
      <c r="I1212" s="431" t="s">
        <v>3043</v>
      </c>
      <c r="J1212" s="430" t="s">
        <v>3044</v>
      </c>
      <c r="K1212" s="404" t="s">
        <v>10078</v>
      </c>
      <c r="L1212"/>
      <c r="M1212"/>
      <c r="N1212"/>
      <c r="O1212"/>
      <c r="P1212"/>
      <c r="Q1212"/>
      <c r="R1212"/>
    </row>
    <row r="1213" spans="1:18" ht="15" customHeight="1" thickBot="1">
      <c r="A1213" s="413" t="s">
        <v>1154</v>
      </c>
      <c r="B1213" s="419">
        <v>2</v>
      </c>
      <c r="C1213" s="419" t="s">
        <v>10067</v>
      </c>
      <c r="D1213" s="407" t="s">
        <v>10065</v>
      </c>
      <c r="E1213" s="413" t="s">
        <v>1155</v>
      </c>
      <c r="F1213" s="417" t="s">
        <v>23</v>
      </c>
      <c r="G1213" s="418" t="s">
        <v>1434</v>
      </c>
      <c r="H1213" s="416" t="s">
        <v>3046</v>
      </c>
      <c r="I1213" s="431" t="s">
        <v>3045</v>
      </c>
      <c r="J1213" s="430" t="s">
        <v>3046</v>
      </c>
      <c r="K1213" s="404" t="s">
        <v>10066</v>
      </c>
      <c r="L1213"/>
      <c r="M1213"/>
      <c r="N1213"/>
      <c r="O1213"/>
      <c r="P1213"/>
      <c r="Q1213"/>
      <c r="R1213"/>
    </row>
    <row r="1214" spans="1:18" ht="15" customHeight="1" thickBot="1">
      <c r="A1214" s="413" t="s">
        <v>1154</v>
      </c>
      <c r="B1214" s="419">
        <v>3</v>
      </c>
      <c r="C1214" s="419" t="s">
        <v>10070</v>
      </c>
      <c r="D1214" s="407" t="s">
        <v>10074</v>
      </c>
      <c r="E1214" s="413" t="s">
        <v>1155</v>
      </c>
      <c r="F1214" s="417" t="s">
        <v>23</v>
      </c>
      <c r="G1214" s="418" t="s">
        <v>1434</v>
      </c>
      <c r="H1214" s="416" t="s">
        <v>3048</v>
      </c>
      <c r="I1214" s="431" t="s">
        <v>3047</v>
      </c>
      <c r="J1214" s="430" t="s">
        <v>3048</v>
      </c>
      <c r="K1214" s="404" t="s">
        <v>10075</v>
      </c>
      <c r="L1214"/>
      <c r="M1214"/>
      <c r="N1214"/>
      <c r="O1214"/>
      <c r="P1214"/>
      <c r="Q1214"/>
      <c r="R1214"/>
    </row>
    <row r="1215" spans="1:18" ht="15" customHeight="1" thickBot="1">
      <c r="A1215" s="413" t="s">
        <v>1154</v>
      </c>
      <c r="B1215" s="419">
        <v>4</v>
      </c>
      <c r="C1215" s="419" t="s">
        <v>10073</v>
      </c>
      <c r="D1215" s="407" t="s">
        <v>10071</v>
      </c>
      <c r="E1215" s="413" t="s">
        <v>1155</v>
      </c>
      <c r="F1215" s="417" t="s">
        <v>23</v>
      </c>
      <c r="G1215" s="418" t="s">
        <v>1434</v>
      </c>
      <c r="H1215" s="416" t="s">
        <v>3050</v>
      </c>
      <c r="I1215" s="431" t="s">
        <v>3049</v>
      </c>
      <c r="J1215" s="430" t="s">
        <v>3050</v>
      </c>
      <c r="K1215" s="404" t="s">
        <v>10072</v>
      </c>
      <c r="L1215"/>
      <c r="M1215"/>
      <c r="N1215"/>
      <c r="O1215"/>
      <c r="P1215"/>
      <c r="Q1215"/>
      <c r="R1215"/>
    </row>
    <row r="1216" spans="1:18" ht="15" customHeight="1" thickBot="1">
      <c r="A1216" s="413" t="s">
        <v>1154</v>
      </c>
      <c r="B1216" s="419">
        <v>5</v>
      </c>
      <c r="C1216" s="419" t="s">
        <v>10076</v>
      </c>
      <c r="D1216" s="407" t="s">
        <v>10068</v>
      </c>
      <c r="E1216" s="413" t="s">
        <v>1155</v>
      </c>
      <c r="F1216" s="417" t="s">
        <v>23</v>
      </c>
      <c r="G1216" s="418" t="s">
        <v>1434</v>
      </c>
      <c r="H1216" s="416" t="s">
        <v>3052</v>
      </c>
      <c r="I1216" s="431" t="s">
        <v>3051</v>
      </c>
      <c r="J1216" s="430" t="s">
        <v>3052</v>
      </c>
      <c r="K1216" s="404" t="s">
        <v>10069</v>
      </c>
      <c r="L1216"/>
      <c r="M1216"/>
      <c r="N1216"/>
      <c r="O1216"/>
      <c r="P1216"/>
      <c r="Q1216"/>
      <c r="R1216"/>
    </row>
    <row r="1217" spans="1:18" ht="15" customHeight="1" thickBot="1">
      <c r="A1217" s="413" t="s">
        <v>1156</v>
      </c>
      <c r="B1217" s="419">
        <v>1</v>
      </c>
      <c r="C1217" s="419" t="s">
        <v>10079</v>
      </c>
      <c r="D1217" s="407" t="s">
        <v>10080</v>
      </c>
      <c r="E1217" s="413" t="s">
        <v>1157</v>
      </c>
      <c r="F1217" s="417" t="s">
        <v>23</v>
      </c>
      <c r="G1217" s="418" t="s">
        <v>1434</v>
      </c>
      <c r="H1217" s="416" t="s">
        <v>3054</v>
      </c>
      <c r="I1217" s="431" t="s">
        <v>3053</v>
      </c>
      <c r="J1217" s="430" t="s">
        <v>3054</v>
      </c>
      <c r="K1217" s="404" t="s">
        <v>10081</v>
      </c>
      <c r="L1217"/>
      <c r="M1217"/>
      <c r="N1217"/>
      <c r="O1217"/>
      <c r="P1217"/>
      <c r="Q1217"/>
      <c r="R1217"/>
    </row>
    <row r="1218" spans="1:18" ht="15" customHeight="1" thickBot="1">
      <c r="A1218" s="413" t="s">
        <v>1158</v>
      </c>
      <c r="B1218" s="419">
        <v>1</v>
      </c>
      <c r="C1218" s="419" t="s">
        <v>10082</v>
      </c>
      <c r="D1218" s="407" t="s">
        <v>10083</v>
      </c>
      <c r="E1218" s="413" t="s">
        <v>1159</v>
      </c>
      <c r="F1218" s="417" t="s">
        <v>23</v>
      </c>
      <c r="G1218" s="418" t="s">
        <v>1434</v>
      </c>
      <c r="H1218" s="416" t="s">
        <v>3056</v>
      </c>
      <c r="I1218" s="431" t="s">
        <v>3055</v>
      </c>
      <c r="J1218" s="430" t="s">
        <v>3056</v>
      </c>
      <c r="K1218" s="404" t="s">
        <v>10084</v>
      </c>
      <c r="L1218"/>
      <c r="M1218"/>
      <c r="N1218"/>
      <c r="O1218"/>
      <c r="P1218"/>
      <c r="Q1218"/>
      <c r="R1218"/>
    </row>
    <row r="1219" spans="1:18" ht="15" customHeight="1" thickBot="1">
      <c r="A1219" s="413" t="s">
        <v>1158</v>
      </c>
      <c r="B1219" s="419">
        <v>2</v>
      </c>
      <c r="C1219" s="419" t="s">
        <v>10085</v>
      </c>
      <c r="D1219" s="407" t="s">
        <v>10086</v>
      </c>
      <c r="E1219" s="413" t="s">
        <v>1159</v>
      </c>
      <c r="F1219" s="417" t="s">
        <v>23</v>
      </c>
      <c r="G1219" s="418" t="s">
        <v>1434</v>
      </c>
      <c r="H1219" s="416" t="s">
        <v>3058</v>
      </c>
      <c r="I1219" s="431" t="s">
        <v>3057</v>
      </c>
      <c r="J1219" s="430" t="s">
        <v>3058</v>
      </c>
      <c r="K1219" s="404" t="s">
        <v>10087</v>
      </c>
      <c r="L1219"/>
      <c r="M1219"/>
      <c r="N1219"/>
      <c r="O1219"/>
      <c r="P1219"/>
      <c r="Q1219"/>
      <c r="R1219"/>
    </row>
    <row r="1220" spans="1:18" ht="15" customHeight="1" thickBot="1">
      <c r="A1220" s="413" t="s">
        <v>1160</v>
      </c>
      <c r="B1220" s="419">
        <v>1</v>
      </c>
      <c r="C1220" s="419" t="s">
        <v>10088</v>
      </c>
      <c r="D1220" s="407" t="s">
        <v>10089</v>
      </c>
      <c r="E1220" s="413" t="s">
        <v>1161</v>
      </c>
      <c r="F1220" s="417" t="s">
        <v>23</v>
      </c>
      <c r="G1220" s="418" t="s">
        <v>1434</v>
      </c>
      <c r="H1220" s="416" t="s">
        <v>3060</v>
      </c>
      <c r="I1220" s="431" t="s">
        <v>3059</v>
      </c>
      <c r="J1220" s="430" t="s">
        <v>3060</v>
      </c>
      <c r="K1220" s="404" t="s">
        <v>10090</v>
      </c>
      <c r="L1220"/>
      <c r="M1220"/>
      <c r="N1220"/>
      <c r="O1220"/>
      <c r="P1220"/>
      <c r="Q1220"/>
      <c r="R1220"/>
    </row>
    <row r="1221" spans="1:18" ht="15" customHeight="1" thickBot="1">
      <c r="A1221" s="413" t="s">
        <v>1162</v>
      </c>
      <c r="B1221" s="419">
        <v>1</v>
      </c>
      <c r="C1221" s="419" t="s">
        <v>10091</v>
      </c>
      <c r="D1221" s="407" t="s">
        <v>10092</v>
      </c>
      <c r="E1221" s="413" t="s">
        <v>1163</v>
      </c>
      <c r="F1221" s="417" t="s">
        <v>23</v>
      </c>
      <c r="G1221" s="418" t="s">
        <v>1434</v>
      </c>
      <c r="H1221" s="416" t="s">
        <v>3062</v>
      </c>
      <c r="I1221" s="431" t="s">
        <v>3061</v>
      </c>
      <c r="J1221" s="430" t="s">
        <v>3062</v>
      </c>
      <c r="K1221" s="404" t="s">
        <v>10093</v>
      </c>
      <c r="L1221"/>
      <c r="M1221"/>
      <c r="N1221"/>
      <c r="O1221"/>
      <c r="P1221"/>
      <c r="Q1221"/>
      <c r="R1221"/>
    </row>
    <row r="1222" spans="1:18" ht="15" customHeight="1" thickBot="1">
      <c r="A1222" s="413" t="s">
        <v>1164</v>
      </c>
      <c r="B1222" s="419">
        <v>1</v>
      </c>
      <c r="C1222" s="419" t="s">
        <v>10094</v>
      </c>
      <c r="D1222" s="407" t="s">
        <v>10098</v>
      </c>
      <c r="E1222" s="413" t="s">
        <v>1165</v>
      </c>
      <c r="F1222" s="417" t="s">
        <v>23</v>
      </c>
      <c r="G1222" s="418" t="s">
        <v>1434</v>
      </c>
      <c r="H1222" s="416" t="s">
        <v>3064</v>
      </c>
      <c r="I1222" s="431" t="s">
        <v>3063</v>
      </c>
      <c r="J1222" s="430" t="s">
        <v>3064</v>
      </c>
      <c r="K1222" s="404" t="s">
        <v>10099</v>
      </c>
      <c r="L1222"/>
      <c r="M1222"/>
      <c r="N1222"/>
      <c r="O1222"/>
      <c r="P1222"/>
      <c r="Q1222"/>
      <c r="R1222"/>
    </row>
    <row r="1223" spans="1:18" ht="15" customHeight="1" thickBot="1">
      <c r="A1223" s="413" t="s">
        <v>1164</v>
      </c>
      <c r="B1223" s="419">
        <v>2</v>
      </c>
      <c r="C1223" s="419" t="s">
        <v>10097</v>
      </c>
      <c r="D1223" s="407" t="s">
        <v>10095</v>
      </c>
      <c r="E1223" s="413" t="s">
        <v>1165</v>
      </c>
      <c r="F1223" s="417" t="s">
        <v>23</v>
      </c>
      <c r="G1223" s="418" t="s">
        <v>1434</v>
      </c>
      <c r="H1223" s="416" t="s">
        <v>3066</v>
      </c>
      <c r="I1223" s="431" t="s">
        <v>3065</v>
      </c>
      <c r="J1223" s="430" t="s">
        <v>3066</v>
      </c>
      <c r="K1223" s="404" t="s">
        <v>10096</v>
      </c>
      <c r="L1223"/>
      <c r="M1223"/>
      <c r="N1223"/>
      <c r="O1223"/>
      <c r="P1223"/>
      <c r="Q1223"/>
      <c r="R1223"/>
    </row>
    <row r="1224" spans="1:18" ht="15" customHeight="1" thickBot="1">
      <c r="A1224" s="413" t="s">
        <v>1166</v>
      </c>
      <c r="B1224" s="419">
        <v>1</v>
      </c>
      <c r="C1224" s="419" t="s">
        <v>10100</v>
      </c>
      <c r="D1224" s="407" t="s">
        <v>10101</v>
      </c>
      <c r="E1224" s="413" t="s">
        <v>1167</v>
      </c>
      <c r="F1224" s="417" t="s">
        <v>23</v>
      </c>
      <c r="G1224" s="418" t="s">
        <v>1434</v>
      </c>
      <c r="H1224" s="416" t="s">
        <v>3067</v>
      </c>
      <c r="I1224" s="431" t="s">
        <v>10102</v>
      </c>
      <c r="J1224" s="430" t="s">
        <v>3067</v>
      </c>
      <c r="K1224" s="404" t="s">
        <v>10103</v>
      </c>
      <c r="L1224"/>
      <c r="M1224"/>
      <c r="N1224"/>
      <c r="O1224"/>
      <c r="P1224"/>
      <c r="Q1224"/>
      <c r="R1224"/>
    </row>
    <row r="1225" spans="1:18" ht="15" customHeight="1" thickBot="1">
      <c r="A1225" s="413" t="s">
        <v>1166</v>
      </c>
      <c r="B1225" s="419">
        <v>2</v>
      </c>
      <c r="C1225" s="419" t="s">
        <v>10104</v>
      </c>
      <c r="D1225" s="407" t="s">
        <v>10105</v>
      </c>
      <c r="E1225" s="413" t="s">
        <v>1167</v>
      </c>
      <c r="F1225" s="417" t="s">
        <v>23</v>
      </c>
      <c r="G1225" s="418" t="s">
        <v>1434</v>
      </c>
      <c r="H1225" s="416" t="s">
        <v>3068</v>
      </c>
      <c r="I1225" s="431" t="s">
        <v>10106</v>
      </c>
      <c r="J1225" s="430" t="s">
        <v>3068</v>
      </c>
      <c r="K1225" s="404" t="s">
        <v>10107</v>
      </c>
      <c r="L1225"/>
      <c r="M1225"/>
      <c r="N1225"/>
      <c r="O1225"/>
      <c r="P1225"/>
      <c r="Q1225"/>
      <c r="R1225"/>
    </row>
    <row r="1226" spans="1:18" ht="15" customHeight="1" thickBot="1">
      <c r="A1226" s="413" t="s">
        <v>1168</v>
      </c>
      <c r="B1226" s="419">
        <v>1</v>
      </c>
      <c r="C1226" s="419" t="s">
        <v>10108</v>
      </c>
      <c r="D1226" s="407" t="s">
        <v>10112</v>
      </c>
      <c r="E1226" s="413" t="s">
        <v>1169</v>
      </c>
      <c r="F1226" s="417" t="s">
        <v>23</v>
      </c>
      <c r="G1226" s="418" t="s">
        <v>1434</v>
      </c>
      <c r="H1226" s="416" t="s">
        <v>3069</v>
      </c>
      <c r="I1226" s="431" t="s">
        <v>2874</v>
      </c>
      <c r="J1226" s="430" t="s">
        <v>3069</v>
      </c>
      <c r="K1226" s="404" t="s">
        <v>10110</v>
      </c>
      <c r="L1226"/>
      <c r="M1226"/>
      <c r="N1226"/>
      <c r="O1226"/>
      <c r="P1226"/>
      <c r="Q1226"/>
      <c r="R1226"/>
    </row>
    <row r="1227" spans="1:18" ht="15" customHeight="1" thickBot="1">
      <c r="A1227" s="413" t="s">
        <v>1168</v>
      </c>
      <c r="B1227" s="419">
        <v>2</v>
      </c>
      <c r="C1227" s="419" t="s">
        <v>10111</v>
      </c>
      <c r="D1227" s="407" t="s">
        <v>10109</v>
      </c>
      <c r="E1227" s="413" t="s">
        <v>1169</v>
      </c>
      <c r="F1227" s="417" t="s">
        <v>23</v>
      </c>
      <c r="G1227" s="418" t="s">
        <v>1434</v>
      </c>
      <c r="H1227" s="416" t="s">
        <v>3071</v>
      </c>
      <c r="I1227" s="431" t="s">
        <v>3070</v>
      </c>
      <c r="J1227" s="430" t="s">
        <v>3071</v>
      </c>
      <c r="K1227" s="404" t="s">
        <v>10110</v>
      </c>
      <c r="L1227"/>
      <c r="M1227"/>
      <c r="N1227"/>
      <c r="O1227"/>
      <c r="P1227"/>
      <c r="Q1227"/>
      <c r="R1227"/>
    </row>
    <row r="1228" spans="1:18" ht="15" customHeight="1" thickBot="1">
      <c r="A1228" s="413" t="s">
        <v>1170</v>
      </c>
      <c r="B1228" s="419">
        <v>1</v>
      </c>
      <c r="C1228" s="419" t="s">
        <v>10113</v>
      </c>
      <c r="D1228" s="407" t="s">
        <v>10117</v>
      </c>
      <c r="E1228" s="413" t="s">
        <v>1171</v>
      </c>
      <c r="F1228" s="417" t="s">
        <v>23</v>
      </c>
      <c r="G1228" s="418" t="s">
        <v>1434</v>
      </c>
      <c r="H1228" s="416" t="s">
        <v>3073</v>
      </c>
      <c r="I1228" s="431" t="s">
        <v>3072</v>
      </c>
      <c r="J1228" s="430" t="s">
        <v>3073</v>
      </c>
      <c r="K1228" s="404" t="s">
        <v>10118</v>
      </c>
      <c r="L1228"/>
      <c r="M1228"/>
      <c r="N1228"/>
      <c r="O1228"/>
      <c r="P1228"/>
      <c r="Q1228"/>
      <c r="R1228"/>
    </row>
    <row r="1229" spans="1:18" ht="15" customHeight="1" thickBot="1">
      <c r="A1229" s="413" t="s">
        <v>1170</v>
      </c>
      <c r="B1229" s="419">
        <v>2</v>
      </c>
      <c r="C1229" s="419" t="s">
        <v>10116</v>
      </c>
      <c r="D1229" s="407" t="s">
        <v>10114</v>
      </c>
      <c r="E1229" s="413" t="s">
        <v>1171</v>
      </c>
      <c r="F1229" s="417" t="s">
        <v>23</v>
      </c>
      <c r="G1229" s="418" t="s">
        <v>1434</v>
      </c>
      <c r="H1229" s="416" t="s">
        <v>3075</v>
      </c>
      <c r="I1229" s="431" t="s">
        <v>3074</v>
      </c>
      <c r="J1229" s="430" t="s">
        <v>3075</v>
      </c>
      <c r="K1229" s="404" t="s">
        <v>10115</v>
      </c>
      <c r="L1229"/>
      <c r="M1229"/>
      <c r="N1229"/>
      <c r="O1229"/>
      <c r="P1229"/>
      <c r="Q1229"/>
      <c r="R1229"/>
    </row>
    <row r="1230" spans="1:18" ht="15" customHeight="1" thickBot="1">
      <c r="A1230" s="413" t="s">
        <v>1172</v>
      </c>
      <c r="B1230" s="419">
        <v>1</v>
      </c>
      <c r="C1230" s="419" t="s">
        <v>10119</v>
      </c>
      <c r="D1230" s="407" t="s">
        <v>10120</v>
      </c>
      <c r="E1230" s="413" t="s">
        <v>1173</v>
      </c>
      <c r="F1230" s="417" t="s">
        <v>18</v>
      </c>
      <c r="G1230" s="418" t="s">
        <v>1434</v>
      </c>
      <c r="H1230" s="416" t="s">
        <v>3076</v>
      </c>
      <c r="I1230" s="431" t="s">
        <v>1173</v>
      </c>
      <c r="J1230" s="430" t="s">
        <v>3076</v>
      </c>
      <c r="K1230" s="404" t="s">
        <v>10121</v>
      </c>
      <c r="L1230"/>
      <c r="M1230"/>
      <c r="N1230"/>
      <c r="O1230"/>
      <c r="P1230"/>
      <c r="Q1230"/>
      <c r="R1230"/>
    </row>
    <row r="1231" spans="1:18" ht="15" customHeight="1" thickBot="1">
      <c r="A1231" s="413" t="s">
        <v>1174</v>
      </c>
      <c r="B1231" s="419">
        <v>1</v>
      </c>
      <c r="C1231" s="419" t="s">
        <v>10122</v>
      </c>
      <c r="D1231" s="407" t="s">
        <v>10123</v>
      </c>
      <c r="E1231" s="413" t="s">
        <v>1175</v>
      </c>
      <c r="F1231" s="417" t="s">
        <v>18</v>
      </c>
      <c r="G1231" s="418" t="s">
        <v>1434</v>
      </c>
      <c r="H1231" s="416" t="s">
        <v>3077</v>
      </c>
      <c r="I1231" s="431" t="s">
        <v>1175</v>
      </c>
      <c r="J1231" s="430" t="s">
        <v>3077</v>
      </c>
      <c r="K1231" s="404" t="s">
        <v>10124</v>
      </c>
      <c r="L1231"/>
      <c r="M1231"/>
      <c r="N1231"/>
      <c r="O1231"/>
      <c r="P1231"/>
      <c r="Q1231"/>
      <c r="R1231"/>
    </row>
    <row r="1232" spans="1:18" ht="15" customHeight="1" thickBot="1">
      <c r="A1232" s="413" t="s">
        <v>1176</v>
      </c>
      <c r="B1232" s="419">
        <v>1</v>
      </c>
      <c r="C1232" s="419" t="s">
        <v>10125</v>
      </c>
      <c r="D1232" s="407" t="s">
        <v>10126</v>
      </c>
      <c r="E1232" s="413" t="s">
        <v>1177</v>
      </c>
      <c r="F1232" s="417" t="s">
        <v>23</v>
      </c>
      <c r="G1232" s="418" t="s">
        <v>1434</v>
      </c>
      <c r="H1232" s="416" t="s">
        <v>3078</v>
      </c>
      <c r="I1232" s="431" t="s">
        <v>1980</v>
      </c>
      <c r="J1232" s="430" t="s">
        <v>3078</v>
      </c>
      <c r="K1232" s="404" t="s">
        <v>10127</v>
      </c>
      <c r="L1232"/>
      <c r="M1232"/>
      <c r="N1232"/>
      <c r="O1232"/>
      <c r="P1232"/>
      <c r="Q1232"/>
      <c r="R1232"/>
    </row>
    <row r="1233" spans="1:18" ht="15" customHeight="1" thickBot="1">
      <c r="A1233" s="413" t="s">
        <v>1176</v>
      </c>
      <c r="B1233" s="419">
        <v>2</v>
      </c>
      <c r="C1233" s="419" t="s">
        <v>10128</v>
      </c>
      <c r="D1233" s="407" t="s">
        <v>10129</v>
      </c>
      <c r="E1233" s="413" t="s">
        <v>1177</v>
      </c>
      <c r="F1233" s="417" t="s">
        <v>23</v>
      </c>
      <c r="G1233" s="418" t="s">
        <v>1434</v>
      </c>
      <c r="H1233" s="416" t="s">
        <v>3080</v>
      </c>
      <c r="I1233" s="431" t="s">
        <v>3079</v>
      </c>
      <c r="J1233" s="430" t="s">
        <v>3080</v>
      </c>
      <c r="K1233" s="404" t="s">
        <v>10130</v>
      </c>
      <c r="L1233"/>
      <c r="M1233"/>
      <c r="N1233"/>
      <c r="O1233"/>
      <c r="P1233"/>
      <c r="Q1233"/>
      <c r="R1233"/>
    </row>
    <row r="1234" spans="1:18" ht="15" customHeight="1" thickBot="1">
      <c r="A1234" s="413" t="s">
        <v>1178</v>
      </c>
      <c r="B1234" s="419">
        <v>1</v>
      </c>
      <c r="C1234" s="419" t="s">
        <v>10131</v>
      </c>
      <c r="D1234" s="407" t="s">
        <v>10132</v>
      </c>
      <c r="E1234" s="413" t="s">
        <v>1179</v>
      </c>
      <c r="F1234" s="417" t="s">
        <v>23</v>
      </c>
      <c r="G1234" s="418" t="s">
        <v>1434</v>
      </c>
      <c r="H1234" s="416" t="s">
        <v>3083</v>
      </c>
      <c r="I1234" s="431" t="s">
        <v>5628</v>
      </c>
      <c r="J1234" s="430" t="s">
        <v>3083</v>
      </c>
      <c r="K1234" s="404" t="s">
        <v>10133</v>
      </c>
      <c r="L1234"/>
      <c r="M1234"/>
      <c r="N1234"/>
      <c r="O1234"/>
      <c r="P1234"/>
      <c r="Q1234"/>
      <c r="R1234"/>
    </row>
    <row r="1235" spans="1:18" ht="15" customHeight="1" thickBot="1">
      <c r="A1235" s="413" t="s">
        <v>1178</v>
      </c>
      <c r="B1235" s="419">
        <v>2</v>
      </c>
      <c r="C1235" s="419" t="s">
        <v>10134</v>
      </c>
      <c r="D1235" s="407" t="s">
        <v>10135</v>
      </c>
      <c r="E1235" s="413" t="s">
        <v>1179</v>
      </c>
      <c r="F1235" s="417" t="s">
        <v>23</v>
      </c>
      <c r="G1235" s="418" t="s">
        <v>1434</v>
      </c>
      <c r="H1235" s="416" t="s">
        <v>3082</v>
      </c>
      <c r="I1235" s="431" t="s">
        <v>3081</v>
      </c>
      <c r="J1235" s="430" t="s">
        <v>3082</v>
      </c>
      <c r="K1235" s="404" t="s">
        <v>10136</v>
      </c>
      <c r="L1235"/>
      <c r="M1235"/>
      <c r="N1235"/>
      <c r="O1235"/>
      <c r="P1235"/>
      <c r="Q1235"/>
      <c r="R1235"/>
    </row>
    <row r="1236" spans="1:18" ht="15" customHeight="1" thickBot="1">
      <c r="A1236" s="413" t="s">
        <v>1180</v>
      </c>
      <c r="B1236" s="419">
        <v>1</v>
      </c>
      <c r="C1236" s="419" t="s">
        <v>10137</v>
      </c>
      <c r="D1236" s="407" t="s">
        <v>10138</v>
      </c>
      <c r="E1236" s="413" t="s">
        <v>1181</v>
      </c>
      <c r="F1236" s="417" t="s">
        <v>23</v>
      </c>
      <c r="G1236" s="418" t="s">
        <v>1434</v>
      </c>
      <c r="H1236" s="416" t="s">
        <v>3085</v>
      </c>
      <c r="I1236" s="431" t="s">
        <v>3084</v>
      </c>
      <c r="J1236" s="430" t="s">
        <v>3085</v>
      </c>
      <c r="K1236" s="404" t="s">
        <v>10139</v>
      </c>
      <c r="L1236"/>
      <c r="M1236"/>
      <c r="N1236"/>
      <c r="O1236"/>
      <c r="P1236"/>
      <c r="Q1236"/>
      <c r="R1236"/>
    </row>
    <row r="1237" spans="1:18" ht="15" customHeight="1" thickBot="1">
      <c r="A1237" s="413" t="s">
        <v>1180</v>
      </c>
      <c r="B1237" s="419">
        <v>2</v>
      </c>
      <c r="C1237" s="419" t="s">
        <v>10140</v>
      </c>
      <c r="D1237" s="407" t="s">
        <v>10141</v>
      </c>
      <c r="E1237" s="413" t="s">
        <v>1181</v>
      </c>
      <c r="F1237" s="417" t="s">
        <v>23</v>
      </c>
      <c r="G1237" s="418" t="s">
        <v>1434</v>
      </c>
      <c r="H1237" s="416" t="s">
        <v>3087</v>
      </c>
      <c r="I1237" s="431" t="s">
        <v>3086</v>
      </c>
      <c r="J1237" s="430" t="s">
        <v>3087</v>
      </c>
      <c r="K1237" s="404" t="s">
        <v>10142</v>
      </c>
      <c r="L1237"/>
      <c r="M1237"/>
      <c r="N1237"/>
      <c r="O1237"/>
      <c r="P1237"/>
      <c r="Q1237"/>
      <c r="R1237"/>
    </row>
    <row r="1238" spans="1:18" ht="15" customHeight="1" thickBot="1">
      <c r="A1238" s="413" t="s">
        <v>1182</v>
      </c>
      <c r="B1238" s="419">
        <v>1</v>
      </c>
      <c r="C1238" s="419" t="s">
        <v>10143</v>
      </c>
      <c r="D1238" s="407" t="s">
        <v>10147</v>
      </c>
      <c r="E1238" s="413" t="s">
        <v>1183</v>
      </c>
      <c r="F1238" s="417" t="s">
        <v>23</v>
      </c>
      <c r="G1238" s="418" t="s">
        <v>1434</v>
      </c>
      <c r="H1238" s="416" t="s">
        <v>3089</v>
      </c>
      <c r="I1238" s="431" t="s">
        <v>3088</v>
      </c>
      <c r="J1238" s="430" t="s">
        <v>3089</v>
      </c>
      <c r="K1238" s="404" t="s">
        <v>10148</v>
      </c>
      <c r="L1238"/>
      <c r="M1238"/>
      <c r="N1238"/>
      <c r="O1238"/>
      <c r="P1238"/>
      <c r="Q1238"/>
      <c r="R1238"/>
    </row>
    <row r="1239" spans="1:18" ht="15" customHeight="1" thickBot="1">
      <c r="A1239" s="413" t="s">
        <v>1182</v>
      </c>
      <c r="B1239" s="419">
        <v>2</v>
      </c>
      <c r="C1239" s="419" t="s">
        <v>10146</v>
      </c>
      <c r="D1239" s="407" t="s">
        <v>10144</v>
      </c>
      <c r="E1239" s="413" t="s">
        <v>1183</v>
      </c>
      <c r="F1239" s="417" t="s">
        <v>23</v>
      </c>
      <c r="G1239" s="418" t="s">
        <v>1434</v>
      </c>
      <c r="H1239" s="416" t="s">
        <v>3091</v>
      </c>
      <c r="I1239" s="431" t="s">
        <v>3090</v>
      </c>
      <c r="J1239" s="430" t="s">
        <v>3091</v>
      </c>
      <c r="K1239" s="404" t="s">
        <v>10145</v>
      </c>
      <c r="L1239"/>
      <c r="M1239"/>
      <c r="N1239"/>
      <c r="O1239"/>
      <c r="P1239"/>
      <c r="Q1239"/>
      <c r="R1239"/>
    </row>
    <row r="1240" spans="1:18" ht="15" customHeight="1" thickBot="1">
      <c r="A1240" s="413" t="s">
        <v>1184</v>
      </c>
      <c r="B1240" s="419">
        <v>1</v>
      </c>
      <c r="C1240" s="419" t="s">
        <v>10149</v>
      </c>
      <c r="D1240" s="407" t="s">
        <v>10150</v>
      </c>
      <c r="E1240" s="413" t="s">
        <v>1185</v>
      </c>
      <c r="F1240" s="417" t="s">
        <v>23</v>
      </c>
      <c r="G1240" s="418" t="s">
        <v>1434</v>
      </c>
      <c r="H1240" s="416" t="s">
        <v>3093</v>
      </c>
      <c r="I1240" s="431" t="s">
        <v>3092</v>
      </c>
      <c r="J1240" s="430" t="s">
        <v>3093</v>
      </c>
      <c r="K1240" s="404" t="s">
        <v>10151</v>
      </c>
      <c r="L1240"/>
      <c r="M1240"/>
      <c r="N1240"/>
      <c r="O1240"/>
      <c r="P1240"/>
      <c r="Q1240"/>
      <c r="R1240"/>
    </row>
    <row r="1241" spans="1:18" ht="15" customHeight="1" thickBot="1">
      <c r="A1241" s="413" t="s">
        <v>1184</v>
      </c>
      <c r="B1241" s="419">
        <v>2</v>
      </c>
      <c r="C1241" s="419" t="s">
        <v>10152</v>
      </c>
      <c r="D1241" s="407" t="s">
        <v>10157</v>
      </c>
      <c r="E1241" s="413" t="s">
        <v>1185</v>
      </c>
      <c r="F1241" s="417" t="s">
        <v>23</v>
      </c>
      <c r="G1241" s="418" t="s">
        <v>1434</v>
      </c>
      <c r="H1241" s="416" t="s">
        <v>3095</v>
      </c>
      <c r="I1241" s="431" t="s">
        <v>3094</v>
      </c>
      <c r="J1241" s="430" t="s">
        <v>3095</v>
      </c>
      <c r="K1241" s="404" t="s">
        <v>10151</v>
      </c>
      <c r="L1241"/>
      <c r="M1241"/>
      <c r="N1241"/>
      <c r="O1241"/>
      <c r="P1241"/>
      <c r="Q1241"/>
      <c r="R1241"/>
    </row>
    <row r="1242" spans="1:18" ht="15" customHeight="1" thickBot="1">
      <c r="A1242" s="413" t="s">
        <v>1184</v>
      </c>
      <c r="B1242" s="419">
        <v>3</v>
      </c>
      <c r="C1242" s="419" t="s">
        <v>10156</v>
      </c>
      <c r="D1242" s="407" t="s">
        <v>10159</v>
      </c>
      <c r="E1242" s="413" t="s">
        <v>1185</v>
      </c>
      <c r="F1242" s="417" t="s">
        <v>23</v>
      </c>
      <c r="G1242" s="418" t="s">
        <v>1434</v>
      </c>
      <c r="H1242" s="416" t="s">
        <v>3097</v>
      </c>
      <c r="I1242" s="431" t="s">
        <v>3096</v>
      </c>
      <c r="J1242" s="430" t="s">
        <v>3097</v>
      </c>
      <c r="K1242" s="404" t="s">
        <v>10160</v>
      </c>
      <c r="L1242"/>
      <c r="M1242"/>
      <c r="N1242"/>
      <c r="O1242"/>
      <c r="P1242"/>
      <c r="Q1242"/>
      <c r="R1242"/>
    </row>
    <row r="1243" spans="1:18" ht="15" customHeight="1" thickBot="1">
      <c r="A1243" s="413" t="s">
        <v>1184</v>
      </c>
      <c r="B1243" s="419">
        <v>4</v>
      </c>
      <c r="C1243" s="419" t="s">
        <v>10158</v>
      </c>
      <c r="D1243" s="407" t="s">
        <v>10153</v>
      </c>
      <c r="E1243" s="413" t="s">
        <v>1185</v>
      </c>
      <c r="F1243" s="417" t="s">
        <v>23</v>
      </c>
      <c r="G1243" s="418" t="s">
        <v>1434</v>
      </c>
      <c r="H1243" s="416" t="s">
        <v>3098</v>
      </c>
      <c r="I1243" s="431" t="s">
        <v>10154</v>
      </c>
      <c r="J1243" s="430" t="s">
        <v>3098</v>
      </c>
      <c r="K1243" s="404" t="s">
        <v>10155</v>
      </c>
      <c r="L1243"/>
      <c r="M1243"/>
      <c r="N1243"/>
      <c r="O1243"/>
      <c r="P1243"/>
      <c r="Q1243"/>
      <c r="R1243"/>
    </row>
    <row r="1244" spans="1:18" ht="15" customHeight="1" thickBot="1">
      <c r="A1244" s="413" t="s">
        <v>1186</v>
      </c>
      <c r="B1244" s="419">
        <v>1</v>
      </c>
      <c r="C1244" s="419" t="s">
        <v>10161</v>
      </c>
      <c r="D1244" s="407" t="s">
        <v>10168</v>
      </c>
      <c r="E1244" s="413" t="s">
        <v>1187</v>
      </c>
      <c r="F1244" s="417" t="s">
        <v>23</v>
      </c>
      <c r="G1244" s="418" t="s">
        <v>1434</v>
      </c>
      <c r="H1244" s="416" t="s">
        <v>3100</v>
      </c>
      <c r="I1244" s="431" t="s">
        <v>3099</v>
      </c>
      <c r="J1244" s="430" t="s">
        <v>3100</v>
      </c>
      <c r="K1244" s="404" t="s">
        <v>10169</v>
      </c>
      <c r="L1244"/>
      <c r="M1244"/>
      <c r="N1244"/>
      <c r="O1244"/>
      <c r="P1244"/>
      <c r="Q1244"/>
      <c r="R1244"/>
    </row>
    <row r="1245" spans="1:18" ht="15" customHeight="1" thickBot="1">
      <c r="A1245" s="413" t="s">
        <v>1186</v>
      </c>
      <c r="B1245" s="419">
        <v>2</v>
      </c>
      <c r="C1245" s="419" t="s">
        <v>10164</v>
      </c>
      <c r="D1245" s="407" t="s">
        <v>10165</v>
      </c>
      <c r="E1245" s="413" t="s">
        <v>1187</v>
      </c>
      <c r="F1245" s="417" t="s">
        <v>23</v>
      </c>
      <c r="G1245" s="418" t="s">
        <v>1434</v>
      </c>
      <c r="H1245" s="416" t="s">
        <v>3102</v>
      </c>
      <c r="I1245" s="431" t="s">
        <v>3101</v>
      </c>
      <c r="J1245" s="430" t="s">
        <v>3102</v>
      </c>
      <c r="K1245" s="404" t="s">
        <v>10166</v>
      </c>
      <c r="L1245"/>
      <c r="M1245"/>
      <c r="N1245"/>
      <c r="O1245"/>
      <c r="P1245"/>
      <c r="Q1245"/>
      <c r="R1245"/>
    </row>
    <row r="1246" spans="1:18" ht="15" customHeight="1" thickBot="1">
      <c r="A1246" s="413" t="s">
        <v>1186</v>
      </c>
      <c r="B1246" s="419">
        <v>3</v>
      </c>
      <c r="C1246" s="419" t="s">
        <v>10167</v>
      </c>
      <c r="D1246" s="407" t="s">
        <v>10162</v>
      </c>
      <c r="E1246" s="413" t="s">
        <v>1187</v>
      </c>
      <c r="F1246" s="417" t="s">
        <v>23</v>
      </c>
      <c r="G1246" s="418" t="s">
        <v>1434</v>
      </c>
      <c r="H1246" s="416" t="s">
        <v>3104</v>
      </c>
      <c r="I1246" s="431" t="s">
        <v>3103</v>
      </c>
      <c r="J1246" s="430" t="s">
        <v>3104</v>
      </c>
      <c r="K1246" s="404" t="s">
        <v>10163</v>
      </c>
      <c r="L1246"/>
      <c r="M1246"/>
      <c r="N1246"/>
      <c r="O1246"/>
      <c r="P1246"/>
      <c r="Q1246"/>
      <c r="R1246"/>
    </row>
    <row r="1247" spans="1:18" ht="15" customHeight="1" thickBot="1">
      <c r="A1247" s="413" t="s">
        <v>1188</v>
      </c>
      <c r="B1247" s="419">
        <v>1</v>
      </c>
      <c r="C1247" s="419" t="s">
        <v>10170</v>
      </c>
      <c r="D1247" s="407" t="s">
        <v>10171</v>
      </c>
      <c r="E1247" s="413" t="s">
        <v>1189</v>
      </c>
      <c r="F1247" s="417" t="s">
        <v>34</v>
      </c>
      <c r="G1247" s="418" t="s">
        <v>1434</v>
      </c>
      <c r="H1247" s="416" t="s">
        <v>4052</v>
      </c>
      <c r="I1247" s="431" t="s">
        <v>1189</v>
      </c>
      <c r="J1247" s="430" t="s">
        <v>4052</v>
      </c>
      <c r="K1247" s="404" t="s">
        <v>10172</v>
      </c>
      <c r="L1247"/>
      <c r="M1247"/>
      <c r="N1247"/>
      <c r="O1247"/>
      <c r="P1247"/>
      <c r="Q1247"/>
      <c r="R1247"/>
    </row>
    <row r="1248" spans="1:18" ht="15" customHeight="1" thickBot="1">
      <c r="A1248" s="413" t="s">
        <v>1190</v>
      </c>
      <c r="B1248" s="419">
        <v>1</v>
      </c>
      <c r="C1248" s="419" t="s">
        <v>10173</v>
      </c>
      <c r="D1248" s="407" t="s">
        <v>10177</v>
      </c>
      <c r="E1248" s="413" t="s">
        <v>1191</v>
      </c>
      <c r="F1248" s="417" t="s">
        <v>23</v>
      </c>
      <c r="G1248" s="418" t="s">
        <v>1434</v>
      </c>
      <c r="H1248" s="416" t="s">
        <v>3106</v>
      </c>
      <c r="I1248" s="431" t="s">
        <v>3105</v>
      </c>
      <c r="J1248" s="430" t="s">
        <v>3106</v>
      </c>
      <c r="K1248" s="404" t="s">
        <v>10178</v>
      </c>
      <c r="L1248"/>
      <c r="M1248"/>
      <c r="N1248"/>
      <c r="O1248"/>
      <c r="P1248"/>
      <c r="Q1248"/>
      <c r="R1248"/>
    </row>
    <row r="1249" spans="1:18" ht="15" customHeight="1" thickBot="1">
      <c r="A1249" s="413" t="s">
        <v>1190</v>
      </c>
      <c r="B1249" s="419">
        <v>2</v>
      </c>
      <c r="C1249" s="419" t="s">
        <v>10176</v>
      </c>
      <c r="D1249" s="407" t="s">
        <v>10174</v>
      </c>
      <c r="E1249" s="413" t="s">
        <v>1191</v>
      </c>
      <c r="F1249" s="417" t="s">
        <v>23</v>
      </c>
      <c r="G1249" s="418" t="s">
        <v>1434</v>
      </c>
      <c r="H1249" s="416" t="s">
        <v>3108</v>
      </c>
      <c r="I1249" s="431" t="s">
        <v>3107</v>
      </c>
      <c r="J1249" s="430" t="s">
        <v>3108</v>
      </c>
      <c r="K1249" s="404" t="s">
        <v>10175</v>
      </c>
      <c r="L1249"/>
      <c r="M1249"/>
      <c r="N1249"/>
      <c r="O1249"/>
      <c r="P1249"/>
      <c r="Q1249"/>
      <c r="R1249"/>
    </row>
    <row r="1250" spans="1:18" ht="15" customHeight="1" thickBot="1">
      <c r="A1250" s="413" t="s">
        <v>1192</v>
      </c>
      <c r="B1250" s="419">
        <v>1</v>
      </c>
      <c r="C1250" s="419" t="s">
        <v>10179</v>
      </c>
      <c r="D1250" s="407" t="s">
        <v>10180</v>
      </c>
      <c r="E1250" s="413" t="s">
        <v>1193</v>
      </c>
      <c r="F1250" s="417" t="s">
        <v>23</v>
      </c>
      <c r="G1250" s="418" t="s">
        <v>1434</v>
      </c>
      <c r="H1250" s="416" t="s">
        <v>3110</v>
      </c>
      <c r="I1250" s="431" t="s">
        <v>3109</v>
      </c>
      <c r="J1250" s="430" t="s">
        <v>3110</v>
      </c>
      <c r="K1250" s="404" t="s">
        <v>10181</v>
      </c>
      <c r="L1250"/>
      <c r="M1250"/>
      <c r="N1250"/>
      <c r="O1250"/>
      <c r="P1250"/>
      <c r="Q1250"/>
      <c r="R1250"/>
    </row>
    <row r="1251" spans="1:18" ht="15" customHeight="1" thickBot="1">
      <c r="A1251" s="413" t="s">
        <v>1194</v>
      </c>
      <c r="B1251" s="419">
        <v>1</v>
      </c>
      <c r="C1251" s="419" t="s">
        <v>10182</v>
      </c>
      <c r="D1251" s="407" t="s">
        <v>10183</v>
      </c>
      <c r="E1251" s="413" t="s">
        <v>1195</v>
      </c>
      <c r="F1251" s="417" t="s">
        <v>23</v>
      </c>
      <c r="G1251" s="418" t="s">
        <v>1434</v>
      </c>
      <c r="H1251" s="416" t="s">
        <v>3112</v>
      </c>
      <c r="I1251" s="431" t="s">
        <v>3111</v>
      </c>
      <c r="J1251" s="430" t="s">
        <v>3112</v>
      </c>
      <c r="K1251" s="404" t="s">
        <v>10184</v>
      </c>
      <c r="L1251"/>
      <c r="M1251"/>
      <c r="N1251"/>
      <c r="O1251"/>
      <c r="P1251"/>
      <c r="Q1251"/>
      <c r="R1251"/>
    </row>
    <row r="1252" spans="1:18" ht="15" customHeight="1" thickBot="1">
      <c r="A1252" s="413" t="s">
        <v>1194</v>
      </c>
      <c r="B1252" s="419">
        <v>2</v>
      </c>
      <c r="C1252" s="419" t="s">
        <v>10185</v>
      </c>
      <c r="D1252" s="407" t="s">
        <v>10186</v>
      </c>
      <c r="E1252" s="413" t="s">
        <v>1195</v>
      </c>
      <c r="F1252" s="417" t="s">
        <v>23</v>
      </c>
      <c r="G1252" s="418" t="s">
        <v>1434</v>
      </c>
      <c r="H1252" s="416" t="s">
        <v>3114</v>
      </c>
      <c r="I1252" s="431" t="s">
        <v>3113</v>
      </c>
      <c r="J1252" s="430" t="s">
        <v>3114</v>
      </c>
      <c r="K1252" s="404" t="s">
        <v>10187</v>
      </c>
      <c r="L1252"/>
      <c r="M1252"/>
      <c r="N1252"/>
      <c r="O1252"/>
      <c r="P1252"/>
      <c r="Q1252"/>
      <c r="R1252"/>
    </row>
    <row r="1253" spans="1:18" ht="15" customHeight="1" thickBot="1">
      <c r="A1253" s="413" t="s">
        <v>1196</v>
      </c>
      <c r="B1253" s="419">
        <v>1</v>
      </c>
      <c r="C1253" s="419" t="s">
        <v>10188</v>
      </c>
      <c r="D1253" s="407" t="s">
        <v>10189</v>
      </c>
      <c r="E1253" s="413" t="s">
        <v>1197</v>
      </c>
      <c r="F1253" s="417" t="s">
        <v>23</v>
      </c>
      <c r="G1253" s="418" t="s">
        <v>1434</v>
      </c>
      <c r="H1253" s="416" t="s">
        <v>3116</v>
      </c>
      <c r="I1253" s="431" t="s">
        <v>3115</v>
      </c>
      <c r="J1253" s="430" t="s">
        <v>3116</v>
      </c>
      <c r="K1253" s="404" t="s">
        <v>10190</v>
      </c>
      <c r="L1253"/>
      <c r="M1253"/>
      <c r="N1253"/>
      <c r="O1253"/>
      <c r="P1253"/>
      <c r="Q1253"/>
      <c r="R1253"/>
    </row>
    <row r="1254" spans="1:18" ht="15" customHeight="1" thickBot="1">
      <c r="A1254" s="413" t="s">
        <v>1196</v>
      </c>
      <c r="B1254" s="419">
        <v>2</v>
      </c>
      <c r="C1254" s="419" t="s">
        <v>10191</v>
      </c>
      <c r="D1254" s="407" t="s">
        <v>10192</v>
      </c>
      <c r="E1254" s="413" t="s">
        <v>1197</v>
      </c>
      <c r="F1254" s="417" t="s">
        <v>23</v>
      </c>
      <c r="G1254" s="418" t="s">
        <v>1434</v>
      </c>
      <c r="H1254" s="416" t="s">
        <v>3118</v>
      </c>
      <c r="I1254" s="431" t="s">
        <v>3117</v>
      </c>
      <c r="J1254" s="430" t="s">
        <v>3118</v>
      </c>
      <c r="K1254" s="404" t="s">
        <v>10193</v>
      </c>
      <c r="L1254"/>
      <c r="M1254"/>
      <c r="N1254"/>
      <c r="O1254"/>
      <c r="P1254"/>
      <c r="Q1254"/>
      <c r="R1254"/>
    </row>
    <row r="1255" spans="1:18" ht="15" customHeight="1" thickBot="1">
      <c r="A1255" s="413" t="s">
        <v>1196</v>
      </c>
      <c r="B1255" s="419">
        <v>3</v>
      </c>
      <c r="C1255" s="419" t="s">
        <v>10194</v>
      </c>
      <c r="D1255" s="407" t="s">
        <v>10195</v>
      </c>
      <c r="E1255" s="413" t="s">
        <v>1197</v>
      </c>
      <c r="F1255" s="417" t="s">
        <v>23</v>
      </c>
      <c r="G1255" s="418" t="s">
        <v>1434</v>
      </c>
      <c r="H1255" s="416" t="s">
        <v>3120</v>
      </c>
      <c r="I1255" s="431" t="s">
        <v>3119</v>
      </c>
      <c r="J1255" s="430" t="s">
        <v>3120</v>
      </c>
      <c r="K1255" s="404" t="s">
        <v>10196</v>
      </c>
      <c r="L1255"/>
      <c r="M1255"/>
      <c r="N1255"/>
      <c r="O1255"/>
      <c r="P1255"/>
      <c r="Q1255"/>
      <c r="R1255"/>
    </row>
    <row r="1256" spans="1:18" ht="15" customHeight="1" thickBot="1">
      <c r="A1256" s="413" t="s">
        <v>1198</v>
      </c>
      <c r="B1256" s="419">
        <v>1</v>
      </c>
      <c r="C1256" s="419" t="s">
        <v>10197</v>
      </c>
      <c r="D1256" s="407" t="s">
        <v>10198</v>
      </c>
      <c r="E1256" s="413" t="s">
        <v>1199</v>
      </c>
      <c r="F1256" s="417" t="s">
        <v>18</v>
      </c>
      <c r="G1256" s="418" t="s">
        <v>1434</v>
      </c>
      <c r="H1256" s="416" t="s">
        <v>3121</v>
      </c>
      <c r="I1256" s="431" t="s">
        <v>1199</v>
      </c>
      <c r="J1256" s="430" t="s">
        <v>3121</v>
      </c>
      <c r="K1256" s="404" t="s">
        <v>10199</v>
      </c>
      <c r="L1256"/>
      <c r="M1256"/>
      <c r="N1256"/>
      <c r="O1256"/>
      <c r="P1256"/>
      <c r="Q1256"/>
      <c r="R1256"/>
    </row>
    <row r="1257" spans="1:18" ht="15" customHeight="1" thickBot="1">
      <c r="A1257" s="413" t="s">
        <v>1200</v>
      </c>
      <c r="B1257" s="419">
        <v>1</v>
      </c>
      <c r="C1257" s="419" t="s">
        <v>10200</v>
      </c>
      <c r="D1257" s="407" t="s">
        <v>10201</v>
      </c>
      <c r="E1257" s="413" t="s">
        <v>1201</v>
      </c>
      <c r="F1257" s="417" t="s">
        <v>23</v>
      </c>
      <c r="G1257" s="418" t="s">
        <v>1434</v>
      </c>
      <c r="H1257" s="416" t="s">
        <v>3123</v>
      </c>
      <c r="I1257" s="431" t="s">
        <v>3122</v>
      </c>
      <c r="J1257" s="430" t="s">
        <v>3123</v>
      </c>
      <c r="K1257" s="404" t="s">
        <v>10202</v>
      </c>
      <c r="L1257"/>
      <c r="M1257"/>
      <c r="N1257"/>
      <c r="O1257"/>
      <c r="P1257"/>
      <c r="Q1257"/>
      <c r="R1257"/>
    </row>
    <row r="1258" spans="1:18" ht="15" customHeight="1" thickBot="1">
      <c r="A1258" s="413" t="s">
        <v>1202</v>
      </c>
      <c r="B1258" s="419">
        <v>1</v>
      </c>
      <c r="C1258" s="419" t="s">
        <v>10203</v>
      </c>
      <c r="D1258" s="407" t="s">
        <v>10204</v>
      </c>
      <c r="E1258" s="413" t="s">
        <v>1203</v>
      </c>
      <c r="F1258" s="417" t="s">
        <v>34</v>
      </c>
      <c r="G1258" s="418" t="s">
        <v>1434</v>
      </c>
      <c r="H1258" s="416" t="s">
        <v>4053</v>
      </c>
      <c r="I1258" s="431" t="s">
        <v>1203</v>
      </c>
      <c r="J1258" s="430" t="s">
        <v>4053</v>
      </c>
      <c r="K1258" s="404" t="s">
        <v>10205</v>
      </c>
      <c r="L1258"/>
      <c r="M1258"/>
      <c r="N1258"/>
      <c r="O1258"/>
      <c r="P1258"/>
      <c r="Q1258"/>
      <c r="R1258"/>
    </row>
    <row r="1259" spans="1:18" ht="15" customHeight="1" thickBot="1">
      <c r="A1259" s="413" t="s">
        <v>1204</v>
      </c>
      <c r="B1259" s="419">
        <v>1</v>
      </c>
      <c r="C1259" s="419" t="s">
        <v>10206</v>
      </c>
      <c r="D1259" s="407" t="s">
        <v>10207</v>
      </c>
      <c r="E1259" s="413" t="s">
        <v>1205</v>
      </c>
      <c r="F1259" s="417" t="s">
        <v>18</v>
      </c>
      <c r="G1259" s="418" t="s">
        <v>1434</v>
      </c>
      <c r="H1259" s="416" t="s">
        <v>3124</v>
      </c>
      <c r="I1259" s="431" t="s">
        <v>1205</v>
      </c>
      <c r="J1259" s="430" t="s">
        <v>3124</v>
      </c>
      <c r="K1259" s="404" t="s">
        <v>10208</v>
      </c>
      <c r="L1259"/>
      <c r="M1259"/>
      <c r="N1259"/>
      <c r="O1259"/>
      <c r="P1259"/>
      <c r="Q1259"/>
      <c r="R1259"/>
    </row>
    <row r="1260" spans="1:18" ht="15" customHeight="1" thickBot="1">
      <c r="A1260" s="413" t="s">
        <v>1206</v>
      </c>
      <c r="B1260" s="419">
        <v>1</v>
      </c>
      <c r="C1260" s="419" t="s">
        <v>10209</v>
      </c>
      <c r="D1260" s="407" t="s">
        <v>10210</v>
      </c>
      <c r="E1260" s="413" t="s">
        <v>1207</v>
      </c>
      <c r="F1260" s="417" t="s">
        <v>23</v>
      </c>
      <c r="G1260" s="418" t="s">
        <v>1434</v>
      </c>
      <c r="H1260" s="416" t="s">
        <v>3126</v>
      </c>
      <c r="I1260" s="431" t="s">
        <v>3125</v>
      </c>
      <c r="J1260" s="430" t="s">
        <v>3126</v>
      </c>
      <c r="K1260" s="404" t="s">
        <v>10211</v>
      </c>
      <c r="L1260"/>
      <c r="M1260"/>
      <c r="N1260"/>
      <c r="O1260"/>
      <c r="P1260"/>
      <c r="Q1260"/>
      <c r="R1260"/>
    </row>
    <row r="1261" spans="1:18" ht="15" customHeight="1" thickBot="1">
      <c r="A1261" s="413" t="s">
        <v>1208</v>
      </c>
      <c r="B1261" s="419">
        <v>1</v>
      </c>
      <c r="C1261" s="419" t="s">
        <v>10212</v>
      </c>
      <c r="D1261" s="407" t="s">
        <v>10213</v>
      </c>
      <c r="E1261" s="413" t="s">
        <v>1209</v>
      </c>
      <c r="F1261" s="417" t="s">
        <v>34</v>
      </c>
      <c r="G1261" s="418" t="s">
        <v>1434</v>
      </c>
      <c r="H1261" s="416" t="s">
        <v>4054</v>
      </c>
      <c r="I1261" s="431" t="s">
        <v>1209</v>
      </c>
      <c r="J1261" s="430" t="s">
        <v>4054</v>
      </c>
      <c r="K1261" s="404" t="s">
        <v>7457</v>
      </c>
      <c r="L1261"/>
      <c r="M1261"/>
      <c r="N1261"/>
      <c r="O1261"/>
      <c r="P1261"/>
      <c r="Q1261"/>
      <c r="R1261"/>
    </row>
    <row r="1262" spans="1:18" ht="15" customHeight="1" thickBot="1">
      <c r="A1262" s="413" t="s">
        <v>1210</v>
      </c>
      <c r="B1262" s="419">
        <v>1</v>
      </c>
      <c r="C1262" s="419" t="s">
        <v>10214</v>
      </c>
      <c r="D1262" s="407" t="s">
        <v>10218</v>
      </c>
      <c r="E1262" s="413" t="s">
        <v>1211</v>
      </c>
      <c r="F1262" s="417" t="s">
        <v>23</v>
      </c>
      <c r="G1262" s="418" t="s">
        <v>1434</v>
      </c>
      <c r="H1262" s="416" t="s">
        <v>3128</v>
      </c>
      <c r="I1262" s="431" t="s">
        <v>3127</v>
      </c>
      <c r="J1262" s="430" t="s">
        <v>3128</v>
      </c>
      <c r="K1262" s="404" t="s">
        <v>10219</v>
      </c>
      <c r="L1262"/>
      <c r="M1262"/>
      <c r="N1262"/>
      <c r="O1262"/>
      <c r="P1262"/>
      <c r="Q1262"/>
      <c r="R1262"/>
    </row>
    <row r="1263" spans="1:18" ht="15" customHeight="1" thickBot="1">
      <c r="A1263" s="413" t="s">
        <v>1210</v>
      </c>
      <c r="B1263" s="419">
        <v>2</v>
      </c>
      <c r="C1263" s="419" t="s">
        <v>10217</v>
      </c>
      <c r="D1263" s="407" t="s">
        <v>10215</v>
      </c>
      <c r="E1263" s="413" t="s">
        <v>1211</v>
      </c>
      <c r="F1263" s="417" t="s">
        <v>23</v>
      </c>
      <c r="G1263" s="418" t="s">
        <v>1434</v>
      </c>
      <c r="H1263" s="416" t="s">
        <v>3130</v>
      </c>
      <c r="I1263" s="431" t="s">
        <v>3129</v>
      </c>
      <c r="J1263" s="430" t="s">
        <v>3130</v>
      </c>
      <c r="K1263" s="404" t="s">
        <v>10216</v>
      </c>
      <c r="L1263"/>
      <c r="M1263"/>
      <c r="N1263"/>
      <c r="O1263"/>
      <c r="P1263"/>
      <c r="Q1263"/>
      <c r="R1263"/>
    </row>
    <row r="1264" spans="1:18" ht="15" customHeight="1" thickBot="1">
      <c r="A1264" s="413" t="s">
        <v>1212</v>
      </c>
      <c r="B1264" s="419">
        <v>1</v>
      </c>
      <c r="C1264" s="419" t="s">
        <v>10220</v>
      </c>
      <c r="D1264" s="407" t="s">
        <v>10221</v>
      </c>
      <c r="E1264" s="413" t="s">
        <v>1213</v>
      </c>
      <c r="F1264" s="417" t="s">
        <v>23</v>
      </c>
      <c r="G1264" s="418" t="s">
        <v>1434</v>
      </c>
      <c r="H1264" s="416" t="s">
        <v>3132</v>
      </c>
      <c r="I1264" s="431" t="s">
        <v>3131</v>
      </c>
      <c r="J1264" s="430" t="s">
        <v>3132</v>
      </c>
      <c r="K1264" s="404" t="s">
        <v>10222</v>
      </c>
      <c r="L1264"/>
      <c r="M1264"/>
      <c r="N1264"/>
      <c r="O1264"/>
      <c r="P1264"/>
      <c r="Q1264"/>
      <c r="R1264"/>
    </row>
    <row r="1265" spans="1:18" ht="15" customHeight="1" thickBot="1">
      <c r="A1265" s="413" t="s">
        <v>1212</v>
      </c>
      <c r="B1265" s="419">
        <v>2</v>
      </c>
      <c r="C1265" s="419" t="s">
        <v>10223</v>
      </c>
      <c r="D1265" s="407" t="s">
        <v>10224</v>
      </c>
      <c r="E1265" s="413" t="s">
        <v>1213</v>
      </c>
      <c r="F1265" s="417" t="s">
        <v>23</v>
      </c>
      <c r="G1265" s="418" t="s">
        <v>1434</v>
      </c>
      <c r="H1265" s="416" t="s">
        <v>3134</v>
      </c>
      <c r="I1265" s="431" t="s">
        <v>3133</v>
      </c>
      <c r="J1265" s="430" t="s">
        <v>3134</v>
      </c>
      <c r="K1265" s="404" t="s">
        <v>10225</v>
      </c>
      <c r="L1265"/>
      <c r="M1265"/>
      <c r="N1265"/>
      <c r="O1265"/>
      <c r="P1265"/>
      <c r="Q1265"/>
      <c r="R1265"/>
    </row>
    <row r="1266" spans="1:18" ht="15" customHeight="1" thickBot="1">
      <c r="A1266" s="413" t="s">
        <v>1214</v>
      </c>
      <c r="B1266" s="419">
        <v>1</v>
      </c>
      <c r="C1266" s="419" t="s">
        <v>10226</v>
      </c>
      <c r="D1266" s="407" t="s">
        <v>10227</v>
      </c>
      <c r="E1266" s="413" t="s">
        <v>1215</v>
      </c>
      <c r="F1266" s="417" t="s">
        <v>18</v>
      </c>
      <c r="G1266" s="418" t="s">
        <v>1434</v>
      </c>
      <c r="H1266" s="416" t="s">
        <v>3135</v>
      </c>
      <c r="I1266" s="431" t="s">
        <v>1215</v>
      </c>
      <c r="J1266" s="430" t="s">
        <v>3135</v>
      </c>
      <c r="K1266" s="404" t="s">
        <v>10228</v>
      </c>
      <c r="L1266"/>
      <c r="M1266"/>
      <c r="N1266"/>
      <c r="O1266"/>
      <c r="P1266"/>
      <c r="Q1266"/>
      <c r="R1266"/>
    </row>
    <row r="1267" spans="1:18" ht="15" customHeight="1" thickBot="1">
      <c r="A1267" s="413" t="s">
        <v>1216</v>
      </c>
      <c r="B1267" s="419">
        <v>1</v>
      </c>
      <c r="C1267" s="419" t="s">
        <v>10229</v>
      </c>
      <c r="D1267" s="407" t="s">
        <v>10233</v>
      </c>
      <c r="E1267" s="413" t="s">
        <v>1217</v>
      </c>
      <c r="F1267" s="417" t="s">
        <v>23</v>
      </c>
      <c r="G1267" s="418" t="s">
        <v>1434</v>
      </c>
      <c r="H1267" s="416" t="s">
        <v>3137</v>
      </c>
      <c r="I1267" s="431" t="s">
        <v>3136</v>
      </c>
      <c r="J1267" s="430" t="s">
        <v>3137</v>
      </c>
      <c r="K1267" s="404" t="s">
        <v>10234</v>
      </c>
      <c r="L1267"/>
      <c r="M1267"/>
      <c r="N1267"/>
      <c r="O1267"/>
      <c r="P1267"/>
      <c r="Q1267"/>
      <c r="R1267"/>
    </row>
    <row r="1268" spans="1:18" ht="15" customHeight="1" thickBot="1">
      <c r="A1268" s="413" t="s">
        <v>1216</v>
      </c>
      <c r="B1268" s="419">
        <v>2</v>
      </c>
      <c r="C1268" s="419" t="s">
        <v>10232</v>
      </c>
      <c r="D1268" s="407" t="s">
        <v>10230</v>
      </c>
      <c r="E1268" s="413" t="s">
        <v>1217</v>
      </c>
      <c r="F1268" s="417" t="s">
        <v>23</v>
      </c>
      <c r="G1268" s="418" t="s">
        <v>1434</v>
      </c>
      <c r="H1268" s="416" t="s">
        <v>3139</v>
      </c>
      <c r="I1268" s="431" t="s">
        <v>3138</v>
      </c>
      <c r="J1268" s="430" t="s">
        <v>3139</v>
      </c>
      <c r="K1268" s="404" t="s">
        <v>10231</v>
      </c>
      <c r="L1268"/>
      <c r="M1268"/>
      <c r="N1268"/>
      <c r="O1268"/>
      <c r="P1268"/>
      <c r="Q1268"/>
      <c r="R1268"/>
    </row>
    <row r="1269" spans="1:18" ht="15" customHeight="1" thickBot="1">
      <c r="A1269" s="413" t="s">
        <v>3947</v>
      </c>
      <c r="B1269" s="419">
        <v>1</v>
      </c>
      <c r="C1269" s="419" t="s">
        <v>10235</v>
      </c>
      <c r="D1269" s="407" t="s">
        <v>10236</v>
      </c>
      <c r="E1269" s="413" t="s">
        <v>5678</v>
      </c>
      <c r="F1269" s="417" t="s">
        <v>18</v>
      </c>
      <c r="G1269" s="418" t="s">
        <v>1434</v>
      </c>
      <c r="H1269" s="416" t="s">
        <v>3828</v>
      </c>
      <c r="I1269" s="431" t="s">
        <v>5678</v>
      </c>
      <c r="J1269" s="430" t="s">
        <v>3828</v>
      </c>
      <c r="K1269" s="404" t="s">
        <v>10237</v>
      </c>
      <c r="L1269"/>
      <c r="M1269"/>
      <c r="N1269"/>
      <c r="O1269"/>
      <c r="P1269"/>
      <c r="Q1269"/>
      <c r="R1269"/>
    </row>
    <row r="1270" spans="1:18" ht="15" customHeight="1" thickBot="1">
      <c r="A1270" s="413" t="s">
        <v>1218</v>
      </c>
      <c r="B1270" s="419">
        <v>1</v>
      </c>
      <c r="C1270" s="419" t="s">
        <v>10238</v>
      </c>
      <c r="D1270" s="407" t="s">
        <v>10239</v>
      </c>
      <c r="E1270" s="413" t="s">
        <v>1219</v>
      </c>
      <c r="F1270" s="417" t="s">
        <v>18</v>
      </c>
      <c r="G1270" s="418" t="s">
        <v>1434</v>
      </c>
      <c r="H1270" s="416" t="s">
        <v>3140</v>
      </c>
      <c r="I1270" s="431" t="s">
        <v>1219</v>
      </c>
      <c r="J1270" s="430" t="s">
        <v>3140</v>
      </c>
      <c r="K1270" s="404" t="s">
        <v>10240</v>
      </c>
      <c r="L1270"/>
      <c r="M1270"/>
      <c r="N1270"/>
      <c r="O1270"/>
      <c r="P1270"/>
      <c r="Q1270"/>
      <c r="R1270"/>
    </row>
    <row r="1271" spans="1:18" ht="15" customHeight="1" thickBot="1">
      <c r="A1271" s="413" t="s">
        <v>1220</v>
      </c>
      <c r="B1271" s="419">
        <v>1</v>
      </c>
      <c r="C1271" s="419" t="s">
        <v>10241</v>
      </c>
      <c r="D1271" s="407" t="s">
        <v>10245</v>
      </c>
      <c r="E1271" s="413" t="s">
        <v>1221</v>
      </c>
      <c r="F1271" s="417" t="s">
        <v>23</v>
      </c>
      <c r="G1271" s="418" t="s">
        <v>1434</v>
      </c>
      <c r="H1271" s="416" t="s">
        <v>3142</v>
      </c>
      <c r="I1271" s="431" t="s">
        <v>3141</v>
      </c>
      <c r="J1271" s="430" t="s">
        <v>3142</v>
      </c>
      <c r="K1271" s="404" t="s">
        <v>10246</v>
      </c>
      <c r="L1271"/>
      <c r="M1271"/>
      <c r="N1271"/>
      <c r="O1271"/>
      <c r="P1271"/>
      <c r="Q1271"/>
      <c r="R1271"/>
    </row>
    <row r="1272" spans="1:18" ht="15" customHeight="1" thickBot="1">
      <c r="A1272" s="413" t="s">
        <v>1220</v>
      </c>
      <c r="B1272" s="419">
        <v>2</v>
      </c>
      <c r="C1272" s="419" t="s">
        <v>10244</v>
      </c>
      <c r="D1272" s="407" t="s">
        <v>10242</v>
      </c>
      <c r="E1272" s="413" t="s">
        <v>1221</v>
      </c>
      <c r="F1272" s="417" t="s">
        <v>23</v>
      </c>
      <c r="G1272" s="418" t="s">
        <v>1434</v>
      </c>
      <c r="H1272" s="416" t="s">
        <v>3144</v>
      </c>
      <c r="I1272" s="431" t="s">
        <v>3143</v>
      </c>
      <c r="J1272" s="430" t="s">
        <v>3144</v>
      </c>
      <c r="K1272" s="404" t="s">
        <v>10243</v>
      </c>
      <c r="L1272"/>
      <c r="M1272"/>
      <c r="N1272"/>
      <c r="O1272"/>
      <c r="P1272"/>
      <c r="Q1272"/>
      <c r="R1272"/>
    </row>
    <row r="1273" spans="1:18" ht="15" customHeight="1" thickBot="1">
      <c r="A1273" s="413" t="s">
        <v>1222</v>
      </c>
      <c r="B1273" s="419">
        <v>1</v>
      </c>
      <c r="C1273" s="419" t="s">
        <v>10247</v>
      </c>
      <c r="D1273" s="407" t="s">
        <v>10248</v>
      </c>
      <c r="E1273" s="413" t="s">
        <v>1223</v>
      </c>
      <c r="F1273" s="417" t="s">
        <v>23</v>
      </c>
      <c r="G1273" s="418" t="s">
        <v>1434</v>
      </c>
      <c r="H1273" s="416" t="s">
        <v>3146</v>
      </c>
      <c r="I1273" s="431" t="s">
        <v>3145</v>
      </c>
      <c r="J1273" s="430" t="s">
        <v>3146</v>
      </c>
      <c r="K1273" s="404" t="s">
        <v>10249</v>
      </c>
      <c r="L1273"/>
      <c r="M1273"/>
      <c r="N1273"/>
      <c r="O1273"/>
      <c r="P1273"/>
      <c r="Q1273"/>
      <c r="R1273"/>
    </row>
    <row r="1274" spans="1:18" ht="15" customHeight="1" thickBot="1">
      <c r="A1274" s="413" t="s">
        <v>1224</v>
      </c>
      <c r="B1274" s="419">
        <v>1</v>
      </c>
      <c r="C1274" s="419" t="s">
        <v>10250</v>
      </c>
      <c r="D1274" s="407" t="s">
        <v>10254</v>
      </c>
      <c r="E1274" s="413" t="s">
        <v>1225</v>
      </c>
      <c r="F1274" s="417" t="s">
        <v>23</v>
      </c>
      <c r="G1274" s="418" t="s">
        <v>1434</v>
      </c>
      <c r="H1274" s="416" t="s">
        <v>3148</v>
      </c>
      <c r="I1274" s="431" t="s">
        <v>3147</v>
      </c>
      <c r="J1274" s="430" t="s">
        <v>3148</v>
      </c>
      <c r="K1274" s="404" t="s">
        <v>10255</v>
      </c>
      <c r="L1274"/>
      <c r="M1274"/>
      <c r="N1274"/>
      <c r="O1274"/>
      <c r="P1274"/>
      <c r="Q1274"/>
      <c r="R1274"/>
    </row>
    <row r="1275" spans="1:18" ht="15" customHeight="1" thickBot="1">
      <c r="A1275" s="413" t="s">
        <v>1224</v>
      </c>
      <c r="B1275" s="419">
        <v>2</v>
      </c>
      <c r="C1275" s="419" t="s">
        <v>10253</v>
      </c>
      <c r="D1275" s="407" t="s">
        <v>10251</v>
      </c>
      <c r="E1275" s="413" t="s">
        <v>1225</v>
      </c>
      <c r="F1275" s="417" t="s">
        <v>23</v>
      </c>
      <c r="G1275" s="418" t="s">
        <v>1434</v>
      </c>
      <c r="H1275" s="416" t="s">
        <v>3150</v>
      </c>
      <c r="I1275" s="431" t="s">
        <v>3149</v>
      </c>
      <c r="J1275" s="430" t="s">
        <v>3150</v>
      </c>
      <c r="K1275" s="404" t="s">
        <v>10252</v>
      </c>
      <c r="L1275"/>
      <c r="M1275"/>
      <c r="N1275"/>
      <c r="O1275"/>
      <c r="P1275"/>
      <c r="Q1275"/>
      <c r="R1275"/>
    </row>
    <row r="1276" spans="1:18" ht="15" customHeight="1" thickBot="1">
      <c r="A1276" s="413" t="s">
        <v>1224</v>
      </c>
      <c r="B1276" s="419">
        <v>3</v>
      </c>
      <c r="C1276" s="419" t="s">
        <v>10256</v>
      </c>
      <c r="D1276" s="407" t="s">
        <v>10257</v>
      </c>
      <c r="E1276" s="413" t="s">
        <v>1225</v>
      </c>
      <c r="F1276" s="417" t="s">
        <v>23</v>
      </c>
      <c r="G1276" s="418" t="s">
        <v>1434</v>
      </c>
      <c r="H1276" s="416" t="s">
        <v>3152</v>
      </c>
      <c r="I1276" s="431" t="s">
        <v>3151</v>
      </c>
      <c r="J1276" s="430" t="s">
        <v>3152</v>
      </c>
      <c r="K1276" s="404" t="s">
        <v>10258</v>
      </c>
      <c r="L1276"/>
      <c r="M1276"/>
      <c r="N1276"/>
      <c r="O1276"/>
      <c r="P1276"/>
      <c r="Q1276"/>
      <c r="R1276"/>
    </row>
    <row r="1277" spans="1:18" ht="15" customHeight="1" thickBot="1">
      <c r="A1277" s="413" t="s">
        <v>1226</v>
      </c>
      <c r="B1277" s="419">
        <v>1</v>
      </c>
      <c r="C1277" s="419" t="s">
        <v>10259</v>
      </c>
      <c r="D1277" s="407" t="s">
        <v>10263</v>
      </c>
      <c r="E1277" s="413" t="s">
        <v>1227</v>
      </c>
      <c r="F1277" s="417" t="s">
        <v>23</v>
      </c>
      <c r="G1277" s="418" t="s">
        <v>1434</v>
      </c>
      <c r="H1277" s="416" t="s">
        <v>3154</v>
      </c>
      <c r="I1277" s="431" t="s">
        <v>3153</v>
      </c>
      <c r="J1277" s="430" t="s">
        <v>3154</v>
      </c>
      <c r="K1277" s="404" t="s">
        <v>10264</v>
      </c>
      <c r="L1277"/>
      <c r="M1277"/>
      <c r="N1277"/>
      <c r="O1277"/>
      <c r="P1277"/>
      <c r="Q1277"/>
      <c r="R1277"/>
    </row>
    <row r="1278" spans="1:18" ht="15" customHeight="1" thickBot="1">
      <c r="A1278" s="413" t="s">
        <v>1226</v>
      </c>
      <c r="B1278" s="419">
        <v>2</v>
      </c>
      <c r="C1278" s="419" t="s">
        <v>10262</v>
      </c>
      <c r="D1278" s="407" t="s">
        <v>10260</v>
      </c>
      <c r="E1278" s="413" t="s">
        <v>1227</v>
      </c>
      <c r="F1278" s="417" t="s">
        <v>23</v>
      </c>
      <c r="G1278" s="418" t="s">
        <v>1434</v>
      </c>
      <c r="H1278" s="416" t="s">
        <v>3156</v>
      </c>
      <c r="I1278" s="431" t="s">
        <v>3155</v>
      </c>
      <c r="J1278" s="430" t="s">
        <v>3156</v>
      </c>
      <c r="K1278" s="404" t="s">
        <v>10261</v>
      </c>
      <c r="L1278"/>
      <c r="M1278"/>
      <c r="N1278"/>
      <c r="O1278"/>
      <c r="P1278"/>
      <c r="Q1278"/>
      <c r="R1278"/>
    </row>
    <row r="1279" spans="1:18" ht="15" customHeight="1" thickBot="1">
      <c r="A1279" s="413" t="s">
        <v>1228</v>
      </c>
      <c r="B1279" s="419">
        <v>1</v>
      </c>
      <c r="C1279" s="419" t="s">
        <v>10265</v>
      </c>
      <c r="D1279" s="407" t="s">
        <v>10266</v>
      </c>
      <c r="E1279" s="413" t="s">
        <v>1229</v>
      </c>
      <c r="F1279" s="417" t="s">
        <v>23</v>
      </c>
      <c r="G1279" s="418" t="s">
        <v>1434</v>
      </c>
      <c r="H1279" s="416" t="s">
        <v>3158</v>
      </c>
      <c r="I1279" s="431" t="s">
        <v>3157</v>
      </c>
      <c r="J1279" s="430" t="s">
        <v>3158</v>
      </c>
      <c r="K1279" s="404" t="s">
        <v>10267</v>
      </c>
      <c r="L1279"/>
      <c r="M1279"/>
      <c r="N1279"/>
      <c r="O1279"/>
      <c r="P1279"/>
      <c r="Q1279"/>
      <c r="R1279"/>
    </row>
    <row r="1280" spans="1:18" ht="15" customHeight="1" thickBot="1">
      <c r="A1280" s="413" t="s">
        <v>1230</v>
      </c>
      <c r="B1280" s="419">
        <v>1</v>
      </c>
      <c r="C1280" s="419" t="s">
        <v>10268</v>
      </c>
      <c r="D1280" s="407" t="s">
        <v>10269</v>
      </c>
      <c r="E1280" s="413" t="s">
        <v>1231</v>
      </c>
      <c r="F1280" s="417" t="s">
        <v>23</v>
      </c>
      <c r="G1280" s="418" t="s">
        <v>1434</v>
      </c>
      <c r="H1280" s="416" t="s">
        <v>3160</v>
      </c>
      <c r="I1280" s="431" t="s">
        <v>3159</v>
      </c>
      <c r="J1280" s="430" t="s">
        <v>3160</v>
      </c>
      <c r="K1280" s="404" t="s">
        <v>10270</v>
      </c>
      <c r="L1280"/>
      <c r="M1280"/>
      <c r="N1280"/>
      <c r="O1280"/>
      <c r="P1280"/>
      <c r="Q1280"/>
      <c r="R1280"/>
    </row>
    <row r="1281" spans="1:18" ht="15" customHeight="1" thickBot="1">
      <c r="A1281" s="413" t="s">
        <v>1232</v>
      </c>
      <c r="B1281" s="419">
        <v>1</v>
      </c>
      <c r="C1281" s="419" t="s">
        <v>10271</v>
      </c>
      <c r="D1281" s="407" t="s">
        <v>10272</v>
      </c>
      <c r="E1281" s="413" t="s">
        <v>1233</v>
      </c>
      <c r="F1281" s="417" t="s">
        <v>18</v>
      </c>
      <c r="G1281" s="418" t="s">
        <v>1434</v>
      </c>
      <c r="H1281" s="416" t="s">
        <v>5629</v>
      </c>
      <c r="I1281" s="431" t="s">
        <v>1233</v>
      </c>
      <c r="J1281" s="430" t="s">
        <v>5629</v>
      </c>
      <c r="K1281" s="404" t="s">
        <v>10273</v>
      </c>
      <c r="L1281"/>
      <c r="M1281"/>
      <c r="N1281"/>
      <c r="O1281"/>
      <c r="P1281"/>
      <c r="Q1281"/>
      <c r="R1281"/>
    </row>
    <row r="1282" spans="1:18" ht="15" customHeight="1" thickBot="1">
      <c r="A1282" s="413" t="s">
        <v>1234</v>
      </c>
      <c r="B1282" s="419">
        <v>1</v>
      </c>
      <c r="C1282" s="419" t="s">
        <v>10274</v>
      </c>
      <c r="D1282" s="407" t="s">
        <v>10275</v>
      </c>
      <c r="E1282" s="413" t="s">
        <v>1235</v>
      </c>
      <c r="F1282" s="417" t="s">
        <v>23</v>
      </c>
      <c r="G1282" s="418" t="s">
        <v>1434</v>
      </c>
      <c r="H1282" s="416" t="s">
        <v>3162</v>
      </c>
      <c r="I1282" s="431" t="s">
        <v>3161</v>
      </c>
      <c r="J1282" s="430" t="s">
        <v>3162</v>
      </c>
      <c r="K1282" s="404" t="s">
        <v>10276</v>
      </c>
      <c r="L1282"/>
      <c r="M1282"/>
      <c r="N1282"/>
      <c r="O1282"/>
      <c r="P1282"/>
      <c r="Q1282"/>
      <c r="R1282"/>
    </row>
    <row r="1283" spans="1:18" ht="15" customHeight="1" thickBot="1">
      <c r="A1283" s="413" t="s">
        <v>1236</v>
      </c>
      <c r="B1283" s="419">
        <v>1</v>
      </c>
      <c r="C1283" s="419" t="s">
        <v>10277</v>
      </c>
      <c r="D1283" s="407" t="s">
        <v>10281</v>
      </c>
      <c r="E1283" s="413" t="s">
        <v>1237</v>
      </c>
      <c r="F1283" s="417" t="s">
        <v>23</v>
      </c>
      <c r="G1283" s="418" t="s">
        <v>1434</v>
      </c>
      <c r="H1283" s="416" t="s">
        <v>3164</v>
      </c>
      <c r="I1283" s="431" t="s">
        <v>3163</v>
      </c>
      <c r="J1283" s="430" t="s">
        <v>3164</v>
      </c>
      <c r="K1283" s="404" t="s">
        <v>10282</v>
      </c>
      <c r="L1283"/>
      <c r="M1283"/>
      <c r="N1283"/>
      <c r="O1283"/>
      <c r="P1283"/>
      <c r="Q1283"/>
      <c r="R1283"/>
    </row>
    <row r="1284" spans="1:18" ht="15" customHeight="1" thickBot="1">
      <c r="A1284" s="413" t="s">
        <v>1236</v>
      </c>
      <c r="B1284" s="419">
        <v>2</v>
      </c>
      <c r="C1284" s="419" t="s">
        <v>10280</v>
      </c>
      <c r="D1284" s="407" t="s">
        <v>10278</v>
      </c>
      <c r="E1284" s="413" t="s">
        <v>1237</v>
      </c>
      <c r="F1284" s="417" t="s">
        <v>23</v>
      </c>
      <c r="G1284" s="418" t="s">
        <v>1434</v>
      </c>
      <c r="H1284" s="416" t="s">
        <v>3166</v>
      </c>
      <c r="I1284" s="431" t="s">
        <v>3165</v>
      </c>
      <c r="J1284" s="430" t="s">
        <v>3166</v>
      </c>
      <c r="K1284" s="404" t="s">
        <v>10279</v>
      </c>
      <c r="L1284"/>
      <c r="M1284"/>
      <c r="N1284"/>
      <c r="O1284"/>
      <c r="P1284"/>
      <c r="Q1284"/>
      <c r="R1284"/>
    </row>
    <row r="1285" spans="1:18" ht="15" customHeight="1" thickBot="1">
      <c r="A1285" s="413" t="s">
        <v>1238</v>
      </c>
      <c r="B1285" s="419">
        <v>1</v>
      </c>
      <c r="C1285" s="419" t="s">
        <v>10283</v>
      </c>
      <c r="D1285" s="407" t="s">
        <v>10284</v>
      </c>
      <c r="E1285" s="413" t="s">
        <v>1239</v>
      </c>
      <c r="F1285" s="417" t="s">
        <v>23</v>
      </c>
      <c r="G1285" s="418" t="s">
        <v>1434</v>
      </c>
      <c r="H1285" s="416" t="s">
        <v>3168</v>
      </c>
      <c r="I1285" s="431" t="s">
        <v>3167</v>
      </c>
      <c r="J1285" s="430" t="s">
        <v>3168</v>
      </c>
      <c r="K1285" s="404" t="s">
        <v>10285</v>
      </c>
      <c r="L1285"/>
      <c r="M1285"/>
      <c r="N1285"/>
      <c r="O1285"/>
      <c r="P1285"/>
      <c r="Q1285"/>
      <c r="R1285"/>
    </row>
    <row r="1286" spans="1:18" ht="15" customHeight="1" thickBot="1">
      <c r="A1286" s="413" t="s">
        <v>1240</v>
      </c>
      <c r="B1286" s="419">
        <v>1</v>
      </c>
      <c r="C1286" s="419" t="s">
        <v>10286</v>
      </c>
      <c r="D1286" s="407" t="s">
        <v>10287</v>
      </c>
      <c r="E1286" s="413" t="s">
        <v>1241</v>
      </c>
      <c r="F1286" s="417" t="s">
        <v>23</v>
      </c>
      <c r="G1286" s="418" t="s">
        <v>1434</v>
      </c>
      <c r="H1286" s="416" t="s">
        <v>3170</v>
      </c>
      <c r="I1286" s="431" t="s">
        <v>3169</v>
      </c>
      <c r="J1286" s="430" t="s">
        <v>3170</v>
      </c>
      <c r="K1286" s="404" t="s">
        <v>10288</v>
      </c>
      <c r="L1286"/>
      <c r="M1286"/>
      <c r="N1286"/>
      <c r="O1286"/>
      <c r="P1286"/>
      <c r="Q1286"/>
      <c r="R1286"/>
    </row>
    <row r="1287" spans="1:18" ht="15" customHeight="1" thickBot="1">
      <c r="A1287" s="413" t="s">
        <v>1240</v>
      </c>
      <c r="B1287" s="419">
        <v>2</v>
      </c>
      <c r="C1287" s="419" t="s">
        <v>10289</v>
      </c>
      <c r="D1287" s="407" t="s">
        <v>10290</v>
      </c>
      <c r="E1287" s="413" t="s">
        <v>1241</v>
      </c>
      <c r="F1287" s="417" t="s">
        <v>23</v>
      </c>
      <c r="G1287" s="418" t="s">
        <v>1434</v>
      </c>
      <c r="H1287" s="416" t="s">
        <v>3172</v>
      </c>
      <c r="I1287" s="431" t="s">
        <v>3171</v>
      </c>
      <c r="J1287" s="430" t="s">
        <v>3172</v>
      </c>
      <c r="K1287" s="404" t="s">
        <v>10291</v>
      </c>
      <c r="L1287"/>
      <c r="M1287"/>
      <c r="N1287"/>
      <c r="O1287"/>
      <c r="P1287"/>
      <c r="Q1287"/>
      <c r="R1287"/>
    </row>
    <row r="1288" spans="1:18" ht="15" customHeight="1" thickBot="1">
      <c r="A1288" s="413" t="s">
        <v>1242</v>
      </c>
      <c r="B1288" s="419">
        <v>1</v>
      </c>
      <c r="C1288" s="419" t="s">
        <v>10292</v>
      </c>
      <c r="D1288" s="407" t="s">
        <v>10293</v>
      </c>
      <c r="E1288" s="413" t="s">
        <v>1243</v>
      </c>
      <c r="F1288" s="417" t="s">
        <v>23</v>
      </c>
      <c r="G1288" s="418" t="s">
        <v>1434</v>
      </c>
      <c r="H1288" s="416" t="s">
        <v>3174</v>
      </c>
      <c r="I1288" s="431" t="s">
        <v>3173</v>
      </c>
      <c r="J1288" s="430" t="s">
        <v>3174</v>
      </c>
      <c r="K1288" s="404" t="s">
        <v>10294</v>
      </c>
      <c r="L1288"/>
      <c r="M1288"/>
      <c r="N1288"/>
      <c r="O1288"/>
      <c r="P1288"/>
      <c r="Q1288"/>
      <c r="R1288"/>
    </row>
    <row r="1289" spans="1:18" ht="15" customHeight="1" thickBot="1">
      <c r="A1289" s="413" t="s">
        <v>1242</v>
      </c>
      <c r="B1289" s="419">
        <v>2</v>
      </c>
      <c r="C1289" s="419" t="s">
        <v>10295</v>
      </c>
      <c r="D1289" s="407" t="s">
        <v>10296</v>
      </c>
      <c r="E1289" s="413" t="s">
        <v>1243</v>
      </c>
      <c r="F1289" s="417" t="s">
        <v>23</v>
      </c>
      <c r="G1289" s="418" t="s">
        <v>1434</v>
      </c>
      <c r="H1289" s="416" t="s">
        <v>3176</v>
      </c>
      <c r="I1289" s="431" t="s">
        <v>3175</v>
      </c>
      <c r="J1289" s="430" t="s">
        <v>3176</v>
      </c>
      <c r="K1289" s="404" t="s">
        <v>10297</v>
      </c>
      <c r="L1289"/>
      <c r="M1289"/>
      <c r="N1289"/>
      <c r="O1289"/>
      <c r="P1289"/>
      <c r="Q1289"/>
      <c r="R1289"/>
    </row>
    <row r="1290" spans="1:18" ht="15" customHeight="1" thickBot="1">
      <c r="A1290" s="413" t="s">
        <v>1244</v>
      </c>
      <c r="B1290" s="419">
        <v>1</v>
      </c>
      <c r="C1290" s="419" t="s">
        <v>10298</v>
      </c>
      <c r="D1290" s="407" t="s">
        <v>10299</v>
      </c>
      <c r="E1290" s="413" t="s">
        <v>1245</v>
      </c>
      <c r="F1290" s="417" t="s">
        <v>23</v>
      </c>
      <c r="G1290" s="418" t="s">
        <v>1434</v>
      </c>
      <c r="H1290" s="416" t="s">
        <v>3178</v>
      </c>
      <c r="I1290" s="431" t="s">
        <v>3177</v>
      </c>
      <c r="J1290" s="430" t="s">
        <v>3178</v>
      </c>
      <c r="K1290" s="404" t="s">
        <v>10300</v>
      </c>
      <c r="L1290"/>
      <c r="M1290"/>
      <c r="N1290"/>
      <c r="O1290"/>
      <c r="P1290"/>
      <c r="Q1290"/>
      <c r="R1290"/>
    </row>
    <row r="1291" spans="1:18" ht="15" customHeight="1" thickBot="1">
      <c r="A1291" s="413" t="s">
        <v>1244</v>
      </c>
      <c r="B1291" s="419">
        <v>2</v>
      </c>
      <c r="C1291" s="419" t="s">
        <v>10301</v>
      </c>
      <c r="D1291" s="407" t="s">
        <v>10302</v>
      </c>
      <c r="E1291" s="413" t="s">
        <v>1245</v>
      </c>
      <c r="F1291" s="417" t="s">
        <v>23</v>
      </c>
      <c r="G1291" s="418" t="s">
        <v>1434</v>
      </c>
      <c r="H1291" s="416" t="s">
        <v>3180</v>
      </c>
      <c r="I1291" s="431" t="s">
        <v>3179</v>
      </c>
      <c r="J1291" s="430" t="s">
        <v>3180</v>
      </c>
      <c r="K1291" s="404" t="s">
        <v>10303</v>
      </c>
      <c r="L1291"/>
      <c r="M1291"/>
      <c r="N1291"/>
      <c r="O1291"/>
      <c r="P1291"/>
      <c r="Q1291"/>
      <c r="R1291"/>
    </row>
    <row r="1292" spans="1:18" ht="15" customHeight="1" thickBot="1">
      <c r="A1292" s="413" t="s">
        <v>1246</v>
      </c>
      <c r="B1292" s="419">
        <v>1</v>
      </c>
      <c r="C1292" s="419" t="s">
        <v>10304</v>
      </c>
      <c r="D1292" s="407" t="s">
        <v>10305</v>
      </c>
      <c r="E1292" s="413" t="s">
        <v>1247</v>
      </c>
      <c r="F1292" s="417" t="s">
        <v>23</v>
      </c>
      <c r="G1292" s="418" t="s">
        <v>1434</v>
      </c>
      <c r="H1292" s="416" t="s">
        <v>3182</v>
      </c>
      <c r="I1292" s="431" t="s">
        <v>3181</v>
      </c>
      <c r="J1292" s="430" t="s">
        <v>3182</v>
      </c>
      <c r="K1292" s="404" t="s">
        <v>10306</v>
      </c>
      <c r="L1292"/>
      <c r="M1292"/>
      <c r="N1292"/>
      <c r="O1292"/>
      <c r="P1292"/>
      <c r="Q1292"/>
      <c r="R1292"/>
    </row>
    <row r="1293" spans="1:18" ht="15" customHeight="1" thickBot="1">
      <c r="A1293" s="413" t="s">
        <v>1246</v>
      </c>
      <c r="B1293" s="419">
        <v>2</v>
      </c>
      <c r="C1293" s="419" t="s">
        <v>10307</v>
      </c>
      <c r="D1293" s="407" t="s">
        <v>10308</v>
      </c>
      <c r="E1293" s="413" t="s">
        <v>1247</v>
      </c>
      <c r="F1293" s="417" t="s">
        <v>23</v>
      </c>
      <c r="G1293" s="418" t="s">
        <v>1434</v>
      </c>
      <c r="H1293" s="416" t="s">
        <v>3184</v>
      </c>
      <c r="I1293" s="431" t="s">
        <v>3183</v>
      </c>
      <c r="J1293" s="430" t="s">
        <v>3184</v>
      </c>
      <c r="K1293" s="404" t="s">
        <v>10306</v>
      </c>
      <c r="L1293"/>
      <c r="M1293"/>
      <c r="N1293"/>
      <c r="O1293"/>
      <c r="P1293"/>
      <c r="Q1293"/>
      <c r="R1293"/>
    </row>
    <row r="1294" spans="1:18" ht="15" customHeight="1" thickBot="1">
      <c r="A1294" s="413" t="s">
        <v>1248</v>
      </c>
      <c r="B1294" s="419">
        <v>1</v>
      </c>
      <c r="C1294" s="419" t="s">
        <v>10309</v>
      </c>
      <c r="D1294" s="407" t="s">
        <v>10310</v>
      </c>
      <c r="E1294" s="413" t="s">
        <v>1249</v>
      </c>
      <c r="F1294" s="417" t="s">
        <v>23</v>
      </c>
      <c r="G1294" s="418" t="s">
        <v>1434</v>
      </c>
      <c r="H1294" s="416" t="s">
        <v>3186</v>
      </c>
      <c r="I1294" s="431" t="s">
        <v>3185</v>
      </c>
      <c r="J1294" s="430" t="s">
        <v>3186</v>
      </c>
      <c r="K1294" s="404" t="s">
        <v>10311</v>
      </c>
      <c r="L1294"/>
      <c r="M1294"/>
      <c r="N1294"/>
      <c r="O1294"/>
      <c r="P1294"/>
      <c r="Q1294"/>
      <c r="R1294"/>
    </row>
    <row r="1295" spans="1:18" ht="15" customHeight="1" thickBot="1">
      <c r="A1295" s="413" t="s">
        <v>1248</v>
      </c>
      <c r="B1295" s="419">
        <v>2</v>
      </c>
      <c r="C1295" s="419" t="s">
        <v>10312</v>
      </c>
      <c r="D1295" s="407" t="s">
        <v>10313</v>
      </c>
      <c r="E1295" s="413" t="s">
        <v>1249</v>
      </c>
      <c r="F1295" s="417" t="s">
        <v>23</v>
      </c>
      <c r="G1295" s="418" t="s">
        <v>1434</v>
      </c>
      <c r="H1295" s="416" t="s">
        <v>3188</v>
      </c>
      <c r="I1295" s="431" t="s">
        <v>3187</v>
      </c>
      <c r="J1295" s="430" t="s">
        <v>3188</v>
      </c>
      <c r="K1295" s="404" t="s">
        <v>10311</v>
      </c>
      <c r="L1295"/>
      <c r="M1295"/>
      <c r="N1295"/>
      <c r="O1295"/>
      <c r="P1295"/>
      <c r="Q1295"/>
      <c r="R1295"/>
    </row>
    <row r="1296" spans="1:18" ht="15" customHeight="1" thickBot="1">
      <c r="A1296" s="413" t="s">
        <v>1250</v>
      </c>
      <c r="B1296" s="419">
        <v>1</v>
      </c>
      <c r="C1296" s="419" t="s">
        <v>10314</v>
      </c>
      <c r="D1296" s="407" t="s">
        <v>10315</v>
      </c>
      <c r="E1296" s="413" t="s">
        <v>1251</v>
      </c>
      <c r="F1296" s="417" t="s">
        <v>23</v>
      </c>
      <c r="G1296" s="418" t="s">
        <v>1434</v>
      </c>
      <c r="H1296" s="416" t="s">
        <v>3190</v>
      </c>
      <c r="I1296" s="431" t="s">
        <v>3189</v>
      </c>
      <c r="J1296" s="430" t="s">
        <v>3190</v>
      </c>
      <c r="K1296" s="404" t="s">
        <v>10316</v>
      </c>
      <c r="L1296"/>
      <c r="M1296"/>
      <c r="N1296"/>
      <c r="O1296"/>
      <c r="P1296"/>
      <c r="Q1296"/>
      <c r="R1296"/>
    </row>
    <row r="1297" spans="1:18" ht="15" customHeight="1" thickBot="1">
      <c r="A1297" s="413" t="s">
        <v>1250</v>
      </c>
      <c r="B1297" s="419">
        <v>2</v>
      </c>
      <c r="C1297" s="419" t="s">
        <v>10317</v>
      </c>
      <c r="D1297" s="407" t="s">
        <v>10318</v>
      </c>
      <c r="E1297" s="413" t="s">
        <v>1251</v>
      </c>
      <c r="F1297" s="417" t="s">
        <v>23</v>
      </c>
      <c r="G1297" s="418" t="s">
        <v>1434</v>
      </c>
      <c r="H1297" s="416" t="s">
        <v>3192</v>
      </c>
      <c r="I1297" s="431" t="s">
        <v>3191</v>
      </c>
      <c r="J1297" s="430" t="s">
        <v>3192</v>
      </c>
      <c r="K1297" s="404" t="s">
        <v>10316</v>
      </c>
      <c r="L1297"/>
      <c r="M1297"/>
      <c r="N1297"/>
      <c r="O1297"/>
      <c r="P1297"/>
      <c r="Q1297"/>
      <c r="R1297"/>
    </row>
    <row r="1298" spans="1:18" ht="15" customHeight="1" thickBot="1">
      <c r="A1298" s="413" t="s">
        <v>1252</v>
      </c>
      <c r="B1298" s="419">
        <v>1</v>
      </c>
      <c r="C1298" s="419" t="s">
        <v>10319</v>
      </c>
      <c r="D1298" s="407" t="s">
        <v>10320</v>
      </c>
      <c r="E1298" s="413" t="s">
        <v>1253</v>
      </c>
      <c r="F1298" s="417" t="s">
        <v>23</v>
      </c>
      <c r="G1298" s="418" t="s">
        <v>1434</v>
      </c>
      <c r="H1298" s="416" t="s">
        <v>3194</v>
      </c>
      <c r="I1298" s="431" t="s">
        <v>3193</v>
      </c>
      <c r="J1298" s="430" t="s">
        <v>3194</v>
      </c>
      <c r="K1298" s="404" t="s">
        <v>10321</v>
      </c>
      <c r="L1298"/>
      <c r="M1298"/>
      <c r="N1298"/>
      <c r="O1298"/>
      <c r="P1298"/>
      <c r="Q1298"/>
      <c r="R1298"/>
    </row>
    <row r="1299" spans="1:18" ht="15" customHeight="1" thickBot="1">
      <c r="A1299" s="413" t="s">
        <v>1254</v>
      </c>
      <c r="B1299" s="419">
        <v>1</v>
      </c>
      <c r="C1299" s="419" t="s">
        <v>10322</v>
      </c>
      <c r="D1299" s="407" t="s">
        <v>10329</v>
      </c>
      <c r="E1299" s="413" t="s">
        <v>1255</v>
      </c>
      <c r="F1299" s="417" t="s">
        <v>23</v>
      </c>
      <c r="G1299" s="418" t="s">
        <v>1434</v>
      </c>
      <c r="H1299" s="416" t="s">
        <v>3196</v>
      </c>
      <c r="I1299" s="431" t="s">
        <v>3195</v>
      </c>
      <c r="J1299" s="430" t="s">
        <v>3196</v>
      </c>
      <c r="K1299" s="404" t="s">
        <v>10330</v>
      </c>
      <c r="L1299"/>
      <c r="M1299"/>
      <c r="N1299"/>
      <c r="O1299"/>
      <c r="P1299"/>
      <c r="Q1299"/>
      <c r="R1299"/>
    </row>
    <row r="1300" spans="1:18" ht="15" customHeight="1" thickBot="1">
      <c r="A1300" s="413" t="s">
        <v>1254</v>
      </c>
      <c r="B1300" s="419">
        <v>2</v>
      </c>
      <c r="C1300" s="419" t="s">
        <v>10325</v>
      </c>
      <c r="D1300" s="407" t="s">
        <v>10323</v>
      </c>
      <c r="E1300" s="413" t="s">
        <v>1255</v>
      </c>
      <c r="F1300" s="417" t="s">
        <v>23</v>
      </c>
      <c r="G1300" s="418" t="s">
        <v>1434</v>
      </c>
      <c r="H1300" s="416" t="s">
        <v>3198</v>
      </c>
      <c r="I1300" s="431" t="s">
        <v>3197</v>
      </c>
      <c r="J1300" s="430" t="s">
        <v>3198</v>
      </c>
      <c r="K1300" s="404" t="s">
        <v>10324</v>
      </c>
      <c r="L1300"/>
      <c r="M1300"/>
      <c r="N1300"/>
      <c r="O1300"/>
      <c r="P1300"/>
      <c r="Q1300"/>
      <c r="R1300"/>
    </row>
    <row r="1301" spans="1:18" ht="15" customHeight="1" thickBot="1">
      <c r="A1301" s="413" t="s">
        <v>1254</v>
      </c>
      <c r="B1301" s="419">
        <v>3</v>
      </c>
      <c r="C1301" s="419" t="s">
        <v>10328</v>
      </c>
      <c r="D1301" s="407" t="s">
        <v>10332</v>
      </c>
      <c r="E1301" s="413" t="s">
        <v>1255</v>
      </c>
      <c r="F1301" s="417" t="s">
        <v>23</v>
      </c>
      <c r="G1301" s="418" t="s">
        <v>1434</v>
      </c>
      <c r="H1301" s="416" t="s">
        <v>3200</v>
      </c>
      <c r="I1301" s="431" t="s">
        <v>3199</v>
      </c>
      <c r="J1301" s="430" t="s">
        <v>3200</v>
      </c>
      <c r="K1301" s="404" t="s">
        <v>10333</v>
      </c>
      <c r="L1301"/>
      <c r="M1301"/>
      <c r="N1301"/>
      <c r="O1301"/>
      <c r="P1301"/>
      <c r="Q1301"/>
      <c r="R1301"/>
    </row>
    <row r="1302" spans="1:18" ht="15" customHeight="1" thickBot="1">
      <c r="A1302" s="413" t="s">
        <v>1254</v>
      </c>
      <c r="B1302" s="419">
        <v>4</v>
      </c>
      <c r="C1302" s="419" t="s">
        <v>10331</v>
      </c>
      <c r="D1302" s="407" t="s">
        <v>10326</v>
      </c>
      <c r="E1302" s="413" t="s">
        <v>1255</v>
      </c>
      <c r="F1302" s="417" t="s">
        <v>23</v>
      </c>
      <c r="G1302" s="418" t="s">
        <v>1434</v>
      </c>
      <c r="H1302" s="416" t="s">
        <v>3202</v>
      </c>
      <c r="I1302" s="431" t="s">
        <v>3201</v>
      </c>
      <c r="J1302" s="430" t="s">
        <v>3202</v>
      </c>
      <c r="K1302" s="404" t="s">
        <v>10327</v>
      </c>
      <c r="L1302"/>
      <c r="M1302"/>
      <c r="N1302"/>
      <c r="O1302"/>
      <c r="P1302"/>
      <c r="Q1302"/>
      <c r="R1302"/>
    </row>
    <row r="1303" spans="1:18" ht="15" customHeight="1" thickBot="1">
      <c r="A1303" s="413" t="s">
        <v>1256</v>
      </c>
      <c r="B1303" s="419">
        <v>1</v>
      </c>
      <c r="C1303" s="419" t="s">
        <v>10334</v>
      </c>
      <c r="D1303" s="407" t="s">
        <v>10338</v>
      </c>
      <c r="E1303" s="413" t="s">
        <v>1257</v>
      </c>
      <c r="F1303" s="417" t="s">
        <v>23</v>
      </c>
      <c r="G1303" s="418" t="s">
        <v>1434</v>
      </c>
      <c r="H1303" s="416" t="s">
        <v>3204</v>
      </c>
      <c r="I1303" s="431" t="s">
        <v>3203</v>
      </c>
      <c r="J1303" s="430" t="s">
        <v>3204</v>
      </c>
      <c r="K1303" s="404" t="s">
        <v>10339</v>
      </c>
      <c r="L1303"/>
      <c r="M1303"/>
      <c r="N1303"/>
      <c r="O1303"/>
      <c r="P1303"/>
      <c r="Q1303"/>
      <c r="R1303"/>
    </row>
    <row r="1304" spans="1:18" ht="15" customHeight="1" thickBot="1">
      <c r="A1304" s="413" t="s">
        <v>1256</v>
      </c>
      <c r="B1304" s="419">
        <v>2</v>
      </c>
      <c r="C1304" s="419" t="s">
        <v>10337</v>
      </c>
      <c r="D1304" s="407" t="s">
        <v>10335</v>
      </c>
      <c r="E1304" s="413" t="s">
        <v>1257</v>
      </c>
      <c r="F1304" s="417" t="s">
        <v>23</v>
      </c>
      <c r="G1304" s="418" t="s">
        <v>1434</v>
      </c>
      <c r="H1304" s="416" t="s">
        <v>3206</v>
      </c>
      <c r="I1304" s="431" t="s">
        <v>3205</v>
      </c>
      <c r="J1304" s="430" t="s">
        <v>3206</v>
      </c>
      <c r="K1304" s="404" t="s">
        <v>10336</v>
      </c>
      <c r="L1304"/>
      <c r="M1304"/>
      <c r="N1304"/>
      <c r="O1304"/>
      <c r="P1304"/>
      <c r="Q1304"/>
      <c r="R1304"/>
    </row>
    <row r="1305" spans="1:18" ht="15" customHeight="1" thickBot="1">
      <c r="A1305" s="413" t="s">
        <v>1258</v>
      </c>
      <c r="B1305" s="419">
        <v>1</v>
      </c>
      <c r="C1305" s="419" t="s">
        <v>10340</v>
      </c>
      <c r="D1305" s="407" t="s">
        <v>10341</v>
      </c>
      <c r="E1305" s="413" t="s">
        <v>1259</v>
      </c>
      <c r="F1305" s="417" t="s">
        <v>23</v>
      </c>
      <c r="G1305" s="418" t="s">
        <v>1434</v>
      </c>
      <c r="H1305" s="416" t="s">
        <v>3208</v>
      </c>
      <c r="I1305" s="431" t="s">
        <v>3207</v>
      </c>
      <c r="J1305" s="430" t="s">
        <v>3208</v>
      </c>
      <c r="K1305" s="404" t="s">
        <v>10342</v>
      </c>
      <c r="L1305"/>
      <c r="M1305"/>
      <c r="N1305"/>
      <c r="O1305"/>
      <c r="P1305"/>
      <c r="Q1305"/>
      <c r="R1305"/>
    </row>
    <row r="1306" spans="1:18" ht="15" customHeight="1" thickBot="1">
      <c r="A1306" s="413" t="s">
        <v>5507</v>
      </c>
      <c r="B1306" s="419">
        <v>1</v>
      </c>
      <c r="C1306" s="419" t="s">
        <v>10343</v>
      </c>
      <c r="D1306" s="407" t="s">
        <v>10344</v>
      </c>
      <c r="E1306" s="413" t="s">
        <v>5508</v>
      </c>
      <c r="F1306" s="417" t="s">
        <v>18</v>
      </c>
      <c r="G1306" s="418" t="s">
        <v>1434</v>
      </c>
      <c r="H1306" s="416" t="s">
        <v>5630</v>
      </c>
      <c r="I1306" s="431" t="s">
        <v>5508</v>
      </c>
      <c r="J1306" s="430" t="s">
        <v>5630</v>
      </c>
      <c r="K1306" s="404" t="s">
        <v>10345</v>
      </c>
      <c r="L1306"/>
      <c r="M1306"/>
      <c r="N1306"/>
      <c r="O1306"/>
      <c r="P1306"/>
      <c r="Q1306"/>
      <c r="R1306"/>
    </row>
    <row r="1307" spans="1:18" ht="15" customHeight="1" thickBot="1">
      <c r="A1307" s="413" t="s">
        <v>1260</v>
      </c>
      <c r="B1307" s="419">
        <v>1</v>
      </c>
      <c r="C1307" s="419" t="s">
        <v>10346</v>
      </c>
      <c r="D1307" s="407" t="s">
        <v>10347</v>
      </c>
      <c r="E1307" s="413" t="s">
        <v>1261</v>
      </c>
      <c r="F1307" s="417" t="s">
        <v>18</v>
      </c>
      <c r="G1307" s="418" t="s">
        <v>1434</v>
      </c>
      <c r="H1307" s="416" t="s">
        <v>5631</v>
      </c>
      <c r="I1307" s="431" t="s">
        <v>1261</v>
      </c>
      <c r="J1307" s="430" t="s">
        <v>5631</v>
      </c>
      <c r="K1307" s="404" t="s">
        <v>10348</v>
      </c>
      <c r="L1307"/>
      <c r="M1307"/>
      <c r="N1307"/>
      <c r="O1307"/>
      <c r="P1307"/>
      <c r="Q1307"/>
      <c r="R1307"/>
    </row>
    <row r="1308" spans="1:18" ht="15" customHeight="1" thickBot="1">
      <c r="A1308" s="413" t="s">
        <v>3948</v>
      </c>
      <c r="B1308" s="419">
        <v>1</v>
      </c>
      <c r="C1308" s="419" t="s">
        <v>10349</v>
      </c>
      <c r="D1308" s="407" t="s">
        <v>10350</v>
      </c>
      <c r="E1308" s="413" t="s">
        <v>3829</v>
      </c>
      <c r="F1308" s="417" t="s">
        <v>18</v>
      </c>
      <c r="G1308" s="418" t="s">
        <v>1434</v>
      </c>
      <c r="H1308" s="416" t="s">
        <v>5632</v>
      </c>
      <c r="I1308" s="431" t="s">
        <v>3829</v>
      </c>
      <c r="J1308" s="430" t="s">
        <v>5632</v>
      </c>
      <c r="K1308" s="404" t="s">
        <v>10351</v>
      </c>
      <c r="L1308"/>
      <c r="M1308"/>
      <c r="N1308"/>
      <c r="O1308"/>
      <c r="P1308"/>
      <c r="Q1308"/>
      <c r="R1308"/>
    </row>
    <row r="1309" spans="1:18" ht="15" customHeight="1" thickBot="1">
      <c r="A1309" s="413" t="s">
        <v>1262</v>
      </c>
      <c r="B1309" s="419">
        <v>1</v>
      </c>
      <c r="C1309" s="419" t="s">
        <v>10352</v>
      </c>
      <c r="D1309" s="407" t="s">
        <v>10353</v>
      </c>
      <c r="E1309" s="413" t="s">
        <v>1263</v>
      </c>
      <c r="F1309" s="417" t="s">
        <v>18</v>
      </c>
      <c r="G1309" s="418" t="s">
        <v>1434</v>
      </c>
      <c r="H1309" s="416" t="s">
        <v>5633</v>
      </c>
      <c r="I1309" s="431" t="s">
        <v>1263</v>
      </c>
      <c r="J1309" s="430" t="s">
        <v>5633</v>
      </c>
      <c r="K1309" s="404" t="s">
        <v>10354</v>
      </c>
      <c r="L1309"/>
      <c r="M1309"/>
      <c r="N1309"/>
      <c r="O1309"/>
      <c r="P1309"/>
      <c r="Q1309"/>
      <c r="R1309"/>
    </row>
    <row r="1310" spans="1:18" ht="15" customHeight="1" thickBot="1">
      <c r="A1310" s="413" t="s">
        <v>1264</v>
      </c>
      <c r="B1310" s="419">
        <v>1</v>
      </c>
      <c r="C1310" s="419" t="s">
        <v>10355</v>
      </c>
      <c r="D1310" s="407" t="s">
        <v>10356</v>
      </c>
      <c r="E1310" s="413" t="s">
        <v>1265</v>
      </c>
      <c r="F1310" s="417" t="s">
        <v>18</v>
      </c>
      <c r="G1310" s="418" t="s">
        <v>1434</v>
      </c>
      <c r="H1310" s="416" t="s">
        <v>5634</v>
      </c>
      <c r="I1310" s="431" t="s">
        <v>1265</v>
      </c>
      <c r="J1310" s="430" t="s">
        <v>5634</v>
      </c>
      <c r="K1310" s="404" t="s">
        <v>10357</v>
      </c>
      <c r="L1310"/>
      <c r="M1310"/>
      <c r="N1310"/>
      <c r="O1310"/>
      <c r="P1310"/>
      <c r="Q1310"/>
      <c r="R1310"/>
    </row>
    <row r="1311" spans="1:18" ht="15" customHeight="1" thickBot="1">
      <c r="A1311" s="413" t="s">
        <v>1266</v>
      </c>
      <c r="B1311" s="419">
        <v>1</v>
      </c>
      <c r="C1311" s="419" t="s">
        <v>10358</v>
      </c>
      <c r="D1311" s="407" t="s">
        <v>10359</v>
      </c>
      <c r="E1311" s="413" t="s">
        <v>1267</v>
      </c>
      <c r="F1311" s="417" t="s">
        <v>18</v>
      </c>
      <c r="G1311" s="418" t="s">
        <v>1434</v>
      </c>
      <c r="H1311" s="416" t="s">
        <v>5635</v>
      </c>
      <c r="I1311" s="431" t="s">
        <v>1267</v>
      </c>
      <c r="J1311" s="430" t="s">
        <v>5635</v>
      </c>
      <c r="K1311" s="404" t="s">
        <v>10360</v>
      </c>
      <c r="L1311"/>
      <c r="M1311"/>
      <c r="N1311"/>
      <c r="O1311"/>
      <c r="P1311"/>
      <c r="Q1311"/>
      <c r="R1311"/>
    </row>
    <row r="1312" spans="1:18" ht="15" customHeight="1" thickBot="1">
      <c r="A1312" s="413" t="s">
        <v>1268</v>
      </c>
      <c r="B1312" s="419">
        <v>1</v>
      </c>
      <c r="C1312" s="419" t="s">
        <v>10361</v>
      </c>
      <c r="D1312" s="407" t="s">
        <v>10362</v>
      </c>
      <c r="E1312" s="413" t="s">
        <v>1269</v>
      </c>
      <c r="F1312" s="417" t="s">
        <v>23</v>
      </c>
      <c r="G1312" s="418" t="s">
        <v>1434</v>
      </c>
      <c r="H1312" s="416" t="s">
        <v>3210</v>
      </c>
      <c r="I1312" s="431" t="s">
        <v>3209</v>
      </c>
      <c r="J1312" s="430" t="s">
        <v>3210</v>
      </c>
      <c r="K1312" s="404" t="s">
        <v>10363</v>
      </c>
      <c r="L1312"/>
      <c r="M1312"/>
      <c r="N1312"/>
      <c r="O1312"/>
      <c r="P1312"/>
      <c r="Q1312"/>
      <c r="R1312"/>
    </row>
    <row r="1313" spans="1:18" ht="15" customHeight="1" thickBot="1">
      <c r="A1313" s="413" t="s">
        <v>1270</v>
      </c>
      <c r="B1313" s="419">
        <v>1</v>
      </c>
      <c r="C1313" s="419" t="s">
        <v>10364</v>
      </c>
      <c r="D1313" s="407" t="s">
        <v>10365</v>
      </c>
      <c r="E1313" s="413" t="s">
        <v>1271</v>
      </c>
      <c r="F1313" s="417" t="s">
        <v>34</v>
      </c>
      <c r="G1313" s="418" t="s">
        <v>1434</v>
      </c>
      <c r="H1313" s="416" t="s">
        <v>4055</v>
      </c>
      <c r="I1313" s="431" t="s">
        <v>1271</v>
      </c>
      <c r="J1313" s="430" t="s">
        <v>4055</v>
      </c>
      <c r="K1313" s="404" t="s">
        <v>10366</v>
      </c>
      <c r="L1313"/>
      <c r="M1313"/>
      <c r="N1313"/>
      <c r="O1313"/>
      <c r="P1313"/>
      <c r="Q1313"/>
      <c r="R1313"/>
    </row>
    <row r="1314" spans="1:18" ht="15" customHeight="1" thickBot="1">
      <c r="A1314" s="413" t="s">
        <v>1272</v>
      </c>
      <c r="B1314" s="419">
        <v>1</v>
      </c>
      <c r="C1314" s="419" t="s">
        <v>10367</v>
      </c>
      <c r="D1314" s="407" t="s">
        <v>10368</v>
      </c>
      <c r="E1314" s="413" t="s">
        <v>1273</v>
      </c>
      <c r="F1314" s="417" t="s">
        <v>23</v>
      </c>
      <c r="G1314" s="418" t="s">
        <v>1434</v>
      </c>
      <c r="H1314" s="416" t="s">
        <v>3212</v>
      </c>
      <c r="I1314" s="431" t="s">
        <v>3211</v>
      </c>
      <c r="J1314" s="430" t="s">
        <v>3212</v>
      </c>
      <c r="K1314" s="404" t="s">
        <v>10369</v>
      </c>
      <c r="L1314"/>
      <c r="M1314"/>
      <c r="N1314"/>
      <c r="O1314"/>
      <c r="P1314"/>
      <c r="Q1314"/>
      <c r="R1314"/>
    </row>
    <row r="1315" spans="1:18" ht="15" customHeight="1" thickBot="1">
      <c r="A1315" s="413" t="s">
        <v>1272</v>
      </c>
      <c r="B1315" s="419">
        <v>2</v>
      </c>
      <c r="C1315" s="419" t="s">
        <v>10370</v>
      </c>
      <c r="D1315" s="407" t="s">
        <v>10371</v>
      </c>
      <c r="E1315" s="413" t="s">
        <v>1273</v>
      </c>
      <c r="F1315" s="417" t="s">
        <v>23</v>
      </c>
      <c r="G1315" s="418" t="s">
        <v>1434</v>
      </c>
      <c r="H1315" s="416" t="s">
        <v>3214</v>
      </c>
      <c r="I1315" s="431" t="s">
        <v>3213</v>
      </c>
      <c r="J1315" s="430" t="s">
        <v>3214</v>
      </c>
      <c r="K1315" s="404" t="s">
        <v>10372</v>
      </c>
      <c r="L1315"/>
      <c r="M1315"/>
      <c r="N1315"/>
      <c r="O1315"/>
      <c r="P1315"/>
      <c r="Q1315"/>
      <c r="R1315"/>
    </row>
    <row r="1316" spans="1:18" ht="15" customHeight="1" thickBot="1">
      <c r="A1316" s="413" t="s">
        <v>1272</v>
      </c>
      <c r="B1316" s="419">
        <v>3</v>
      </c>
      <c r="C1316" s="419" t="s">
        <v>10373</v>
      </c>
      <c r="D1316" s="407" t="s">
        <v>10374</v>
      </c>
      <c r="E1316" s="413" t="s">
        <v>1273</v>
      </c>
      <c r="F1316" s="417" t="s">
        <v>23</v>
      </c>
      <c r="G1316" s="418" t="s">
        <v>1434</v>
      </c>
      <c r="H1316" s="416" t="s">
        <v>3216</v>
      </c>
      <c r="I1316" s="431" t="s">
        <v>3215</v>
      </c>
      <c r="J1316" s="430" t="s">
        <v>3216</v>
      </c>
      <c r="K1316" s="404" t="s">
        <v>10375</v>
      </c>
      <c r="L1316"/>
      <c r="M1316"/>
      <c r="N1316"/>
      <c r="O1316"/>
      <c r="P1316"/>
      <c r="Q1316"/>
      <c r="R1316"/>
    </row>
    <row r="1317" spans="1:18" ht="15" customHeight="1" thickBot="1">
      <c r="A1317" s="413" t="s">
        <v>1274</v>
      </c>
      <c r="B1317" s="419">
        <v>1</v>
      </c>
      <c r="C1317" s="419" t="s">
        <v>10376</v>
      </c>
      <c r="D1317" s="407" t="s">
        <v>10380</v>
      </c>
      <c r="E1317" s="413" t="s">
        <v>1275</v>
      </c>
      <c r="F1317" s="417" t="s">
        <v>23</v>
      </c>
      <c r="G1317" s="418" t="s">
        <v>1434</v>
      </c>
      <c r="H1317" s="416" t="s">
        <v>3218</v>
      </c>
      <c r="I1317" s="431" t="s">
        <v>3217</v>
      </c>
      <c r="J1317" s="430" t="s">
        <v>3218</v>
      </c>
      <c r="K1317" s="404" t="s">
        <v>10381</v>
      </c>
      <c r="L1317"/>
      <c r="M1317"/>
      <c r="N1317"/>
      <c r="O1317"/>
      <c r="P1317"/>
      <c r="Q1317"/>
      <c r="R1317"/>
    </row>
    <row r="1318" spans="1:18" ht="15" customHeight="1" thickBot="1">
      <c r="A1318" s="413" t="s">
        <v>1274</v>
      </c>
      <c r="B1318" s="419">
        <v>2</v>
      </c>
      <c r="C1318" s="419" t="s">
        <v>10379</v>
      </c>
      <c r="D1318" s="407" t="s">
        <v>10377</v>
      </c>
      <c r="E1318" s="413" t="s">
        <v>1275</v>
      </c>
      <c r="F1318" s="417" t="s">
        <v>23</v>
      </c>
      <c r="G1318" s="418" t="s">
        <v>1434</v>
      </c>
      <c r="H1318" s="416" t="s">
        <v>3220</v>
      </c>
      <c r="I1318" s="431" t="s">
        <v>3219</v>
      </c>
      <c r="J1318" s="430" t="s">
        <v>3220</v>
      </c>
      <c r="K1318" s="404" t="s">
        <v>10378</v>
      </c>
      <c r="L1318"/>
      <c r="M1318"/>
      <c r="N1318"/>
      <c r="O1318"/>
      <c r="P1318"/>
      <c r="Q1318"/>
      <c r="R1318"/>
    </row>
    <row r="1319" spans="1:18" ht="15" customHeight="1" thickBot="1">
      <c r="A1319" s="413" t="s">
        <v>1276</v>
      </c>
      <c r="B1319" s="419">
        <v>1</v>
      </c>
      <c r="C1319" s="419" t="s">
        <v>10382</v>
      </c>
      <c r="D1319" s="407" t="s">
        <v>10383</v>
      </c>
      <c r="E1319" s="413" t="s">
        <v>1277</v>
      </c>
      <c r="F1319" s="417" t="s">
        <v>23</v>
      </c>
      <c r="G1319" s="418" t="s">
        <v>1434</v>
      </c>
      <c r="H1319" s="416" t="s">
        <v>3222</v>
      </c>
      <c r="I1319" s="431" t="s">
        <v>3221</v>
      </c>
      <c r="J1319" s="430" t="s">
        <v>3222</v>
      </c>
      <c r="K1319" s="404" t="s">
        <v>10384</v>
      </c>
      <c r="L1319"/>
      <c r="M1319"/>
      <c r="N1319"/>
      <c r="O1319"/>
      <c r="P1319"/>
      <c r="Q1319"/>
      <c r="R1319"/>
    </row>
    <row r="1320" spans="1:18" ht="15" customHeight="1" thickBot="1">
      <c r="A1320" s="413" t="s">
        <v>1276</v>
      </c>
      <c r="B1320" s="419">
        <v>2</v>
      </c>
      <c r="C1320" s="419" t="s">
        <v>10385</v>
      </c>
      <c r="D1320" s="407" t="s">
        <v>10386</v>
      </c>
      <c r="E1320" s="413" t="s">
        <v>1277</v>
      </c>
      <c r="F1320" s="417" t="s">
        <v>23</v>
      </c>
      <c r="G1320" s="418" t="s">
        <v>1434</v>
      </c>
      <c r="H1320" s="416" t="s">
        <v>3224</v>
      </c>
      <c r="I1320" s="431" t="s">
        <v>3223</v>
      </c>
      <c r="J1320" s="430" t="s">
        <v>3224</v>
      </c>
      <c r="K1320" s="404" t="s">
        <v>10387</v>
      </c>
      <c r="L1320"/>
      <c r="M1320"/>
      <c r="N1320"/>
      <c r="O1320"/>
      <c r="P1320"/>
      <c r="Q1320"/>
      <c r="R1320"/>
    </row>
    <row r="1321" spans="1:18" ht="15" customHeight="1" thickBot="1">
      <c r="A1321" s="413" t="s">
        <v>1278</v>
      </c>
      <c r="B1321" s="419">
        <v>1</v>
      </c>
      <c r="C1321" s="419" t="s">
        <v>10388</v>
      </c>
      <c r="D1321" s="407" t="s">
        <v>10392</v>
      </c>
      <c r="E1321" s="413" t="s">
        <v>1279</v>
      </c>
      <c r="F1321" s="417" t="s">
        <v>23</v>
      </c>
      <c r="G1321" s="418" t="s">
        <v>1434</v>
      </c>
      <c r="H1321" s="416" t="s">
        <v>3226</v>
      </c>
      <c r="I1321" s="431" t="s">
        <v>3225</v>
      </c>
      <c r="J1321" s="430" t="s">
        <v>3226</v>
      </c>
      <c r="K1321" s="404" t="s">
        <v>10393</v>
      </c>
      <c r="L1321"/>
      <c r="M1321"/>
      <c r="N1321"/>
      <c r="O1321"/>
      <c r="P1321"/>
      <c r="Q1321"/>
      <c r="R1321"/>
    </row>
    <row r="1322" spans="1:18" ht="15" customHeight="1" thickBot="1">
      <c r="A1322" s="413" t="s">
        <v>1278</v>
      </c>
      <c r="B1322" s="419">
        <v>2</v>
      </c>
      <c r="C1322" s="419" t="s">
        <v>10391</v>
      </c>
      <c r="D1322" s="407" t="s">
        <v>10389</v>
      </c>
      <c r="E1322" s="413" t="s">
        <v>1279</v>
      </c>
      <c r="F1322" s="417" t="s">
        <v>23</v>
      </c>
      <c r="G1322" s="418" t="s">
        <v>1434</v>
      </c>
      <c r="H1322" s="416" t="s">
        <v>3228</v>
      </c>
      <c r="I1322" s="431" t="s">
        <v>3227</v>
      </c>
      <c r="J1322" s="430" t="s">
        <v>3228</v>
      </c>
      <c r="K1322" s="404" t="s">
        <v>10390</v>
      </c>
      <c r="L1322"/>
      <c r="M1322"/>
      <c r="N1322"/>
      <c r="O1322"/>
      <c r="P1322"/>
      <c r="Q1322"/>
      <c r="R1322"/>
    </row>
    <row r="1323" spans="1:18" ht="15" customHeight="1" thickBot="1">
      <c r="A1323" s="413" t="s">
        <v>1280</v>
      </c>
      <c r="B1323" s="419">
        <v>1</v>
      </c>
      <c r="C1323" s="419" t="s">
        <v>10394</v>
      </c>
      <c r="D1323" s="407" t="s">
        <v>10395</v>
      </c>
      <c r="E1323" s="413" t="s">
        <v>1281</v>
      </c>
      <c r="F1323" s="417" t="s">
        <v>23</v>
      </c>
      <c r="G1323" s="418" t="s">
        <v>1434</v>
      </c>
      <c r="H1323" s="416" t="s">
        <v>3230</v>
      </c>
      <c r="I1323" s="431" t="s">
        <v>3229</v>
      </c>
      <c r="J1323" s="430" t="s">
        <v>3230</v>
      </c>
      <c r="K1323" s="404" t="s">
        <v>10396</v>
      </c>
      <c r="L1323"/>
      <c r="M1323"/>
      <c r="N1323"/>
      <c r="O1323"/>
      <c r="P1323"/>
      <c r="Q1323"/>
      <c r="R1323"/>
    </row>
    <row r="1324" spans="1:18" ht="15" customHeight="1" thickBot="1">
      <c r="A1324" s="413" t="s">
        <v>1280</v>
      </c>
      <c r="B1324" s="419">
        <v>2</v>
      </c>
      <c r="C1324" s="419" t="s">
        <v>10397</v>
      </c>
      <c r="D1324" s="407" t="s">
        <v>10398</v>
      </c>
      <c r="E1324" s="413" t="s">
        <v>1281</v>
      </c>
      <c r="F1324" s="417" t="s">
        <v>23</v>
      </c>
      <c r="G1324" s="418" t="s">
        <v>1434</v>
      </c>
      <c r="H1324" s="416" t="s">
        <v>3232</v>
      </c>
      <c r="I1324" s="431" t="s">
        <v>3231</v>
      </c>
      <c r="J1324" s="430" t="s">
        <v>3232</v>
      </c>
      <c r="K1324" s="404" t="s">
        <v>10399</v>
      </c>
      <c r="L1324"/>
      <c r="M1324"/>
      <c r="N1324"/>
      <c r="O1324"/>
      <c r="P1324"/>
      <c r="Q1324"/>
      <c r="R1324"/>
    </row>
    <row r="1325" spans="1:18" ht="15" customHeight="1" thickBot="1">
      <c r="A1325" s="413" t="s">
        <v>1282</v>
      </c>
      <c r="B1325" s="419">
        <v>1</v>
      </c>
      <c r="C1325" s="419" t="s">
        <v>10400</v>
      </c>
      <c r="D1325" s="407" t="s">
        <v>10404</v>
      </c>
      <c r="E1325" s="413" t="s">
        <v>1283</v>
      </c>
      <c r="F1325" s="417" t="s">
        <v>23</v>
      </c>
      <c r="G1325" s="418" t="s">
        <v>1434</v>
      </c>
      <c r="H1325" s="416" t="s">
        <v>3234</v>
      </c>
      <c r="I1325" s="431" t="s">
        <v>3233</v>
      </c>
      <c r="J1325" s="430" t="s">
        <v>3234</v>
      </c>
      <c r="K1325" s="404" t="s">
        <v>10405</v>
      </c>
      <c r="L1325"/>
      <c r="M1325"/>
      <c r="N1325"/>
      <c r="O1325"/>
      <c r="P1325"/>
      <c r="Q1325"/>
      <c r="R1325"/>
    </row>
    <row r="1326" spans="1:18" ht="15" customHeight="1" thickBot="1">
      <c r="A1326" s="413" t="s">
        <v>1282</v>
      </c>
      <c r="B1326" s="419">
        <v>2</v>
      </c>
      <c r="C1326" s="419" t="s">
        <v>10403</v>
      </c>
      <c r="D1326" s="407" t="s">
        <v>10401</v>
      </c>
      <c r="E1326" s="413" t="s">
        <v>1283</v>
      </c>
      <c r="F1326" s="417" t="s">
        <v>23</v>
      </c>
      <c r="G1326" s="418" t="s">
        <v>1434</v>
      </c>
      <c r="H1326" s="416" t="s">
        <v>3236</v>
      </c>
      <c r="I1326" s="431" t="s">
        <v>3235</v>
      </c>
      <c r="J1326" s="430" t="s">
        <v>3236</v>
      </c>
      <c r="K1326" s="404" t="s">
        <v>10402</v>
      </c>
      <c r="L1326"/>
      <c r="M1326"/>
      <c r="N1326"/>
      <c r="O1326"/>
      <c r="P1326"/>
      <c r="Q1326"/>
      <c r="R1326"/>
    </row>
    <row r="1327" spans="1:18" ht="15" customHeight="1" thickBot="1">
      <c r="A1327" s="413" t="s">
        <v>1284</v>
      </c>
      <c r="B1327" s="419">
        <v>1</v>
      </c>
      <c r="C1327" s="419" t="s">
        <v>10406</v>
      </c>
      <c r="D1327" s="407" t="s">
        <v>10407</v>
      </c>
      <c r="E1327" s="413" t="s">
        <v>1285</v>
      </c>
      <c r="F1327" s="417" t="s">
        <v>23</v>
      </c>
      <c r="G1327" s="418" t="s">
        <v>1434</v>
      </c>
      <c r="H1327" s="416" t="s">
        <v>3238</v>
      </c>
      <c r="I1327" s="431" t="s">
        <v>3237</v>
      </c>
      <c r="J1327" s="430" t="s">
        <v>3238</v>
      </c>
      <c r="K1327" s="404" t="s">
        <v>10408</v>
      </c>
      <c r="L1327"/>
      <c r="M1327"/>
      <c r="N1327"/>
      <c r="O1327"/>
      <c r="P1327"/>
      <c r="Q1327"/>
      <c r="R1327"/>
    </row>
    <row r="1328" spans="1:18" ht="15" customHeight="1" thickBot="1">
      <c r="A1328" s="413" t="s">
        <v>1284</v>
      </c>
      <c r="B1328" s="419">
        <v>2</v>
      </c>
      <c r="C1328" s="419" t="s">
        <v>10409</v>
      </c>
      <c r="D1328" s="407" t="s">
        <v>10410</v>
      </c>
      <c r="E1328" s="413" t="s">
        <v>1285</v>
      </c>
      <c r="F1328" s="417" t="s">
        <v>23</v>
      </c>
      <c r="G1328" s="418" t="s">
        <v>1434</v>
      </c>
      <c r="H1328" s="416" t="s">
        <v>3240</v>
      </c>
      <c r="I1328" s="431" t="s">
        <v>3239</v>
      </c>
      <c r="J1328" s="430" t="s">
        <v>3240</v>
      </c>
      <c r="K1328" s="404" t="s">
        <v>10411</v>
      </c>
      <c r="L1328"/>
      <c r="M1328"/>
      <c r="N1328"/>
      <c r="O1328"/>
      <c r="P1328"/>
      <c r="Q1328"/>
      <c r="R1328"/>
    </row>
    <row r="1329" spans="1:18" ht="15" customHeight="1" thickBot="1">
      <c r="A1329" s="413" t="s">
        <v>884</v>
      </c>
      <c r="B1329" s="419">
        <v>1</v>
      </c>
      <c r="C1329" s="419" t="s">
        <v>10412</v>
      </c>
      <c r="D1329" s="407" t="s">
        <v>10413</v>
      </c>
      <c r="E1329" s="413" t="s">
        <v>5488</v>
      </c>
      <c r="F1329" s="417" t="s">
        <v>18</v>
      </c>
      <c r="G1329" s="418" t="s">
        <v>1434</v>
      </c>
      <c r="H1329" s="416" t="s">
        <v>2648</v>
      </c>
      <c r="I1329" s="431" t="s">
        <v>5488</v>
      </c>
      <c r="J1329" s="430" t="s">
        <v>2648</v>
      </c>
      <c r="K1329" s="404" t="s">
        <v>10414</v>
      </c>
      <c r="L1329"/>
      <c r="M1329"/>
      <c r="N1329"/>
      <c r="O1329"/>
      <c r="P1329"/>
      <c r="Q1329"/>
      <c r="R1329"/>
    </row>
    <row r="1330" spans="1:18" ht="15" customHeight="1" thickBot="1">
      <c r="A1330" s="413" t="s">
        <v>1286</v>
      </c>
      <c r="B1330" s="419">
        <v>1</v>
      </c>
      <c r="C1330" s="419" t="s">
        <v>10415</v>
      </c>
      <c r="D1330" s="407" t="s">
        <v>10416</v>
      </c>
      <c r="E1330" s="413" t="s">
        <v>1287</v>
      </c>
      <c r="F1330" s="417" t="s">
        <v>23</v>
      </c>
      <c r="G1330" s="418" t="s">
        <v>1434</v>
      </c>
      <c r="H1330" s="416" t="s">
        <v>3242</v>
      </c>
      <c r="I1330" s="431" t="s">
        <v>3241</v>
      </c>
      <c r="J1330" s="430" t="s">
        <v>3242</v>
      </c>
      <c r="K1330" s="404" t="s">
        <v>10417</v>
      </c>
      <c r="L1330"/>
      <c r="M1330"/>
      <c r="N1330"/>
      <c r="O1330"/>
      <c r="P1330"/>
      <c r="Q1330"/>
      <c r="R1330"/>
    </row>
    <row r="1331" spans="1:18" ht="15" customHeight="1" thickBot="1">
      <c r="A1331" s="413" t="s">
        <v>1288</v>
      </c>
      <c r="B1331" s="419">
        <v>1</v>
      </c>
      <c r="C1331" s="419" t="s">
        <v>10418</v>
      </c>
      <c r="D1331" s="407" t="s">
        <v>10419</v>
      </c>
      <c r="E1331" s="413" t="s">
        <v>1289</v>
      </c>
      <c r="F1331" s="417" t="s">
        <v>23</v>
      </c>
      <c r="G1331" s="418" t="s">
        <v>1434</v>
      </c>
      <c r="H1331" s="416" t="s">
        <v>3244</v>
      </c>
      <c r="I1331" s="431" t="s">
        <v>3243</v>
      </c>
      <c r="J1331" s="430" t="s">
        <v>3244</v>
      </c>
      <c r="K1331" s="404" t="s">
        <v>10420</v>
      </c>
      <c r="L1331"/>
      <c r="M1331"/>
      <c r="N1331"/>
      <c r="O1331"/>
      <c r="P1331"/>
      <c r="Q1331"/>
      <c r="R1331"/>
    </row>
    <row r="1332" spans="1:18" ht="15" customHeight="1" thickBot="1">
      <c r="A1332" s="413" t="s">
        <v>1288</v>
      </c>
      <c r="B1332" s="419">
        <v>2</v>
      </c>
      <c r="C1332" s="419" t="s">
        <v>10421</v>
      </c>
      <c r="D1332" s="407" t="s">
        <v>10422</v>
      </c>
      <c r="E1332" s="413" t="s">
        <v>1289</v>
      </c>
      <c r="F1332" s="417" t="s">
        <v>23</v>
      </c>
      <c r="G1332" s="418" t="s">
        <v>1434</v>
      </c>
      <c r="H1332" s="416" t="s">
        <v>3246</v>
      </c>
      <c r="I1332" s="431" t="s">
        <v>3245</v>
      </c>
      <c r="J1332" s="430" t="s">
        <v>3246</v>
      </c>
      <c r="K1332" s="404" t="s">
        <v>10420</v>
      </c>
      <c r="L1332"/>
      <c r="M1332"/>
      <c r="N1332"/>
      <c r="O1332"/>
      <c r="P1332"/>
      <c r="Q1332"/>
      <c r="R1332"/>
    </row>
    <row r="1333" spans="1:18" ht="15" customHeight="1" thickBot="1">
      <c r="A1333" s="413" t="s">
        <v>1290</v>
      </c>
      <c r="B1333" s="419">
        <v>1</v>
      </c>
      <c r="C1333" s="419" t="s">
        <v>10423</v>
      </c>
      <c r="D1333" s="407" t="s">
        <v>10424</v>
      </c>
      <c r="E1333" s="413" t="s">
        <v>1291</v>
      </c>
      <c r="F1333" s="417" t="s">
        <v>34</v>
      </c>
      <c r="G1333" s="418" t="s">
        <v>1434</v>
      </c>
      <c r="H1333" s="416" t="s">
        <v>4056</v>
      </c>
      <c r="I1333" s="431" t="s">
        <v>1291</v>
      </c>
      <c r="J1333" s="430" t="s">
        <v>4056</v>
      </c>
      <c r="K1333" s="404" t="s">
        <v>10425</v>
      </c>
      <c r="L1333"/>
      <c r="M1333"/>
      <c r="N1333"/>
      <c r="O1333"/>
      <c r="P1333"/>
      <c r="Q1333"/>
      <c r="R1333"/>
    </row>
    <row r="1334" spans="1:18" ht="15" customHeight="1" thickBot="1">
      <c r="A1334" s="413" t="s">
        <v>1292</v>
      </c>
      <c r="B1334" s="419">
        <v>1</v>
      </c>
      <c r="C1334" s="419" t="s">
        <v>10426</v>
      </c>
      <c r="D1334" s="407" t="s">
        <v>10427</v>
      </c>
      <c r="E1334" s="413" t="s">
        <v>1293</v>
      </c>
      <c r="F1334" s="417" t="s">
        <v>18</v>
      </c>
      <c r="G1334" s="418" t="s">
        <v>1434</v>
      </c>
      <c r="H1334" s="416" t="s">
        <v>5636</v>
      </c>
      <c r="I1334" s="431" t="s">
        <v>1293</v>
      </c>
      <c r="J1334" s="430" t="s">
        <v>5636</v>
      </c>
      <c r="K1334" s="404" t="s">
        <v>10428</v>
      </c>
      <c r="L1334"/>
      <c r="M1334"/>
      <c r="N1334"/>
      <c r="O1334"/>
      <c r="P1334"/>
      <c r="Q1334"/>
      <c r="R1334"/>
    </row>
    <row r="1335" spans="1:18" ht="15" customHeight="1" thickBot="1">
      <c r="A1335" s="413" t="s">
        <v>1294</v>
      </c>
      <c r="B1335" s="419">
        <v>1</v>
      </c>
      <c r="C1335" s="419" t="s">
        <v>10429</v>
      </c>
      <c r="D1335" s="407" t="s">
        <v>10430</v>
      </c>
      <c r="E1335" s="413" t="s">
        <v>1295</v>
      </c>
      <c r="F1335" s="417" t="s">
        <v>23</v>
      </c>
      <c r="G1335" s="418" t="s">
        <v>1434</v>
      </c>
      <c r="H1335" s="416" t="s">
        <v>3248</v>
      </c>
      <c r="I1335" s="431" t="s">
        <v>3247</v>
      </c>
      <c r="J1335" s="430" t="s">
        <v>3248</v>
      </c>
      <c r="K1335" s="404" t="s">
        <v>10431</v>
      </c>
      <c r="L1335"/>
      <c r="M1335"/>
      <c r="N1335"/>
      <c r="O1335"/>
      <c r="P1335"/>
      <c r="Q1335"/>
      <c r="R1335"/>
    </row>
    <row r="1336" spans="1:18" ht="15" customHeight="1" thickBot="1">
      <c r="A1336" s="413" t="s">
        <v>1294</v>
      </c>
      <c r="B1336" s="419">
        <v>2</v>
      </c>
      <c r="C1336" s="419" t="s">
        <v>10432</v>
      </c>
      <c r="D1336" s="407" t="s">
        <v>10433</v>
      </c>
      <c r="E1336" s="413" t="s">
        <v>1295</v>
      </c>
      <c r="F1336" s="417" t="s">
        <v>23</v>
      </c>
      <c r="G1336" s="418" t="s">
        <v>1434</v>
      </c>
      <c r="H1336" s="416" t="s">
        <v>3250</v>
      </c>
      <c r="I1336" s="431" t="s">
        <v>3249</v>
      </c>
      <c r="J1336" s="430" t="s">
        <v>3250</v>
      </c>
      <c r="K1336" s="404" t="s">
        <v>10434</v>
      </c>
      <c r="L1336"/>
      <c r="M1336"/>
      <c r="N1336"/>
      <c r="O1336"/>
      <c r="P1336"/>
      <c r="Q1336"/>
      <c r="R1336"/>
    </row>
    <row r="1337" spans="1:18" ht="15" customHeight="1" thickBot="1">
      <c r="A1337" s="413" t="s">
        <v>1296</v>
      </c>
      <c r="B1337" s="419">
        <v>1</v>
      </c>
      <c r="C1337" s="419" t="s">
        <v>10435</v>
      </c>
      <c r="D1337" s="407" t="s">
        <v>10439</v>
      </c>
      <c r="E1337" s="413" t="s">
        <v>1297</v>
      </c>
      <c r="F1337" s="417" t="s">
        <v>23</v>
      </c>
      <c r="G1337" s="418" t="s">
        <v>1434</v>
      </c>
      <c r="H1337" s="416" t="s">
        <v>3252</v>
      </c>
      <c r="I1337" s="431" t="s">
        <v>3251</v>
      </c>
      <c r="J1337" s="430" t="s">
        <v>3252</v>
      </c>
      <c r="K1337" s="404" t="s">
        <v>10440</v>
      </c>
      <c r="L1337"/>
      <c r="M1337"/>
      <c r="N1337"/>
      <c r="O1337"/>
      <c r="P1337"/>
      <c r="Q1337"/>
      <c r="R1337"/>
    </row>
    <row r="1338" spans="1:18" ht="15" customHeight="1" thickBot="1">
      <c r="A1338" s="413" t="s">
        <v>1296</v>
      </c>
      <c r="B1338" s="419">
        <v>2</v>
      </c>
      <c r="C1338" s="419" t="s">
        <v>10438</v>
      </c>
      <c r="D1338" s="407" t="s">
        <v>10436</v>
      </c>
      <c r="E1338" s="413" t="s">
        <v>1297</v>
      </c>
      <c r="F1338" s="417" t="s">
        <v>23</v>
      </c>
      <c r="G1338" s="418" t="s">
        <v>1434</v>
      </c>
      <c r="H1338" s="416" t="s">
        <v>3254</v>
      </c>
      <c r="I1338" s="431" t="s">
        <v>3253</v>
      </c>
      <c r="J1338" s="430" t="s">
        <v>3254</v>
      </c>
      <c r="K1338" s="404" t="s">
        <v>10437</v>
      </c>
      <c r="L1338"/>
      <c r="M1338"/>
      <c r="N1338"/>
      <c r="O1338"/>
      <c r="P1338"/>
      <c r="Q1338"/>
      <c r="R1338"/>
    </row>
    <row r="1339" spans="1:18" ht="15" customHeight="1" thickBot="1">
      <c r="A1339" s="413" t="s">
        <v>1298</v>
      </c>
      <c r="B1339" s="419">
        <v>1</v>
      </c>
      <c r="C1339" s="419" t="s">
        <v>10441</v>
      </c>
      <c r="D1339" s="407" t="s">
        <v>10442</v>
      </c>
      <c r="E1339" s="413" t="s">
        <v>5663</v>
      </c>
      <c r="F1339" s="417" t="s">
        <v>18</v>
      </c>
      <c r="G1339" s="418" t="s">
        <v>1434</v>
      </c>
      <c r="H1339" s="416" t="s">
        <v>5637</v>
      </c>
      <c r="I1339" s="431" t="s">
        <v>10443</v>
      </c>
      <c r="J1339" s="430" t="s">
        <v>5637</v>
      </c>
      <c r="K1339" s="404" t="s">
        <v>10444</v>
      </c>
      <c r="L1339"/>
      <c r="M1339"/>
      <c r="N1339"/>
      <c r="O1339"/>
      <c r="P1339"/>
      <c r="Q1339"/>
      <c r="R1339"/>
    </row>
    <row r="1340" spans="1:18" ht="15" customHeight="1" thickBot="1">
      <c r="A1340" s="413" t="s">
        <v>1299</v>
      </c>
      <c r="B1340" s="419">
        <v>1</v>
      </c>
      <c r="C1340" s="419" t="s">
        <v>10445</v>
      </c>
      <c r="D1340" s="407" t="s">
        <v>10446</v>
      </c>
      <c r="E1340" s="413" t="s">
        <v>1300</v>
      </c>
      <c r="F1340" s="417" t="s">
        <v>34</v>
      </c>
      <c r="G1340" s="418" t="s">
        <v>1434</v>
      </c>
      <c r="H1340" s="416" t="s">
        <v>4057</v>
      </c>
      <c r="I1340" s="431" t="s">
        <v>1300</v>
      </c>
      <c r="J1340" s="430" t="s">
        <v>4057</v>
      </c>
      <c r="K1340" s="404" t="s">
        <v>10447</v>
      </c>
      <c r="L1340"/>
      <c r="M1340"/>
      <c r="N1340"/>
      <c r="O1340"/>
      <c r="P1340"/>
      <c r="Q1340"/>
      <c r="R1340"/>
    </row>
    <row r="1341" spans="1:18" ht="15" customHeight="1" thickBot="1">
      <c r="A1341" s="413" t="s">
        <v>1301</v>
      </c>
      <c r="B1341" s="419">
        <v>1</v>
      </c>
      <c r="C1341" s="419" t="s">
        <v>10448</v>
      </c>
      <c r="D1341" s="407" t="s">
        <v>10461</v>
      </c>
      <c r="E1341" s="413" t="s">
        <v>1302</v>
      </c>
      <c r="F1341" s="417" t="s">
        <v>23</v>
      </c>
      <c r="G1341" s="418" t="s">
        <v>1434</v>
      </c>
      <c r="H1341" s="416" t="s">
        <v>3256</v>
      </c>
      <c r="I1341" s="431" t="s">
        <v>3255</v>
      </c>
      <c r="J1341" s="430" t="s">
        <v>3256</v>
      </c>
      <c r="K1341" s="404" t="s">
        <v>10462</v>
      </c>
      <c r="L1341"/>
      <c r="M1341"/>
      <c r="N1341"/>
      <c r="O1341"/>
      <c r="P1341"/>
      <c r="Q1341"/>
      <c r="R1341"/>
    </row>
    <row r="1342" spans="1:18" ht="15" customHeight="1" thickBot="1">
      <c r="A1342" s="413" t="s">
        <v>1301</v>
      </c>
      <c r="B1342" s="419">
        <v>2</v>
      </c>
      <c r="C1342" s="419" t="s">
        <v>10451</v>
      </c>
      <c r="D1342" s="407" t="s">
        <v>10455</v>
      </c>
      <c r="E1342" s="413" t="s">
        <v>1302</v>
      </c>
      <c r="F1342" s="417" t="s">
        <v>23</v>
      </c>
      <c r="G1342" s="418" t="s">
        <v>1434</v>
      </c>
      <c r="H1342" s="416" t="s">
        <v>3258</v>
      </c>
      <c r="I1342" s="431" t="s">
        <v>3257</v>
      </c>
      <c r="J1342" s="430" t="s">
        <v>3258</v>
      </c>
      <c r="K1342" s="404" t="s">
        <v>10456</v>
      </c>
      <c r="L1342"/>
      <c r="M1342"/>
      <c r="N1342"/>
      <c r="O1342"/>
      <c r="P1342"/>
      <c r="Q1342"/>
      <c r="R1342"/>
    </row>
    <row r="1343" spans="1:18" ht="15" customHeight="1" thickBot="1">
      <c r="A1343" s="413" t="s">
        <v>1301</v>
      </c>
      <c r="B1343" s="419">
        <v>3</v>
      </c>
      <c r="C1343" s="419" t="s">
        <v>10454</v>
      </c>
      <c r="D1343" s="407" t="s">
        <v>10458</v>
      </c>
      <c r="E1343" s="413" t="s">
        <v>1302</v>
      </c>
      <c r="F1343" s="417" t="s">
        <v>23</v>
      </c>
      <c r="G1343" s="418" t="s">
        <v>1434</v>
      </c>
      <c r="H1343" s="416" t="s">
        <v>3260</v>
      </c>
      <c r="I1343" s="431" t="s">
        <v>3259</v>
      </c>
      <c r="J1343" s="430" t="s">
        <v>3260</v>
      </c>
      <c r="K1343" s="404" t="s">
        <v>10459</v>
      </c>
      <c r="L1343"/>
      <c r="M1343"/>
      <c r="N1343"/>
      <c r="O1343"/>
      <c r="P1343"/>
      <c r="Q1343"/>
      <c r="R1343"/>
    </row>
    <row r="1344" spans="1:18" ht="15" customHeight="1" thickBot="1">
      <c r="A1344" s="413" t="s">
        <v>1301</v>
      </c>
      <c r="B1344" s="419">
        <v>4</v>
      </c>
      <c r="C1344" s="419" t="s">
        <v>10457</v>
      </c>
      <c r="D1344" s="407" t="s">
        <v>10464</v>
      </c>
      <c r="E1344" s="413" t="s">
        <v>1302</v>
      </c>
      <c r="F1344" s="417" t="s">
        <v>23</v>
      </c>
      <c r="G1344" s="418" t="s">
        <v>1434</v>
      </c>
      <c r="H1344" s="416" t="s">
        <v>3262</v>
      </c>
      <c r="I1344" s="431" t="s">
        <v>3261</v>
      </c>
      <c r="J1344" s="430" t="s">
        <v>3262</v>
      </c>
      <c r="K1344" s="404" t="s">
        <v>10465</v>
      </c>
      <c r="L1344"/>
      <c r="M1344"/>
      <c r="N1344"/>
      <c r="O1344"/>
      <c r="P1344"/>
      <c r="Q1344"/>
      <c r="R1344"/>
    </row>
    <row r="1345" spans="1:18" ht="15" customHeight="1" thickBot="1">
      <c r="A1345" s="413" t="s">
        <v>1301</v>
      </c>
      <c r="B1345" s="419">
        <v>5</v>
      </c>
      <c r="C1345" s="419" t="s">
        <v>10460</v>
      </c>
      <c r="D1345" s="407" t="s">
        <v>10449</v>
      </c>
      <c r="E1345" s="413" t="s">
        <v>1302</v>
      </c>
      <c r="F1345" s="417" t="s">
        <v>23</v>
      </c>
      <c r="G1345" s="418" t="s">
        <v>1434</v>
      </c>
      <c r="H1345" s="416" t="s">
        <v>3264</v>
      </c>
      <c r="I1345" s="431" t="s">
        <v>3263</v>
      </c>
      <c r="J1345" s="430" t="s">
        <v>3264</v>
      </c>
      <c r="K1345" s="404" t="s">
        <v>10450</v>
      </c>
      <c r="L1345"/>
      <c r="M1345"/>
      <c r="N1345"/>
      <c r="O1345"/>
      <c r="P1345"/>
      <c r="Q1345"/>
      <c r="R1345"/>
    </row>
    <row r="1346" spans="1:18" ht="15" customHeight="1" thickBot="1">
      <c r="A1346" s="413" t="s">
        <v>1301</v>
      </c>
      <c r="B1346" s="419">
        <v>6</v>
      </c>
      <c r="C1346" s="419" t="s">
        <v>10463</v>
      </c>
      <c r="D1346" s="407" t="s">
        <v>10452</v>
      </c>
      <c r="E1346" s="413" t="s">
        <v>1302</v>
      </c>
      <c r="F1346" s="417" t="s">
        <v>23</v>
      </c>
      <c r="G1346" s="418" t="s">
        <v>1434</v>
      </c>
      <c r="H1346" s="416" t="s">
        <v>3266</v>
      </c>
      <c r="I1346" s="431" t="s">
        <v>3265</v>
      </c>
      <c r="J1346" s="430" t="s">
        <v>3266</v>
      </c>
      <c r="K1346" s="404" t="s">
        <v>10453</v>
      </c>
      <c r="L1346"/>
      <c r="M1346"/>
      <c r="N1346"/>
      <c r="O1346"/>
      <c r="P1346"/>
      <c r="Q1346"/>
      <c r="R1346"/>
    </row>
    <row r="1347" spans="1:18" ht="15" customHeight="1" thickBot="1">
      <c r="A1347" s="413" t="s">
        <v>1303</v>
      </c>
      <c r="B1347" s="419">
        <v>1</v>
      </c>
      <c r="C1347" s="419" t="s">
        <v>10466</v>
      </c>
      <c r="D1347" s="407" t="s">
        <v>10470</v>
      </c>
      <c r="E1347" s="413" t="s">
        <v>1304</v>
      </c>
      <c r="F1347" s="417" t="s">
        <v>23</v>
      </c>
      <c r="G1347" s="418" t="s">
        <v>1434</v>
      </c>
      <c r="H1347" s="416" t="s">
        <v>3268</v>
      </c>
      <c r="I1347" s="431" t="s">
        <v>3267</v>
      </c>
      <c r="J1347" s="430" t="s">
        <v>3268</v>
      </c>
      <c r="K1347" s="404" t="s">
        <v>10471</v>
      </c>
      <c r="L1347"/>
      <c r="M1347"/>
      <c r="N1347"/>
      <c r="O1347"/>
      <c r="P1347"/>
      <c r="Q1347"/>
      <c r="R1347"/>
    </row>
    <row r="1348" spans="1:18" ht="15" customHeight="1" thickBot="1">
      <c r="A1348" s="413" t="s">
        <v>1303</v>
      </c>
      <c r="B1348" s="419">
        <v>2</v>
      </c>
      <c r="C1348" s="419" t="s">
        <v>10469</v>
      </c>
      <c r="D1348" s="407" t="s">
        <v>10467</v>
      </c>
      <c r="E1348" s="413" t="s">
        <v>1304</v>
      </c>
      <c r="F1348" s="417" t="s">
        <v>23</v>
      </c>
      <c r="G1348" s="418" t="s">
        <v>1434</v>
      </c>
      <c r="H1348" s="416" t="s">
        <v>3270</v>
      </c>
      <c r="I1348" s="431" t="s">
        <v>3269</v>
      </c>
      <c r="J1348" s="430" t="s">
        <v>3270</v>
      </c>
      <c r="K1348" s="404" t="s">
        <v>10468</v>
      </c>
      <c r="L1348"/>
      <c r="M1348"/>
      <c r="N1348"/>
      <c r="O1348"/>
      <c r="P1348"/>
      <c r="Q1348"/>
      <c r="R1348"/>
    </row>
    <row r="1349" spans="1:18" ht="15" customHeight="1" thickBot="1">
      <c r="A1349" s="413" t="s">
        <v>1305</v>
      </c>
      <c r="B1349" s="419">
        <v>1</v>
      </c>
      <c r="C1349" s="419" t="s">
        <v>10472</v>
      </c>
      <c r="D1349" s="407" t="s">
        <v>10476</v>
      </c>
      <c r="E1349" s="413" t="s">
        <v>1306</v>
      </c>
      <c r="F1349" s="417" t="s">
        <v>23</v>
      </c>
      <c r="G1349" s="418" t="s">
        <v>1434</v>
      </c>
      <c r="H1349" s="416" t="s">
        <v>3272</v>
      </c>
      <c r="I1349" s="431" t="s">
        <v>3271</v>
      </c>
      <c r="J1349" s="430" t="s">
        <v>3272</v>
      </c>
      <c r="K1349" s="404" t="s">
        <v>10477</v>
      </c>
      <c r="L1349"/>
      <c r="M1349"/>
      <c r="N1349"/>
      <c r="O1349"/>
      <c r="P1349"/>
      <c r="Q1349"/>
      <c r="R1349"/>
    </row>
    <row r="1350" spans="1:18" ht="15" customHeight="1" thickBot="1">
      <c r="A1350" s="413" t="s">
        <v>1305</v>
      </c>
      <c r="B1350" s="419">
        <v>2</v>
      </c>
      <c r="C1350" s="419" t="s">
        <v>10475</v>
      </c>
      <c r="D1350" s="407" t="s">
        <v>10473</v>
      </c>
      <c r="E1350" s="413" t="s">
        <v>1306</v>
      </c>
      <c r="F1350" s="417" t="s">
        <v>23</v>
      </c>
      <c r="G1350" s="418" t="s">
        <v>1434</v>
      </c>
      <c r="H1350" s="416" t="s">
        <v>3274</v>
      </c>
      <c r="I1350" s="431" t="s">
        <v>3273</v>
      </c>
      <c r="J1350" s="430" t="s">
        <v>3274</v>
      </c>
      <c r="K1350" s="404" t="s">
        <v>10474</v>
      </c>
      <c r="L1350"/>
      <c r="M1350"/>
      <c r="N1350"/>
      <c r="O1350"/>
      <c r="P1350"/>
      <c r="Q1350"/>
      <c r="R1350"/>
    </row>
    <row r="1351" spans="1:18" ht="15" customHeight="1" thickBot="1">
      <c r="A1351" s="413" t="s">
        <v>1307</v>
      </c>
      <c r="B1351" s="419">
        <v>1</v>
      </c>
      <c r="C1351" s="419" t="s">
        <v>10478</v>
      </c>
      <c r="D1351" s="407" t="s">
        <v>10479</v>
      </c>
      <c r="E1351" s="413" t="s">
        <v>1308</v>
      </c>
      <c r="F1351" s="417" t="s">
        <v>23</v>
      </c>
      <c r="G1351" s="418" t="s">
        <v>1434</v>
      </c>
      <c r="H1351" s="416" t="s">
        <v>3276</v>
      </c>
      <c r="I1351" s="431" t="s">
        <v>3275</v>
      </c>
      <c r="J1351" s="430" t="s">
        <v>3276</v>
      </c>
      <c r="K1351" s="404" t="s">
        <v>10480</v>
      </c>
      <c r="L1351"/>
      <c r="M1351"/>
      <c r="N1351"/>
      <c r="O1351"/>
      <c r="P1351"/>
      <c r="Q1351"/>
      <c r="R1351"/>
    </row>
    <row r="1352" spans="1:18" ht="15" customHeight="1" thickBot="1">
      <c r="A1352" s="413" t="s">
        <v>1307</v>
      </c>
      <c r="B1352" s="419">
        <v>2</v>
      </c>
      <c r="C1352" s="419" t="s">
        <v>10481</v>
      </c>
      <c r="D1352" s="407" t="s">
        <v>10482</v>
      </c>
      <c r="E1352" s="413" t="s">
        <v>1308</v>
      </c>
      <c r="F1352" s="417" t="s">
        <v>23</v>
      </c>
      <c r="G1352" s="418" t="s">
        <v>1434</v>
      </c>
      <c r="H1352" s="416" t="s">
        <v>3277</v>
      </c>
      <c r="I1352" s="431" t="s">
        <v>3789</v>
      </c>
      <c r="J1352" s="430" t="s">
        <v>3277</v>
      </c>
      <c r="K1352" s="404" t="s">
        <v>10483</v>
      </c>
      <c r="L1352"/>
      <c r="M1352"/>
      <c r="N1352"/>
      <c r="O1352"/>
      <c r="P1352"/>
      <c r="Q1352"/>
      <c r="R1352"/>
    </row>
    <row r="1353" spans="1:18" ht="15" customHeight="1" thickBot="1">
      <c r="A1353" s="413" t="s">
        <v>1309</v>
      </c>
      <c r="B1353" s="419">
        <v>1</v>
      </c>
      <c r="C1353" s="419" t="s">
        <v>10484</v>
      </c>
      <c r="D1353" s="407" t="s">
        <v>10485</v>
      </c>
      <c r="E1353" s="413" t="s">
        <v>1310</v>
      </c>
      <c r="F1353" s="417" t="s">
        <v>23</v>
      </c>
      <c r="G1353" s="418" t="s">
        <v>1434</v>
      </c>
      <c r="H1353" s="416" t="s">
        <v>3279</v>
      </c>
      <c r="I1353" s="431" t="s">
        <v>3278</v>
      </c>
      <c r="J1353" s="430" t="s">
        <v>3279</v>
      </c>
      <c r="K1353" s="404" t="s">
        <v>10486</v>
      </c>
      <c r="L1353"/>
      <c r="M1353"/>
      <c r="N1353"/>
      <c r="O1353"/>
      <c r="P1353"/>
      <c r="Q1353"/>
      <c r="R1353"/>
    </row>
    <row r="1354" spans="1:18" ht="15" customHeight="1" thickBot="1">
      <c r="A1354" s="413" t="s">
        <v>1309</v>
      </c>
      <c r="B1354" s="419">
        <v>2</v>
      </c>
      <c r="C1354" s="419" t="s">
        <v>10487</v>
      </c>
      <c r="D1354" s="407" t="s">
        <v>10488</v>
      </c>
      <c r="E1354" s="413" t="s">
        <v>1310</v>
      </c>
      <c r="F1354" s="417" t="s">
        <v>23</v>
      </c>
      <c r="G1354" s="418" t="s">
        <v>1434</v>
      </c>
      <c r="H1354" s="416" t="s">
        <v>3281</v>
      </c>
      <c r="I1354" s="431" t="s">
        <v>3280</v>
      </c>
      <c r="J1354" s="430" t="s">
        <v>3281</v>
      </c>
      <c r="K1354" s="404" t="s">
        <v>10489</v>
      </c>
      <c r="L1354"/>
      <c r="M1354"/>
      <c r="N1354"/>
      <c r="O1354"/>
      <c r="P1354"/>
      <c r="Q1354"/>
      <c r="R1354"/>
    </row>
    <row r="1355" spans="1:18" ht="15" customHeight="1" thickBot="1">
      <c r="A1355" s="413" t="s">
        <v>1311</v>
      </c>
      <c r="B1355" s="419">
        <v>1</v>
      </c>
      <c r="C1355" s="419" t="s">
        <v>10490</v>
      </c>
      <c r="D1355" s="407" t="s">
        <v>10494</v>
      </c>
      <c r="E1355" s="413" t="s">
        <v>1312</v>
      </c>
      <c r="F1355" s="417" t="s">
        <v>23</v>
      </c>
      <c r="G1355" s="418" t="s">
        <v>1434</v>
      </c>
      <c r="H1355" s="416" t="s">
        <v>3283</v>
      </c>
      <c r="I1355" s="431" t="s">
        <v>3282</v>
      </c>
      <c r="J1355" s="430" t="s">
        <v>3283</v>
      </c>
      <c r="K1355" s="404" t="s">
        <v>10495</v>
      </c>
      <c r="L1355"/>
      <c r="M1355"/>
      <c r="N1355"/>
      <c r="O1355"/>
      <c r="P1355"/>
      <c r="Q1355"/>
      <c r="R1355"/>
    </row>
    <row r="1356" spans="1:18" ht="15" customHeight="1" thickBot="1">
      <c r="A1356" s="413" t="s">
        <v>1311</v>
      </c>
      <c r="B1356" s="419">
        <v>2</v>
      </c>
      <c r="C1356" s="419" t="s">
        <v>10493</v>
      </c>
      <c r="D1356" s="407" t="s">
        <v>10491</v>
      </c>
      <c r="E1356" s="413" t="s">
        <v>1312</v>
      </c>
      <c r="F1356" s="417" t="s">
        <v>23</v>
      </c>
      <c r="G1356" s="418" t="s">
        <v>1434</v>
      </c>
      <c r="H1356" s="416" t="s">
        <v>3285</v>
      </c>
      <c r="I1356" s="431" t="s">
        <v>3284</v>
      </c>
      <c r="J1356" s="430" t="s">
        <v>3285</v>
      </c>
      <c r="K1356" s="404" t="s">
        <v>10492</v>
      </c>
      <c r="L1356"/>
      <c r="M1356"/>
      <c r="N1356"/>
      <c r="O1356"/>
      <c r="P1356"/>
      <c r="Q1356"/>
      <c r="R1356"/>
    </row>
    <row r="1357" spans="1:18" ht="15" customHeight="1" thickBot="1">
      <c r="A1357" s="413" t="s">
        <v>1311</v>
      </c>
      <c r="B1357" s="419">
        <v>3</v>
      </c>
      <c r="C1357" s="419" t="s">
        <v>10496</v>
      </c>
      <c r="D1357" s="407" t="s">
        <v>10497</v>
      </c>
      <c r="E1357" s="413" t="s">
        <v>1312</v>
      </c>
      <c r="F1357" s="417" t="s">
        <v>23</v>
      </c>
      <c r="G1357" s="418" t="s">
        <v>1434</v>
      </c>
      <c r="H1357" s="416" t="s">
        <v>3287</v>
      </c>
      <c r="I1357" s="431" t="s">
        <v>3286</v>
      </c>
      <c r="J1357" s="430" t="s">
        <v>3287</v>
      </c>
      <c r="K1357" s="404" t="s">
        <v>10498</v>
      </c>
      <c r="L1357"/>
      <c r="M1357"/>
      <c r="N1357"/>
      <c r="O1357"/>
      <c r="P1357"/>
      <c r="Q1357"/>
      <c r="R1357"/>
    </row>
    <row r="1358" spans="1:18" ht="15" customHeight="1" thickBot="1">
      <c r="A1358" s="413" t="s">
        <v>1311</v>
      </c>
      <c r="B1358" s="419">
        <v>4</v>
      </c>
      <c r="C1358" s="419" t="s">
        <v>10499</v>
      </c>
      <c r="D1358" s="407" t="s">
        <v>10500</v>
      </c>
      <c r="E1358" s="413" t="s">
        <v>1312</v>
      </c>
      <c r="F1358" s="417" t="s">
        <v>23</v>
      </c>
      <c r="G1358" s="418" t="s">
        <v>1434</v>
      </c>
      <c r="H1358" s="416" t="s">
        <v>3289</v>
      </c>
      <c r="I1358" s="431" t="s">
        <v>3288</v>
      </c>
      <c r="J1358" s="430" t="s">
        <v>3289</v>
      </c>
      <c r="K1358" s="404" t="s">
        <v>10501</v>
      </c>
      <c r="L1358"/>
      <c r="M1358"/>
      <c r="N1358"/>
      <c r="O1358"/>
      <c r="P1358"/>
      <c r="Q1358"/>
      <c r="R1358"/>
    </row>
    <row r="1359" spans="1:18" ht="15" customHeight="1" thickBot="1">
      <c r="A1359" s="413" t="s">
        <v>1313</v>
      </c>
      <c r="B1359" s="419">
        <v>1</v>
      </c>
      <c r="C1359" s="419" t="s">
        <v>10502</v>
      </c>
      <c r="D1359" s="407" t="s">
        <v>10506</v>
      </c>
      <c r="E1359" s="413" t="s">
        <v>1314</v>
      </c>
      <c r="F1359" s="417" t="s">
        <v>23</v>
      </c>
      <c r="G1359" s="418" t="s">
        <v>1434</v>
      </c>
      <c r="H1359" s="416" t="s">
        <v>3291</v>
      </c>
      <c r="I1359" s="431" t="s">
        <v>3290</v>
      </c>
      <c r="J1359" s="430" t="s">
        <v>3291</v>
      </c>
      <c r="K1359" s="404" t="s">
        <v>10507</v>
      </c>
      <c r="L1359"/>
      <c r="M1359"/>
      <c r="N1359"/>
      <c r="O1359"/>
      <c r="P1359"/>
      <c r="Q1359"/>
      <c r="R1359"/>
    </row>
    <row r="1360" spans="1:18" ht="15" customHeight="1" thickBot="1">
      <c r="A1360" s="413" t="s">
        <v>1313</v>
      </c>
      <c r="B1360" s="419">
        <v>2</v>
      </c>
      <c r="C1360" s="419" t="s">
        <v>10505</v>
      </c>
      <c r="D1360" s="407" t="s">
        <v>10503</v>
      </c>
      <c r="E1360" s="413" t="s">
        <v>1314</v>
      </c>
      <c r="F1360" s="417" t="s">
        <v>23</v>
      </c>
      <c r="G1360" s="418" t="s">
        <v>1434</v>
      </c>
      <c r="H1360" s="416" t="s">
        <v>3293</v>
      </c>
      <c r="I1360" s="431" t="s">
        <v>3292</v>
      </c>
      <c r="J1360" s="430" t="s">
        <v>3293</v>
      </c>
      <c r="K1360" s="404" t="s">
        <v>10504</v>
      </c>
      <c r="L1360"/>
      <c r="M1360"/>
      <c r="N1360"/>
      <c r="O1360"/>
      <c r="P1360"/>
      <c r="Q1360"/>
      <c r="R1360"/>
    </row>
    <row r="1361" spans="1:18" ht="15" customHeight="1" thickBot="1">
      <c r="A1361" s="413" t="s">
        <v>1315</v>
      </c>
      <c r="B1361" s="419">
        <v>1</v>
      </c>
      <c r="C1361" s="419" t="s">
        <v>10508</v>
      </c>
      <c r="D1361" s="407" t="s">
        <v>10512</v>
      </c>
      <c r="E1361" s="413" t="s">
        <v>1316</v>
      </c>
      <c r="F1361" s="417" t="s">
        <v>23</v>
      </c>
      <c r="G1361" s="418" t="s">
        <v>1434</v>
      </c>
      <c r="H1361" s="416" t="s">
        <v>3295</v>
      </c>
      <c r="I1361" s="431" t="s">
        <v>3294</v>
      </c>
      <c r="J1361" s="430" t="s">
        <v>3295</v>
      </c>
      <c r="K1361" s="404" t="s">
        <v>10513</v>
      </c>
      <c r="L1361"/>
      <c r="M1361"/>
      <c r="N1361"/>
      <c r="O1361"/>
      <c r="P1361"/>
      <c r="Q1361"/>
      <c r="R1361"/>
    </row>
    <row r="1362" spans="1:18" ht="15" customHeight="1" thickBot="1">
      <c r="A1362" s="413" t="s">
        <v>1315</v>
      </c>
      <c r="B1362" s="419">
        <v>2</v>
      </c>
      <c r="C1362" s="419" t="s">
        <v>10511</v>
      </c>
      <c r="D1362" s="407" t="s">
        <v>10509</v>
      </c>
      <c r="E1362" s="413" t="s">
        <v>1316</v>
      </c>
      <c r="F1362" s="417" t="s">
        <v>23</v>
      </c>
      <c r="G1362" s="418" t="s">
        <v>1434</v>
      </c>
      <c r="H1362" s="416" t="s">
        <v>3297</v>
      </c>
      <c r="I1362" s="431" t="s">
        <v>3296</v>
      </c>
      <c r="J1362" s="430" t="s">
        <v>3297</v>
      </c>
      <c r="K1362" s="404" t="s">
        <v>10510</v>
      </c>
      <c r="L1362"/>
      <c r="M1362"/>
      <c r="N1362"/>
      <c r="O1362"/>
      <c r="P1362"/>
      <c r="Q1362"/>
      <c r="R1362"/>
    </row>
    <row r="1363" spans="1:18" ht="15" customHeight="1" thickBot="1">
      <c r="A1363" s="413" t="s">
        <v>1317</v>
      </c>
      <c r="B1363" s="419">
        <v>1</v>
      </c>
      <c r="C1363" s="419" t="s">
        <v>10514</v>
      </c>
      <c r="D1363" s="407" t="s">
        <v>10515</v>
      </c>
      <c r="E1363" s="413" t="s">
        <v>1318</v>
      </c>
      <c r="F1363" s="417" t="s">
        <v>23</v>
      </c>
      <c r="G1363" s="418" t="s">
        <v>1434</v>
      </c>
      <c r="H1363" s="416" t="s">
        <v>3299</v>
      </c>
      <c r="I1363" s="431" t="s">
        <v>3298</v>
      </c>
      <c r="J1363" s="430" t="s">
        <v>3299</v>
      </c>
      <c r="K1363" s="404" t="s">
        <v>10516</v>
      </c>
      <c r="L1363"/>
      <c r="M1363"/>
      <c r="N1363"/>
      <c r="O1363"/>
      <c r="P1363"/>
      <c r="Q1363"/>
      <c r="R1363"/>
    </row>
    <row r="1364" spans="1:18" ht="15" customHeight="1" thickBot="1">
      <c r="A1364" s="413" t="s">
        <v>1317</v>
      </c>
      <c r="B1364" s="419">
        <v>2</v>
      </c>
      <c r="C1364" s="419" t="s">
        <v>10517</v>
      </c>
      <c r="D1364" s="407" t="s">
        <v>10518</v>
      </c>
      <c r="E1364" s="413" t="s">
        <v>1318</v>
      </c>
      <c r="F1364" s="417" t="s">
        <v>23</v>
      </c>
      <c r="G1364" s="418" t="s">
        <v>1434</v>
      </c>
      <c r="H1364" s="416" t="s">
        <v>3301</v>
      </c>
      <c r="I1364" s="431" t="s">
        <v>3300</v>
      </c>
      <c r="J1364" s="430" t="s">
        <v>3301</v>
      </c>
      <c r="K1364" s="404" t="s">
        <v>10519</v>
      </c>
      <c r="L1364"/>
      <c r="M1364"/>
      <c r="N1364"/>
      <c r="O1364"/>
      <c r="P1364"/>
      <c r="Q1364"/>
      <c r="R1364"/>
    </row>
    <row r="1365" spans="1:18" ht="15" customHeight="1" thickBot="1">
      <c r="A1365" s="413" t="s">
        <v>1319</v>
      </c>
      <c r="B1365" s="419">
        <v>1</v>
      </c>
      <c r="C1365" s="419" t="s">
        <v>10520</v>
      </c>
      <c r="D1365" s="407" t="s">
        <v>10524</v>
      </c>
      <c r="E1365" s="413" t="s">
        <v>1320</v>
      </c>
      <c r="F1365" s="417" t="s">
        <v>23</v>
      </c>
      <c r="G1365" s="418" t="s">
        <v>1434</v>
      </c>
      <c r="H1365" s="416" t="s">
        <v>3303</v>
      </c>
      <c r="I1365" s="431" t="s">
        <v>3302</v>
      </c>
      <c r="J1365" s="430" t="s">
        <v>3303</v>
      </c>
      <c r="K1365" s="404" t="s">
        <v>10525</v>
      </c>
      <c r="L1365"/>
      <c r="M1365"/>
      <c r="N1365"/>
      <c r="O1365"/>
      <c r="P1365"/>
      <c r="Q1365"/>
      <c r="R1365"/>
    </row>
    <row r="1366" spans="1:18" ht="15" customHeight="1" thickBot="1">
      <c r="A1366" s="413" t="s">
        <v>1319</v>
      </c>
      <c r="B1366" s="419">
        <v>2</v>
      </c>
      <c r="C1366" s="419" t="s">
        <v>10523</v>
      </c>
      <c r="D1366" s="407" t="s">
        <v>10521</v>
      </c>
      <c r="E1366" s="413" t="s">
        <v>1320</v>
      </c>
      <c r="F1366" s="417" t="s">
        <v>23</v>
      </c>
      <c r="G1366" s="418" t="s">
        <v>1434</v>
      </c>
      <c r="H1366" s="416" t="s">
        <v>3305</v>
      </c>
      <c r="I1366" s="431" t="s">
        <v>3304</v>
      </c>
      <c r="J1366" s="430" t="s">
        <v>3305</v>
      </c>
      <c r="K1366" s="404" t="s">
        <v>10522</v>
      </c>
      <c r="L1366"/>
      <c r="M1366"/>
      <c r="N1366"/>
      <c r="O1366"/>
      <c r="P1366"/>
      <c r="Q1366"/>
      <c r="R1366"/>
    </row>
    <row r="1367" spans="1:18" ht="15" customHeight="1" thickBot="1">
      <c r="A1367" s="413" t="s">
        <v>1321</v>
      </c>
      <c r="B1367" s="419">
        <v>1</v>
      </c>
      <c r="C1367" s="419" t="s">
        <v>10526</v>
      </c>
      <c r="D1367" s="407" t="s">
        <v>10527</v>
      </c>
      <c r="E1367" s="413" t="s">
        <v>1322</v>
      </c>
      <c r="F1367" s="417" t="s">
        <v>23</v>
      </c>
      <c r="G1367" s="418" t="s">
        <v>1434</v>
      </c>
      <c r="H1367" s="416" t="s">
        <v>3307</v>
      </c>
      <c r="I1367" s="431" t="s">
        <v>3306</v>
      </c>
      <c r="J1367" s="430" t="s">
        <v>3307</v>
      </c>
      <c r="K1367" s="404" t="s">
        <v>10528</v>
      </c>
      <c r="L1367"/>
      <c r="M1367"/>
      <c r="N1367"/>
      <c r="O1367"/>
      <c r="P1367"/>
      <c r="Q1367"/>
      <c r="R1367"/>
    </row>
    <row r="1368" spans="1:18" ht="15" customHeight="1" thickBot="1">
      <c r="A1368" s="413" t="s">
        <v>1323</v>
      </c>
      <c r="B1368" s="419">
        <v>1</v>
      </c>
      <c r="C1368" s="419" t="s">
        <v>10529</v>
      </c>
      <c r="D1368" s="407" t="s">
        <v>10533</v>
      </c>
      <c r="E1368" s="413" t="s">
        <v>1324</v>
      </c>
      <c r="F1368" s="417" t="s">
        <v>23</v>
      </c>
      <c r="G1368" s="418" t="s">
        <v>1434</v>
      </c>
      <c r="H1368" s="416" t="s">
        <v>3309</v>
      </c>
      <c r="I1368" s="431" t="s">
        <v>3308</v>
      </c>
      <c r="J1368" s="430" t="s">
        <v>3309</v>
      </c>
      <c r="K1368" s="404" t="s">
        <v>10534</v>
      </c>
      <c r="L1368"/>
      <c r="M1368"/>
      <c r="N1368"/>
      <c r="O1368"/>
      <c r="P1368"/>
      <c r="Q1368"/>
      <c r="R1368"/>
    </row>
    <row r="1369" spans="1:18" ht="15" customHeight="1" thickBot="1">
      <c r="A1369" s="413" t="s">
        <v>1323</v>
      </c>
      <c r="B1369" s="419">
        <v>2</v>
      </c>
      <c r="C1369" s="419" t="s">
        <v>10532</v>
      </c>
      <c r="D1369" s="407" t="s">
        <v>10539</v>
      </c>
      <c r="E1369" s="413" t="s">
        <v>1324</v>
      </c>
      <c r="F1369" s="417" t="s">
        <v>23</v>
      </c>
      <c r="G1369" s="418" t="s">
        <v>1434</v>
      </c>
      <c r="H1369" s="416" t="s">
        <v>3311</v>
      </c>
      <c r="I1369" s="431" t="s">
        <v>3310</v>
      </c>
      <c r="J1369" s="430" t="s">
        <v>3311</v>
      </c>
      <c r="K1369" s="404" t="s">
        <v>10540</v>
      </c>
      <c r="L1369"/>
      <c r="M1369"/>
      <c r="N1369"/>
      <c r="O1369"/>
      <c r="P1369"/>
      <c r="Q1369"/>
      <c r="R1369"/>
    </row>
    <row r="1370" spans="1:18" ht="15" customHeight="1" thickBot="1">
      <c r="A1370" s="413" t="s">
        <v>1323</v>
      </c>
      <c r="B1370" s="419">
        <v>3</v>
      </c>
      <c r="C1370" s="419" t="s">
        <v>10535</v>
      </c>
      <c r="D1370" s="407" t="s">
        <v>10530</v>
      </c>
      <c r="E1370" s="413" t="s">
        <v>1324</v>
      </c>
      <c r="F1370" s="417" t="s">
        <v>23</v>
      </c>
      <c r="G1370" s="418" t="s">
        <v>1434</v>
      </c>
      <c r="H1370" s="416" t="s">
        <v>3313</v>
      </c>
      <c r="I1370" s="431" t="s">
        <v>3312</v>
      </c>
      <c r="J1370" s="430" t="s">
        <v>3313</v>
      </c>
      <c r="K1370" s="404" t="s">
        <v>10531</v>
      </c>
      <c r="L1370"/>
      <c r="M1370"/>
      <c r="N1370"/>
      <c r="O1370"/>
      <c r="P1370"/>
      <c r="Q1370"/>
      <c r="R1370"/>
    </row>
    <row r="1371" spans="1:18" ht="15" customHeight="1" thickBot="1">
      <c r="A1371" s="413" t="s">
        <v>1323</v>
      </c>
      <c r="B1371" s="419">
        <v>4</v>
      </c>
      <c r="C1371" s="419" t="s">
        <v>10538</v>
      </c>
      <c r="D1371" s="407" t="s">
        <v>10545</v>
      </c>
      <c r="E1371" s="413" t="s">
        <v>1324</v>
      </c>
      <c r="F1371" s="417" t="s">
        <v>23</v>
      </c>
      <c r="G1371" s="418" t="s">
        <v>1434</v>
      </c>
      <c r="H1371" s="416" t="s">
        <v>3315</v>
      </c>
      <c r="I1371" s="431" t="s">
        <v>3314</v>
      </c>
      <c r="J1371" s="430" t="s">
        <v>3315</v>
      </c>
      <c r="K1371" s="404" t="s">
        <v>10546</v>
      </c>
      <c r="L1371"/>
      <c r="M1371"/>
      <c r="N1371"/>
      <c r="O1371"/>
      <c r="P1371"/>
      <c r="Q1371"/>
      <c r="R1371"/>
    </row>
    <row r="1372" spans="1:18" ht="15" customHeight="1" thickBot="1">
      <c r="A1372" s="413" t="s">
        <v>1323</v>
      </c>
      <c r="B1372" s="419">
        <v>5</v>
      </c>
      <c r="C1372" s="419" t="s">
        <v>10541</v>
      </c>
      <c r="D1372" s="407" t="s">
        <v>10542</v>
      </c>
      <c r="E1372" s="413" t="s">
        <v>1324</v>
      </c>
      <c r="F1372" s="417" t="s">
        <v>23</v>
      </c>
      <c r="G1372" s="418" t="s">
        <v>1434</v>
      </c>
      <c r="H1372" s="416" t="s">
        <v>3317</v>
      </c>
      <c r="I1372" s="431" t="s">
        <v>3316</v>
      </c>
      <c r="J1372" s="430" t="s">
        <v>3317</v>
      </c>
      <c r="K1372" s="404" t="s">
        <v>10543</v>
      </c>
      <c r="L1372"/>
      <c r="M1372"/>
      <c r="N1372"/>
      <c r="O1372"/>
      <c r="P1372"/>
      <c r="Q1372"/>
      <c r="R1372"/>
    </row>
    <row r="1373" spans="1:18" ht="15" customHeight="1" thickBot="1">
      <c r="A1373" s="413" t="s">
        <v>1323</v>
      </c>
      <c r="B1373" s="419">
        <v>6</v>
      </c>
      <c r="C1373" s="419" t="s">
        <v>10544</v>
      </c>
      <c r="D1373" s="407" t="s">
        <v>10536</v>
      </c>
      <c r="E1373" s="413" t="s">
        <v>1324</v>
      </c>
      <c r="F1373" s="417" t="s">
        <v>23</v>
      </c>
      <c r="G1373" s="418" t="s">
        <v>1434</v>
      </c>
      <c r="H1373" s="416" t="s">
        <v>3319</v>
      </c>
      <c r="I1373" s="431" t="s">
        <v>3318</v>
      </c>
      <c r="J1373" s="430" t="s">
        <v>3319</v>
      </c>
      <c r="K1373" s="404" t="s">
        <v>10537</v>
      </c>
      <c r="L1373"/>
      <c r="M1373"/>
      <c r="N1373"/>
      <c r="O1373"/>
      <c r="P1373"/>
      <c r="Q1373"/>
      <c r="R1373"/>
    </row>
    <row r="1374" spans="1:18" ht="15" customHeight="1" thickBot="1">
      <c r="A1374" s="413" t="s">
        <v>1325</v>
      </c>
      <c r="B1374" s="419">
        <v>1</v>
      </c>
      <c r="C1374" s="419" t="s">
        <v>10547</v>
      </c>
      <c r="D1374" s="407" t="s">
        <v>10548</v>
      </c>
      <c r="E1374" s="413" t="s">
        <v>1326</v>
      </c>
      <c r="F1374" s="417" t="s">
        <v>23</v>
      </c>
      <c r="G1374" s="418" t="s">
        <v>1434</v>
      </c>
      <c r="H1374" s="416" t="s">
        <v>3321</v>
      </c>
      <c r="I1374" s="431" t="s">
        <v>3320</v>
      </c>
      <c r="J1374" s="430" t="s">
        <v>3321</v>
      </c>
      <c r="K1374" s="404" t="s">
        <v>10549</v>
      </c>
      <c r="L1374"/>
      <c r="M1374"/>
      <c r="N1374"/>
      <c r="O1374"/>
      <c r="P1374"/>
      <c r="Q1374"/>
      <c r="R1374"/>
    </row>
    <row r="1375" spans="1:18" ht="15" customHeight="1" thickBot="1">
      <c r="A1375" s="413" t="s">
        <v>1325</v>
      </c>
      <c r="B1375" s="419">
        <v>2</v>
      </c>
      <c r="C1375" s="419" t="s">
        <v>10550</v>
      </c>
      <c r="D1375" s="407" t="s">
        <v>10551</v>
      </c>
      <c r="E1375" s="413" t="s">
        <v>1326</v>
      </c>
      <c r="F1375" s="417" t="s">
        <v>23</v>
      </c>
      <c r="G1375" s="418" t="s">
        <v>1434</v>
      </c>
      <c r="H1375" s="416" t="s">
        <v>3323</v>
      </c>
      <c r="I1375" s="431" t="s">
        <v>3322</v>
      </c>
      <c r="J1375" s="430" t="s">
        <v>3323</v>
      </c>
      <c r="K1375" s="404" t="s">
        <v>10549</v>
      </c>
      <c r="L1375"/>
      <c r="M1375"/>
      <c r="N1375"/>
      <c r="O1375"/>
      <c r="P1375"/>
      <c r="Q1375"/>
      <c r="R1375"/>
    </row>
    <row r="1376" spans="1:18" ht="15" customHeight="1" thickBot="1">
      <c r="A1376" s="413" t="s">
        <v>1327</v>
      </c>
      <c r="B1376" s="419">
        <v>1</v>
      </c>
      <c r="C1376" s="419" t="s">
        <v>10552</v>
      </c>
      <c r="D1376" s="407" t="s">
        <v>10556</v>
      </c>
      <c r="E1376" s="413" t="s">
        <v>1328</v>
      </c>
      <c r="F1376" s="417" t="s">
        <v>23</v>
      </c>
      <c r="G1376" s="418" t="s">
        <v>1434</v>
      </c>
      <c r="H1376" s="416" t="s">
        <v>3325</v>
      </c>
      <c r="I1376" s="431" t="s">
        <v>3324</v>
      </c>
      <c r="J1376" s="430" t="s">
        <v>3325</v>
      </c>
      <c r="K1376" s="404" t="s">
        <v>10557</v>
      </c>
      <c r="L1376"/>
      <c r="M1376"/>
      <c r="N1376"/>
      <c r="O1376"/>
      <c r="P1376"/>
      <c r="Q1376"/>
      <c r="R1376"/>
    </row>
    <row r="1377" spans="1:18" ht="15" customHeight="1" thickBot="1">
      <c r="A1377" s="413" t="s">
        <v>1327</v>
      </c>
      <c r="B1377" s="419">
        <v>2</v>
      </c>
      <c r="C1377" s="419" t="s">
        <v>10555</v>
      </c>
      <c r="D1377" s="407" t="s">
        <v>10553</v>
      </c>
      <c r="E1377" s="413" t="s">
        <v>1328</v>
      </c>
      <c r="F1377" s="417" t="s">
        <v>23</v>
      </c>
      <c r="G1377" s="418" t="s">
        <v>1434</v>
      </c>
      <c r="H1377" s="416" t="s">
        <v>3327</v>
      </c>
      <c r="I1377" s="431" t="s">
        <v>3326</v>
      </c>
      <c r="J1377" s="430" t="s">
        <v>3327</v>
      </c>
      <c r="K1377" s="404" t="s">
        <v>10554</v>
      </c>
      <c r="L1377"/>
      <c r="M1377"/>
      <c r="N1377"/>
      <c r="O1377"/>
      <c r="P1377"/>
      <c r="Q1377"/>
      <c r="R1377"/>
    </row>
    <row r="1378" spans="1:18" ht="15" customHeight="1" thickBot="1">
      <c r="A1378" s="413" t="s">
        <v>1329</v>
      </c>
      <c r="B1378" s="419">
        <v>1</v>
      </c>
      <c r="C1378" s="419" t="s">
        <v>10558</v>
      </c>
      <c r="D1378" s="407" t="s">
        <v>10559</v>
      </c>
      <c r="E1378" s="413" t="s">
        <v>1330</v>
      </c>
      <c r="F1378" s="417" t="s">
        <v>23</v>
      </c>
      <c r="G1378" s="418" t="s">
        <v>1434</v>
      </c>
      <c r="H1378" s="416" t="s">
        <v>3329</v>
      </c>
      <c r="I1378" s="431" t="s">
        <v>3328</v>
      </c>
      <c r="J1378" s="430" t="s">
        <v>3329</v>
      </c>
      <c r="K1378" s="404" t="s">
        <v>10560</v>
      </c>
      <c r="L1378"/>
      <c r="M1378"/>
      <c r="N1378"/>
      <c r="O1378"/>
      <c r="P1378"/>
      <c r="Q1378"/>
      <c r="R1378"/>
    </row>
    <row r="1379" spans="1:18" ht="15" customHeight="1" thickBot="1">
      <c r="A1379" s="413" t="s">
        <v>1329</v>
      </c>
      <c r="B1379" s="419">
        <v>2</v>
      </c>
      <c r="C1379" s="419" t="s">
        <v>10561</v>
      </c>
      <c r="D1379" s="407" t="s">
        <v>10562</v>
      </c>
      <c r="E1379" s="413" t="s">
        <v>1330</v>
      </c>
      <c r="F1379" s="417" t="s">
        <v>23</v>
      </c>
      <c r="G1379" s="418" t="s">
        <v>1434</v>
      </c>
      <c r="H1379" s="416" t="s">
        <v>3331</v>
      </c>
      <c r="I1379" s="431" t="s">
        <v>3330</v>
      </c>
      <c r="J1379" s="430" t="s">
        <v>3331</v>
      </c>
      <c r="K1379" s="404" t="s">
        <v>10560</v>
      </c>
      <c r="L1379"/>
      <c r="M1379"/>
      <c r="N1379"/>
      <c r="O1379"/>
      <c r="P1379"/>
      <c r="Q1379"/>
      <c r="R1379"/>
    </row>
    <row r="1380" spans="1:18" ht="15" customHeight="1" thickBot="1">
      <c r="A1380" s="413" t="s">
        <v>1331</v>
      </c>
      <c r="B1380" s="419">
        <v>1</v>
      </c>
      <c r="C1380" s="419" t="s">
        <v>10563</v>
      </c>
      <c r="D1380" s="407" t="s">
        <v>10567</v>
      </c>
      <c r="E1380" s="413" t="s">
        <v>1332</v>
      </c>
      <c r="F1380" s="417" t="s">
        <v>23</v>
      </c>
      <c r="G1380" s="418" t="s">
        <v>1434</v>
      </c>
      <c r="H1380" s="416" t="s">
        <v>3333</v>
      </c>
      <c r="I1380" s="431" t="s">
        <v>3332</v>
      </c>
      <c r="J1380" s="430" t="s">
        <v>3333</v>
      </c>
      <c r="K1380" s="404" t="s">
        <v>10568</v>
      </c>
      <c r="L1380"/>
      <c r="M1380"/>
      <c r="N1380"/>
      <c r="O1380"/>
      <c r="P1380"/>
      <c r="Q1380"/>
      <c r="R1380"/>
    </row>
    <row r="1381" spans="1:18" ht="15" customHeight="1" thickBot="1">
      <c r="A1381" s="413" t="s">
        <v>1331</v>
      </c>
      <c r="B1381" s="419">
        <v>2</v>
      </c>
      <c r="C1381" s="419" t="s">
        <v>10566</v>
      </c>
      <c r="D1381" s="407" t="s">
        <v>10564</v>
      </c>
      <c r="E1381" s="413" t="s">
        <v>1332</v>
      </c>
      <c r="F1381" s="417" t="s">
        <v>23</v>
      </c>
      <c r="G1381" s="418" t="s">
        <v>1434</v>
      </c>
      <c r="H1381" s="416" t="s">
        <v>3335</v>
      </c>
      <c r="I1381" s="431" t="s">
        <v>3334</v>
      </c>
      <c r="J1381" s="430" t="s">
        <v>3335</v>
      </c>
      <c r="K1381" s="404" t="s">
        <v>10565</v>
      </c>
      <c r="L1381"/>
      <c r="M1381"/>
      <c r="N1381"/>
      <c r="O1381"/>
      <c r="P1381"/>
      <c r="Q1381"/>
      <c r="R1381"/>
    </row>
    <row r="1382" spans="1:18" ht="15" customHeight="1" thickBot="1">
      <c r="A1382" s="413" t="s">
        <v>1333</v>
      </c>
      <c r="B1382" s="419">
        <v>1</v>
      </c>
      <c r="C1382" s="419" t="s">
        <v>10569</v>
      </c>
      <c r="D1382" s="407" t="s">
        <v>10570</v>
      </c>
      <c r="E1382" s="413" t="s">
        <v>1334</v>
      </c>
      <c r="F1382" s="417" t="s">
        <v>18</v>
      </c>
      <c r="G1382" s="418" t="s">
        <v>1434</v>
      </c>
      <c r="H1382" s="416" t="s">
        <v>3336</v>
      </c>
      <c r="I1382" s="431" t="s">
        <v>1334</v>
      </c>
      <c r="J1382" s="430" t="s">
        <v>3336</v>
      </c>
      <c r="K1382" s="404" t="s">
        <v>10571</v>
      </c>
      <c r="L1382"/>
      <c r="M1382"/>
      <c r="N1382"/>
      <c r="O1382"/>
      <c r="P1382"/>
      <c r="Q1382"/>
      <c r="R1382"/>
    </row>
    <row r="1383" spans="1:18" ht="15" customHeight="1" thickBot="1">
      <c r="A1383" s="413" t="s">
        <v>1335</v>
      </c>
      <c r="B1383" s="419">
        <v>1</v>
      </c>
      <c r="C1383" s="419" t="s">
        <v>10572</v>
      </c>
      <c r="D1383" s="407" t="s">
        <v>10576</v>
      </c>
      <c r="E1383" s="413" t="s">
        <v>1336</v>
      </c>
      <c r="F1383" s="417" t="s">
        <v>23</v>
      </c>
      <c r="G1383" s="418" t="s">
        <v>1434</v>
      </c>
      <c r="H1383" s="416" t="s">
        <v>3338</v>
      </c>
      <c r="I1383" s="431" t="s">
        <v>3337</v>
      </c>
      <c r="J1383" s="430" t="s">
        <v>3338</v>
      </c>
      <c r="K1383" s="404" t="s">
        <v>10577</v>
      </c>
      <c r="L1383"/>
      <c r="M1383"/>
      <c r="N1383"/>
      <c r="O1383"/>
      <c r="P1383"/>
      <c r="Q1383"/>
      <c r="R1383"/>
    </row>
    <row r="1384" spans="1:18" ht="15" customHeight="1" thickBot="1">
      <c r="A1384" s="413" t="s">
        <v>1335</v>
      </c>
      <c r="B1384" s="419">
        <v>2</v>
      </c>
      <c r="C1384" s="419" t="s">
        <v>10575</v>
      </c>
      <c r="D1384" s="407" t="s">
        <v>10573</v>
      </c>
      <c r="E1384" s="413" t="s">
        <v>1336</v>
      </c>
      <c r="F1384" s="417" t="s">
        <v>23</v>
      </c>
      <c r="G1384" s="418" t="s">
        <v>1434</v>
      </c>
      <c r="H1384" s="416" t="s">
        <v>3340</v>
      </c>
      <c r="I1384" s="431" t="s">
        <v>3339</v>
      </c>
      <c r="J1384" s="430" t="s">
        <v>3340</v>
      </c>
      <c r="K1384" s="404" t="s">
        <v>10574</v>
      </c>
      <c r="L1384"/>
      <c r="M1384"/>
      <c r="N1384"/>
      <c r="O1384"/>
      <c r="P1384"/>
      <c r="Q1384"/>
      <c r="R1384"/>
    </row>
    <row r="1385" spans="1:18" ht="15" customHeight="1" thickBot="1">
      <c r="A1385" s="413" t="s">
        <v>1337</v>
      </c>
      <c r="B1385" s="419">
        <v>1</v>
      </c>
      <c r="C1385" s="419" t="s">
        <v>10578</v>
      </c>
      <c r="D1385" s="407" t="s">
        <v>10582</v>
      </c>
      <c r="E1385" s="413" t="s">
        <v>1338</v>
      </c>
      <c r="F1385" s="417" t="s">
        <v>23</v>
      </c>
      <c r="G1385" s="418" t="s">
        <v>1434</v>
      </c>
      <c r="H1385" s="416" t="s">
        <v>3342</v>
      </c>
      <c r="I1385" s="431" t="s">
        <v>3341</v>
      </c>
      <c r="J1385" s="430" t="s">
        <v>3342</v>
      </c>
      <c r="K1385" s="404" t="s">
        <v>10583</v>
      </c>
      <c r="L1385"/>
      <c r="M1385"/>
      <c r="N1385"/>
      <c r="O1385"/>
      <c r="P1385"/>
      <c r="Q1385"/>
      <c r="R1385"/>
    </row>
    <row r="1386" spans="1:18" ht="15" customHeight="1" thickBot="1">
      <c r="A1386" s="413" t="s">
        <v>1337</v>
      </c>
      <c r="B1386" s="419">
        <v>2</v>
      </c>
      <c r="C1386" s="419" t="s">
        <v>10581</v>
      </c>
      <c r="D1386" s="407" t="s">
        <v>10579</v>
      </c>
      <c r="E1386" s="413" t="s">
        <v>1338</v>
      </c>
      <c r="F1386" s="417" t="s">
        <v>23</v>
      </c>
      <c r="G1386" s="418" t="s">
        <v>1434</v>
      </c>
      <c r="H1386" s="416" t="s">
        <v>3344</v>
      </c>
      <c r="I1386" s="431" t="s">
        <v>3343</v>
      </c>
      <c r="J1386" s="430" t="s">
        <v>3344</v>
      </c>
      <c r="K1386" s="404" t="s">
        <v>10580</v>
      </c>
      <c r="L1386"/>
      <c r="M1386"/>
      <c r="N1386"/>
      <c r="O1386"/>
      <c r="P1386"/>
      <c r="Q1386"/>
      <c r="R1386"/>
    </row>
    <row r="1387" spans="1:18" ht="15" customHeight="1" thickBot="1">
      <c r="A1387" s="413" t="s">
        <v>1337</v>
      </c>
      <c r="B1387" s="419">
        <v>3</v>
      </c>
      <c r="C1387" s="419" t="s">
        <v>10584</v>
      </c>
      <c r="D1387" s="407" t="s">
        <v>10588</v>
      </c>
      <c r="E1387" s="413" t="s">
        <v>1338</v>
      </c>
      <c r="F1387" s="417" t="s">
        <v>23</v>
      </c>
      <c r="G1387" s="418" t="s">
        <v>1434</v>
      </c>
      <c r="H1387" s="416" t="s">
        <v>3346</v>
      </c>
      <c r="I1387" s="431" t="s">
        <v>3345</v>
      </c>
      <c r="J1387" s="430" t="s">
        <v>3346</v>
      </c>
      <c r="K1387" s="404" t="s">
        <v>10589</v>
      </c>
      <c r="L1387"/>
      <c r="M1387"/>
      <c r="N1387"/>
      <c r="O1387"/>
      <c r="P1387"/>
      <c r="Q1387"/>
      <c r="R1387"/>
    </row>
    <row r="1388" spans="1:18" ht="15" customHeight="1" thickBot="1">
      <c r="A1388" s="413" t="s">
        <v>1337</v>
      </c>
      <c r="B1388" s="419">
        <v>4</v>
      </c>
      <c r="C1388" s="419" t="s">
        <v>10587</v>
      </c>
      <c r="D1388" s="407" t="s">
        <v>10591</v>
      </c>
      <c r="E1388" s="413" t="s">
        <v>1338</v>
      </c>
      <c r="F1388" s="417" t="s">
        <v>23</v>
      </c>
      <c r="G1388" s="418" t="s">
        <v>1434</v>
      </c>
      <c r="H1388" s="416" t="s">
        <v>5638</v>
      </c>
      <c r="I1388" s="431" t="s">
        <v>3347</v>
      </c>
      <c r="J1388" s="430" t="s">
        <v>5638</v>
      </c>
      <c r="K1388" s="404" t="s">
        <v>10592</v>
      </c>
      <c r="L1388"/>
      <c r="M1388"/>
      <c r="N1388"/>
      <c r="O1388"/>
      <c r="P1388"/>
      <c r="Q1388"/>
      <c r="R1388"/>
    </row>
    <row r="1389" spans="1:18" ht="15" customHeight="1" thickBot="1">
      <c r="A1389" s="413" t="s">
        <v>1337</v>
      </c>
      <c r="B1389" s="419">
        <v>5</v>
      </c>
      <c r="C1389" s="419" t="s">
        <v>10590</v>
      </c>
      <c r="D1389" s="407" t="s">
        <v>10585</v>
      </c>
      <c r="E1389" s="413" t="s">
        <v>1338</v>
      </c>
      <c r="F1389" s="417" t="s">
        <v>23</v>
      </c>
      <c r="G1389" s="418" t="s">
        <v>1434</v>
      </c>
      <c r="H1389" s="416" t="s">
        <v>3349</v>
      </c>
      <c r="I1389" s="431" t="s">
        <v>3348</v>
      </c>
      <c r="J1389" s="430" t="s">
        <v>3349</v>
      </c>
      <c r="K1389" s="404" t="s">
        <v>10586</v>
      </c>
      <c r="L1389"/>
      <c r="M1389"/>
      <c r="N1389"/>
      <c r="O1389"/>
      <c r="P1389"/>
      <c r="Q1389"/>
      <c r="R1389"/>
    </row>
    <row r="1390" spans="1:18" ht="15" customHeight="1" thickBot="1">
      <c r="A1390" s="413" t="s">
        <v>1339</v>
      </c>
      <c r="B1390" s="419">
        <v>1</v>
      </c>
      <c r="C1390" s="419" t="s">
        <v>10593</v>
      </c>
      <c r="D1390" s="407" t="s">
        <v>10594</v>
      </c>
      <c r="E1390" s="413" t="s">
        <v>1340</v>
      </c>
      <c r="F1390" s="417" t="s">
        <v>174</v>
      </c>
      <c r="G1390" s="418" t="s">
        <v>1434</v>
      </c>
      <c r="H1390" s="416" t="s">
        <v>4058</v>
      </c>
      <c r="I1390" s="431" t="s">
        <v>1340</v>
      </c>
      <c r="J1390" s="430" t="s">
        <v>4058</v>
      </c>
      <c r="K1390" s="404" t="s">
        <v>10595</v>
      </c>
      <c r="L1390"/>
      <c r="M1390"/>
      <c r="N1390"/>
      <c r="O1390"/>
      <c r="P1390"/>
      <c r="Q1390"/>
      <c r="R1390"/>
    </row>
    <row r="1391" spans="1:18" ht="15" customHeight="1" thickBot="1">
      <c r="A1391" s="413" t="s">
        <v>1341</v>
      </c>
      <c r="B1391" s="419">
        <v>1</v>
      </c>
      <c r="C1391" s="419" t="s">
        <v>10596</v>
      </c>
      <c r="D1391" s="407" t="s">
        <v>10597</v>
      </c>
      <c r="E1391" s="413" t="s">
        <v>1342</v>
      </c>
      <c r="F1391" s="417" t="s">
        <v>23</v>
      </c>
      <c r="G1391" s="418" t="s">
        <v>1434</v>
      </c>
      <c r="H1391" s="416" t="s">
        <v>3351</v>
      </c>
      <c r="I1391" s="431" t="s">
        <v>3350</v>
      </c>
      <c r="J1391" s="430" t="s">
        <v>3351</v>
      </c>
      <c r="K1391" s="404" t="s">
        <v>10598</v>
      </c>
      <c r="L1391"/>
      <c r="M1391"/>
      <c r="N1391"/>
      <c r="O1391"/>
      <c r="P1391"/>
      <c r="Q1391"/>
      <c r="R1391"/>
    </row>
    <row r="1392" spans="1:18" ht="15" customHeight="1" thickBot="1">
      <c r="A1392" s="413" t="s">
        <v>1341</v>
      </c>
      <c r="B1392" s="419">
        <v>2</v>
      </c>
      <c r="C1392" s="419" t="s">
        <v>10599</v>
      </c>
      <c r="D1392" s="407" t="s">
        <v>10600</v>
      </c>
      <c r="E1392" s="413" t="s">
        <v>1342</v>
      </c>
      <c r="F1392" s="417" t="s">
        <v>23</v>
      </c>
      <c r="G1392" s="418" t="s">
        <v>1434</v>
      </c>
      <c r="H1392" s="416" t="s">
        <v>3353</v>
      </c>
      <c r="I1392" s="431" t="s">
        <v>3352</v>
      </c>
      <c r="J1392" s="430" t="s">
        <v>3353</v>
      </c>
      <c r="K1392" s="404" t="s">
        <v>10601</v>
      </c>
      <c r="L1392"/>
      <c r="M1392"/>
      <c r="N1392"/>
      <c r="O1392"/>
      <c r="P1392"/>
      <c r="Q1392"/>
      <c r="R1392"/>
    </row>
    <row r="1393" spans="1:18" ht="15" customHeight="1" thickBot="1">
      <c r="A1393" s="413" t="s">
        <v>1343</v>
      </c>
      <c r="B1393" s="419">
        <v>1</v>
      </c>
      <c r="C1393" s="419" t="s">
        <v>10602</v>
      </c>
      <c r="D1393" s="407" t="s">
        <v>10603</v>
      </c>
      <c r="E1393" s="413" t="s">
        <v>1344</v>
      </c>
      <c r="F1393" s="417" t="s">
        <v>34</v>
      </c>
      <c r="G1393" s="418" t="s">
        <v>1434</v>
      </c>
      <c r="H1393" s="416" t="s">
        <v>4059</v>
      </c>
      <c r="I1393" s="431" t="s">
        <v>1344</v>
      </c>
      <c r="J1393" s="430" t="s">
        <v>4059</v>
      </c>
      <c r="K1393" s="404" t="s">
        <v>10604</v>
      </c>
      <c r="L1393"/>
      <c r="M1393"/>
      <c r="N1393"/>
      <c r="O1393"/>
      <c r="P1393"/>
      <c r="Q1393"/>
      <c r="R1393"/>
    </row>
    <row r="1394" spans="1:18" ht="15" customHeight="1" thickBot="1">
      <c r="A1394" s="413" t="s">
        <v>1345</v>
      </c>
      <c r="B1394" s="419">
        <v>1</v>
      </c>
      <c r="C1394" s="419" t="s">
        <v>10605</v>
      </c>
      <c r="D1394" s="407" t="s">
        <v>10606</v>
      </c>
      <c r="E1394" s="413" t="s">
        <v>1346</v>
      </c>
      <c r="F1394" s="417" t="s">
        <v>23</v>
      </c>
      <c r="G1394" s="418" t="s">
        <v>1434</v>
      </c>
      <c r="H1394" s="416" t="s">
        <v>3355</v>
      </c>
      <c r="I1394" s="431" t="s">
        <v>3354</v>
      </c>
      <c r="J1394" s="430" t="s">
        <v>3355</v>
      </c>
      <c r="K1394" s="404" t="s">
        <v>10607</v>
      </c>
      <c r="L1394"/>
      <c r="M1394"/>
      <c r="N1394"/>
      <c r="O1394"/>
      <c r="P1394"/>
      <c r="Q1394"/>
      <c r="R1394"/>
    </row>
    <row r="1395" spans="1:18" ht="15" customHeight="1" thickBot="1">
      <c r="A1395" s="413" t="s">
        <v>1347</v>
      </c>
      <c r="B1395" s="419">
        <v>1</v>
      </c>
      <c r="C1395" s="419" t="s">
        <v>10608</v>
      </c>
      <c r="D1395" s="407" t="s">
        <v>10609</v>
      </c>
      <c r="E1395" s="413" t="s">
        <v>1348</v>
      </c>
      <c r="F1395" s="417" t="s">
        <v>34</v>
      </c>
      <c r="G1395" s="418" t="s">
        <v>1434</v>
      </c>
      <c r="H1395" s="416" t="s">
        <v>4060</v>
      </c>
      <c r="I1395" s="431" t="s">
        <v>1348</v>
      </c>
      <c r="J1395" s="430" t="s">
        <v>4060</v>
      </c>
      <c r="K1395" s="404" t="s">
        <v>10610</v>
      </c>
      <c r="L1395"/>
      <c r="M1395"/>
      <c r="N1395"/>
      <c r="O1395"/>
      <c r="P1395"/>
      <c r="Q1395"/>
      <c r="R1395"/>
    </row>
    <row r="1396" spans="1:18" ht="15" customHeight="1" thickBot="1">
      <c r="A1396" s="413" t="s">
        <v>1349</v>
      </c>
      <c r="B1396" s="419">
        <v>1</v>
      </c>
      <c r="C1396" s="419" t="s">
        <v>10611</v>
      </c>
      <c r="D1396" s="407" t="s">
        <v>10612</v>
      </c>
      <c r="E1396" s="413" t="s">
        <v>1350</v>
      </c>
      <c r="F1396" s="417" t="s">
        <v>23</v>
      </c>
      <c r="G1396" s="418" t="s">
        <v>1434</v>
      </c>
      <c r="H1396" s="416" t="s">
        <v>3357</v>
      </c>
      <c r="I1396" s="431" t="s">
        <v>3356</v>
      </c>
      <c r="J1396" s="430" t="s">
        <v>3357</v>
      </c>
      <c r="K1396" s="404" t="s">
        <v>10613</v>
      </c>
      <c r="L1396"/>
      <c r="M1396"/>
      <c r="N1396"/>
      <c r="O1396"/>
      <c r="P1396"/>
      <c r="Q1396"/>
      <c r="R1396"/>
    </row>
    <row r="1397" spans="1:18" ht="15" customHeight="1" thickBot="1">
      <c r="A1397" s="413" t="s">
        <v>1349</v>
      </c>
      <c r="B1397" s="419">
        <v>2</v>
      </c>
      <c r="C1397" s="419" t="s">
        <v>10614</v>
      </c>
      <c r="D1397" s="407" t="s">
        <v>10615</v>
      </c>
      <c r="E1397" s="413" t="s">
        <v>1350</v>
      </c>
      <c r="F1397" s="417" t="s">
        <v>23</v>
      </c>
      <c r="G1397" s="418" t="s">
        <v>1434</v>
      </c>
      <c r="H1397" s="416" t="s">
        <v>3359</v>
      </c>
      <c r="I1397" s="431" t="s">
        <v>3358</v>
      </c>
      <c r="J1397" s="430" t="s">
        <v>3359</v>
      </c>
      <c r="K1397" s="404" t="s">
        <v>10616</v>
      </c>
      <c r="L1397"/>
      <c r="M1397"/>
      <c r="N1397"/>
      <c r="O1397"/>
      <c r="P1397"/>
      <c r="Q1397"/>
      <c r="R1397"/>
    </row>
    <row r="1398" spans="1:18" ht="15" customHeight="1" thickBot="1">
      <c r="A1398" s="413" t="s">
        <v>1351</v>
      </c>
      <c r="B1398" s="419">
        <v>1</v>
      </c>
      <c r="C1398" s="419" t="s">
        <v>10617</v>
      </c>
      <c r="D1398" s="407" t="s">
        <v>10621</v>
      </c>
      <c r="E1398" s="413" t="s">
        <v>1352</v>
      </c>
      <c r="F1398" s="417" t="s">
        <v>23</v>
      </c>
      <c r="G1398" s="418" t="s">
        <v>1434</v>
      </c>
      <c r="H1398" s="416" t="s">
        <v>3361</v>
      </c>
      <c r="I1398" s="431" t="s">
        <v>3360</v>
      </c>
      <c r="J1398" s="430" t="s">
        <v>3361</v>
      </c>
      <c r="K1398" s="404" t="s">
        <v>10622</v>
      </c>
      <c r="L1398"/>
      <c r="M1398"/>
      <c r="N1398"/>
      <c r="O1398"/>
      <c r="P1398"/>
      <c r="Q1398"/>
      <c r="R1398"/>
    </row>
    <row r="1399" spans="1:18" ht="15" customHeight="1" thickBot="1">
      <c r="A1399" s="413" t="s">
        <v>1351</v>
      </c>
      <c r="B1399" s="419">
        <v>2</v>
      </c>
      <c r="C1399" s="419" t="s">
        <v>10620</v>
      </c>
      <c r="D1399" s="407" t="s">
        <v>10618</v>
      </c>
      <c r="E1399" s="413" t="s">
        <v>1352</v>
      </c>
      <c r="F1399" s="417" t="s">
        <v>23</v>
      </c>
      <c r="G1399" s="418" t="s">
        <v>1434</v>
      </c>
      <c r="H1399" s="416" t="s">
        <v>3363</v>
      </c>
      <c r="I1399" s="431" t="s">
        <v>3362</v>
      </c>
      <c r="J1399" s="430" t="s">
        <v>3363</v>
      </c>
      <c r="K1399" s="404" t="s">
        <v>10619</v>
      </c>
      <c r="L1399"/>
      <c r="M1399"/>
      <c r="N1399"/>
      <c r="O1399"/>
      <c r="P1399"/>
      <c r="Q1399"/>
      <c r="R1399"/>
    </row>
    <row r="1400" spans="1:18" ht="15" customHeight="1" thickBot="1">
      <c r="A1400" s="413" t="s">
        <v>1354</v>
      </c>
      <c r="B1400" s="419">
        <v>1</v>
      </c>
      <c r="C1400" s="419" t="s">
        <v>10623</v>
      </c>
      <c r="D1400" s="407" t="s">
        <v>10624</v>
      </c>
      <c r="E1400" s="413" t="s">
        <v>1355</v>
      </c>
      <c r="F1400" s="417" t="s">
        <v>23</v>
      </c>
      <c r="G1400" s="418" t="s">
        <v>1434</v>
      </c>
      <c r="H1400" s="416" t="s">
        <v>3365</v>
      </c>
      <c r="I1400" s="431" t="s">
        <v>3364</v>
      </c>
      <c r="J1400" s="430" t="s">
        <v>3365</v>
      </c>
      <c r="K1400" s="404" t="s">
        <v>10625</v>
      </c>
      <c r="L1400"/>
      <c r="M1400"/>
      <c r="N1400"/>
      <c r="O1400"/>
      <c r="P1400"/>
      <c r="Q1400"/>
      <c r="R1400"/>
    </row>
    <row r="1401" spans="1:18" ht="15" customHeight="1" thickBot="1">
      <c r="A1401" s="413" t="s">
        <v>1354</v>
      </c>
      <c r="B1401" s="419">
        <v>2</v>
      </c>
      <c r="C1401" s="419" t="s">
        <v>10626</v>
      </c>
      <c r="D1401" s="407" t="s">
        <v>10627</v>
      </c>
      <c r="E1401" s="413" t="s">
        <v>1355</v>
      </c>
      <c r="F1401" s="417" t="s">
        <v>23</v>
      </c>
      <c r="G1401" s="418" t="s">
        <v>1434</v>
      </c>
      <c r="H1401" s="416" t="s">
        <v>3367</v>
      </c>
      <c r="I1401" s="431" t="s">
        <v>3366</v>
      </c>
      <c r="J1401" s="430" t="s">
        <v>3367</v>
      </c>
      <c r="K1401" s="404" t="s">
        <v>10628</v>
      </c>
      <c r="L1401"/>
      <c r="M1401"/>
      <c r="N1401"/>
      <c r="O1401"/>
      <c r="P1401"/>
      <c r="Q1401"/>
      <c r="R1401"/>
    </row>
    <row r="1402" spans="1:18" ht="15" customHeight="1" thickBot="1">
      <c r="A1402" s="413" t="s">
        <v>1356</v>
      </c>
      <c r="B1402" s="419">
        <v>1</v>
      </c>
      <c r="C1402" s="419" t="s">
        <v>10629</v>
      </c>
      <c r="D1402" s="407" t="s">
        <v>10630</v>
      </c>
      <c r="E1402" s="413" t="s">
        <v>1357</v>
      </c>
      <c r="F1402" s="417" t="s">
        <v>18</v>
      </c>
      <c r="G1402" s="418" t="s">
        <v>1434</v>
      </c>
      <c r="H1402" s="416" t="s">
        <v>3368</v>
      </c>
      <c r="I1402" s="431" t="s">
        <v>1357</v>
      </c>
      <c r="J1402" s="430" t="s">
        <v>3368</v>
      </c>
      <c r="K1402" s="404" t="s">
        <v>10631</v>
      </c>
      <c r="L1402"/>
      <c r="M1402"/>
      <c r="N1402"/>
      <c r="O1402"/>
      <c r="P1402"/>
      <c r="Q1402"/>
      <c r="R1402"/>
    </row>
    <row r="1403" spans="1:18" ht="15" customHeight="1" thickBot="1">
      <c r="A1403" s="413" t="s">
        <v>1358</v>
      </c>
      <c r="B1403" s="419">
        <v>1</v>
      </c>
      <c r="C1403" s="419" t="s">
        <v>10632</v>
      </c>
      <c r="D1403" s="407" t="s">
        <v>10633</v>
      </c>
      <c r="E1403" s="413" t="s">
        <v>1359</v>
      </c>
      <c r="F1403" s="417" t="s">
        <v>34</v>
      </c>
      <c r="G1403" s="418" t="s">
        <v>1434</v>
      </c>
      <c r="H1403" s="416" t="s">
        <v>4061</v>
      </c>
      <c r="I1403" s="431" t="s">
        <v>1359</v>
      </c>
      <c r="J1403" s="430" t="s">
        <v>4061</v>
      </c>
      <c r="K1403" s="404" t="s">
        <v>10634</v>
      </c>
      <c r="L1403"/>
      <c r="M1403"/>
      <c r="N1403"/>
      <c r="O1403"/>
      <c r="P1403"/>
      <c r="Q1403"/>
      <c r="R1403"/>
    </row>
    <row r="1404" spans="1:18" ht="15" customHeight="1" thickBot="1">
      <c r="A1404" s="413" t="s">
        <v>1360</v>
      </c>
      <c r="B1404" s="419">
        <v>1</v>
      </c>
      <c r="C1404" s="419" t="s">
        <v>10635</v>
      </c>
      <c r="D1404" s="407" t="s">
        <v>10642</v>
      </c>
      <c r="E1404" s="413" t="s">
        <v>1361</v>
      </c>
      <c r="F1404" s="417" t="s">
        <v>23</v>
      </c>
      <c r="G1404" s="418" t="s">
        <v>1434</v>
      </c>
      <c r="H1404" s="416" t="s">
        <v>3370</v>
      </c>
      <c r="I1404" s="431" t="s">
        <v>3369</v>
      </c>
      <c r="J1404" s="430" t="s">
        <v>3370</v>
      </c>
      <c r="K1404" s="404" t="s">
        <v>10643</v>
      </c>
      <c r="L1404"/>
      <c r="M1404"/>
      <c r="N1404"/>
      <c r="O1404"/>
      <c r="P1404"/>
      <c r="Q1404"/>
      <c r="R1404"/>
    </row>
    <row r="1405" spans="1:18" ht="15" customHeight="1" thickBot="1">
      <c r="A1405" s="413" t="s">
        <v>1360</v>
      </c>
      <c r="B1405" s="419">
        <v>2</v>
      </c>
      <c r="C1405" s="419" t="s">
        <v>10638</v>
      </c>
      <c r="D1405" s="407" t="s">
        <v>10639</v>
      </c>
      <c r="E1405" s="413" t="s">
        <v>1361</v>
      </c>
      <c r="F1405" s="417" t="s">
        <v>23</v>
      </c>
      <c r="G1405" s="418" t="s">
        <v>1434</v>
      </c>
      <c r="H1405" s="416" t="s">
        <v>3372</v>
      </c>
      <c r="I1405" s="431" t="s">
        <v>3371</v>
      </c>
      <c r="J1405" s="430" t="s">
        <v>3372</v>
      </c>
      <c r="K1405" s="404" t="s">
        <v>10640</v>
      </c>
      <c r="L1405"/>
      <c r="M1405"/>
      <c r="N1405"/>
      <c r="O1405"/>
      <c r="P1405"/>
      <c r="Q1405"/>
      <c r="R1405"/>
    </row>
    <row r="1406" spans="1:18" ht="15" customHeight="1" thickBot="1">
      <c r="A1406" s="413" t="s">
        <v>1360</v>
      </c>
      <c r="B1406" s="419">
        <v>3</v>
      </c>
      <c r="C1406" s="419" t="s">
        <v>10641</v>
      </c>
      <c r="D1406" s="407" t="s">
        <v>10636</v>
      </c>
      <c r="E1406" s="413" t="s">
        <v>1361</v>
      </c>
      <c r="F1406" s="417" t="s">
        <v>23</v>
      </c>
      <c r="G1406" s="418" t="s">
        <v>1434</v>
      </c>
      <c r="H1406" s="416" t="s">
        <v>3374</v>
      </c>
      <c r="I1406" s="431" t="s">
        <v>3373</v>
      </c>
      <c r="J1406" s="430" t="s">
        <v>3374</v>
      </c>
      <c r="K1406" s="404" t="s">
        <v>10637</v>
      </c>
      <c r="L1406"/>
      <c r="M1406"/>
      <c r="N1406"/>
      <c r="O1406"/>
      <c r="P1406"/>
      <c r="Q1406"/>
      <c r="R1406"/>
    </row>
    <row r="1407" spans="1:18" ht="15" customHeight="1" thickBot="1">
      <c r="A1407" s="413" t="s">
        <v>1360</v>
      </c>
      <c r="B1407" s="419">
        <v>4</v>
      </c>
      <c r="C1407" s="419" t="s">
        <v>10644</v>
      </c>
      <c r="D1407" s="407" t="s">
        <v>10645</v>
      </c>
      <c r="E1407" s="413" t="s">
        <v>1361</v>
      </c>
      <c r="F1407" s="417" t="s">
        <v>23</v>
      </c>
      <c r="G1407" s="418" t="s">
        <v>1434</v>
      </c>
      <c r="H1407" s="416" t="s">
        <v>3376</v>
      </c>
      <c r="I1407" s="431" t="s">
        <v>3375</v>
      </c>
      <c r="J1407" s="430" t="s">
        <v>3376</v>
      </c>
      <c r="K1407" s="404" t="s">
        <v>10646</v>
      </c>
      <c r="L1407"/>
      <c r="M1407"/>
      <c r="N1407"/>
      <c r="O1407"/>
      <c r="P1407"/>
      <c r="Q1407"/>
      <c r="R1407"/>
    </row>
    <row r="1408" spans="1:18" ht="15" customHeight="1" thickBot="1">
      <c r="A1408" s="413" t="s">
        <v>1362</v>
      </c>
      <c r="B1408" s="419">
        <v>1</v>
      </c>
      <c r="C1408" s="419" t="s">
        <v>10647</v>
      </c>
      <c r="D1408" s="407" t="s">
        <v>10648</v>
      </c>
      <c r="E1408" s="413" t="s">
        <v>1363</v>
      </c>
      <c r="F1408" s="417" t="s">
        <v>23</v>
      </c>
      <c r="G1408" s="418" t="s">
        <v>1434</v>
      </c>
      <c r="H1408" s="416" t="s">
        <v>3378</v>
      </c>
      <c r="I1408" s="431" t="s">
        <v>3377</v>
      </c>
      <c r="J1408" s="430" t="s">
        <v>3378</v>
      </c>
      <c r="K1408" s="404" t="s">
        <v>10649</v>
      </c>
      <c r="L1408"/>
      <c r="M1408"/>
      <c r="N1408"/>
      <c r="O1408"/>
      <c r="P1408"/>
      <c r="Q1408"/>
      <c r="R1408"/>
    </row>
    <row r="1409" spans="1:18" ht="15" customHeight="1" thickBot="1">
      <c r="A1409" s="413" t="s">
        <v>1362</v>
      </c>
      <c r="B1409" s="419">
        <v>2</v>
      </c>
      <c r="C1409" s="419" t="s">
        <v>10650</v>
      </c>
      <c r="D1409" s="407" t="s">
        <v>10651</v>
      </c>
      <c r="E1409" s="413" t="s">
        <v>1363</v>
      </c>
      <c r="F1409" s="417" t="s">
        <v>23</v>
      </c>
      <c r="G1409" s="418" t="s">
        <v>1434</v>
      </c>
      <c r="H1409" s="416" t="s">
        <v>3380</v>
      </c>
      <c r="I1409" s="431" t="s">
        <v>3379</v>
      </c>
      <c r="J1409" s="430" t="s">
        <v>3380</v>
      </c>
      <c r="K1409" s="404" t="s">
        <v>10652</v>
      </c>
      <c r="L1409"/>
      <c r="M1409"/>
      <c r="N1409"/>
      <c r="O1409"/>
      <c r="P1409"/>
      <c r="Q1409"/>
      <c r="R1409"/>
    </row>
    <row r="1410" spans="1:18" ht="15" customHeight="1" thickBot="1">
      <c r="A1410" s="413" t="s">
        <v>1364</v>
      </c>
      <c r="B1410" s="419">
        <v>1</v>
      </c>
      <c r="C1410" s="419" t="s">
        <v>10653</v>
      </c>
      <c r="D1410" s="407" t="s">
        <v>10657</v>
      </c>
      <c r="E1410" s="413" t="s">
        <v>1365</v>
      </c>
      <c r="F1410" s="417" t="s">
        <v>23</v>
      </c>
      <c r="G1410" s="418" t="s">
        <v>1434</v>
      </c>
      <c r="H1410" s="416" t="s">
        <v>3822</v>
      </c>
      <c r="I1410" s="431" t="s">
        <v>3821</v>
      </c>
      <c r="J1410" s="430" t="s">
        <v>3822</v>
      </c>
      <c r="K1410" s="404" t="s">
        <v>10658</v>
      </c>
      <c r="L1410"/>
      <c r="M1410"/>
      <c r="N1410"/>
      <c r="O1410"/>
      <c r="P1410"/>
      <c r="Q1410"/>
      <c r="R1410"/>
    </row>
    <row r="1411" spans="1:18" ht="15" customHeight="1" thickBot="1">
      <c r="A1411" s="413" t="s">
        <v>1364</v>
      </c>
      <c r="B1411" s="419">
        <v>2</v>
      </c>
      <c r="C1411" s="419" t="s">
        <v>10656</v>
      </c>
      <c r="D1411" s="407" t="s">
        <v>10654</v>
      </c>
      <c r="E1411" s="413" t="s">
        <v>1365</v>
      </c>
      <c r="F1411" s="417" t="s">
        <v>23</v>
      </c>
      <c r="G1411" s="418" t="s">
        <v>1434</v>
      </c>
      <c r="H1411" s="416" t="s">
        <v>3382</v>
      </c>
      <c r="I1411" s="431" t="s">
        <v>3381</v>
      </c>
      <c r="J1411" s="430" t="s">
        <v>3382</v>
      </c>
      <c r="K1411" s="404" t="s">
        <v>10655</v>
      </c>
      <c r="L1411"/>
      <c r="M1411"/>
      <c r="N1411"/>
      <c r="O1411"/>
      <c r="P1411"/>
      <c r="Q1411"/>
      <c r="R1411"/>
    </row>
    <row r="1412" spans="1:18" ht="15" customHeight="1" thickBot="1">
      <c r="A1412" s="413" t="s">
        <v>1366</v>
      </c>
      <c r="B1412" s="419">
        <v>1</v>
      </c>
      <c r="C1412" s="419" t="s">
        <v>10659</v>
      </c>
      <c r="D1412" s="407" t="s">
        <v>10660</v>
      </c>
      <c r="E1412" s="413" t="s">
        <v>1367</v>
      </c>
      <c r="F1412" s="417" t="s">
        <v>23</v>
      </c>
      <c r="G1412" s="418" t="s">
        <v>1434</v>
      </c>
      <c r="H1412" s="416" t="s">
        <v>3384</v>
      </c>
      <c r="I1412" s="431" t="s">
        <v>3383</v>
      </c>
      <c r="J1412" s="430" t="s">
        <v>3384</v>
      </c>
      <c r="K1412" s="404" t="s">
        <v>10661</v>
      </c>
      <c r="L1412"/>
      <c r="M1412"/>
      <c r="N1412"/>
      <c r="O1412"/>
      <c r="P1412"/>
      <c r="Q1412"/>
      <c r="R1412"/>
    </row>
    <row r="1413" spans="1:18" ht="15" customHeight="1" thickBot="1">
      <c r="A1413" s="413" t="s">
        <v>1368</v>
      </c>
      <c r="B1413" s="419">
        <v>1</v>
      </c>
      <c r="C1413" s="419" t="s">
        <v>10662</v>
      </c>
      <c r="D1413" s="407" t="s">
        <v>10663</v>
      </c>
      <c r="E1413" s="413" t="s">
        <v>1369</v>
      </c>
      <c r="F1413" s="417" t="s">
        <v>23</v>
      </c>
      <c r="G1413" s="418" t="s">
        <v>1434</v>
      </c>
      <c r="H1413" s="416" t="s">
        <v>3386</v>
      </c>
      <c r="I1413" s="431" t="s">
        <v>3385</v>
      </c>
      <c r="J1413" s="430" t="s">
        <v>3386</v>
      </c>
      <c r="K1413" s="404" t="s">
        <v>10664</v>
      </c>
      <c r="L1413"/>
      <c r="M1413"/>
      <c r="N1413"/>
      <c r="O1413"/>
      <c r="P1413"/>
      <c r="Q1413"/>
      <c r="R1413"/>
    </row>
    <row r="1414" spans="1:18" ht="15" customHeight="1" thickBot="1">
      <c r="A1414" s="413" t="s">
        <v>1370</v>
      </c>
      <c r="B1414" s="419">
        <v>1</v>
      </c>
      <c r="C1414" s="419" t="s">
        <v>10665</v>
      </c>
      <c r="D1414" s="407" t="s">
        <v>10669</v>
      </c>
      <c r="E1414" s="413" t="s">
        <v>1371</v>
      </c>
      <c r="F1414" s="417" t="s">
        <v>23</v>
      </c>
      <c r="G1414" s="418" t="s">
        <v>1434</v>
      </c>
      <c r="H1414" s="416" t="s">
        <v>5640</v>
      </c>
      <c r="I1414" s="431" t="s">
        <v>5641</v>
      </c>
      <c r="J1414" s="430" t="s">
        <v>5640</v>
      </c>
      <c r="K1414" s="404" t="s">
        <v>10670</v>
      </c>
      <c r="L1414"/>
      <c r="M1414"/>
      <c r="N1414"/>
      <c r="O1414"/>
      <c r="P1414"/>
      <c r="Q1414"/>
      <c r="R1414"/>
    </row>
    <row r="1415" spans="1:18" ht="15" customHeight="1" thickBot="1">
      <c r="A1415" s="413" t="s">
        <v>1370</v>
      </c>
      <c r="B1415" s="419">
        <v>2</v>
      </c>
      <c r="C1415" s="419" t="s">
        <v>10668</v>
      </c>
      <c r="D1415" s="407" t="s">
        <v>10666</v>
      </c>
      <c r="E1415" s="413" t="s">
        <v>1371</v>
      </c>
      <c r="F1415" s="417" t="s">
        <v>23</v>
      </c>
      <c r="G1415" s="418" t="s">
        <v>1434</v>
      </c>
      <c r="H1415" s="416" t="s">
        <v>3388</v>
      </c>
      <c r="I1415" s="431" t="s">
        <v>3387</v>
      </c>
      <c r="J1415" s="430" t="s">
        <v>3388</v>
      </c>
      <c r="K1415" s="404" t="s">
        <v>10667</v>
      </c>
      <c r="L1415"/>
      <c r="M1415"/>
      <c r="N1415"/>
      <c r="O1415"/>
      <c r="P1415"/>
      <c r="Q1415"/>
      <c r="R1415"/>
    </row>
    <row r="1416" spans="1:18" ht="15" customHeight="1" thickBot="1">
      <c r="A1416" s="413" t="s">
        <v>1372</v>
      </c>
      <c r="B1416" s="419">
        <v>1</v>
      </c>
      <c r="C1416" s="419" t="s">
        <v>10671</v>
      </c>
      <c r="D1416" s="407" t="s">
        <v>10672</v>
      </c>
      <c r="E1416" s="413" t="s">
        <v>1373</v>
      </c>
      <c r="F1416" s="417" t="s">
        <v>23</v>
      </c>
      <c r="G1416" s="418" t="s">
        <v>1434</v>
      </c>
      <c r="H1416" s="416" t="s">
        <v>3390</v>
      </c>
      <c r="I1416" s="431" t="s">
        <v>3389</v>
      </c>
      <c r="J1416" s="430" t="s">
        <v>3390</v>
      </c>
      <c r="K1416" s="404" t="s">
        <v>10673</v>
      </c>
      <c r="L1416"/>
      <c r="M1416"/>
      <c r="N1416"/>
      <c r="O1416"/>
      <c r="P1416"/>
      <c r="Q1416"/>
      <c r="R1416"/>
    </row>
    <row r="1417" spans="1:18" ht="15" customHeight="1" thickBot="1">
      <c r="A1417" s="413" t="s">
        <v>1372</v>
      </c>
      <c r="B1417" s="419">
        <v>2</v>
      </c>
      <c r="C1417" s="419" t="s">
        <v>10674</v>
      </c>
      <c r="D1417" s="407" t="s">
        <v>10675</v>
      </c>
      <c r="E1417" s="413" t="s">
        <v>1373</v>
      </c>
      <c r="F1417" s="417" t="s">
        <v>23</v>
      </c>
      <c r="G1417" s="418" t="s">
        <v>1434</v>
      </c>
      <c r="H1417" s="416" t="s">
        <v>3392</v>
      </c>
      <c r="I1417" s="431" t="s">
        <v>3391</v>
      </c>
      <c r="J1417" s="430" t="s">
        <v>3392</v>
      </c>
      <c r="K1417" s="404" t="s">
        <v>10676</v>
      </c>
      <c r="L1417"/>
      <c r="M1417"/>
      <c r="N1417"/>
      <c r="O1417"/>
      <c r="P1417"/>
      <c r="Q1417"/>
      <c r="R1417"/>
    </row>
    <row r="1418" spans="1:18" ht="15" customHeight="1" thickBot="1">
      <c r="A1418" s="413" t="s">
        <v>1374</v>
      </c>
      <c r="B1418" s="419">
        <v>1</v>
      </c>
      <c r="C1418" s="419" t="s">
        <v>10677</v>
      </c>
      <c r="D1418" s="407" t="s">
        <v>10678</v>
      </c>
      <c r="E1418" s="413" t="s">
        <v>1375</v>
      </c>
      <c r="F1418" s="417" t="s">
        <v>23</v>
      </c>
      <c r="G1418" s="418" t="s">
        <v>1434</v>
      </c>
      <c r="H1418" s="416" t="s">
        <v>3394</v>
      </c>
      <c r="I1418" s="431" t="s">
        <v>3393</v>
      </c>
      <c r="J1418" s="430" t="s">
        <v>3394</v>
      </c>
      <c r="K1418" s="404" t="s">
        <v>10679</v>
      </c>
      <c r="L1418"/>
      <c r="M1418"/>
      <c r="N1418"/>
      <c r="O1418"/>
      <c r="P1418"/>
      <c r="Q1418"/>
      <c r="R1418"/>
    </row>
    <row r="1419" spans="1:18" ht="15" customHeight="1" thickBot="1">
      <c r="A1419" s="413" t="s">
        <v>1374</v>
      </c>
      <c r="B1419" s="419">
        <v>2</v>
      </c>
      <c r="C1419" s="419" t="s">
        <v>10680</v>
      </c>
      <c r="D1419" s="407" t="s">
        <v>10683</v>
      </c>
      <c r="E1419" s="413" t="s">
        <v>1375</v>
      </c>
      <c r="F1419" s="417" t="s">
        <v>23</v>
      </c>
      <c r="G1419" s="418" t="s">
        <v>1434</v>
      </c>
      <c r="H1419" s="416" t="s">
        <v>3396</v>
      </c>
      <c r="I1419" s="431" t="s">
        <v>3395</v>
      </c>
      <c r="J1419" s="430" t="s">
        <v>3396</v>
      </c>
      <c r="K1419" s="404" t="s">
        <v>10684</v>
      </c>
      <c r="L1419"/>
      <c r="M1419"/>
      <c r="N1419"/>
      <c r="O1419"/>
      <c r="P1419"/>
      <c r="Q1419"/>
      <c r="R1419"/>
    </row>
    <row r="1420" spans="1:18" ht="15" customHeight="1" thickBot="1">
      <c r="A1420" s="413" t="s">
        <v>1374</v>
      </c>
      <c r="B1420" s="419">
        <v>3</v>
      </c>
      <c r="C1420" s="419" t="s">
        <v>10682</v>
      </c>
      <c r="D1420" s="407" t="s">
        <v>10681</v>
      </c>
      <c r="E1420" s="413" t="s">
        <v>1375</v>
      </c>
      <c r="F1420" s="417" t="s">
        <v>23</v>
      </c>
      <c r="G1420" s="418" t="s">
        <v>1434</v>
      </c>
      <c r="H1420" s="416" t="s">
        <v>3398</v>
      </c>
      <c r="I1420" s="431" t="s">
        <v>3397</v>
      </c>
      <c r="J1420" s="430" t="s">
        <v>3398</v>
      </c>
      <c r="K1420" s="404" t="s">
        <v>10679</v>
      </c>
      <c r="L1420"/>
      <c r="M1420"/>
      <c r="N1420"/>
      <c r="O1420"/>
      <c r="P1420"/>
      <c r="Q1420"/>
      <c r="R1420"/>
    </row>
    <row r="1421" spans="1:18" ht="15" customHeight="1" thickBot="1">
      <c r="A1421" s="413" t="s">
        <v>1376</v>
      </c>
      <c r="B1421" s="419">
        <v>1</v>
      </c>
      <c r="C1421" s="419" t="s">
        <v>10685</v>
      </c>
      <c r="D1421" s="407" t="s">
        <v>10686</v>
      </c>
      <c r="E1421" s="413" t="s">
        <v>1377</v>
      </c>
      <c r="F1421" s="417" t="s">
        <v>23</v>
      </c>
      <c r="G1421" s="418" t="s">
        <v>1434</v>
      </c>
      <c r="H1421" s="416" t="s">
        <v>3400</v>
      </c>
      <c r="I1421" s="431" t="s">
        <v>3399</v>
      </c>
      <c r="J1421" s="430" t="s">
        <v>3400</v>
      </c>
      <c r="K1421" s="404" t="s">
        <v>10687</v>
      </c>
      <c r="L1421"/>
      <c r="M1421"/>
      <c r="N1421"/>
      <c r="O1421"/>
      <c r="P1421"/>
      <c r="Q1421"/>
      <c r="R1421"/>
    </row>
    <row r="1422" spans="1:18" ht="15" customHeight="1" thickBot="1">
      <c r="A1422" s="413" t="s">
        <v>1376</v>
      </c>
      <c r="B1422" s="419">
        <v>2</v>
      </c>
      <c r="C1422" s="419" t="s">
        <v>10688</v>
      </c>
      <c r="D1422" s="407" t="s">
        <v>10689</v>
      </c>
      <c r="E1422" s="413" t="s">
        <v>1377</v>
      </c>
      <c r="F1422" s="417" t="s">
        <v>23</v>
      </c>
      <c r="G1422" s="418" t="s">
        <v>1434</v>
      </c>
      <c r="H1422" s="416" t="s">
        <v>3402</v>
      </c>
      <c r="I1422" s="431" t="s">
        <v>3401</v>
      </c>
      <c r="J1422" s="430" t="s">
        <v>3402</v>
      </c>
      <c r="K1422" s="404" t="s">
        <v>10690</v>
      </c>
      <c r="L1422"/>
      <c r="M1422"/>
      <c r="N1422"/>
      <c r="O1422"/>
      <c r="P1422"/>
      <c r="Q1422"/>
      <c r="R1422"/>
    </row>
    <row r="1423" spans="1:18" ht="15" customHeight="1" thickBot="1">
      <c r="A1423" s="413" t="s">
        <v>1378</v>
      </c>
      <c r="B1423" s="419">
        <v>1</v>
      </c>
      <c r="C1423" s="419" t="s">
        <v>10691</v>
      </c>
      <c r="D1423" s="407" t="s">
        <v>10692</v>
      </c>
      <c r="E1423" s="413" t="s">
        <v>1379</v>
      </c>
      <c r="F1423" s="417" t="s">
        <v>23</v>
      </c>
      <c r="G1423" s="418" t="s">
        <v>1434</v>
      </c>
      <c r="H1423" s="416" t="s">
        <v>3404</v>
      </c>
      <c r="I1423" s="431" t="s">
        <v>3403</v>
      </c>
      <c r="J1423" s="430" t="s">
        <v>3404</v>
      </c>
      <c r="K1423" s="404" t="s">
        <v>10693</v>
      </c>
      <c r="L1423"/>
      <c r="M1423"/>
      <c r="N1423"/>
      <c r="O1423"/>
      <c r="P1423"/>
      <c r="Q1423"/>
      <c r="R1423"/>
    </row>
    <row r="1424" spans="1:18" ht="15" customHeight="1" thickBot="1">
      <c r="A1424" s="413" t="s">
        <v>1378</v>
      </c>
      <c r="B1424" s="419">
        <v>2</v>
      </c>
      <c r="C1424" s="419" t="s">
        <v>10694</v>
      </c>
      <c r="D1424" s="407" t="s">
        <v>10695</v>
      </c>
      <c r="E1424" s="413" t="s">
        <v>1379</v>
      </c>
      <c r="F1424" s="417" t="s">
        <v>23</v>
      </c>
      <c r="G1424" s="418" t="s">
        <v>1434</v>
      </c>
      <c r="H1424" s="416" t="s">
        <v>3406</v>
      </c>
      <c r="I1424" s="431" t="s">
        <v>3405</v>
      </c>
      <c r="J1424" s="430" t="s">
        <v>3406</v>
      </c>
      <c r="K1424" s="404" t="s">
        <v>10693</v>
      </c>
      <c r="L1424"/>
      <c r="M1424"/>
      <c r="N1424"/>
      <c r="O1424"/>
      <c r="P1424"/>
      <c r="Q1424"/>
      <c r="R1424"/>
    </row>
    <row r="1425" spans="1:18" ht="15" customHeight="1" thickBot="1">
      <c r="A1425" s="413" t="s">
        <v>1380</v>
      </c>
      <c r="B1425" s="419">
        <v>1</v>
      </c>
      <c r="C1425" s="419" t="s">
        <v>10696</v>
      </c>
      <c r="D1425" s="407" t="s">
        <v>10697</v>
      </c>
      <c r="E1425" s="413" t="s">
        <v>1381</v>
      </c>
      <c r="F1425" s="417" t="s">
        <v>18</v>
      </c>
      <c r="G1425" s="418" t="s">
        <v>1434</v>
      </c>
      <c r="H1425" s="416" t="s">
        <v>3407</v>
      </c>
      <c r="I1425" s="431" t="s">
        <v>1381</v>
      </c>
      <c r="J1425" s="430" t="s">
        <v>3407</v>
      </c>
      <c r="K1425" s="404" t="s">
        <v>10698</v>
      </c>
      <c r="L1425"/>
      <c r="M1425"/>
      <c r="N1425"/>
      <c r="O1425"/>
      <c r="P1425"/>
      <c r="Q1425"/>
      <c r="R1425"/>
    </row>
    <row r="1426" spans="1:18" ht="15" customHeight="1" thickBot="1">
      <c r="A1426" s="413" t="s">
        <v>1382</v>
      </c>
      <c r="B1426" s="419">
        <v>1</v>
      </c>
      <c r="C1426" s="419" t="s">
        <v>10699</v>
      </c>
      <c r="D1426" s="407" t="s">
        <v>10700</v>
      </c>
      <c r="E1426" s="413" t="s">
        <v>1383</v>
      </c>
      <c r="F1426" s="417" t="s">
        <v>23</v>
      </c>
      <c r="G1426" s="418" t="s">
        <v>1434</v>
      </c>
      <c r="H1426" s="416" t="s">
        <v>3409</v>
      </c>
      <c r="I1426" s="431" t="s">
        <v>3408</v>
      </c>
      <c r="J1426" s="430" t="s">
        <v>3409</v>
      </c>
      <c r="K1426" s="404" t="s">
        <v>10701</v>
      </c>
      <c r="L1426"/>
      <c r="M1426"/>
      <c r="N1426"/>
      <c r="O1426"/>
      <c r="P1426"/>
      <c r="Q1426"/>
      <c r="R1426"/>
    </row>
    <row r="1427" spans="1:18" ht="15" customHeight="1" thickBot="1">
      <c r="A1427" s="413" t="s">
        <v>1382</v>
      </c>
      <c r="B1427" s="419">
        <v>2</v>
      </c>
      <c r="C1427" s="419" t="s">
        <v>10702</v>
      </c>
      <c r="D1427" s="407" t="s">
        <v>10703</v>
      </c>
      <c r="E1427" s="413" t="s">
        <v>1383</v>
      </c>
      <c r="F1427" s="417" t="s">
        <v>23</v>
      </c>
      <c r="G1427" s="418" t="s">
        <v>1434</v>
      </c>
      <c r="H1427" s="416" t="s">
        <v>3411</v>
      </c>
      <c r="I1427" s="431" t="s">
        <v>3410</v>
      </c>
      <c r="J1427" s="430" t="s">
        <v>3411</v>
      </c>
      <c r="K1427" s="404" t="s">
        <v>10704</v>
      </c>
      <c r="L1427"/>
      <c r="M1427"/>
      <c r="N1427"/>
      <c r="O1427"/>
      <c r="P1427"/>
      <c r="Q1427"/>
      <c r="R1427"/>
    </row>
    <row r="1428" spans="1:18" ht="15" customHeight="1" thickBot="1">
      <c r="A1428" s="413" t="s">
        <v>1384</v>
      </c>
      <c r="B1428" s="419">
        <v>1</v>
      </c>
      <c r="C1428" s="419" t="s">
        <v>10705</v>
      </c>
      <c r="D1428" s="407" t="s">
        <v>10712</v>
      </c>
      <c r="E1428" s="413" t="s">
        <v>1385</v>
      </c>
      <c r="F1428" s="417" t="s">
        <v>23</v>
      </c>
      <c r="G1428" s="418" t="s">
        <v>1434</v>
      </c>
      <c r="H1428" s="416" t="s">
        <v>3413</v>
      </c>
      <c r="I1428" s="431" t="s">
        <v>3412</v>
      </c>
      <c r="J1428" s="430" t="s">
        <v>3413</v>
      </c>
      <c r="K1428" s="404" t="s">
        <v>10713</v>
      </c>
      <c r="L1428"/>
      <c r="M1428"/>
      <c r="N1428"/>
      <c r="O1428"/>
      <c r="P1428"/>
      <c r="Q1428"/>
      <c r="R1428"/>
    </row>
    <row r="1429" spans="1:18" ht="15" customHeight="1" thickBot="1">
      <c r="A1429" s="413" t="s">
        <v>1384</v>
      </c>
      <c r="B1429" s="419">
        <v>2</v>
      </c>
      <c r="C1429" s="419" t="s">
        <v>10708</v>
      </c>
      <c r="D1429" s="407" t="s">
        <v>10709</v>
      </c>
      <c r="E1429" s="413" t="s">
        <v>1385</v>
      </c>
      <c r="F1429" s="417" t="s">
        <v>23</v>
      </c>
      <c r="G1429" s="418" t="s">
        <v>1434</v>
      </c>
      <c r="H1429" s="416" t="s">
        <v>3415</v>
      </c>
      <c r="I1429" s="431" t="s">
        <v>3414</v>
      </c>
      <c r="J1429" s="430" t="s">
        <v>3415</v>
      </c>
      <c r="K1429" s="404" t="s">
        <v>10710</v>
      </c>
      <c r="L1429"/>
      <c r="M1429"/>
      <c r="N1429"/>
      <c r="O1429"/>
      <c r="P1429"/>
      <c r="Q1429"/>
      <c r="R1429"/>
    </row>
    <row r="1430" spans="1:18" ht="15" customHeight="1" thickBot="1">
      <c r="A1430" s="413" t="s">
        <v>1384</v>
      </c>
      <c r="B1430" s="419">
        <v>3</v>
      </c>
      <c r="C1430" s="419" t="s">
        <v>10711</v>
      </c>
      <c r="D1430" s="407" t="s">
        <v>10706</v>
      </c>
      <c r="E1430" s="413" t="s">
        <v>1385</v>
      </c>
      <c r="F1430" s="417" t="s">
        <v>23</v>
      </c>
      <c r="G1430" s="418" t="s">
        <v>1434</v>
      </c>
      <c r="H1430" s="416" t="s">
        <v>3417</v>
      </c>
      <c r="I1430" s="431" t="s">
        <v>3416</v>
      </c>
      <c r="J1430" s="430" t="s">
        <v>3417</v>
      </c>
      <c r="K1430" s="404" t="s">
        <v>10707</v>
      </c>
      <c r="L1430"/>
      <c r="M1430"/>
      <c r="N1430"/>
      <c r="O1430"/>
      <c r="P1430"/>
      <c r="Q1430"/>
      <c r="R1430"/>
    </row>
    <row r="1431" spans="1:18" ht="15" customHeight="1">
      <c r="A1431" s="413" t="s">
        <v>1386</v>
      </c>
      <c r="B1431" s="419">
        <v>1</v>
      </c>
      <c r="C1431" s="419" t="s">
        <v>10714</v>
      </c>
      <c r="D1431" s="407" t="s">
        <v>10715</v>
      </c>
      <c r="E1431" s="413" t="s">
        <v>1387</v>
      </c>
      <c r="F1431" s="417" t="s">
        <v>18</v>
      </c>
      <c r="G1431" s="418" t="s">
        <v>1434</v>
      </c>
      <c r="H1431" s="416" t="s">
        <v>5642</v>
      </c>
      <c r="I1431" s="431" t="s">
        <v>1387</v>
      </c>
      <c r="J1431" s="430" t="s">
        <v>5642</v>
      </c>
      <c r="K1431" s="407" t="s">
        <v>10716</v>
      </c>
      <c r="L1431"/>
      <c r="M1431"/>
      <c r="N1431"/>
      <c r="O1431"/>
      <c r="P1431"/>
      <c r="Q1431"/>
      <c r="R1431"/>
    </row>
    <row r="1432" spans="1:18" ht="15" customHeight="1">
      <c r="A1432" s="413" t="s">
        <v>1388</v>
      </c>
      <c r="B1432" s="419">
        <v>1</v>
      </c>
      <c r="C1432" s="419" t="s">
        <v>10717</v>
      </c>
      <c r="D1432" s="407" t="s">
        <v>10718</v>
      </c>
      <c r="E1432" s="413" t="s">
        <v>1389</v>
      </c>
      <c r="F1432" s="417" t="s">
        <v>23</v>
      </c>
      <c r="G1432" s="418" t="s">
        <v>1434</v>
      </c>
      <c r="H1432" s="416" t="s">
        <v>3419</v>
      </c>
      <c r="I1432" s="431" t="s">
        <v>3418</v>
      </c>
      <c r="J1432" s="430" t="s">
        <v>3419</v>
      </c>
      <c r="K1432" s="407" t="s">
        <v>10719</v>
      </c>
      <c r="L1432"/>
      <c r="M1432"/>
      <c r="N1432"/>
      <c r="O1432"/>
      <c r="P1432"/>
      <c r="Q1432"/>
      <c r="R1432"/>
    </row>
    <row r="1433" spans="1:18" ht="15" customHeight="1">
      <c r="A1433" s="413" t="s">
        <v>1390</v>
      </c>
      <c r="B1433" s="419">
        <v>1</v>
      </c>
      <c r="C1433" s="419" t="s">
        <v>10720</v>
      </c>
      <c r="D1433" s="407" t="s">
        <v>10721</v>
      </c>
      <c r="E1433" s="413" t="s">
        <v>1391</v>
      </c>
      <c r="F1433" s="417" t="s">
        <v>23</v>
      </c>
      <c r="G1433" s="418" t="s">
        <v>1434</v>
      </c>
      <c r="H1433" s="416" t="s">
        <v>3421</v>
      </c>
      <c r="I1433" s="431" t="s">
        <v>3420</v>
      </c>
      <c r="J1433" s="430" t="s">
        <v>3421</v>
      </c>
      <c r="K1433" s="407" t="s">
        <v>10722</v>
      </c>
      <c r="L1433"/>
      <c r="M1433"/>
      <c r="N1433"/>
      <c r="O1433"/>
      <c r="P1433"/>
      <c r="Q1433"/>
      <c r="R1433"/>
    </row>
    <row r="1434" spans="1:18" ht="15" customHeight="1">
      <c r="A1434" s="413" t="s">
        <v>1392</v>
      </c>
      <c r="B1434" s="419">
        <v>1</v>
      </c>
      <c r="C1434" s="419" t="s">
        <v>10723</v>
      </c>
      <c r="D1434" s="407" t="s">
        <v>10727</v>
      </c>
      <c r="E1434" s="413" t="s">
        <v>1393</v>
      </c>
      <c r="F1434" s="417" t="s">
        <v>23</v>
      </c>
      <c r="G1434" s="418" t="s">
        <v>1434</v>
      </c>
      <c r="H1434" s="416" t="s">
        <v>3423</v>
      </c>
      <c r="I1434" s="431" t="s">
        <v>3422</v>
      </c>
      <c r="J1434" s="430" t="s">
        <v>3423</v>
      </c>
      <c r="K1434" s="407" t="s">
        <v>10728</v>
      </c>
      <c r="L1434"/>
      <c r="M1434"/>
      <c r="N1434"/>
      <c r="O1434"/>
      <c r="P1434"/>
      <c r="Q1434"/>
      <c r="R1434"/>
    </row>
    <row r="1435" spans="1:18" ht="15" customHeight="1">
      <c r="A1435" s="413" t="s">
        <v>1392</v>
      </c>
      <c r="B1435" s="419">
        <v>2</v>
      </c>
      <c r="C1435" s="419" t="s">
        <v>10726</v>
      </c>
      <c r="D1435" s="407" t="s">
        <v>10724</v>
      </c>
      <c r="E1435" s="413" t="s">
        <v>1393</v>
      </c>
      <c r="F1435" s="417" t="s">
        <v>23</v>
      </c>
      <c r="G1435" s="418" t="s">
        <v>1434</v>
      </c>
      <c r="H1435" s="416" t="s">
        <v>3425</v>
      </c>
      <c r="I1435" s="431" t="s">
        <v>3424</v>
      </c>
      <c r="J1435" s="430" t="s">
        <v>3425</v>
      </c>
      <c r="K1435" s="407" t="s">
        <v>10725</v>
      </c>
      <c r="L1435"/>
      <c r="M1435"/>
      <c r="N1435"/>
      <c r="O1435"/>
      <c r="P1435"/>
      <c r="Q1435"/>
      <c r="R1435"/>
    </row>
    <row r="1436" spans="1:18" ht="15" customHeight="1">
      <c r="A1436" s="413" t="s">
        <v>1394</v>
      </c>
      <c r="B1436" s="419">
        <v>1</v>
      </c>
      <c r="C1436" s="419" t="s">
        <v>10729</v>
      </c>
      <c r="D1436" s="407" t="s">
        <v>10730</v>
      </c>
      <c r="E1436" s="413" t="s">
        <v>1395</v>
      </c>
      <c r="F1436" s="417" t="s">
        <v>23</v>
      </c>
      <c r="G1436" s="418" t="s">
        <v>1434</v>
      </c>
      <c r="H1436" s="416" t="s">
        <v>3427</v>
      </c>
      <c r="I1436" s="431" t="s">
        <v>3426</v>
      </c>
      <c r="J1436" s="430" t="s">
        <v>3427</v>
      </c>
      <c r="K1436" s="407" t="s">
        <v>10731</v>
      </c>
      <c r="L1436"/>
      <c r="M1436"/>
      <c r="N1436"/>
      <c r="O1436"/>
      <c r="P1436"/>
      <c r="Q1436"/>
      <c r="R1436"/>
    </row>
    <row r="1437" spans="1:18" ht="15" customHeight="1">
      <c r="A1437" s="413" t="s">
        <v>1396</v>
      </c>
      <c r="B1437" s="419">
        <v>1</v>
      </c>
      <c r="C1437" s="419" t="s">
        <v>10732</v>
      </c>
      <c r="D1437" s="407" t="s">
        <v>10736</v>
      </c>
      <c r="E1437" s="413" t="s">
        <v>1397</v>
      </c>
      <c r="F1437" s="417" t="s">
        <v>23</v>
      </c>
      <c r="G1437" s="418" t="s">
        <v>1434</v>
      </c>
      <c r="H1437" s="416" t="s">
        <v>3803</v>
      </c>
      <c r="I1437" s="431" t="s">
        <v>3428</v>
      </c>
      <c r="J1437" s="430" t="s">
        <v>3803</v>
      </c>
      <c r="K1437" s="407" t="s">
        <v>10737</v>
      </c>
      <c r="L1437"/>
      <c r="M1437"/>
      <c r="N1437"/>
      <c r="O1437"/>
      <c r="P1437"/>
      <c r="Q1437"/>
      <c r="R1437"/>
    </row>
    <row r="1438" spans="1:18" ht="15" customHeight="1">
      <c r="A1438" s="413" t="s">
        <v>1396</v>
      </c>
      <c r="B1438" s="419">
        <v>2</v>
      </c>
      <c r="C1438" s="419" t="s">
        <v>10735</v>
      </c>
      <c r="D1438" s="407" t="s">
        <v>10739</v>
      </c>
      <c r="E1438" s="413" t="s">
        <v>1397</v>
      </c>
      <c r="F1438" s="417" t="s">
        <v>23</v>
      </c>
      <c r="G1438" s="418" t="s">
        <v>1434</v>
      </c>
      <c r="H1438" s="416" t="s">
        <v>3804</v>
      </c>
      <c r="I1438" s="431" t="s">
        <v>3429</v>
      </c>
      <c r="J1438" s="430" t="s">
        <v>3804</v>
      </c>
      <c r="K1438" s="407" t="s">
        <v>10740</v>
      </c>
      <c r="L1438"/>
      <c r="M1438"/>
      <c r="N1438"/>
      <c r="O1438"/>
      <c r="P1438"/>
      <c r="Q1438"/>
      <c r="R1438"/>
    </row>
    <row r="1439" spans="1:18" ht="15" customHeight="1">
      <c r="A1439" s="413" t="s">
        <v>1396</v>
      </c>
      <c r="B1439" s="419">
        <v>3</v>
      </c>
      <c r="C1439" s="419" t="s">
        <v>10738</v>
      </c>
      <c r="D1439" s="407" t="s">
        <v>10742</v>
      </c>
      <c r="E1439" s="413" t="s">
        <v>1397</v>
      </c>
      <c r="F1439" s="417" t="s">
        <v>23</v>
      </c>
      <c r="G1439" s="418" t="s">
        <v>1434</v>
      </c>
      <c r="H1439" s="416" t="s">
        <v>3805</v>
      </c>
      <c r="I1439" s="431" t="s">
        <v>3430</v>
      </c>
      <c r="J1439" s="430" t="s">
        <v>3805</v>
      </c>
      <c r="K1439" s="407" t="s">
        <v>10743</v>
      </c>
      <c r="L1439"/>
      <c r="M1439"/>
      <c r="N1439"/>
      <c r="O1439"/>
      <c r="P1439"/>
      <c r="Q1439"/>
      <c r="R1439"/>
    </row>
    <row r="1440" spans="1:18" ht="15" customHeight="1">
      <c r="A1440" s="413" t="s">
        <v>1396</v>
      </c>
      <c r="B1440" s="419">
        <v>4</v>
      </c>
      <c r="C1440" s="419" t="s">
        <v>10741</v>
      </c>
      <c r="D1440" s="407" t="s">
        <v>10745</v>
      </c>
      <c r="E1440" s="413" t="s">
        <v>1397</v>
      </c>
      <c r="F1440" s="417" t="s">
        <v>23</v>
      </c>
      <c r="G1440" s="418" t="s">
        <v>1434</v>
      </c>
      <c r="H1440" s="416" t="s">
        <v>3806</v>
      </c>
      <c r="I1440" s="431" t="s">
        <v>3431</v>
      </c>
      <c r="J1440" s="430" t="s">
        <v>3806</v>
      </c>
      <c r="K1440" s="407" t="s">
        <v>10746</v>
      </c>
      <c r="L1440"/>
      <c r="M1440"/>
      <c r="N1440"/>
      <c r="O1440"/>
      <c r="P1440"/>
      <c r="Q1440"/>
      <c r="R1440"/>
    </row>
    <row r="1441" spans="1:18" ht="15" customHeight="1">
      <c r="A1441" s="413" t="s">
        <v>1396</v>
      </c>
      <c r="B1441" s="419">
        <v>5</v>
      </c>
      <c r="C1441" s="419" t="s">
        <v>10744</v>
      </c>
      <c r="D1441" s="407" t="s">
        <v>10754</v>
      </c>
      <c r="E1441" s="413" t="s">
        <v>1397</v>
      </c>
      <c r="F1441" s="417" t="s">
        <v>23</v>
      </c>
      <c r="G1441" s="418" t="s">
        <v>1434</v>
      </c>
      <c r="H1441" s="416" t="s">
        <v>10755</v>
      </c>
      <c r="I1441" s="431" t="s">
        <v>10756</v>
      </c>
      <c r="J1441" s="430" t="s">
        <v>10755</v>
      </c>
      <c r="K1441" s="407" t="s">
        <v>10757</v>
      </c>
      <c r="L1441"/>
      <c r="M1441"/>
      <c r="N1441"/>
      <c r="O1441"/>
      <c r="P1441"/>
      <c r="Q1441"/>
      <c r="R1441"/>
    </row>
    <row r="1442" spans="1:18" ht="15" customHeight="1">
      <c r="A1442" s="413" t="s">
        <v>1396</v>
      </c>
      <c r="B1442" s="419">
        <v>6</v>
      </c>
      <c r="C1442" s="419" t="s">
        <v>10747</v>
      </c>
      <c r="D1442" s="407" t="s">
        <v>10748</v>
      </c>
      <c r="E1442" s="413" t="s">
        <v>1397</v>
      </c>
      <c r="F1442" s="417" t="s">
        <v>23</v>
      </c>
      <c r="G1442" s="418" t="s">
        <v>1434</v>
      </c>
      <c r="H1442" s="416" t="s">
        <v>3807</v>
      </c>
      <c r="I1442" s="431" t="s">
        <v>3432</v>
      </c>
      <c r="J1442" s="430" t="s">
        <v>3807</v>
      </c>
      <c r="K1442" s="407" t="s">
        <v>10749</v>
      </c>
      <c r="L1442"/>
      <c r="M1442"/>
      <c r="N1442"/>
      <c r="O1442"/>
      <c r="P1442"/>
      <c r="Q1442"/>
      <c r="R1442"/>
    </row>
    <row r="1443" spans="1:18" ht="15" customHeight="1">
      <c r="A1443" s="413" t="s">
        <v>1396</v>
      </c>
      <c r="B1443" s="419">
        <v>7</v>
      </c>
      <c r="C1443" s="419" t="s">
        <v>10750</v>
      </c>
      <c r="D1443" s="407" t="s">
        <v>10751</v>
      </c>
      <c r="E1443" s="413" t="s">
        <v>1397</v>
      </c>
      <c r="F1443" s="417" t="s">
        <v>23</v>
      </c>
      <c r="G1443" s="418" t="s">
        <v>1434</v>
      </c>
      <c r="H1443" s="416" t="s">
        <v>3808</v>
      </c>
      <c r="I1443" s="431" t="s">
        <v>1421</v>
      </c>
      <c r="J1443" s="430" t="s">
        <v>3808</v>
      </c>
      <c r="K1443" s="407" t="s">
        <v>10752</v>
      </c>
      <c r="L1443"/>
      <c r="M1443"/>
      <c r="N1443"/>
      <c r="O1443"/>
      <c r="P1443"/>
      <c r="Q1443"/>
      <c r="R1443"/>
    </row>
    <row r="1444" spans="1:18" ht="15" customHeight="1">
      <c r="A1444" s="413" t="s">
        <v>1396</v>
      </c>
      <c r="B1444" s="419">
        <v>8</v>
      </c>
      <c r="C1444" s="419" t="s">
        <v>10753</v>
      </c>
      <c r="D1444" s="407" t="s">
        <v>10733</v>
      </c>
      <c r="E1444" s="413" t="s">
        <v>1397</v>
      </c>
      <c r="F1444" s="417" t="s">
        <v>23</v>
      </c>
      <c r="G1444" s="418" t="s">
        <v>1434</v>
      </c>
      <c r="H1444" s="416" t="s">
        <v>3434</v>
      </c>
      <c r="I1444" s="431" t="s">
        <v>3433</v>
      </c>
      <c r="J1444" s="430" t="s">
        <v>3434</v>
      </c>
      <c r="K1444" s="407" t="s">
        <v>10734</v>
      </c>
      <c r="L1444"/>
      <c r="M1444"/>
      <c r="N1444"/>
      <c r="O1444"/>
      <c r="P1444"/>
      <c r="Q1444"/>
      <c r="R1444"/>
    </row>
    <row r="1445" spans="1:18" ht="15" customHeight="1">
      <c r="A1445" s="413" t="s">
        <v>1398</v>
      </c>
      <c r="B1445" s="419">
        <v>1</v>
      </c>
      <c r="C1445" s="419" t="s">
        <v>10758</v>
      </c>
      <c r="D1445" s="407" t="s">
        <v>10759</v>
      </c>
      <c r="E1445" s="413" t="s">
        <v>1399</v>
      </c>
      <c r="F1445" s="417" t="s">
        <v>174</v>
      </c>
      <c r="G1445" s="418" t="s">
        <v>1434</v>
      </c>
      <c r="H1445" s="416" t="s">
        <v>4062</v>
      </c>
      <c r="I1445" s="431" t="s">
        <v>1399</v>
      </c>
      <c r="J1445" s="430" t="s">
        <v>4062</v>
      </c>
      <c r="K1445" s="407" t="s">
        <v>10760</v>
      </c>
      <c r="L1445"/>
      <c r="M1445"/>
      <c r="N1445"/>
      <c r="O1445"/>
      <c r="P1445"/>
      <c r="Q1445"/>
      <c r="R1445"/>
    </row>
    <row r="1446" spans="1:18" ht="15" customHeight="1">
      <c r="A1446" s="413" t="s">
        <v>1400</v>
      </c>
      <c r="B1446" s="419">
        <v>1</v>
      </c>
      <c r="C1446" s="419" t="s">
        <v>10761</v>
      </c>
      <c r="D1446" s="407" t="s">
        <v>10762</v>
      </c>
      <c r="E1446" s="413" t="s">
        <v>1401</v>
      </c>
      <c r="F1446" s="417" t="s">
        <v>23</v>
      </c>
      <c r="G1446" s="418" t="s">
        <v>1434</v>
      </c>
      <c r="H1446" s="416" t="s">
        <v>3436</v>
      </c>
      <c r="I1446" s="431" t="s">
        <v>3435</v>
      </c>
      <c r="J1446" s="430" t="s">
        <v>3436</v>
      </c>
      <c r="K1446" s="407" t="s">
        <v>10763</v>
      </c>
      <c r="L1446"/>
      <c r="M1446"/>
      <c r="N1446"/>
      <c r="O1446"/>
      <c r="P1446"/>
      <c r="Q1446"/>
      <c r="R1446"/>
    </row>
    <row r="1447" spans="1:18" ht="15" customHeight="1">
      <c r="A1447" s="413" t="s">
        <v>1400</v>
      </c>
      <c r="B1447" s="419">
        <v>2</v>
      </c>
      <c r="C1447" s="419" t="s">
        <v>10764</v>
      </c>
      <c r="D1447" s="407" t="s">
        <v>10765</v>
      </c>
      <c r="E1447" s="413" t="s">
        <v>1401</v>
      </c>
      <c r="F1447" s="417" t="s">
        <v>23</v>
      </c>
      <c r="G1447" s="418" t="s">
        <v>1434</v>
      </c>
      <c r="H1447" s="416" t="s">
        <v>3438</v>
      </c>
      <c r="I1447" s="431" t="s">
        <v>3437</v>
      </c>
      <c r="J1447" s="430" t="s">
        <v>3438</v>
      </c>
      <c r="K1447" s="407" t="s">
        <v>10766</v>
      </c>
      <c r="L1447"/>
      <c r="M1447"/>
      <c r="N1447"/>
      <c r="O1447"/>
      <c r="P1447"/>
      <c r="Q1447"/>
      <c r="R1447"/>
    </row>
    <row r="1448" spans="1:18" ht="15" customHeight="1">
      <c r="A1448" s="413" t="s">
        <v>1402</v>
      </c>
      <c r="B1448" s="419">
        <v>1</v>
      </c>
      <c r="C1448" s="419" t="s">
        <v>10767</v>
      </c>
      <c r="D1448" s="407" t="s">
        <v>10768</v>
      </c>
      <c r="E1448" s="413" t="s">
        <v>1403</v>
      </c>
      <c r="F1448" s="417" t="s">
        <v>23</v>
      </c>
      <c r="G1448" s="418" t="s">
        <v>1434</v>
      </c>
      <c r="H1448" s="416" t="s">
        <v>3440</v>
      </c>
      <c r="I1448" s="431" t="s">
        <v>3439</v>
      </c>
      <c r="J1448" s="430" t="s">
        <v>3440</v>
      </c>
      <c r="K1448" s="407" t="s">
        <v>10769</v>
      </c>
      <c r="L1448"/>
      <c r="M1448"/>
      <c r="N1448"/>
      <c r="O1448"/>
      <c r="P1448"/>
      <c r="Q1448"/>
      <c r="R1448"/>
    </row>
    <row r="1449" spans="1:18" ht="15" customHeight="1">
      <c r="A1449" s="413" t="s">
        <v>1402</v>
      </c>
      <c r="B1449" s="419">
        <v>2</v>
      </c>
      <c r="C1449" s="419" t="s">
        <v>10770</v>
      </c>
      <c r="D1449" s="407" t="s">
        <v>10771</v>
      </c>
      <c r="E1449" s="413" t="s">
        <v>1403</v>
      </c>
      <c r="F1449" s="417" t="s">
        <v>23</v>
      </c>
      <c r="G1449" s="418" t="s">
        <v>1434</v>
      </c>
      <c r="H1449" s="416" t="s">
        <v>3442</v>
      </c>
      <c r="I1449" s="431" t="s">
        <v>3441</v>
      </c>
      <c r="J1449" s="430" t="s">
        <v>3442</v>
      </c>
      <c r="K1449" s="407" t="s">
        <v>10772</v>
      </c>
      <c r="L1449"/>
      <c r="M1449"/>
      <c r="N1449"/>
      <c r="O1449"/>
      <c r="P1449"/>
      <c r="Q1449"/>
      <c r="R1449"/>
    </row>
    <row r="1450" spans="1:18" ht="15" customHeight="1">
      <c r="A1450" s="413" t="s">
        <v>1404</v>
      </c>
      <c r="B1450" s="419">
        <v>1</v>
      </c>
      <c r="C1450" s="419" t="s">
        <v>10773</v>
      </c>
      <c r="D1450" s="407" t="s">
        <v>10774</v>
      </c>
      <c r="E1450" s="413" t="s">
        <v>1405</v>
      </c>
      <c r="F1450" s="417" t="s">
        <v>18</v>
      </c>
      <c r="G1450" s="418" t="s">
        <v>1434</v>
      </c>
      <c r="H1450" s="416" t="s">
        <v>3443</v>
      </c>
      <c r="I1450" s="431" t="s">
        <v>1405</v>
      </c>
      <c r="J1450" s="430" t="s">
        <v>3443</v>
      </c>
      <c r="K1450" s="407" t="s">
        <v>10775</v>
      </c>
      <c r="L1450"/>
      <c r="M1450"/>
      <c r="N1450"/>
      <c r="O1450"/>
      <c r="P1450"/>
      <c r="Q1450"/>
      <c r="R1450"/>
    </row>
    <row r="1451" spans="1:18" ht="15" customHeight="1">
      <c r="A1451" s="413" t="s">
        <v>1406</v>
      </c>
      <c r="B1451" s="419">
        <v>1</v>
      </c>
      <c r="C1451" s="419" t="s">
        <v>10776</v>
      </c>
      <c r="D1451" s="407" t="s">
        <v>10777</v>
      </c>
      <c r="E1451" s="413" t="s">
        <v>5672</v>
      </c>
      <c r="F1451" s="417" t="s">
        <v>18</v>
      </c>
      <c r="G1451" s="418" t="s">
        <v>1434</v>
      </c>
      <c r="H1451" s="416" t="s">
        <v>3444</v>
      </c>
      <c r="I1451" s="431" t="s">
        <v>10778</v>
      </c>
      <c r="J1451" s="430" t="s">
        <v>3444</v>
      </c>
      <c r="K1451" s="407" t="s">
        <v>10779</v>
      </c>
      <c r="L1451"/>
      <c r="M1451"/>
      <c r="N1451"/>
      <c r="O1451"/>
      <c r="P1451"/>
      <c r="Q1451"/>
      <c r="R1451"/>
    </row>
    <row r="1452" spans="1:18" ht="15" customHeight="1">
      <c r="A1452" s="413" t="s">
        <v>5509</v>
      </c>
      <c r="B1452" s="419">
        <v>1</v>
      </c>
      <c r="C1452" s="419" t="s">
        <v>10780</v>
      </c>
      <c r="D1452" s="407" t="s">
        <v>10781</v>
      </c>
      <c r="E1452" s="413" t="s">
        <v>5510</v>
      </c>
      <c r="F1452" s="417" t="s">
        <v>18</v>
      </c>
      <c r="G1452" s="418" t="s">
        <v>1434</v>
      </c>
      <c r="H1452" s="416" t="s">
        <v>5643</v>
      </c>
      <c r="I1452" s="431" t="s">
        <v>5510</v>
      </c>
      <c r="J1452" s="430" t="s">
        <v>5643</v>
      </c>
      <c r="K1452" s="407" t="s">
        <v>10782</v>
      </c>
      <c r="L1452"/>
      <c r="M1452"/>
      <c r="N1452"/>
      <c r="O1452"/>
      <c r="P1452"/>
      <c r="Q1452"/>
      <c r="R1452"/>
    </row>
    <row r="1453" spans="1:18" ht="15" customHeight="1">
      <c r="A1453" s="413" t="s">
        <v>1407</v>
      </c>
      <c r="B1453" s="419">
        <v>1</v>
      </c>
      <c r="C1453" s="419" t="s">
        <v>10783</v>
      </c>
      <c r="D1453" s="407" t="s">
        <v>10784</v>
      </c>
      <c r="E1453" s="413" t="s">
        <v>1408</v>
      </c>
      <c r="F1453" s="417" t="s">
        <v>18</v>
      </c>
      <c r="G1453" s="418" t="s">
        <v>1434</v>
      </c>
      <c r="H1453" s="416" t="s">
        <v>3445</v>
      </c>
      <c r="I1453" s="431" t="s">
        <v>1408</v>
      </c>
      <c r="J1453" s="430" t="s">
        <v>3445</v>
      </c>
      <c r="K1453" s="407" t="s">
        <v>10785</v>
      </c>
      <c r="L1453"/>
      <c r="M1453"/>
      <c r="N1453"/>
      <c r="O1453"/>
      <c r="P1453"/>
      <c r="Q1453"/>
      <c r="R1453"/>
    </row>
    <row r="1454" spans="1:18" ht="15" customHeight="1">
      <c r="A1454" s="413" t="s">
        <v>1409</v>
      </c>
      <c r="B1454" s="419">
        <v>1</v>
      </c>
      <c r="C1454" s="419" t="s">
        <v>10786</v>
      </c>
      <c r="D1454" s="407" t="s">
        <v>10787</v>
      </c>
      <c r="E1454" s="413" t="s">
        <v>5673</v>
      </c>
      <c r="F1454" s="417" t="s">
        <v>18</v>
      </c>
      <c r="G1454" s="418" t="s">
        <v>1434</v>
      </c>
      <c r="H1454" s="416" t="s">
        <v>5644</v>
      </c>
      <c r="I1454" s="431" t="s">
        <v>5673</v>
      </c>
      <c r="J1454" s="430" t="s">
        <v>5644</v>
      </c>
      <c r="K1454" s="407" t="s">
        <v>10788</v>
      </c>
      <c r="L1454"/>
      <c r="M1454"/>
      <c r="N1454"/>
      <c r="O1454"/>
      <c r="P1454"/>
      <c r="Q1454"/>
      <c r="R1454"/>
    </row>
    <row r="1455" spans="1:18" ht="15" customHeight="1">
      <c r="A1455" s="413" t="s">
        <v>1410</v>
      </c>
      <c r="B1455" s="419">
        <v>1</v>
      </c>
      <c r="C1455" s="419" t="s">
        <v>10789</v>
      </c>
      <c r="D1455" s="407" t="s">
        <v>10790</v>
      </c>
      <c r="E1455" s="413" t="s">
        <v>1411</v>
      </c>
      <c r="F1455" s="417" t="s">
        <v>18</v>
      </c>
      <c r="G1455" s="418" t="s">
        <v>1434</v>
      </c>
      <c r="H1455" s="416" t="s">
        <v>3446</v>
      </c>
      <c r="I1455" s="431" t="s">
        <v>1411</v>
      </c>
      <c r="J1455" s="430" t="s">
        <v>3446</v>
      </c>
      <c r="K1455" s="407" t="s">
        <v>10791</v>
      </c>
      <c r="L1455"/>
      <c r="M1455"/>
      <c r="N1455"/>
      <c r="O1455"/>
      <c r="P1455"/>
      <c r="Q1455"/>
      <c r="R1455"/>
    </row>
    <row r="1456" spans="1:18" ht="15" customHeight="1">
      <c r="A1456" s="413" t="s">
        <v>5504</v>
      </c>
      <c r="B1456" s="419">
        <v>1</v>
      </c>
      <c r="C1456" s="419" t="s">
        <v>10792</v>
      </c>
      <c r="D1456" s="407" t="s">
        <v>10793</v>
      </c>
      <c r="E1456" s="413" t="s">
        <v>5505</v>
      </c>
      <c r="F1456" s="417" t="s">
        <v>5491</v>
      </c>
      <c r="G1456" s="418" t="s">
        <v>1434</v>
      </c>
      <c r="H1456" s="416" t="s">
        <v>5645</v>
      </c>
      <c r="I1456" s="431" t="s">
        <v>5505</v>
      </c>
      <c r="J1456" s="430" t="s">
        <v>5645</v>
      </c>
      <c r="K1456" s="407" t="s">
        <v>10794</v>
      </c>
      <c r="L1456"/>
      <c r="M1456"/>
      <c r="N1456"/>
      <c r="O1456"/>
      <c r="P1456"/>
      <c r="Q1456"/>
      <c r="R1456"/>
    </row>
    <row r="1457" spans="1:18" ht="15" customHeight="1">
      <c r="A1457" s="413" t="s">
        <v>5492</v>
      </c>
      <c r="B1457" s="419">
        <v>1</v>
      </c>
      <c r="C1457" s="419" t="s">
        <v>10795</v>
      </c>
      <c r="D1457" s="407" t="s">
        <v>10796</v>
      </c>
      <c r="E1457" s="413" t="s">
        <v>5493</v>
      </c>
      <c r="F1457" s="417" t="s">
        <v>5491</v>
      </c>
      <c r="G1457" s="418" t="s">
        <v>1434</v>
      </c>
      <c r="H1457" s="416" t="s">
        <v>5646</v>
      </c>
      <c r="I1457" s="431" t="s">
        <v>5493</v>
      </c>
      <c r="J1457" s="430" t="s">
        <v>5646</v>
      </c>
      <c r="K1457" s="407" t="s">
        <v>10797</v>
      </c>
      <c r="L1457"/>
      <c r="M1457"/>
      <c r="N1457"/>
      <c r="O1457"/>
      <c r="P1457"/>
      <c r="Q1457"/>
      <c r="R1457"/>
    </row>
    <row r="1458" spans="1:18" ht="15" customHeight="1">
      <c r="A1458" s="407"/>
      <c r="B1458" s="407"/>
      <c r="C1458" s="407"/>
      <c r="D1458" s="407"/>
      <c r="E1458" s="427"/>
      <c r="F1458" s="407"/>
      <c r="G1458" s="407"/>
      <c r="H1458" s="419"/>
      <c r="I1458" s="432"/>
      <c r="J1458" s="419"/>
      <c r="K1458" s="407"/>
      <c r="L1458"/>
      <c r="M1458"/>
      <c r="N1458"/>
      <c r="O1458"/>
      <c r="P1458"/>
      <c r="Q1458"/>
      <c r="R1458"/>
    </row>
    <row r="1459" spans="1:18" ht="15" customHeight="1">
      <c r="A1459" s="407"/>
      <c r="B1459" s="407"/>
      <c r="C1459" s="407"/>
      <c r="D1459" s="407"/>
      <c r="E1459" s="427"/>
      <c r="F1459" s="407"/>
      <c r="G1459" s="407"/>
      <c r="H1459" s="419"/>
      <c r="I1459" s="432"/>
      <c r="J1459" s="419"/>
      <c r="K1459" s="407"/>
      <c r="L1459"/>
      <c r="M1459"/>
      <c r="N1459"/>
      <c r="O1459"/>
      <c r="P1459"/>
      <c r="Q1459"/>
      <c r="R1459"/>
    </row>
    <row r="1460" spans="1:18" ht="15" customHeight="1">
      <c r="A1460" s="407"/>
      <c r="B1460" s="407"/>
      <c r="C1460" s="407"/>
      <c r="D1460" s="407"/>
      <c r="E1460" s="427"/>
      <c r="F1460" s="407"/>
      <c r="G1460" s="407"/>
      <c r="H1460" s="419"/>
      <c r="I1460" s="432"/>
      <c r="J1460" s="419"/>
      <c r="K1460" s="407"/>
      <c r="L1460"/>
      <c r="M1460"/>
      <c r="N1460"/>
      <c r="O1460"/>
      <c r="P1460"/>
      <c r="Q1460"/>
      <c r="R1460"/>
    </row>
    <row r="1461" spans="1:18" ht="15" customHeight="1">
      <c r="A1461" s="407"/>
      <c r="B1461" s="407"/>
      <c r="C1461" s="407"/>
      <c r="D1461" s="407"/>
      <c r="E1461" s="427"/>
      <c r="F1461" s="407"/>
      <c r="G1461" s="407"/>
      <c r="H1461" s="419"/>
      <c r="I1461" s="432"/>
      <c r="J1461" s="419"/>
      <c r="K1461" s="407"/>
      <c r="L1461"/>
      <c r="M1461"/>
      <c r="N1461"/>
      <c r="O1461"/>
      <c r="P1461"/>
      <c r="Q1461"/>
      <c r="R1461"/>
    </row>
    <row r="1462" spans="1:18" ht="15" customHeight="1">
      <c r="A1462" s="407"/>
      <c r="B1462" s="407"/>
      <c r="C1462" s="407"/>
      <c r="D1462" s="407"/>
      <c r="E1462" s="427"/>
      <c r="F1462" s="407"/>
      <c r="G1462" s="407"/>
      <c r="H1462" s="419"/>
      <c r="I1462" s="432"/>
      <c r="J1462" s="419"/>
      <c r="K1462" s="407"/>
      <c r="L1462"/>
      <c r="M1462"/>
      <c r="N1462"/>
      <c r="O1462"/>
      <c r="P1462"/>
      <c r="Q1462"/>
      <c r="R1462"/>
    </row>
    <row r="1463" spans="1:18" ht="15" customHeight="1">
      <c r="A1463" s="407"/>
      <c r="B1463" s="407"/>
      <c r="C1463" s="407"/>
      <c r="D1463" s="407"/>
      <c r="E1463" s="427"/>
      <c r="F1463" s="407"/>
      <c r="G1463" s="407"/>
      <c r="H1463" s="419"/>
      <c r="I1463" s="432"/>
      <c r="J1463" s="419"/>
      <c r="K1463" s="407"/>
      <c r="L1463"/>
      <c r="M1463"/>
      <c r="N1463"/>
      <c r="O1463"/>
      <c r="P1463"/>
      <c r="Q1463"/>
      <c r="R1463"/>
    </row>
    <row r="1464" spans="1:18" ht="15" customHeight="1">
      <c r="A1464" s="407"/>
      <c r="B1464" s="407"/>
      <c r="C1464" s="407"/>
      <c r="D1464" s="407"/>
      <c r="E1464" s="427"/>
      <c r="F1464" s="407"/>
      <c r="G1464" s="407"/>
      <c r="H1464" s="419"/>
      <c r="I1464" s="432"/>
      <c r="J1464" s="419"/>
      <c r="K1464" s="407"/>
      <c r="L1464"/>
      <c r="M1464"/>
      <c r="N1464"/>
      <c r="O1464"/>
      <c r="P1464"/>
      <c r="Q1464"/>
      <c r="R1464"/>
    </row>
    <row r="1465" spans="1:18" ht="15" customHeight="1">
      <c r="A1465" s="407"/>
      <c r="B1465" s="407"/>
      <c r="C1465" s="407"/>
      <c r="D1465" s="407"/>
      <c r="E1465" s="427"/>
      <c r="F1465" s="407"/>
      <c r="G1465" s="407"/>
      <c r="H1465" s="419"/>
      <c r="I1465" s="432"/>
      <c r="J1465" s="419"/>
      <c r="K1465" s="407"/>
      <c r="L1465"/>
      <c r="M1465"/>
      <c r="N1465"/>
      <c r="O1465"/>
      <c r="P1465"/>
      <c r="Q1465"/>
      <c r="R1465"/>
    </row>
    <row r="1466" spans="1:18" ht="15" customHeight="1">
      <c r="A1466" s="407"/>
      <c r="B1466" s="407"/>
      <c r="C1466" s="407"/>
      <c r="D1466" s="407"/>
      <c r="E1466" s="427"/>
      <c r="F1466" s="407"/>
      <c r="G1466" s="407"/>
      <c r="H1466" s="419"/>
      <c r="I1466" s="432"/>
      <c r="J1466" s="419"/>
      <c r="K1466" s="407"/>
      <c r="L1466"/>
      <c r="M1466"/>
      <c r="N1466"/>
      <c r="O1466"/>
      <c r="P1466"/>
      <c r="Q1466"/>
      <c r="R1466"/>
    </row>
    <row r="1467" spans="1:18" ht="15" customHeight="1">
      <c r="A1467" s="407"/>
      <c r="B1467" s="407"/>
      <c r="C1467" s="407"/>
      <c r="D1467" s="407"/>
      <c r="E1467" s="427"/>
      <c r="F1467" s="407"/>
      <c r="G1467" s="407"/>
      <c r="H1467" s="419"/>
      <c r="I1467" s="432"/>
      <c r="J1467" s="419"/>
      <c r="K1467" s="407"/>
      <c r="L1467"/>
      <c r="M1467"/>
      <c r="N1467"/>
      <c r="O1467"/>
      <c r="P1467"/>
      <c r="Q1467"/>
      <c r="R1467"/>
    </row>
    <row r="1468" spans="1:18" ht="15" customHeight="1">
      <c r="A1468" s="407"/>
      <c r="B1468" s="407"/>
      <c r="C1468" s="407"/>
      <c r="D1468" s="407"/>
      <c r="E1468" s="427"/>
      <c r="F1468" s="407"/>
      <c r="G1468" s="407"/>
      <c r="H1468" s="419"/>
      <c r="I1468" s="432"/>
      <c r="J1468" s="419"/>
      <c r="K1468" s="407"/>
      <c r="L1468"/>
      <c r="M1468"/>
      <c r="N1468"/>
      <c r="O1468"/>
      <c r="P1468"/>
      <c r="Q1468"/>
      <c r="R1468"/>
    </row>
    <row r="1469" spans="1:18" ht="15" customHeight="1">
      <c r="A1469" s="407"/>
      <c r="B1469" s="407"/>
      <c r="C1469" s="407"/>
      <c r="D1469" s="407"/>
      <c r="E1469" s="427"/>
      <c r="F1469" s="407"/>
      <c r="G1469" s="407"/>
      <c r="H1469" s="419"/>
      <c r="I1469" s="432"/>
      <c r="J1469" s="419"/>
      <c r="K1469" s="407"/>
      <c r="L1469"/>
      <c r="M1469"/>
      <c r="N1469"/>
      <c r="O1469"/>
      <c r="P1469"/>
      <c r="Q1469"/>
      <c r="R1469"/>
    </row>
    <row r="1470" spans="1:18" ht="15" customHeight="1">
      <c r="A1470" s="407"/>
      <c r="B1470" s="407"/>
      <c r="C1470" s="407"/>
      <c r="D1470" s="407"/>
      <c r="E1470" s="427"/>
      <c r="F1470" s="407"/>
      <c r="G1470" s="407"/>
      <c r="H1470" s="419"/>
      <c r="I1470" s="432"/>
      <c r="J1470" s="419"/>
      <c r="K1470" s="407"/>
      <c r="L1470"/>
      <c r="M1470"/>
      <c r="N1470"/>
      <c r="O1470"/>
      <c r="P1470"/>
      <c r="Q1470"/>
      <c r="R1470"/>
    </row>
    <row r="1471" spans="1:18" ht="15" customHeight="1">
      <c r="A1471" s="407"/>
      <c r="B1471" s="407"/>
      <c r="C1471" s="407"/>
      <c r="D1471" s="407"/>
      <c r="E1471" s="427"/>
      <c r="F1471" s="407"/>
      <c r="G1471" s="407"/>
      <c r="H1471" s="419"/>
      <c r="I1471" s="432"/>
      <c r="J1471" s="419"/>
      <c r="K1471" s="407"/>
      <c r="L1471"/>
      <c r="M1471"/>
      <c r="N1471"/>
      <c r="O1471"/>
      <c r="P1471"/>
      <c r="Q1471"/>
      <c r="R1471"/>
    </row>
    <row r="1472" spans="1:18" ht="15" customHeight="1">
      <c r="A1472" s="407"/>
      <c r="B1472" s="407"/>
      <c r="C1472" s="407"/>
      <c r="D1472" s="407"/>
      <c r="E1472" s="427"/>
      <c r="F1472" s="407"/>
      <c r="G1472" s="407"/>
      <c r="H1472" s="419"/>
      <c r="I1472" s="432"/>
      <c r="J1472" s="419"/>
      <c r="K1472" s="407"/>
      <c r="L1472"/>
      <c r="M1472"/>
      <c r="N1472"/>
      <c r="O1472"/>
      <c r="P1472"/>
      <c r="Q1472"/>
      <c r="R1472"/>
    </row>
    <row r="1473" spans="1:18" ht="15" customHeight="1">
      <c r="A1473" s="407"/>
      <c r="B1473" s="407"/>
      <c r="C1473" s="407"/>
      <c r="D1473" s="407"/>
      <c r="E1473" s="427"/>
      <c r="F1473" s="407"/>
      <c r="G1473" s="407"/>
      <c r="H1473" s="419"/>
      <c r="I1473" s="432"/>
      <c r="J1473" s="419"/>
      <c r="K1473" s="407"/>
      <c r="L1473"/>
      <c r="M1473"/>
      <c r="N1473"/>
      <c r="O1473"/>
      <c r="P1473"/>
      <c r="Q1473"/>
      <c r="R1473"/>
    </row>
    <row r="1474" spans="1:18" ht="15" customHeight="1">
      <c r="A1474" s="407"/>
      <c r="B1474" s="407"/>
      <c r="C1474" s="407"/>
      <c r="D1474" s="407"/>
      <c r="E1474" s="427"/>
      <c r="F1474" s="407"/>
      <c r="G1474" s="407"/>
      <c r="H1474" s="419"/>
      <c r="I1474" s="432"/>
      <c r="J1474" s="419"/>
      <c r="K1474" s="407"/>
      <c r="L1474"/>
      <c r="M1474"/>
      <c r="N1474"/>
      <c r="O1474"/>
      <c r="P1474"/>
      <c r="Q1474"/>
      <c r="R1474"/>
    </row>
    <row r="1475" spans="1:18" ht="15" customHeight="1">
      <c r="A1475" s="407"/>
      <c r="B1475" s="407"/>
      <c r="C1475" s="407"/>
      <c r="D1475" s="407"/>
      <c r="E1475" s="427"/>
      <c r="F1475" s="407"/>
      <c r="G1475" s="407"/>
      <c r="H1475" s="419"/>
      <c r="I1475" s="432"/>
      <c r="J1475" s="419"/>
      <c r="K1475" s="407"/>
      <c r="L1475"/>
      <c r="M1475"/>
      <c r="N1475"/>
      <c r="O1475"/>
      <c r="P1475"/>
      <c r="Q1475"/>
      <c r="R1475"/>
    </row>
    <row r="1476" spans="1:18" ht="15" customHeight="1">
      <c r="A1476" s="407"/>
      <c r="B1476" s="407"/>
      <c r="C1476" s="407"/>
      <c r="D1476" s="407"/>
      <c r="E1476" s="427"/>
      <c r="F1476" s="407"/>
      <c r="G1476" s="407"/>
      <c r="H1476" s="419"/>
      <c r="I1476" s="432"/>
      <c r="J1476" s="419"/>
      <c r="K1476" s="407"/>
      <c r="L1476"/>
      <c r="M1476"/>
      <c r="N1476"/>
      <c r="O1476"/>
      <c r="P1476"/>
      <c r="Q1476"/>
      <c r="R1476"/>
    </row>
    <row r="1477" spans="1:18" ht="15" customHeight="1">
      <c r="A1477" s="407"/>
      <c r="B1477" s="407"/>
      <c r="C1477" s="407"/>
      <c r="D1477" s="407"/>
      <c r="E1477" s="427"/>
      <c r="F1477" s="407"/>
      <c r="G1477" s="407"/>
      <c r="H1477" s="419"/>
      <c r="I1477" s="432"/>
      <c r="J1477" s="419"/>
      <c r="K1477" s="407"/>
      <c r="L1477"/>
      <c r="M1477"/>
      <c r="N1477"/>
      <c r="O1477"/>
      <c r="P1477"/>
      <c r="Q1477"/>
      <c r="R1477"/>
    </row>
    <row r="1478" spans="1:18" ht="15" customHeight="1">
      <c r="A1478" s="407"/>
      <c r="B1478" s="407"/>
      <c r="C1478" s="407"/>
      <c r="D1478" s="407"/>
      <c r="E1478" s="427"/>
      <c r="F1478" s="407"/>
      <c r="G1478" s="407"/>
      <c r="H1478" s="419"/>
      <c r="I1478" s="432"/>
      <c r="J1478" s="419"/>
      <c r="K1478" s="407"/>
      <c r="L1478"/>
      <c r="M1478"/>
      <c r="N1478"/>
      <c r="O1478"/>
      <c r="P1478"/>
      <c r="Q1478"/>
      <c r="R1478"/>
    </row>
    <row r="1479" spans="1:18" ht="15" customHeight="1">
      <c r="A1479" s="407"/>
      <c r="B1479" s="407"/>
      <c r="C1479" s="407"/>
      <c r="D1479" s="407"/>
      <c r="E1479" s="427"/>
      <c r="F1479" s="407"/>
      <c r="G1479" s="407"/>
      <c r="H1479" s="419"/>
      <c r="I1479" s="432"/>
      <c r="J1479" s="419"/>
      <c r="K1479" s="407"/>
      <c r="L1479"/>
      <c r="M1479"/>
      <c r="N1479"/>
      <c r="O1479"/>
      <c r="P1479"/>
      <c r="Q1479"/>
      <c r="R1479"/>
    </row>
    <row r="1480" spans="1:18" ht="15" customHeight="1">
      <c r="A1480" s="407"/>
      <c r="B1480" s="407"/>
      <c r="C1480" s="407"/>
      <c r="D1480" s="407"/>
      <c r="E1480" s="427"/>
      <c r="F1480" s="407"/>
      <c r="G1480" s="407"/>
      <c r="H1480" s="419"/>
      <c r="I1480" s="432"/>
      <c r="J1480" s="419"/>
      <c r="K1480" s="407"/>
      <c r="L1480"/>
      <c r="M1480"/>
      <c r="N1480"/>
      <c r="O1480"/>
      <c r="P1480"/>
      <c r="Q1480"/>
      <c r="R1480"/>
    </row>
    <row r="1481" spans="1:18" ht="15" customHeight="1">
      <c r="A1481" s="407"/>
      <c r="B1481" s="407"/>
      <c r="C1481" s="407"/>
      <c r="D1481" s="407"/>
      <c r="E1481" s="427"/>
      <c r="F1481" s="407"/>
      <c r="G1481" s="407"/>
      <c r="H1481" s="419"/>
      <c r="I1481" s="432"/>
      <c r="J1481" s="419"/>
      <c r="K1481" s="407"/>
      <c r="L1481"/>
      <c r="M1481"/>
      <c r="N1481"/>
      <c r="O1481"/>
      <c r="P1481"/>
      <c r="Q1481"/>
      <c r="R1481"/>
    </row>
    <row r="1482" spans="1:18" ht="15" customHeight="1">
      <c r="A1482" s="407"/>
      <c r="B1482" s="407"/>
      <c r="C1482" s="407"/>
      <c r="D1482" s="407"/>
      <c r="E1482" s="427"/>
      <c r="F1482" s="407"/>
      <c r="G1482" s="407"/>
      <c r="H1482" s="419"/>
      <c r="I1482" s="432"/>
      <c r="J1482" s="419"/>
      <c r="K1482" s="407"/>
      <c r="L1482"/>
      <c r="M1482"/>
      <c r="N1482"/>
      <c r="O1482"/>
      <c r="P1482"/>
      <c r="Q1482"/>
      <c r="R1482"/>
    </row>
    <row r="1483" spans="1:18" ht="15" customHeight="1">
      <c r="A1483" s="407"/>
      <c r="B1483" s="407"/>
      <c r="C1483" s="407"/>
      <c r="D1483" s="407"/>
      <c r="E1483" s="427"/>
      <c r="F1483" s="407"/>
      <c r="G1483" s="407"/>
      <c r="H1483" s="419"/>
      <c r="I1483" s="432"/>
      <c r="J1483" s="419"/>
      <c r="K1483" s="407"/>
      <c r="L1483"/>
      <c r="M1483"/>
      <c r="N1483"/>
      <c r="O1483"/>
      <c r="P1483"/>
      <c r="Q1483"/>
      <c r="R1483"/>
    </row>
    <row r="1484" spans="1:18" ht="15" customHeight="1">
      <c r="A1484" s="407"/>
      <c r="B1484" s="407"/>
      <c r="C1484" s="407"/>
      <c r="D1484" s="407"/>
      <c r="E1484" s="427"/>
      <c r="F1484" s="407"/>
      <c r="G1484" s="407"/>
      <c r="H1484" s="419"/>
      <c r="I1484" s="432"/>
      <c r="J1484" s="419"/>
      <c r="K1484" s="407"/>
      <c r="L1484"/>
      <c r="M1484"/>
      <c r="N1484"/>
      <c r="O1484"/>
      <c r="P1484"/>
      <c r="Q1484"/>
      <c r="R1484"/>
    </row>
    <row r="1485" spans="1:18" ht="15" customHeight="1">
      <c r="A1485" s="407"/>
      <c r="B1485" s="407"/>
      <c r="C1485" s="407"/>
      <c r="D1485" s="407"/>
      <c r="E1485" s="427"/>
      <c r="F1485" s="407"/>
      <c r="G1485" s="407"/>
      <c r="H1485" s="419"/>
      <c r="I1485" s="432"/>
      <c r="J1485" s="419"/>
      <c r="K1485" s="407"/>
      <c r="L1485"/>
      <c r="M1485"/>
      <c r="N1485"/>
      <c r="O1485"/>
      <c r="P1485"/>
      <c r="Q1485"/>
      <c r="R1485"/>
    </row>
    <row r="1486" spans="1:18" ht="15" customHeight="1">
      <c r="A1486" s="407"/>
      <c r="B1486" s="407"/>
      <c r="C1486" s="407"/>
      <c r="D1486" s="407"/>
      <c r="E1486" s="427"/>
      <c r="F1486" s="407"/>
      <c r="G1486" s="407"/>
      <c r="H1486" s="419"/>
      <c r="I1486" s="432"/>
      <c r="J1486" s="419"/>
      <c r="K1486" s="407"/>
      <c r="L1486"/>
      <c r="M1486"/>
      <c r="N1486"/>
      <c r="O1486"/>
      <c r="P1486"/>
      <c r="Q1486"/>
      <c r="R1486"/>
    </row>
    <row r="1487" spans="1:18" ht="15" customHeight="1">
      <c r="A1487" s="407"/>
      <c r="B1487" s="407"/>
      <c r="C1487" s="407"/>
      <c r="D1487" s="407"/>
      <c r="E1487" s="427"/>
      <c r="F1487" s="407"/>
      <c r="G1487" s="407"/>
      <c r="H1487" s="419"/>
      <c r="I1487" s="432"/>
      <c r="J1487" s="419"/>
      <c r="K1487" s="407"/>
      <c r="L1487"/>
      <c r="M1487"/>
      <c r="N1487"/>
      <c r="O1487"/>
      <c r="P1487"/>
      <c r="Q1487"/>
      <c r="R1487"/>
    </row>
    <row r="1488" spans="1:18" ht="15" customHeight="1">
      <c r="A1488" s="407"/>
      <c r="B1488" s="407"/>
      <c r="C1488" s="407"/>
      <c r="D1488" s="407"/>
      <c r="E1488" s="427"/>
      <c r="F1488" s="407"/>
      <c r="G1488" s="407"/>
      <c r="H1488" s="419"/>
      <c r="I1488" s="432"/>
      <c r="J1488" s="419"/>
      <c r="K1488" s="407"/>
      <c r="L1488"/>
      <c r="M1488"/>
      <c r="N1488"/>
      <c r="O1488"/>
      <c r="P1488"/>
      <c r="Q1488"/>
      <c r="R1488"/>
    </row>
    <row r="1489" spans="1:18" ht="15" customHeight="1">
      <c r="A1489" s="407"/>
      <c r="B1489" s="407"/>
      <c r="C1489" s="407"/>
      <c r="D1489" s="407"/>
      <c r="E1489" s="427"/>
      <c r="F1489" s="407"/>
      <c r="G1489" s="407"/>
      <c r="H1489" s="419"/>
      <c r="I1489" s="432"/>
      <c r="J1489" s="419"/>
      <c r="K1489" s="407"/>
      <c r="L1489"/>
      <c r="M1489"/>
      <c r="N1489"/>
      <c r="O1489"/>
      <c r="P1489"/>
      <c r="Q1489"/>
      <c r="R1489"/>
    </row>
    <row r="1490" spans="1:18" ht="15" customHeight="1">
      <c r="A1490" s="407"/>
      <c r="B1490" s="407"/>
      <c r="C1490" s="407"/>
      <c r="D1490" s="407"/>
      <c r="E1490" s="427"/>
      <c r="F1490" s="407"/>
      <c r="G1490" s="407"/>
      <c r="H1490" s="419"/>
      <c r="I1490" s="432"/>
      <c r="J1490" s="419"/>
      <c r="K1490" s="407"/>
      <c r="L1490"/>
      <c r="M1490"/>
      <c r="N1490"/>
      <c r="O1490"/>
      <c r="P1490"/>
      <c r="Q1490"/>
      <c r="R1490"/>
    </row>
    <row r="1491" spans="1:18" ht="15" customHeight="1">
      <c r="A1491" s="407"/>
      <c r="B1491" s="407"/>
      <c r="C1491" s="407"/>
      <c r="D1491" s="407"/>
      <c r="E1491" s="427"/>
      <c r="F1491" s="407"/>
      <c r="G1491" s="407"/>
      <c r="H1491" s="419"/>
      <c r="I1491" s="432"/>
      <c r="J1491" s="419"/>
      <c r="K1491" s="407"/>
      <c r="L1491"/>
      <c r="M1491"/>
      <c r="N1491"/>
      <c r="O1491"/>
      <c r="P1491"/>
      <c r="Q1491"/>
      <c r="R1491"/>
    </row>
    <row r="1492" spans="1:18" ht="15" customHeight="1">
      <c r="A1492" s="407"/>
      <c r="B1492" s="407"/>
      <c r="C1492" s="407"/>
      <c r="D1492" s="407"/>
      <c r="E1492" s="427"/>
      <c r="F1492" s="407"/>
      <c r="G1492" s="407"/>
      <c r="H1492" s="419"/>
      <c r="I1492" s="432"/>
      <c r="J1492" s="419"/>
      <c r="K1492" s="407"/>
      <c r="L1492"/>
      <c r="M1492"/>
      <c r="N1492"/>
      <c r="O1492"/>
      <c r="P1492"/>
      <c r="Q1492"/>
      <c r="R1492"/>
    </row>
    <row r="1493" spans="1:18" ht="15" customHeight="1">
      <c r="A1493" s="407"/>
      <c r="B1493" s="407"/>
      <c r="C1493" s="407"/>
      <c r="D1493" s="407"/>
      <c r="E1493" s="427"/>
      <c r="F1493" s="407"/>
      <c r="G1493" s="407"/>
      <c r="H1493" s="419"/>
      <c r="I1493" s="432"/>
      <c r="J1493" s="419"/>
      <c r="K1493" s="407"/>
      <c r="L1493"/>
      <c r="M1493"/>
      <c r="N1493"/>
      <c r="O1493"/>
      <c r="P1493"/>
      <c r="Q1493"/>
      <c r="R1493"/>
    </row>
    <row r="1494" spans="1:18" ht="15" customHeight="1">
      <c r="A1494" s="407"/>
      <c r="B1494" s="407"/>
      <c r="C1494" s="407"/>
      <c r="D1494" s="407"/>
      <c r="E1494" s="427"/>
      <c r="F1494" s="407"/>
      <c r="G1494" s="407"/>
      <c r="H1494" s="419"/>
      <c r="I1494" s="432"/>
      <c r="J1494" s="419"/>
      <c r="K1494" s="407"/>
      <c r="L1494"/>
      <c r="M1494"/>
      <c r="N1494"/>
      <c r="O1494"/>
      <c r="P1494"/>
      <c r="Q1494"/>
      <c r="R1494"/>
    </row>
    <row r="1495" spans="1:18" ht="15" customHeight="1">
      <c r="A1495" s="407"/>
      <c r="B1495" s="407"/>
      <c r="C1495" s="407"/>
      <c r="D1495" s="407"/>
      <c r="E1495" s="427"/>
      <c r="F1495" s="407"/>
      <c r="G1495" s="407"/>
      <c r="H1495" s="419"/>
      <c r="I1495" s="432"/>
      <c r="J1495" s="419"/>
      <c r="K1495" s="407"/>
      <c r="L1495"/>
      <c r="M1495"/>
      <c r="N1495"/>
      <c r="O1495"/>
      <c r="P1495"/>
      <c r="Q1495"/>
      <c r="R1495"/>
    </row>
    <row r="1496" spans="1:18" ht="15" customHeight="1">
      <c r="A1496" s="407"/>
      <c r="B1496" s="407"/>
      <c r="C1496" s="407"/>
      <c r="D1496" s="407"/>
      <c r="E1496" s="427"/>
      <c r="F1496" s="407"/>
      <c r="G1496" s="407"/>
      <c r="H1496" s="419"/>
      <c r="I1496" s="432"/>
      <c r="J1496" s="419"/>
      <c r="K1496" s="407"/>
      <c r="L1496"/>
      <c r="M1496"/>
      <c r="N1496"/>
      <c r="O1496"/>
      <c r="P1496"/>
      <c r="Q1496"/>
      <c r="R1496"/>
    </row>
    <row r="1497" spans="1:18" ht="15" customHeight="1">
      <c r="A1497" s="407"/>
      <c r="B1497" s="407"/>
      <c r="C1497" s="407"/>
      <c r="D1497" s="407"/>
      <c r="E1497" s="427"/>
      <c r="F1497" s="407"/>
      <c r="G1497" s="407"/>
      <c r="H1497" s="419"/>
      <c r="I1497" s="432"/>
      <c r="J1497" s="419"/>
      <c r="K1497" s="407"/>
      <c r="L1497"/>
      <c r="M1497"/>
      <c r="N1497"/>
      <c r="O1497"/>
      <c r="P1497"/>
      <c r="Q1497"/>
      <c r="R1497"/>
    </row>
    <row r="1498" spans="1:18" ht="15" customHeight="1">
      <c r="A1498" s="407"/>
      <c r="B1498" s="407"/>
      <c r="C1498" s="407"/>
      <c r="D1498" s="407"/>
      <c r="E1498" s="427"/>
      <c r="F1498" s="407"/>
      <c r="G1498" s="407"/>
      <c r="H1498" s="419"/>
      <c r="I1498" s="432"/>
      <c r="J1498" s="419"/>
      <c r="K1498" s="407"/>
      <c r="L1498"/>
      <c r="M1498"/>
      <c r="N1498"/>
      <c r="O1498"/>
      <c r="P1498"/>
      <c r="Q1498"/>
      <c r="R1498"/>
    </row>
    <row r="1499" spans="1:18" ht="15" customHeight="1">
      <c r="A1499" s="407"/>
      <c r="B1499" s="407"/>
      <c r="C1499" s="407"/>
      <c r="D1499" s="407"/>
      <c r="E1499" s="427"/>
      <c r="F1499" s="407"/>
      <c r="G1499" s="407"/>
      <c r="H1499" s="419"/>
      <c r="I1499" s="432"/>
      <c r="J1499" s="419"/>
      <c r="K1499" s="407"/>
      <c r="L1499"/>
      <c r="M1499"/>
      <c r="N1499"/>
      <c r="O1499"/>
      <c r="P1499"/>
      <c r="Q1499"/>
      <c r="R1499"/>
    </row>
    <row r="1500" spans="1:18" ht="15" customHeight="1">
      <c r="A1500" s="407"/>
      <c r="B1500" s="407"/>
      <c r="C1500" s="407"/>
      <c r="D1500" s="407"/>
      <c r="E1500" s="427"/>
      <c r="F1500" s="407"/>
      <c r="G1500" s="407"/>
      <c r="H1500" s="419"/>
      <c r="I1500" s="432"/>
      <c r="J1500" s="419"/>
      <c r="K1500" s="407"/>
      <c r="L1500"/>
      <c r="M1500"/>
      <c r="N1500"/>
      <c r="O1500"/>
      <c r="P1500"/>
      <c r="Q1500"/>
      <c r="R1500"/>
    </row>
    <row r="1501" spans="1:18" ht="15" customHeight="1">
      <c r="A1501" s="407"/>
      <c r="B1501" s="407"/>
      <c r="C1501" s="407"/>
      <c r="D1501" s="407"/>
      <c r="E1501" s="427"/>
      <c r="F1501" s="407"/>
      <c r="G1501" s="407"/>
      <c r="H1501" s="419"/>
      <c r="I1501" s="432"/>
      <c r="J1501" s="419"/>
      <c r="K1501" s="407"/>
      <c r="L1501"/>
      <c r="M1501"/>
      <c r="N1501"/>
      <c r="O1501"/>
      <c r="P1501"/>
      <c r="Q1501"/>
      <c r="R1501"/>
    </row>
    <row r="1502" spans="1:18" ht="15" customHeight="1" thickBot="1">
      <c r="A1502" s="407"/>
      <c r="B1502" s="407"/>
      <c r="C1502" s="407"/>
      <c r="D1502" s="407"/>
      <c r="E1502" s="427"/>
      <c r="F1502" s="407"/>
      <c r="G1502" s="407"/>
      <c r="H1502" s="419"/>
      <c r="I1502" s="432"/>
      <c r="J1502" s="419"/>
      <c r="K1502" s="407"/>
      <c r="L1502"/>
      <c r="M1502"/>
      <c r="N1502"/>
      <c r="O1502"/>
      <c r="P1502"/>
      <c r="Q1502"/>
      <c r="R1502"/>
    </row>
    <row r="1503" spans="1:18" ht="15" customHeight="1" thickBot="1">
      <c r="A1503" s="407"/>
      <c r="B1503" s="407"/>
      <c r="C1503" s="407"/>
      <c r="D1503" s="407"/>
      <c r="E1503" s="427"/>
      <c r="F1503" s="407"/>
      <c r="G1503" s="407"/>
      <c r="H1503" s="419"/>
      <c r="I1503" s="432"/>
      <c r="J1503" s="419"/>
      <c r="K1503" s="407"/>
      <c r="L1503" s="390"/>
      <c r="M1503" s="390"/>
      <c r="N1503" s="391"/>
      <c r="O1503" s="391"/>
      <c r="P1503" s="390"/>
      <c r="Q1503" s="392"/>
      <c r="R1503" s="392"/>
    </row>
    <row r="1504" spans="1:18" ht="15" customHeight="1" thickBot="1">
      <c r="A1504" s="420"/>
      <c r="B1504" s="421"/>
      <c r="C1504" s="421"/>
      <c r="D1504" s="421"/>
      <c r="E1504" s="421"/>
      <c r="F1504" s="421"/>
      <c r="G1504" s="421"/>
      <c r="H1504" s="408"/>
      <c r="I1504" s="404"/>
      <c r="J1504" s="408"/>
      <c r="K1504" s="404"/>
      <c r="L1504" s="390"/>
      <c r="M1504" s="390"/>
      <c r="N1504" s="391"/>
      <c r="O1504" s="391"/>
      <c r="P1504" s="390"/>
      <c r="Q1504" s="392"/>
      <c r="R1504" s="392"/>
    </row>
    <row r="1505" spans="1:18" ht="15" customHeight="1" thickBot="1">
      <c r="A1505" s="420"/>
      <c r="B1505" s="421"/>
      <c r="C1505" s="421"/>
      <c r="D1505" s="421"/>
      <c r="E1505" s="421"/>
      <c r="F1505" s="421"/>
      <c r="G1505" s="421"/>
      <c r="H1505" s="408"/>
      <c r="I1505" s="404"/>
      <c r="J1505" s="408"/>
      <c r="K1505" s="404"/>
      <c r="L1505" s="390"/>
      <c r="M1505" s="390"/>
      <c r="N1505" s="391"/>
      <c r="O1505" s="391"/>
      <c r="P1505" s="390"/>
      <c r="Q1505" s="392"/>
      <c r="R1505" s="392"/>
    </row>
    <row r="1506" spans="1:18" ht="15" customHeight="1" thickBot="1">
      <c r="A1506" s="420"/>
      <c r="B1506" s="421"/>
      <c r="C1506" s="421"/>
      <c r="D1506" s="421"/>
      <c r="E1506" s="421"/>
      <c r="F1506" s="421"/>
      <c r="G1506" s="421"/>
      <c r="H1506" s="408"/>
      <c r="I1506" s="404"/>
      <c r="J1506" s="408"/>
      <c r="K1506" s="404"/>
      <c r="L1506" s="390"/>
      <c r="M1506" s="390"/>
      <c r="N1506" s="391"/>
      <c r="O1506" s="391"/>
      <c r="P1506" s="390"/>
      <c r="Q1506" s="392"/>
      <c r="R1506" s="392"/>
    </row>
    <row r="1507" spans="1:18" ht="15" customHeight="1" thickBot="1">
      <c r="A1507" s="420"/>
      <c r="B1507" s="421"/>
      <c r="C1507" s="421"/>
      <c r="D1507" s="421"/>
      <c r="E1507" s="421"/>
      <c r="F1507" s="421"/>
      <c r="G1507" s="421"/>
      <c r="H1507" s="408"/>
      <c r="I1507" s="404"/>
      <c r="J1507" s="408"/>
      <c r="K1507" s="404"/>
      <c r="L1507" s="390"/>
      <c r="M1507" s="390"/>
      <c r="N1507" s="391"/>
      <c r="O1507" s="391"/>
      <c r="P1507" s="390"/>
      <c r="Q1507" s="392"/>
      <c r="R1507" s="392"/>
    </row>
    <row r="1508" spans="1:18" ht="15" customHeight="1" thickBot="1">
      <c r="A1508" s="420"/>
      <c r="B1508" s="421"/>
      <c r="C1508" s="421"/>
      <c r="D1508" s="421"/>
      <c r="E1508" s="421"/>
      <c r="F1508" s="421"/>
      <c r="G1508" s="421"/>
      <c r="H1508" s="408"/>
      <c r="I1508" s="404"/>
      <c r="J1508" s="408"/>
      <c r="K1508" s="404"/>
      <c r="L1508" s="390"/>
      <c r="M1508" s="390"/>
      <c r="N1508" s="391"/>
      <c r="O1508" s="391"/>
      <c r="P1508" s="390"/>
      <c r="Q1508" s="392"/>
      <c r="R1508" s="392"/>
    </row>
    <row r="1509" spans="1:18" ht="15" customHeight="1" thickBot="1">
      <c r="A1509" s="420"/>
      <c r="B1509" s="421"/>
      <c r="C1509" s="421"/>
      <c r="D1509" s="421"/>
      <c r="E1509" s="421"/>
      <c r="F1509" s="421"/>
      <c r="G1509" s="421"/>
      <c r="H1509" s="408"/>
      <c r="I1509" s="404"/>
      <c r="J1509" s="408"/>
      <c r="K1509" s="404"/>
      <c r="L1509" s="390"/>
      <c r="M1509" s="390"/>
      <c r="N1509" s="391"/>
      <c r="O1509" s="391"/>
      <c r="P1509" s="390"/>
      <c r="Q1509" s="392"/>
      <c r="R1509" s="392"/>
    </row>
    <row r="1510" spans="1:18" ht="15" customHeight="1" thickBot="1">
      <c r="A1510" s="420"/>
      <c r="B1510" s="421"/>
      <c r="C1510" s="421"/>
      <c r="D1510" s="421"/>
      <c r="E1510" s="421"/>
      <c r="F1510" s="421"/>
      <c r="G1510" s="421"/>
      <c r="H1510" s="408"/>
      <c r="I1510" s="404"/>
      <c r="J1510" s="408"/>
      <c r="K1510" s="404"/>
      <c r="L1510" s="390"/>
      <c r="M1510" s="390"/>
      <c r="N1510" s="391"/>
      <c r="O1510" s="391"/>
      <c r="P1510" s="390"/>
      <c r="Q1510" s="392"/>
      <c r="R1510" s="392"/>
    </row>
    <row r="1511" spans="1:18" ht="15" customHeight="1" thickBot="1">
      <c r="A1511" s="420"/>
      <c r="B1511" s="421"/>
      <c r="C1511" s="421"/>
      <c r="D1511" s="421"/>
      <c r="E1511" s="421"/>
      <c r="F1511" s="421"/>
      <c r="G1511" s="421"/>
      <c r="H1511" s="408"/>
      <c r="I1511" s="404"/>
      <c r="J1511" s="408"/>
      <c r="K1511" s="404"/>
      <c r="L1511" s="390"/>
      <c r="M1511" s="390"/>
      <c r="N1511" s="391"/>
      <c r="O1511" s="391"/>
      <c r="P1511" s="390"/>
      <c r="Q1511" s="392"/>
      <c r="R1511" s="392"/>
    </row>
    <row r="1512" spans="1:18" ht="15" customHeight="1" thickBot="1">
      <c r="A1512" s="420"/>
      <c r="B1512" s="421"/>
      <c r="C1512" s="421"/>
      <c r="D1512" s="421"/>
      <c r="E1512" s="421"/>
      <c r="F1512" s="421"/>
      <c r="G1512" s="421"/>
      <c r="H1512" s="408"/>
      <c r="I1512" s="404"/>
      <c r="J1512" s="408"/>
      <c r="K1512" s="404"/>
      <c r="L1512" s="390"/>
      <c r="M1512" s="390"/>
      <c r="N1512" s="391"/>
      <c r="O1512" s="391"/>
      <c r="P1512" s="390"/>
      <c r="Q1512" s="392"/>
      <c r="R1512" s="392"/>
    </row>
    <row r="1513" spans="1:18" ht="15" customHeight="1" thickBot="1">
      <c r="A1513" s="420"/>
      <c r="B1513" s="421"/>
      <c r="C1513" s="421"/>
      <c r="D1513" s="421"/>
      <c r="E1513" s="421"/>
      <c r="F1513" s="421"/>
      <c r="G1513" s="421"/>
      <c r="H1513" s="408"/>
      <c r="I1513" s="404"/>
      <c r="J1513" s="408"/>
      <c r="K1513" s="404"/>
      <c r="L1513" s="390"/>
      <c r="M1513" s="390"/>
      <c r="N1513" s="391"/>
      <c r="O1513" s="391"/>
      <c r="P1513" s="390"/>
      <c r="Q1513" s="392"/>
      <c r="R1513" s="392"/>
    </row>
    <row r="1514" spans="1:18" ht="15" customHeight="1" thickBot="1">
      <c r="A1514" s="420"/>
      <c r="B1514" s="421"/>
      <c r="C1514" s="421"/>
      <c r="D1514" s="421"/>
      <c r="E1514" s="421"/>
      <c r="F1514" s="421"/>
      <c r="G1514" s="421"/>
      <c r="H1514" s="408"/>
      <c r="I1514" s="404"/>
      <c r="J1514" s="408"/>
      <c r="K1514" s="404"/>
      <c r="L1514" s="390"/>
      <c r="M1514" s="390"/>
      <c r="N1514" s="391"/>
      <c r="O1514" s="391"/>
      <c r="P1514" s="390"/>
      <c r="Q1514" s="392"/>
      <c r="R1514" s="392"/>
    </row>
    <row r="1515" spans="1:18" ht="15" customHeight="1" thickBot="1">
      <c r="A1515" s="420"/>
      <c r="B1515" s="421"/>
      <c r="C1515" s="421"/>
      <c r="D1515" s="421"/>
      <c r="E1515" s="421"/>
      <c r="F1515" s="421"/>
      <c r="G1515" s="421"/>
      <c r="H1515" s="408"/>
      <c r="I1515" s="404"/>
      <c r="J1515" s="408"/>
      <c r="K1515" s="404"/>
      <c r="L1515" s="390"/>
      <c r="M1515" s="390"/>
      <c r="N1515" s="391"/>
      <c r="O1515" s="391"/>
      <c r="P1515" s="390"/>
      <c r="Q1515" s="392"/>
      <c r="R1515" s="392"/>
    </row>
    <row r="1516" spans="1:18" ht="15" customHeight="1" thickBot="1">
      <c r="A1516" s="420"/>
      <c r="B1516" s="421"/>
      <c r="C1516" s="421"/>
      <c r="D1516" s="421"/>
      <c r="E1516" s="421"/>
      <c r="F1516" s="421"/>
      <c r="G1516" s="421"/>
      <c r="H1516" s="408"/>
      <c r="I1516" s="404"/>
      <c r="J1516" s="408"/>
      <c r="K1516" s="404"/>
      <c r="L1516" s="390"/>
      <c r="M1516" s="390"/>
      <c r="N1516" s="391"/>
      <c r="O1516" s="391"/>
      <c r="P1516" s="390"/>
      <c r="Q1516" s="392"/>
      <c r="R1516" s="392"/>
    </row>
    <row r="1517" spans="1:18" ht="15" customHeight="1" thickBot="1">
      <c r="A1517" s="420"/>
      <c r="B1517" s="421"/>
      <c r="C1517" s="421"/>
      <c r="D1517" s="421"/>
      <c r="E1517" s="421"/>
      <c r="F1517" s="421"/>
      <c r="G1517" s="421"/>
      <c r="H1517" s="408"/>
      <c r="I1517" s="404"/>
      <c r="J1517" s="408"/>
      <c r="K1517" s="404"/>
      <c r="L1517" s="390"/>
      <c r="M1517" s="390"/>
      <c r="N1517" s="391"/>
      <c r="O1517" s="391"/>
      <c r="P1517" s="390"/>
      <c r="Q1517" s="392"/>
      <c r="R1517" s="392"/>
    </row>
    <row r="1518" spans="1:18" ht="15" customHeight="1" thickBot="1">
      <c r="A1518" s="420"/>
      <c r="B1518" s="421"/>
      <c r="C1518" s="421"/>
      <c r="D1518" s="421"/>
      <c r="E1518" s="421"/>
      <c r="F1518" s="421"/>
      <c r="G1518" s="421"/>
      <c r="H1518" s="408"/>
      <c r="I1518" s="404"/>
      <c r="J1518" s="408"/>
      <c r="K1518" s="404"/>
      <c r="L1518" s="390"/>
      <c r="M1518" s="390"/>
      <c r="N1518" s="391"/>
      <c r="O1518" s="391"/>
      <c r="P1518" s="390"/>
      <c r="Q1518" s="392"/>
      <c r="R1518" s="392"/>
    </row>
    <row r="1519" spans="1:18" ht="15" customHeight="1" thickBot="1">
      <c r="A1519" s="420"/>
      <c r="B1519" s="421"/>
      <c r="C1519" s="421"/>
      <c r="D1519" s="421"/>
      <c r="E1519" s="421"/>
      <c r="F1519" s="421"/>
      <c r="G1519" s="421"/>
      <c r="H1519" s="408"/>
      <c r="I1519" s="404"/>
      <c r="J1519" s="408"/>
      <c r="K1519" s="404"/>
      <c r="L1519" s="390"/>
      <c r="M1519" s="390"/>
      <c r="N1519" s="391"/>
      <c r="O1519" s="391"/>
      <c r="P1519" s="390"/>
      <c r="Q1519" s="392"/>
      <c r="R1519" s="392"/>
    </row>
    <row r="1520" spans="1:18" ht="15" customHeight="1" thickBot="1">
      <c r="A1520" s="420"/>
      <c r="B1520" s="421"/>
      <c r="C1520" s="421"/>
      <c r="D1520" s="421"/>
      <c r="E1520" s="421"/>
      <c r="F1520" s="421"/>
      <c r="G1520" s="421"/>
      <c r="H1520" s="408"/>
      <c r="I1520" s="404"/>
      <c r="J1520" s="408"/>
      <c r="K1520" s="404"/>
      <c r="L1520" s="390"/>
      <c r="M1520" s="390"/>
      <c r="N1520" s="391"/>
      <c r="O1520" s="391"/>
      <c r="P1520" s="390"/>
      <c r="Q1520" s="392"/>
      <c r="R1520" s="392"/>
    </row>
    <row r="1521" spans="1:18" ht="15" customHeight="1" thickBot="1">
      <c r="A1521" s="420"/>
      <c r="B1521" s="421"/>
      <c r="C1521" s="421"/>
      <c r="D1521" s="421"/>
      <c r="E1521" s="421"/>
      <c r="F1521" s="421"/>
      <c r="G1521" s="421"/>
      <c r="H1521" s="408"/>
      <c r="I1521" s="404"/>
      <c r="J1521" s="408"/>
      <c r="K1521" s="404"/>
      <c r="L1521" s="390"/>
      <c r="M1521" s="390"/>
      <c r="N1521" s="391"/>
      <c r="O1521" s="391"/>
      <c r="P1521" s="390"/>
      <c r="Q1521" s="392"/>
      <c r="R1521" s="392"/>
    </row>
    <row r="1522" spans="1:18" ht="15" customHeight="1" thickBot="1">
      <c r="A1522" s="422"/>
      <c r="C1522" s="421"/>
      <c r="D1522" s="421"/>
      <c r="E1522" s="428"/>
      <c r="F1522" s="408"/>
      <c r="H1522" s="425"/>
      <c r="I1522" s="424"/>
      <c r="J1522" s="425"/>
      <c r="K1522" s="409"/>
    </row>
    <row r="1523" spans="1:18" ht="15" customHeight="1" thickBot="1">
      <c r="A1523" s="422"/>
      <c r="C1523" s="421"/>
      <c r="D1523" s="421"/>
      <c r="E1523" s="428"/>
      <c r="F1523" s="408"/>
      <c r="H1523" s="425"/>
      <c r="I1523" s="424"/>
      <c r="J1523" s="425"/>
      <c r="K1523" s="409"/>
    </row>
    <row r="1524" spans="1:18" ht="15" customHeight="1" thickBot="1">
      <c r="A1524" s="422"/>
      <c r="C1524" s="421"/>
      <c r="D1524" s="421"/>
      <c r="E1524" s="428"/>
      <c r="F1524" s="408"/>
      <c r="H1524" s="425"/>
      <c r="I1524" s="424"/>
      <c r="J1524" s="425"/>
    </row>
    <row r="1525" spans="1:18" ht="15" customHeight="1" thickBot="1">
      <c r="A1525" s="422"/>
      <c r="C1525" s="421"/>
      <c r="D1525" s="421"/>
      <c r="E1525" s="428"/>
      <c r="F1525" s="408"/>
      <c r="H1525" s="425"/>
      <c r="I1525" s="424"/>
      <c r="J1525" s="425"/>
    </row>
    <row r="1526" spans="1:18" ht="15" customHeight="1" thickBot="1">
      <c r="A1526" s="422"/>
      <c r="C1526" s="421"/>
      <c r="D1526" s="421"/>
      <c r="E1526" s="428"/>
      <c r="F1526" s="408"/>
      <c r="H1526" s="425"/>
      <c r="I1526" s="424"/>
      <c r="J1526" s="425"/>
      <c r="K1526" s="409"/>
    </row>
    <row r="1527" spans="1:18" ht="15" customHeight="1" thickBot="1">
      <c r="A1527" s="422"/>
      <c r="C1527" s="421"/>
      <c r="D1527" s="421"/>
      <c r="E1527" s="428"/>
      <c r="F1527" s="408"/>
      <c r="H1527" s="425"/>
      <c r="I1527" s="424"/>
      <c r="J1527" s="425"/>
    </row>
    <row r="1528" spans="1:18" ht="15" customHeight="1" thickBot="1">
      <c r="A1528" s="422"/>
      <c r="C1528" s="421"/>
      <c r="D1528" s="421"/>
      <c r="E1528" s="428"/>
      <c r="F1528" s="408"/>
      <c r="H1528" s="425"/>
      <c r="I1528" s="424"/>
      <c r="J1528" s="425"/>
    </row>
    <row r="1529" spans="1:18" ht="15" customHeight="1" thickBot="1">
      <c r="A1529" s="422"/>
      <c r="C1529" s="421"/>
      <c r="D1529" s="421"/>
      <c r="E1529" s="428"/>
      <c r="F1529" s="408"/>
      <c r="H1529" s="425"/>
      <c r="I1529" s="424"/>
      <c r="J1529" s="425"/>
    </row>
    <row r="1530" spans="1:18" ht="15" customHeight="1" thickBot="1">
      <c r="A1530" s="422"/>
      <c r="C1530" s="421"/>
      <c r="D1530" s="421"/>
      <c r="E1530" s="428"/>
      <c r="F1530" s="408"/>
      <c r="H1530" s="425"/>
      <c r="I1530" s="424"/>
      <c r="J1530" s="425"/>
    </row>
    <row r="1531" spans="1:18" ht="15" customHeight="1" thickBot="1">
      <c r="A1531" s="422"/>
      <c r="C1531" s="421"/>
      <c r="D1531" s="421"/>
      <c r="E1531" s="428"/>
      <c r="F1531" s="408"/>
      <c r="H1531" s="425"/>
      <c r="I1531" s="424"/>
      <c r="J1531" s="425"/>
    </row>
    <row r="1532" spans="1:18" ht="15" customHeight="1" thickBot="1">
      <c r="A1532" s="422"/>
      <c r="C1532" s="421"/>
      <c r="D1532" s="421"/>
      <c r="E1532" s="428"/>
      <c r="F1532" s="408"/>
      <c r="H1532" s="425"/>
      <c r="I1532" s="424"/>
      <c r="J1532" s="425"/>
    </row>
    <row r="1533" spans="1:18" ht="15" customHeight="1" thickBot="1">
      <c r="A1533" s="422"/>
      <c r="C1533" s="421"/>
      <c r="D1533" s="421"/>
      <c r="E1533" s="428"/>
      <c r="F1533" s="408"/>
      <c r="H1533" s="425"/>
      <c r="I1533" s="424"/>
      <c r="J1533" s="425"/>
    </row>
    <row r="1534" spans="1:18" ht="15" customHeight="1" thickBot="1">
      <c r="A1534" s="422"/>
      <c r="C1534" s="421"/>
      <c r="D1534" s="421"/>
      <c r="E1534" s="428"/>
      <c r="F1534" s="408"/>
      <c r="H1534" s="425"/>
      <c r="I1534" s="424"/>
      <c r="J1534" s="425"/>
    </row>
    <row r="1535" spans="1:18" ht="15" customHeight="1" thickBot="1">
      <c r="A1535" s="422"/>
      <c r="C1535" s="421"/>
      <c r="D1535" s="421"/>
      <c r="E1535" s="428"/>
      <c r="F1535" s="408"/>
      <c r="H1535" s="425"/>
      <c r="I1535" s="424"/>
      <c r="J1535" s="425"/>
    </row>
    <row r="1536" spans="1:18" ht="15" customHeight="1" thickBot="1">
      <c r="A1536" s="422"/>
      <c r="C1536" s="421"/>
      <c r="D1536" s="421"/>
      <c r="E1536" s="428"/>
      <c r="F1536" s="408"/>
      <c r="H1536" s="425"/>
      <c r="I1536" s="424"/>
      <c r="J1536" s="425"/>
    </row>
    <row r="1537" spans="1:10" ht="15" customHeight="1" thickBot="1">
      <c r="A1537" s="422"/>
      <c r="C1537" s="421"/>
      <c r="D1537" s="421"/>
      <c r="E1537" s="428"/>
      <c r="F1537" s="408"/>
      <c r="H1537" s="425"/>
      <c r="I1537" s="424"/>
      <c r="J1537" s="425"/>
    </row>
    <row r="1538" spans="1:10" ht="15" customHeight="1" thickBot="1">
      <c r="A1538" s="422"/>
      <c r="C1538" s="421"/>
      <c r="D1538" s="421"/>
      <c r="E1538" s="428"/>
      <c r="F1538" s="408"/>
      <c r="H1538" s="425"/>
      <c r="I1538" s="424"/>
      <c r="J1538" s="425"/>
    </row>
    <row r="1539" spans="1:10" ht="15" customHeight="1" thickBot="1">
      <c r="A1539" s="422"/>
      <c r="C1539" s="421"/>
      <c r="D1539" s="421"/>
      <c r="E1539" s="428"/>
      <c r="F1539" s="408"/>
      <c r="H1539" s="425"/>
      <c r="I1539" s="424"/>
      <c r="J1539" s="425"/>
    </row>
    <row r="1540" spans="1:10" ht="15" customHeight="1" thickBot="1">
      <c r="A1540" s="422"/>
      <c r="C1540" s="421"/>
      <c r="D1540" s="421"/>
      <c r="E1540" s="428"/>
      <c r="F1540" s="408"/>
      <c r="H1540" s="425"/>
      <c r="I1540" s="424"/>
      <c r="J1540" s="425"/>
    </row>
    <row r="1541" spans="1:10" ht="15" customHeight="1" thickBot="1">
      <c r="A1541" s="422"/>
      <c r="C1541" s="421"/>
      <c r="D1541" s="421"/>
      <c r="E1541" s="428"/>
      <c r="F1541" s="408"/>
      <c r="H1541" s="425"/>
      <c r="I1541" s="424"/>
      <c r="J1541" s="425"/>
    </row>
    <row r="1542" spans="1:10" ht="15" customHeight="1" thickBot="1">
      <c r="A1542" s="422"/>
      <c r="C1542" s="421"/>
      <c r="D1542" s="421"/>
      <c r="E1542" s="428"/>
      <c r="F1542" s="408"/>
      <c r="H1542" s="425"/>
      <c r="I1542" s="424"/>
      <c r="J1542" s="425"/>
    </row>
    <row r="1543" spans="1:10" ht="15" customHeight="1" thickBot="1">
      <c r="A1543" s="422"/>
      <c r="C1543" s="421"/>
      <c r="D1543" s="421"/>
      <c r="E1543" s="428"/>
      <c r="F1543" s="408"/>
      <c r="H1543" s="425"/>
      <c r="I1543" s="424"/>
      <c r="J1543" s="425"/>
    </row>
    <row r="1544" spans="1:10" ht="15" customHeight="1" thickBot="1">
      <c r="A1544" s="422"/>
      <c r="B1544" s="412"/>
      <c r="C1544" s="421"/>
      <c r="D1544" s="421"/>
      <c r="E1544" s="428"/>
      <c r="F1544" s="408"/>
      <c r="H1544" s="411"/>
      <c r="I1544" s="424"/>
      <c r="J1544" s="411"/>
    </row>
    <row r="1545" spans="1:10" ht="15" customHeight="1" thickBot="1">
      <c r="A1545" s="422"/>
      <c r="B1545" s="412"/>
      <c r="C1545" s="421"/>
      <c r="D1545" s="421"/>
      <c r="E1545" s="428"/>
      <c r="F1545" s="408"/>
      <c r="H1545" s="411"/>
      <c r="I1545" s="424"/>
      <c r="J1545" s="411"/>
    </row>
    <row r="1546" spans="1:10" ht="15" customHeight="1" thickBot="1">
      <c r="A1546" s="422"/>
      <c r="B1546" s="412"/>
      <c r="C1546" s="421"/>
      <c r="D1546" s="421"/>
      <c r="E1546" s="428"/>
      <c r="F1546" s="408"/>
      <c r="H1546" s="411"/>
      <c r="I1546" s="424"/>
      <c r="J1546" s="411"/>
    </row>
    <row r="1547" spans="1:10" ht="15" customHeight="1" thickBot="1">
      <c r="A1547" s="422"/>
      <c r="B1547" s="412"/>
      <c r="C1547" s="421"/>
      <c r="D1547" s="421"/>
      <c r="E1547" s="428"/>
      <c r="F1547" s="408"/>
      <c r="H1547" s="411"/>
      <c r="I1547" s="424"/>
      <c r="J1547" s="411"/>
    </row>
    <row r="1548" spans="1:10" ht="15" customHeight="1" thickBot="1">
      <c r="A1548" s="422"/>
      <c r="B1548" s="412"/>
      <c r="C1548" s="421"/>
      <c r="D1548" s="421"/>
      <c r="E1548" s="428"/>
      <c r="F1548" s="408"/>
      <c r="H1548" s="411"/>
      <c r="I1548" s="424"/>
      <c r="J1548" s="411"/>
    </row>
    <row r="1549" spans="1:10" ht="15" customHeight="1" thickBot="1">
      <c r="A1549" s="422"/>
      <c r="B1549" s="412"/>
      <c r="C1549" s="421"/>
      <c r="D1549" s="421"/>
      <c r="E1549" s="428"/>
      <c r="F1549" s="408"/>
      <c r="H1549" s="411"/>
      <c r="I1549" s="424"/>
      <c r="J1549" s="411"/>
    </row>
    <row r="1550" spans="1:10" ht="15" customHeight="1" thickBot="1">
      <c r="A1550" s="422"/>
      <c r="B1550" s="412"/>
      <c r="C1550" s="421"/>
      <c r="D1550" s="421"/>
      <c r="E1550" s="428"/>
      <c r="F1550" s="408"/>
      <c r="H1550" s="411"/>
      <c r="I1550" s="424"/>
      <c r="J1550" s="411"/>
    </row>
    <row r="1551" spans="1:10" ht="15" customHeight="1" thickBot="1">
      <c r="A1551" s="422"/>
      <c r="B1551" s="412"/>
      <c r="C1551" s="421"/>
      <c r="D1551" s="421"/>
      <c r="E1551" s="428"/>
      <c r="F1551" s="408"/>
      <c r="H1551" s="411"/>
      <c r="I1551" s="424"/>
      <c r="J1551" s="411"/>
    </row>
    <row r="1552" spans="1:10" ht="15" customHeight="1" thickBot="1">
      <c r="A1552" s="422"/>
      <c r="B1552" s="412"/>
      <c r="C1552" s="421"/>
      <c r="D1552" s="421"/>
      <c r="E1552" s="428"/>
      <c r="F1552" s="408"/>
      <c r="H1552" s="411"/>
      <c r="I1552" s="424"/>
      <c r="J1552" s="411"/>
    </row>
    <row r="1553" spans="1:10" ht="15" customHeight="1" thickBot="1">
      <c r="A1553" s="422"/>
      <c r="B1553" s="412"/>
      <c r="C1553" s="421"/>
      <c r="D1553" s="421"/>
      <c r="E1553" s="428"/>
      <c r="F1553" s="408"/>
      <c r="H1553" s="411"/>
      <c r="I1553" s="424"/>
      <c r="J1553" s="411"/>
    </row>
    <row r="1554" spans="1:10" ht="15" customHeight="1" thickBot="1">
      <c r="A1554" s="422"/>
      <c r="B1554" s="412"/>
      <c r="C1554" s="421"/>
      <c r="D1554" s="421"/>
      <c r="E1554" s="428"/>
      <c r="F1554" s="408"/>
      <c r="H1554" s="411"/>
      <c r="I1554" s="424"/>
      <c r="J1554" s="411"/>
    </row>
    <row r="1555" spans="1:10" ht="15" customHeight="1" thickBot="1">
      <c r="A1555" s="422"/>
      <c r="B1555" s="412"/>
      <c r="C1555" s="421"/>
      <c r="D1555" s="421"/>
      <c r="E1555" s="428"/>
      <c r="F1555" s="408"/>
      <c r="H1555" s="411"/>
      <c r="I1555" s="424"/>
      <c r="J1555" s="411"/>
    </row>
    <row r="1556" spans="1:10" ht="15" customHeight="1" thickBot="1">
      <c r="A1556" s="422"/>
      <c r="B1556" s="412"/>
      <c r="C1556" s="421"/>
      <c r="D1556" s="421"/>
      <c r="E1556" s="428"/>
      <c r="F1556" s="408"/>
      <c r="H1556" s="411"/>
      <c r="I1556" s="424"/>
      <c r="J1556" s="411"/>
    </row>
    <row r="1557" spans="1:10" ht="15" customHeight="1" thickBot="1">
      <c r="A1557" s="422"/>
      <c r="B1557" s="412"/>
      <c r="C1557" s="421"/>
      <c r="D1557" s="421"/>
      <c r="E1557" s="428"/>
      <c r="F1557" s="408"/>
      <c r="H1557" s="411"/>
      <c r="I1557" s="424"/>
      <c r="J1557" s="411"/>
    </row>
    <row r="1558" spans="1:10" ht="15" customHeight="1" thickBot="1">
      <c r="A1558" s="422"/>
      <c r="B1558" s="412"/>
      <c r="C1558" s="421"/>
      <c r="D1558" s="421"/>
      <c r="E1558" s="428"/>
      <c r="F1558" s="408"/>
      <c r="H1558" s="411"/>
      <c r="I1558" s="424"/>
      <c r="J1558" s="411"/>
    </row>
    <row r="1559" spans="1:10" ht="15" customHeight="1" thickBot="1">
      <c r="A1559" s="422"/>
      <c r="B1559" s="412"/>
      <c r="C1559" s="421"/>
      <c r="D1559" s="421"/>
      <c r="E1559" s="428"/>
      <c r="F1559" s="408"/>
      <c r="H1559" s="411"/>
      <c r="I1559" s="424"/>
      <c r="J1559" s="411"/>
    </row>
    <row r="1560" spans="1:10" ht="15" customHeight="1" thickBot="1">
      <c r="A1560" s="422"/>
      <c r="B1560" s="412"/>
      <c r="C1560" s="421"/>
      <c r="D1560" s="421"/>
      <c r="E1560" s="428"/>
      <c r="F1560" s="408"/>
      <c r="H1560" s="411"/>
      <c r="I1560" s="424"/>
      <c r="J1560" s="411"/>
    </row>
    <row r="1561" spans="1:10" ht="15" customHeight="1" thickBot="1">
      <c r="A1561" s="422"/>
      <c r="B1561" s="412"/>
      <c r="C1561" s="421"/>
      <c r="D1561" s="421"/>
      <c r="E1561" s="428"/>
      <c r="F1561" s="408"/>
      <c r="H1561" s="411"/>
      <c r="I1561" s="424"/>
      <c r="J1561" s="411"/>
    </row>
    <row r="1562" spans="1:10" ht="15" customHeight="1" thickBot="1">
      <c r="A1562" s="422"/>
      <c r="B1562" s="412"/>
      <c r="C1562" s="421"/>
      <c r="D1562" s="421"/>
      <c r="E1562" s="428"/>
      <c r="F1562" s="408"/>
      <c r="H1562" s="411"/>
      <c r="I1562" s="424"/>
      <c r="J1562" s="411"/>
    </row>
    <row r="1563" spans="1:10" ht="15" customHeight="1" thickBot="1">
      <c r="A1563" s="422"/>
      <c r="B1563" s="412"/>
      <c r="C1563" s="421"/>
      <c r="D1563" s="421"/>
      <c r="E1563" s="428"/>
      <c r="F1563" s="408"/>
      <c r="H1563" s="411"/>
      <c r="I1563" s="424"/>
      <c r="J1563" s="411"/>
    </row>
    <row r="1564" spans="1:10" ht="15" customHeight="1" thickBot="1">
      <c r="A1564" s="422"/>
      <c r="B1564" s="412"/>
      <c r="C1564" s="421"/>
      <c r="D1564" s="421"/>
      <c r="E1564" s="428"/>
      <c r="F1564" s="408"/>
      <c r="H1564" s="411"/>
      <c r="I1564" s="424"/>
      <c r="J1564" s="411"/>
    </row>
    <row r="1565" spans="1:10" ht="15" customHeight="1" thickBot="1">
      <c r="A1565" s="422"/>
      <c r="B1565" s="412"/>
      <c r="C1565" s="421"/>
      <c r="D1565" s="421"/>
      <c r="E1565" s="428"/>
      <c r="F1565" s="408"/>
      <c r="H1565" s="411"/>
      <c r="I1565" s="424"/>
      <c r="J1565" s="411"/>
    </row>
    <row r="1566" spans="1:10" ht="15" customHeight="1" thickBot="1">
      <c r="A1566" s="422"/>
      <c r="B1566" s="412"/>
      <c r="C1566" s="421"/>
      <c r="D1566" s="421"/>
      <c r="E1566" s="428"/>
      <c r="F1566" s="408"/>
      <c r="H1566" s="411"/>
      <c r="I1566" s="424"/>
      <c r="J1566" s="411"/>
    </row>
  </sheetData>
  <sheetProtection password="CE45" sheet="1" objects="1" scenarios="1" selectLockedCells="1"/>
  <autoFilter ref="A1:R1502"/>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1478"/>
  <sheetViews>
    <sheetView workbookViewId="0">
      <pane ySplit="3" topLeftCell="A4" activePane="bottomLeft" state="frozen"/>
      <selection pane="bottomLeft" activeCell="A1478" sqref="A1478"/>
    </sheetView>
  </sheetViews>
  <sheetFormatPr baseColWidth="10" defaultColWidth="8.83203125" defaultRowHeight="14" x14ac:dyDescent="0"/>
  <cols>
    <col min="1" max="1" width="25.33203125" style="396" customWidth="1"/>
    <col min="2" max="2" width="15.6640625" style="322" customWidth="1"/>
    <col min="3" max="13" width="8.83203125" style="322"/>
    <col min="14" max="14" width="13.6640625" style="434" customWidth="1"/>
    <col min="15" max="16384" width="8.83203125" style="322"/>
  </cols>
  <sheetData>
    <row r="1" spans="1:14" ht="36.5" customHeight="1">
      <c r="A1" s="395" t="s">
        <v>15371</v>
      </c>
      <c r="B1" s="688" t="s">
        <v>5446</v>
      </c>
      <c r="C1" s="688"/>
      <c r="D1" s="688"/>
      <c r="E1" s="688"/>
      <c r="F1" s="688"/>
      <c r="G1" s="688"/>
      <c r="H1" s="688"/>
      <c r="I1" s="688"/>
      <c r="J1" s="688"/>
      <c r="K1" s="688"/>
      <c r="L1" s="688"/>
      <c r="M1" s="688"/>
      <c r="N1" s="688"/>
    </row>
    <row r="2" spans="1:14" s="396" customFormat="1">
      <c r="A2" s="433"/>
      <c r="B2" s="433" t="s">
        <v>5445</v>
      </c>
      <c r="C2" s="433" t="s">
        <v>5445</v>
      </c>
      <c r="D2" s="433" t="s">
        <v>5444</v>
      </c>
      <c r="E2" s="433" t="s">
        <v>5444</v>
      </c>
      <c r="F2" s="433" t="s">
        <v>5443</v>
      </c>
      <c r="G2" s="433" t="s">
        <v>5443</v>
      </c>
      <c r="H2" s="433" t="s">
        <v>5442</v>
      </c>
      <c r="I2" s="433" t="s">
        <v>5442</v>
      </c>
      <c r="J2" s="433" t="s">
        <v>5441</v>
      </c>
      <c r="K2" s="433" t="s">
        <v>5441</v>
      </c>
      <c r="L2" s="433" t="s">
        <v>5440</v>
      </c>
      <c r="M2" s="433" t="s">
        <v>5440</v>
      </c>
      <c r="N2" s="433" t="s">
        <v>5428</v>
      </c>
    </row>
    <row r="3" spans="1:14" s="396" customFormat="1">
      <c r="A3" s="433" t="s">
        <v>5439</v>
      </c>
      <c r="B3" s="433" t="s">
        <v>4065</v>
      </c>
      <c r="C3" s="433" t="s">
        <v>4066</v>
      </c>
      <c r="D3" s="433" t="s">
        <v>4065</v>
      </c>
      <c r="E3" s="433" t="s">
        <v>4066</v>
      </c>
      <c r="F3" s="433" t="s">
        <v>4065</v>
      </c>
      <c r="G3" s="433" t="s">
        <v>4066</v>
      </c>
      <c r="H3" s="433" t="s">
        <v>4065</v>
      </c>
      <c r="I3" s="433" t="s">
        <v>4066</v>
      </c>
      <c r="J3" s="433" t="s">
        <v>4065</v>
      </c>
      <c r="K3" s="433" t="s">
        <v>4066</v>
      </c>
      <c r="L3" s="433" t="s">
        <v>4065</v>
      </c>
      <c r="M3" s="433" t="s">
        <v>4066</v>
      </c>
      <c r="N3" s="433"/>
    </row>
    <row r="4" spans="1:14" ht="15">
      <c r="A4" s="23" t="s">
        <v>4067</v>
      </c>
      <c r="B4" s="532">
        <v>46</v>
      </c>
      <c r="C4" s="532">
        <v>38</v>
      </c>
      <c r="D4" s="532">
        <v>56</v>
      </c>
      <c r="E4" s="532">
        <v>27</v>
      </c>
      <c r="F4" s="532">
        <v>36</v>
      </c>
      <c r="G4" s="532">
        <v>37</v>
      </c>
      <c r="H4" s="532">
        <v>59</v>
      </c>
      <c r="I4" s="532">
        <v>38</v>
      </c>
      <c r="J4" s="532">
        <v>0</v>
      </c>
      <c r="K4" s="532">
        <v>0</v>
      </c>
      <c r="L4" s="532">
        <v>0</v>
      </c>
      <c r="M4" s="532">
        <v>0</v>
      </c>
      <c r="N4" s="435">
        <f>SUM(B4:M4)</f>
        <v>337</v>
      </c>
    </row>
    <row r="5" spans="1:14" ht="15">
      <c r="A5" s="23" t="s">
        <v>4068</v>
      </c>
      <c r="B5" s="532">
        <v>0</v>
      </c>
      <c r="C5" s="532">
        <v>0</v>
      </c>
      <c r="D5" s="532">
        <v>0</v>
      </c>
      <c r="E5" s="532">
        <v>0</v>
      </c>
      <c r="F5" s="532">
        <v>136</v>
      </c>
      <c r="G5" s="532">
        <v>148</v>
      </c>
      <c r="H5" s="532">
        <v>136</v>
      </c>
      <c r="I5" s="532">
        <v>144</v>
      </c>
      <c r="J5" s="532">
        <v>124</v>
      </c>
      <c r="K5" s="532">
        <v>144</v>
      </c>
      <c r="L5" s="532">
        <v>137</v>
      </c>
      <c r="M5" s="532">
        <v>128</v>
      </c>
      <c r="N5" s="435">
        <f t="shared" ref="N5:N68" si="0">SUM(B5:M5)</f>
        <v>1097</v>
      </c>
    </row>
    <row r="6" spans="1:14" ht="15">
      <c r="A6" s="23" t="s">
        <v>4069</v>
      </c>
      <c r="B6" s="532">
        <v>52</v>
      </c>
      <c r="C6" s="532">
        <v>77</v>
      </c>
      <c r="D6" s="532">
        <v>74</v>
      </c>
      <c r="E6" s="532">
        <v>71</v>
      </c>
      <c r="F6" s="532">
        <v>0</v>
      </c>
      <c r="G6" s="532">
        <v>0</v>
      </c>
      <c r="H6" s="532">
        <v>0</v>
      </c>
      <c r="I6" s="532">
        <v>0</v>
      </c>
      <c r="J6" s="532">
        <v>0</v>
      </c>
      <c r="K6" s="532">
        <v>0</v>
      </c>
      <c r="L6" s="532">
        <v>0</v>
      </c>
      <c r="M6" s="532">
        <v>0</v>
      </c>
      <c r="N6" s="435">
        <f t="shared" si="0"/>
        <v>274</v>
      </c>
    </row>
    <row r="7" spans="1:14" ht="15">
      <c r="A7" s="23" t="s">
        <v>4070</v>
      </c>
      <c r="B7" s="532">
        <v>72</v>
      </c>
      <c r="C7" s="532">
        <v>66</v>
      </c>
      <c r="D7" s="532">
        <v>67</v>
      </c>
      <c r="E7" s="532">
        <v>70</v>
      </c>
      <c r="F7" s="532">
        <v>0</v>
      </c>
      <c r="G7" s="532">
        <v>0</v>
      </c>
      <c r="H7" s="532">
        <v>0</v>
      </c>
      <c r="I7" s="532">
        <v>0</v>
      </c>
      <c r="J7" s="532">
        <v>0</v>
      </c>
      <c r="K7" s="532">
        <v>0</v>
      </c>
      <c r="L7" s="532">
        <v>0</v>
      </c>
      <c r="M7" s="532">
        <v>0</v>
      </c>
      <c r="N7" s="435">
        <f t="shared" si="0"/>
        <v>275</v>
      </c>
    </row>
    <row r="8" spans="1:14" ht="15">
      <c r="A8" s="23" t="s">
        <v>4071</v>
      </c>
      <c r="B8" s="532">
        <v>68</v>
      </c>
      <c r="C8" s="532">
        <v>65</v>
      </c>
      <c r="D8" s="532">
        <v>66</v>
      </c>
      <c r="E8" s="532">
        <v>63</v>
      </c>
      <c r="F8" s="532">
        <v>0</v>
      </c>
      <c r="G8" s="532">
        <v>0</v>
      </c>
      <c r="H8" s="532">
        <v>0</v>
      </c>
      <c r="I8" s="532">
        <v>0</v>
      </c>
      <c r="J8" s="532">
        <v>0</v>
      </c>
      <c r="K8" s="532">
        <v>0</v>
      </c>
      <c r="L8" s="532">
        <v>0</v>
      </c>
      <c r="M8" s="532">
        <v>0</v>
      </c>
      <c r="N8" s="435">
        <f t="shared" si="0"/>
        <v>262</v>
      </c>
    </row>
    <row r="9" spans="1:14" ht="15">
      <c r="A9" s="23" t="s">
        <v>4072</v>
      </c>
      <c r="B9" s="532">
        <v>0</v>
      </c>
      <c r="C9" s="532">
        <v>0</v>
      </c>
      <c r="D9" s="532">
        <v>0</v>
      </c>
      <c r="E9" s="532">
        <v>0</v>
      </c>
      <c r="F9" s="532">
        <v>69</v>
      </c>
      <c r="G9" s="532">
        <v>93</v>
      </c>
      <c r="H9" s="532">
        <v>64</v>
      </c>
      <c r="I9" s="532">
        <v>50</v>
      </c>
      <c r="J9" s="532">
        <v>55</v>
      </c>
      <c r="K9" s="532">
        <v>63</v>
      </c>
      <c r="L9" s="532">
        <v>61</v>
      </c>
      <c r="M9" s="532">
        <v>55</v>
      </c>
      <c r="N9" s="435">
        <f t="shared" si="0"/>
        <v>510</v>
      </c>
    </row>
    <row r="10" spans="1:14" ht="15">
      <c r="A10" s="23" t="s">
        <v>4073</v>
      </c>
      <c r="B10" s="532">
        <v>186</v>
      </c>
      <c r="C10" s="532">
        <v>197</v>
      </c>
      <c r="D10" s="532">
        <v>168</v>
      </c>
      <c r="E10" s="532">
        <v>198</v>
      </c>
      <c r="F10" s="532">
        <v>0</v>
      </c>
      <c r="G10" s="532">
        <v>0</v>
      </c>
      <c r="H10" s="532">
        <v>0</v>
      </c>
      <c r="I10" s="532">
        <v>0</v>
      </c>
      <c r="J10" s="532">
        <v>0</v>
      </c>
      <c r="K10" s="532">
        <v>0</v>
      </c>
      <c r="L10" s="532">
        <v>0</v>
      </c>
      <c r="M10" s="532">
        <v>0</v>
      </c>
      <c r="N10" s="435">
        <f t="shared" si="0"/>
        <v>749</v>
      </c>
    </row>
    <row r="11" spans="1:14" ht="15">
      <c r="A11" s="23" t="s">
        <v>4074</v>
      </c>
      <c r="B11" s="532">
        <v>1</v>
      </c>
      <c r="C11" s="532">
        <v>0</v>
      </c>
      <c r="D11" s="532">
        <v>0</v>
      </c>
      <c r="E11" s="532">
        <v>0</v>
      </c>
      <c r="F11" s="532">
        <v>170</v>
      </c>
      <c r="G11" s="532">
        <v>220</v>
      </c>
      <c r="H11" s="532">
        <v>163</v>
      </c>
      <c r="I11" s="532">
        <v>193</v>
      </c>
      <c r="J11" s="532">
        <v>120</v>
      </c>
      <c r="K11" s="532">
        <v>106</v>
      </c>
      <c r="L11" s="532">
        <v>99</v>
      </c>
      <c r="M11" s="532">
        <v>102</v>
      </c>
      <c r="N11" s="435">
        <f t="shared" si="0"/>
        <v>1174</v>
      </c>
    </row>
    <row r="12" spans="1:14" ht="15">
      <c r="A12" s="23" t="s">
        <v>4075</v>
      </c>
      <c r="B12" s="532">
        <v>0</v>
      </c>
      <c r="C12" s="532">
        <v>0</v>
      </c>
      <c r="D12" s="532">
        <v>0</v>
      </c>
      <c r="E12" s="532">
        <v>0</v>
      </c>
      <c r="F12" s="532">
        <v>0</v>
      </c>
      <c r="G12" s="532">
        <v>0</v>
      </c>
      <c r="H12" s="532">
        <v>99</v>
      </c>
      <c r="I12" s="532">
        <v>107</v>
      </c>
      <c r="J12" s="532">
        <v>94</v>
      </c>
      <c r="K12" s="532">
        <v>126</v>
      </c>
      <c r="L12" s="532">
        <v>59</v>
      </c>
      <c r="M12" s="532">
        <v>98</v>
      </c>
      <c r="N12" s="435">
        <f t="shared" si="0"/>
        <v>583</v>
      </c>
    </row>
    <row r="13" spans="1:14" ht="15">
      <c r="A13" s="23" t="s">
        <v>4076</v>
      </c>
      <c r="B13" s="532">
        <v>0</v>
      </c>
      <c r="C13" s="532">
        <v>0</v>
      </c>
      <c r="D13" s="532">
        <v>0</v>
      </c>
      <c r="E13" s="532">
        <v>0</v>
      </c>
      <c r="F13" s="532">
        <v>45</v>
      </c>
      <c r="G13" s="532">
        <v>52</v>
      </c>
      <c r="H13" s="532">
        <v>41</v>
      </c>
      <c r="I13" s="532">
        <v>48</v>
      </c>
      <c r="J13" s="532">
        <v>38</v>
      </c>
      <c r="K13" s="532">
        <v>42</v>
      </c>
      <c r="L13" s="532">
        <v>40</v>
      </c>
      <c r="M13" s="532">
        <v>44</v>
      </c>
      <c r="N13" s="435">
        <f t="shared" si="0"/>
        <v>350</v>
      </c>
    </row>
    <row r="14" spans="1:14" ht="15">
      <c r="A14" s="23" t="s">
        <v>4077</v>
      </c>
      <c r="B14" s="532">
        <v>47</v>
      </c>
      <c r="C14" s="532">
        <v>46</v>
      </c>
      <c r="D14" s="532">
        <v>48</v>
      </c>
      <c r="E14" s="532">
        <v>53</v>
      </c>
      <c r="F14" s="532">
        <v>0</v>
      </c>
      <c r="G14" s="532">
        <v>0</v>
      </c>
      <c r="H14" s="532">
        <v>0</v>
      </c>
      <c r="I14" s="532">
        <v>0</v>
      </c>
      <c r="J14" s="532">
        <v>0</v>
      </c>
      <c r="K14" s="532">
        <v>0</v>
      </c>
      <c r="L14" s="532">
        <v>0</v>
      </c>
      <c r="M14" s="532">
        <v>0</v>
      </c>
      <c r="N14" s="435">
        <f t="shared" si="0"/>
        <v>194</v>
      </c>
    </row>
    <row r="15" spans="1:14" ht="15">
      <c r="A15" s="23" t="s">
        <v>4078</v>
      </c>
      <c r="B15" s="532">
        <v>118</v>
      </c>
      <c r="C15" s="532">
        <v>124</v>
      </c>
      <c r="D15" s="532">
        <v>135</v>
      </c>
      <c r="E15" s="532">
        <v>145</v>
      </c>
      <c r="F15" s="532">
        <v>0</v>
      </c>
      <c r="G15" s="532">
        <v>0</v>
      </c>
      <c r="H15" s="532">
        <v>0</v>
      </c>
      <c r="I15" s="532">
        <v>0</v>
      </c>
      <c r="J15" s="532">
        <v>0</v>
      </c>
      <c r="K15" s="532">
        <v>0</v>
      </c>
      <c r="L15" s="532">
        <v>0</v>
      </c>
      <c r="M15" s="532">
        <v>0</v>
      </c>
      <c r="N15" s="435">
        <f t="shared" si="0"/>
        <v>522</v>
      </c>
    </row>
    <row r="16" spans="1:14" ht="15">
      <c r="A16" s="23" t="s">
        <v>4079</v>
      </c>
      <c r="B16" s="532">
        <v>0</v>
      </c>
      <c r="C16" s="532">
        <v>0</v>
      </c>
      <c r="D16" s="532">
        <v>0</v>
      </c>
      <c r="E16" s="532">
        <v>0</v>
      </c>
      <c r="F16" s="532">
        <v>114</v>
      </c>
      <c r="G16" s="532">
        <v>136</v>
      </c>
      <c r="H16" s="532">
        <v>134</v>
      </c>
      <c r="I16" s="532">
        <v>108</v>
      </c>
      <c r="J16" s="532">
        <v>109</v>
      </c>
      <c r="K16" s="532">
        <v>107</v>
      </c>
      <c r="L16" s="532">
        <v>136</v>
      </c>
      <c r="M16" s="532">
        <v>126</v>
      </c>
      <c r="N16" s="435">
        <f t="shared" si="0"/>
        <v>970</v>
      </c>
    </row>
    <row r="17" spans="1:14" ht="15">
      <c r="A17" s="23" t="s">
        <v>4080</v>
      </c>
      <c r="B17" s="532">
        <v>0</v>
      </c>
      <c r="C17" s="532">
        <v>0</v>
      </c>
      <c r="D17" s="532">
        <v>0</v>
      </c>
      <c r="E17" s="532">
        <v>0</v>
      </c>
      <c r="F17" s="532">
        <v>0</v>
      </c>
      <c r="G17" s="532">
        <v>1</v>
      </c>
      <c r="H17" s="532">
        <v>1</v>
      </c>
      <c r="I17" s="532">
        <v>8</v>
      </c>
      <c r="J17" s="532">
        <v>49</v>
      </c>
      <c r="K17" s="532">
        <v>65</v>
      </c>
      <c r="L17" s="532">
        <v>67</v>
      </c>
      <c r="M17" s="532">
        <v>88</v>
      </c>
      <c r="N17" s="435">
        <f t="shared" si="0"/>
        <v>279</v>
      </c>
    </row>
    <row r="18" spans="1:14" ht="15">
      <c r="A18" s="23" t="s">
        <v>4081</v>
      </c>
      <c r="B18" s="532">
        <v>48</v>
      </c>
      <c r="C18" s="532">
        <v>39</v>
      </c>
      <c r="D18" s="532">
        <v>43</v>
      </c>
      <c r="E18" s="532">
        <v>35</v>
      </c>
      <c r="F18" s="532">
        <v>0</v>
      </c>
      <c r="G18" s="532">
        <v>0</v>
      </c>
      <c r="H18" s="532">
        <v>0</v>
      </c>
      <c r="I18" s="532">
        <v>0</v>
      </c>
      <c r="J18" s="532">
        <v>0</v>
      </c>
      <c r="K18" s="532">
        <v>0</v>
      </c>
      <c r="L18" s="532">
        <v>0</v>
      </c>
      <c r="M18" s="532">
        <v>0</v>
      </c>
      <c r="N18" s="435">
        <f t="shared" si="0"/>
        <v>165</v>
      </c>
    </row>
    <row r="19" spans="1:14" ht="15">
      <c r="A19" s="23" t="s">
        <v>4082</v>
      </c>
      <c r="B19" s="532">
        <v>0</v>
      </c>
      <c r="C19" s="532">
        <v>0</v>
      </c>
      <c r="D19" s="532">
        <v>0</v>
      </c>
      <c r="E19" s="532">
        <v>0</v>
      </c>
      <c r="F19" s="532">
        <v>116</v>
      </c>
      <c r="G19" s="532">
        <v>134</v>
      </c>
      <c r="H19" s="532">
        <v>105</v>
      </c>
      <c r="I19" s="532">
        <v>105</v>
      </c>
      <c r="J19" s="532">
        <v>101</v>
      </c>
      <c r="K19" s="532">
        <v>74</v>
      </c>
      <c r="L19" s="532">
        <v>97</v>
      </c>
      <c r="M19" s="532">
        <v>96</v>
      </c>
      <c r="N19" s="435">
        <f t="shared" si="0"/>
        <v>828</v>
      </c>
    </row>
    <row r="20" spans="1:14" ht="15">
      <c r="A20" s="23" t="s">
        <v>4083</v>
      </c>
      <c r="B20" s="532">
        <v>33</v>
      </c>
      <c r="C20" s="532">
        <v>28</v>
      </c>
      <c r="D20" s="532">
        <v>39</v>
      </c>
      <c r="E20" s="532">
        <v>37</v>
      </c>
      <c r="F20" s="532">
        <v>0</v>
      </c>
      <c r="G20" s="532">
        <v>1</v>
      </c>
      <c r="H20" s="532">
        <v>0</v>
      </c>
      <c r="I20" s="532">
        <v>0</v>
      </c>
      <c r="J20" s="532">
        <v>0</v>
      </c>
      <c r="K20" s="532">
        <v>0</v>
      </c>
      <c r="L20" s="532">
        <v>0</v>
      </c>
      <c r="M20" s="532">
        <v>0</v>
      </c>
      <c r="N20" s="435">
        <f t="shared" si="0"/>
        <v>138</v>
      </c>
    </row>
    <row r="21" spans="1:14" ht="15">
      <c r="A21" s="23" t="s">
        <v>4084</v>
      </c>
      <c r="B21" s="532">
        <v>35</v>
      </c>
      <c r="C21" s="532">
        <v>34</v>
      </c>
      <c r="D21" s="532">
        <v>36</v>
      </c>
      <c r="E21" s="532">
        <v>23</v>
      </c>
      <c r="F21" s="532">
        <v>0</v>
      </c>
      <c r="G21" s="532">
        <v>0</v>
      </c>
      <c r="H21" s="532">
        <v>0</v>
      </c>
      <c r="I21" s="532">
        <v>0</v>
      </c>
      <c r="J21" s="532">
        <v>0</v>
      </c>
      <c r="K21" s="532">
        <v>0</v>
      </c>
      <c r="L21" s="532">
        <v>0</v>
      </c>
      <c r="M21" s="532">
        <v>0</v>
      </c>
      <c r="N21" s="435">
        <f t="shared" si="0"/>
        <v>128</v>
      </c>
    </row>
    <row r="22" spans="1:14" ht="15">
      <c r="A22" s="23" t="s">
        <v>4085</v>
      </c>
      <c r="B22" s="532">
        <v>51</v>
      </c>
      <c r="C22" s="532">
        <v>51</v>
      </c>
      <c r="D22" s="532">
        <v>30</v>
      </c>
      <c r="E22" s="532">
        <v>40</v>
      </c>
      <c r="F22" s="532">
        <v>37</v>
      </c>
      <c r="G22" s="532">
        <v>41</v>
      </c>
      <c r="H22" s="532">
        <v>41</v>
      </c>
      <c r="I22" s="532">
        <v>40</v>
      </c>
      <c r="J22" s="532">
        <v>51</v>
      </c>
      <c r="K22" s="532">
        <v>43</v>
      </c>
      <c r="L22" s="532">
        <v>42</v>
      </c>
      <c r="M22" s="532">
        <v>26</v>
      </c>
      <c r="N22" s="435">
        <f t="shared" si="0"/>
        <v>493</v>
      </c>
    </row>
    <row r="23" spans="1:14" ht="15">
      <c r="A23" s="23" t="s">
        <v>4086</v>
      </c>
      <c r="B23" s="532">
        <v>0</v>
      </c>
      <c r="C23" s="532">
        <v>0</v>
      </c>
      <c r="D23" s="532">
        <v>0</v>
      </c>
      <c r="E23" s="532">
        <v>0</v>
      </c>
      <c r="F23" s="532">
        <v>63</v>
      </c>
      <c r="G23" s="532">
        <v>68</v>
      </c>
      <c r="H23" s="532">
        <v>57</v>
      </c>
      <c r="I23" s="532">
        <v>76</v>
      </c>
      <c r="J23" s="532">
        <v>90</v>
      </c>
      <c r="K23" s="532">
        <v>68</v>
      </c>
      <c r="L23" s="532">
        <v>55</v>
      </c>
      <c r="M23" s="532">
        <v>62</v>
      </c>
      <c r="N23" s="435">
        <f t="shared" si="0"/>
        <v>539</v>
      </c>
    </row>
    <row r="24" spans="1:14" ht="15">
      <c r="A24" s="23" t="s">
        <v>4087</v>
      </c>
      <c r="B24" s="532">
        <v>64</v>
      </c>
      <c r="C24" s="532">
        <v>78</v>
      </c>
      <c r="D24" s="532">
        <v>63</v>
      </c>
      <c r="E24" s="532">
        <v>75</v>
      </c>
      <c r="F24" s="532">
        <v>0</v>
      </c>
      <c r="G24" s="532">
        <v>0</v>
      </c>
      <c r="H24" s="532">
        <v>0</v>
      </c>
      <c r="I24" s="532">
        <v>0</v>
      </c>
      <c r="J24" s="532">
        <v>0</v>
      </c>
      <c r="K24" s="532">
        <v>0</v>
      </c>
      <c r="L24" s="532">
        <v>0</v>
      </c>
      <c r="M24" s="532">
        <v>0</v>
      </c>
      <c r="N24" s="435">
        <f t="shared" si="0"/>
        <v>280</v>
      </c>
    </row>
    <row r="25" spans="1:14" ht="15">
      <c r="A25" s="23" t="s">
        <v>4088</v>
      </c>
      <c r="B25" s="532">
        <v>0</v>
      </c>
      <c r="C25" s="532">
        <v>0</v>
      </c>
      <c r="D25" s="532">
        <v>0</v>
      </c>
      <c r="E25" s="532">
        <v>0</v>
      </c>
      <c r="F25" s="532">
        <v>0</v>
      </c>
      <c r="G25" s="532">
        <v>0</v>
      </c>
      <c r="H25" s="532">
        <v>48</v>
      </c>
      <c r="I25" s="532">
        <v>68</v>
      </c>
      <c r="J25" s="532">
        <v>57</v>
      </c>
      <c r="K25" s="532">
        <v>70</v>
      </c>
      <c r="L25" s="532">
        <v>29</v>
      </c>
      <c r="M25" s="532">
        <v>61</v>
      </c>
      <c r="N25" s="435">
        <f t="shared" si="0"/>
        <v>333</v>
      </c>
    </row>
    <row r="26" spans="1:14" ht="15">
      <c r="A26" s="23" t="s">
        <v>4089</v>
      </c>
      <c r="B26" s="532">
        <v>30</v>
      </c>
      <c r="C26" s="532">
        <v>27</v>
      </c>
      <c r="D26" s="532">
        <v>29</v>
      </c>
      <c r="E26" s="532">
        <v>33</v>
      </c>
      <c r="F26" s="532">
        <v>30</v>
      </c>
      <c r="G26" s="532">
        <v>34</v>
      </c>
      <c r="H26" s="532">
        <v>23</v>
      </c>
      <c r="I26" s="532">
        <v>36</v>
      </c>
      <c r="J26" s="532">
        <v>44</v>
      </c>
      <c r="K26" s="532">
        <v>32</v>
      </c>
      <c r="L26" s="532">
        <v>24</v>
      </c>
      <c r="M26" s="532">
        <v>36</v>
      </c>
      <c r="N26" s="435">
        <f t="shared" si="0"/>
        <v>378</v>
      </c>
    </row>
    <row r="27" spans="1:14" ht="15">
      <c r="A27" s="23" t="s">
        <v>4090</v>
      </c>
      <c r="B27" s="532">
        <v>17</v>
      </c>
      <c r="C27" s="532">
        <v>16</v>
      </c>
      <c r="D27" s="532">
        <v>27</v>
      </c>
      <c r="E27" s="532">
        <v>20</v>
      </c>
      <c r="F27" s="532">
        <v>31</v>
      </c>
      <c r="G27" s="532">
        <v>29</v>
      </c>
      <c r="H27" s="532">
        <v>27</v>
      </c>
      <c r="I27" s="532">
        <v>34</v>
      </c>
      <c r="J27" s="532">
        <v>17</v>
      </c>
      <c r="K27" s="532">
        <v>24</v>
      </c>
      <c r="L27" s="532">
        <v>19</v>
      </c>
      <c r="M27" s="532">
        <v>9</v>
      </c>
      <c r="N27" s="435">
        <f t="shared" si="0"/>
        <v>270</v>
      </c>
    </row>
    <row r="28" spans="1:14" ht="15">
      <c r="A28" s="23" t="s">
        <v>4091</v>
      </c>
      <c r="B28" s="532">
        <v>0</v>
      </c>
      <c r="C28" s="532">
        <v>0</v>
      </c>
      <c r="D28" s="532">
        <v>0</v>
      </c>
      <c r="E28" s="532">
        <v>0</v>
      </c>
      <c r="F28" s="532">
        <v>20</v>
      </c>
      <c r="G28" s="532">
        <v>28</v>
      </c>
      <c r="H28" s="532">
        <v>26</v>
      </c>
      <c r="I28" s="532">
        <v>28</v>
      </c>
      <c r="J28" s="532">
        <v>21</v>
      </c>
      <c r="K28" s="532">
        <v>30</v>
      </c>
      <c r="L28" s="532">
        <v>18</v>
      </c>
      <c r="M28" s="532">
        <v>40</v>
      </c>
      <c r="N28" s="435">
        <f t="shared" si="0"/>
        <v>211</v>
      </c>
    </row>
    <row r="29" spans="1:14" ht="15">
      <c r="A29" s="23" t="s">
        <v>4092</v>
      </c>
      <c r="B29" s="532">
        <v>20</v>
      </c>
      <c r="C29" s="532">
        <v>31</v>
      </c>
      <c r="D29" s="532">
        <v>32</v>
      </c>
      <c r="E29" s="532">
        <v>35</v>
      </c>
      <c r="F29" s="532">
        <v>0</v>
      </c>
      <c r="G29" s="532">
        <v>0</v>
      </c>
      <c r="H29" s="532">
        <v>0</v>
      </c>
      <c r="I29" s="532">
        <v>0</v>
      </c>
      <c r="J29" s="532">
        <v>0</v>
      </c>
      <c r="K29" s="532">
        <v>0</v>
      </c>
      <c r="L29" s="532">
        <v>0</v>
      </c>
      <c r="M29" s="532">
        <v>0</v>
      </c>
      <c r="N29" s="435">
        <f t="shared" si="0"/>
        <v>118</v>
      </c>
    </row>
    <row r="30" spans="1:14" ht="15">
      <c r="A30" s="23" t="s">
        <v>4093</v>
      </c>
      <c r="B30" s="532">
        <v>16</v>
      </c>
      <c r="C30" s="532">
        <v>24</v>
      </c>
      <c r="D30" s="532">
        <v>33</v>
      </c>
      <c r="E30" s="532">
        <v>17</v>
      </c>
      <c r="F30" s="532">
        <v>22</v>
      </c>
      <c r="G30" s="532">
        <v>20</v>
      </c>
      <c r="H30" s="532">
        <v>18</v>
      </c>
      <c r="I30" s="532">
        <v>22</v>
      </c>
      <c r="J30" s="532">
        <v>23</v>
      </c>
      <c r="K30" s="532">
        <v>22</v>
      </c>
      <c r="L30" s="532">
        <v>16</v>
      </c>
      <c r="M30" s="532">
        <v>23</v>
      </c>
      <c r="N30" s="435">
        <f t="shared" si="0"/>
        <v>256</v>
      </c>
    </row>
    <row r="31" spans="1:14" ht="15">
      <c r="A31" s="23" t="s">
        <v>4094</v>
      </c>
      <c r="B31" s="532">
        <v>0</v>
      </c>
      <c r="C31" s="532">
        <v>0</v>
      </c>
      <c r="D31" s="532">
        <v>0</v>
      </c>
      <c r="E31" s="532">
        <v>0</v>
      </c>
      <c r="F31" s="532">
        <v>33</v>
      </c>
      <c r="G31" s="532">
        <v>56</v>
      </c>
      <c r="H31" s="532">
        <v>42</v>
      </c>
      <c r="I31" s="532">
        <v>42</v>
      </c>
      <c r="J31" s="532">
        <v>47</v>
      </c>
      <c r="K31" s="532">
        <v>45</v>
      </c>
      <c r="L31" s="532">
        <v>46</v>
      </c>
      <c r="M31" s="532">
        <v>47</v>
      </c>
      <c r="N31" s="435">
        <f t="shared" si="0"/>
        <v>358</v>
      </c>
    </row>
    <row r="32" spans="1:14" ht="15">
      <c r="A32" s="23" t="s">
        <v>4095</v>
      </c>
      <c r="B32" s="532">
        <v>40</v>
      </c>
      <c r="C32" s="532">
        <v>50</v>
      </c>
      <c r="D32" s="532">
        <v>34</v>
      </c>
      <c r="E32" s="532">
        <v>58</v>
      </c>
      <c r="F32" s="532">
        <v>0</v>
      </c>
      <c r="G32" s="532">
        <v>1</v>
      </c>
      <c r="H32" s="532">
        <v>0</v>
      </c>
      <c r="I32" s="532">
        <v>0</v>
      </c>
      <c r="J32" s="532">
        <v>0</v>
      </c>
      <c r="K32" s="532">
        <v>0</v>
      </c>
      <c r="L32" s="532">
        <v>0</v>
      </c>
      <c r="M32" s="532">
        <v>0</v>
      </c>
      <c r="N32" s="435">
        <f t="shared" si="0"/>
        <v>183</v>
      </c>
    </row>
    <row r="33" spans="1:14" ht="15">
      <c r="A33" s="23" t="s">
        <v>4096</v>
      </c>
      <c r="B33" s="532">
        <v>0</v>
      </c>
      <c r="C33" s="532">
        <v>0</v>
      </c>
      <c r="D33" s="532">
        <v>0</v>
      </c>
      <c r="E33" s="532">
        <v>0</v>
      </c>
      <c r="F33" s="532">
        <v>47</v>
      </c>
      <c r="G33" s="532">
        <v>41</v>
      </c>
      <c r="H33" s="532">
        <v>46</v>
      </c>
      <c r="I33" s="532">
        <v>56</v>
      </c>
      <c r="J33" s="532">
        <v>45</v>
      </c>
      <c r="K33" s="532">
        <v>51</v>
      </c>
      <c r="L33" s="532">
        <v>54</v>
      </c>
      <c r="M33" s="532">
        <v>53</v>
      </c>
      <c r="N33" s="435">
        <f t="shared" si="0"/>
        <v>393</v>
      </c>
    </row>
    <row r="34" spans="1:14" ht="15">
      <c r="A34" s="23" t="s">
        <v>4097</v>
      </c>
      <c r="B34" s="532">
        <v>52</v>
      </c>
      <c r="C34" s="532">
        <v>64</v>
      </c>
      <c r="D34" s="532">
        <v>53</v>
      </c>
      <c r="E34" s="532">
        <v>57</v>
      </c>
      <c r="F34" s="532">
        <v>0</v>
      </c>
      <c r="G34" s="532">
        <v>0</v>
      </c>
      <c r="H34" s="532">
        <v>0</v>
      </c>
      <c r="I34" s="532">
        <v>0</v>
      </c>
      <c r="J34" s="532">
        <v>0</v>
      </c>
      <c r="K34" s="532">
        <v>0</v>
      </c>
      <c r="L34" s="532">
        <v>0</v>
      </c>
      <c r="M34" s="532">
        <v>0</v>
      </c>
      <c r="N34" s="435">
        <f t="shared" si="0"/>
        <v>226</v>
      </c>
    </row>
    <row r="35" spans="1:14" ht="15">
      <c r="A35" s="23" t="s">
        <v>4098</v>
      </c>
      <c r="B35" s="532">
        <v>47</v>
      </c>
      <c r="C35" s="532">
        <v>60</v>
      </c>
      <c r="D35" s="532">
        <v>39</v>
      </c>
      <c r="E35" s="532">
        <v>46</v>
      </c>
      <c r="F35" s="532">
        <v>51</v>
      </c>
      <c r="G35" s="532">
        <v>66</v>
      </c>
      <c r="H35" s="532">
        <v>35</v>
      </c>
      <c r="I35" s="532">
        <v>58</v>
      </c>
      <c r="J35" s="532">
        <v>48</v>
      </c>
      <c r="K35" s="532">
        <v>49</v>
      </c>
      <c r="L35" s="532">
        <v>42</v>
      </c>
      <c r="M35" s="532">
        <v>56</v>
      </c>
      <c r="N35" s="435">
        <f t="shared" si="0"/>
        <v>597</v>
      </c>
    </row>
    <row r="36" spans="1:14" ht="15">
      <c r="A36" s="23" t="s">
        <v>4099</v>
      </c>
      <c r="B36" s="532">
        <v>0</v>
      </c>
      <c r="C36" s="532">
        <v>0</v>
      </c>
      <c r="D36" s="532">
        <v>0</v>
      </c>
      <c r="E36" s="532">
        <v>0</v>
      </c>
      <c r="F36" s="532">
        <v>52</v>
      </c>
      <c r="G36" s="532">
        <v>47</v>
      </c>
      <c r="H36" s="532">
        <v>32</v>
      </c>
      <c r="I36" s="532">
        <v>49</v>
      </c>
      <c r="J36" s="532">
        <v>30</v>
      </c>
      <c r="K36" s="532">
        <v>26</v>
      </c>
      <c r="L36" s="532">
        <v>39</v>
      </c>
      <c r="M36" s="532">
        <v>36</v>
      </c>
      <c r="N36" s="435">
        <f t="shared" si="0"/>
        <v>311</v>
      </c>
    </row>
    <row r="37" spans="1:14" ht="15">
      <c r="A37" s="23" t="s">
        <v>4100</v>
      </c>
      <c r="B37" s="532">
        <v>31</v>
      </c>
      <c r="C37" s="532">
        <v>45</v>
      </c>
      <c r="D37" s="532">
        <v>27</v>
      </c>
      <c r="E37" s="532">
        <v>33</v>
      </c>
      <c r="F37" s="532">
        <v>0</v>
      </c>
      <c r="G37" s="532">
        <v>0</v>
      </c>
      <c r="H37" s="532">
        <v>0</v>
      </c>
      <c r="I37" s="532">
        <v>0</v>
      </c>
      <c r="J37" s="532">
        <v>0</v>
      </c>
      <c r="K37" s="532">
        <v>0</v>
      </c>
      <c r="L37" s="532">
        <v>0</v>
      </c>
      <c r="M37" s="532">
        <v>0</v>
      </c>
      <c r="N37" s="435">
        <f t="shared" si="0"/>
        <v>136</v>
      </c>
    </row>
    <row r="38" spans="1:14" ht="15">
      <c r="A38" s="23" t="s">
        <v>4101</v>
      </c>
      <c r="B38" s="532">
        <v>0</v>
      </c>
      <c r="C38" s="532">
        <v>0</v>
      </c>
      <c r="D38" s="532">
        <v>0</v>
      </c>
      <c r="E38" s="532">
        <v>0</v>
      </c>
      <c r="F38" s="532">
        <v>198</v>
      </c>
      <c r="G38" s="532">
        <v>226</v>
      </c>
      <c r="H38" s="532">
        <v>190</v>
      </c>
      <c r="I38" s="532">
        <v>199</v>
      </c>
      <c r="J38" s="532">
        <v>172</v>
      </c>
      <c r="K38" s="532">
        <v>193</v>
      </c>
      <c r="L38" s="532">
        <v>195</v>
      </c>
      <c r="M38" s="532">
        <v>198</v>
      </c>
      <c r="N38" s="435">
        <f t="shared" si="0"/>
        <v>1571</v>
      </c>
    </row>
    <row r="39" spans="1:14" ht="15">
      <c r="A39" s="23" t="s">
        <v>4102</v>
      </c>
      <c r="B39" s="532">
        <v>186</v>
      </c>
      <c r="C39" s="532">
        <v>194</v>
      </c>
      <c r="D39" s="532">
        <v>187</v>
      </c>
      <c r="E39" s="532">
        <v>192</v>
      </c>
      <c r="F39" s="532">
        <v>0</v>
      </c>
      <c r="G39" s="532">
        <v>0</v>
      </c>
      <c r="H39" s="532">
        <v>0</v>
      </c>
      <c r="I39" s="532">
        <v>0</v>
      </c>
      <c r="J39" s="532">
        <v>0</v>
      </c>
      <c r="K39" s="532">
        <v>0</v>
      </c>
      <c r="L39" s="532">
        <v>0</v>
      </c>
      <c r="M39" s="532">
        <v>0</v>
      </c>
      <c r="N39" s="435">
        <f t="shared" si="0"/>
        <v>759</v>
      </c>
    </row>
    <row r="40" spans="1:14" ht="15">
      <c r="A40" s="23" t="s">
        <v>10801</v>
      </c>
      <c r="B40" s="532">
        <v>0</v>
      </c>
      <c r="C40" s="532">
        <v>1</v>
      </c>
      <c r="D40" s="532">
        <v>1</v>
      </c>
      <c r="E40" s="532">
        <v>1</v>
      </c>
      <c r="F40" s="532">
        <v>0</v>
      </c>
      <c r="G40" s="532">
        <v>0</v>
      </c>
      <c r="H40" s="532">
        <v>0</v>
      </c>
      <c r="I40" s="532">
        <v>0</v>
      </c>
      <c r="J40" s="532">
        <v>0</v>
      </c>
      <c r="K40" s="532">
        <v>0</v>
      </c>
      <c r="L40" s="532">
        <v>0</v>
      </c>
      <c r="M40" s="532">
        <v>0</v>
      </c>
      <c r="N40" s="435">
        <f t="shared" si="0"/>
        <v>3</v>
      </c>
    </row>
    <row r="41" spans="1:14" ht="15">
      <c r="A41" s="23" t="s">
        <v>4103</v>
      </c>
      <c r="B41" s="532">
        <v>0</v>
      </c>
      <c r="C41" s="532">
        <v>0</v>
      </c>
      <c r="D41" s="532">
        <v>0</v>
      </c>
      <c r="E41" s="532">
        <v>0</v>
      </c>
      <c r="F41" s="532">
        <v>73</v>
      </c>
      <c r="G41" s="532">
        <v>58</v>
      </c>
      <c r="H41" s="532">
        <v>57</v>
      </c>
      <c r="I41" s="532">
        <v>63</v>
      </c>
      <c r="J41" s="532">
        <v>54</v>
      </c>
      <c r="K41" s="532">
        <v>66</v>
      </c>
      <c r="L41" s="532">
        <v>47</v>
      </c>
      <c r="M41" s="532">
        <v>57</v>
      </c>
      <c r="N41" s="435">
        <f t="shared" si="0"/>
        <v>475</v>
      </c>
    </row>
    <row r="42" spans="1:14" ht="15">
      <c r="A42" s="23" t="s">
        <v>4104</v>
      </c>
      <c r="B42" s="532">
        <v>47</v>
      </c>
      <c r="C42" s="532">
        <v>65</v>
      </c>
      <c r="D42" s="532">
        <v>59</v>
      </c>
      <c r="E42" s="532">
        <v>68</v>
      </c>
      <c r="F42" s="532">
        <v>0</v>
      </c>
      <c r="G42" s="532">
        <v>0</v>
      </c>
      <c r="H42" s="532">
        <v>0</v>
      </c>
      <c r="I42" s="532">
        <v>0</v>
      </c>
      <c r="J42" s="532">
        <v>0</v>
      </c>
      <c r="K42" s="532">
        <v>0</v>
      </c>
      <c r="L42" s="532">
        <v>0</v>
      </c>
      <c r="M42" s="532">
        <v>0</v>
      </c>
      <c r="N42" s="435">
        <f t="shared" si="0"/>
        <v>239</v>
      </c>
    </row>
    <row r="43" spans="1:14" ht="15">
      <c r="A43" s="23" t="s">
        <v>4105</v>
      </c>
      <c r="B43" s="532">
        <v>44</v>
      </c>
      <c r="C43" s="532">
        <v>38</v>
      </c>
      <c r="D43" s="532">
        <v>31</v>
      </c>
      <c r="E43" s="532">
        <v>40</v>
      </c>
      <c r="F43" s="532">
        <v>48</v>
      </c>
      <c r="G43" s="532">
        <v>56</v>
      </c>
      <c r="H43" s="532">
        <v>28</v>
      </c>
      <c r="I43" s="532">
        <v>47</v>
      </c>
      <c r="J43" s="532">
        <v>33</v>
      </c>
      <c r="K43" s="532">
        <v>40</v>
      </c>
      <c r="L43" s="532">
        <v>58</v>
      </c>
      <c r="M43" s="532">
        <v>50</v>
      </c>
      <c r="N43" s="435">
        <f t="shared" si="0"/>
        <v>513</v>
      </c>
    </row>
    <row r="44" spans="1:14" ht="15">
      <c r="A44" s="23" t="s">
        <v>4106</v>
      </c>
      <c r="B44" s="532">
        <v>37</v>
      </c>
      <c r="C44" s="532">
        <v>52</v>
      </c>
      <c r="D44" s="532">
        <v>41</v>
      </c>
      <c r="E44" s="532">
        <v>49</v>
      </c>
      <c r="F44" s="532">
        <v>45</v>
      </c>
      <c r="G44" s="532">
        <v>33</v>
      </c>
      <c r="H44" s="532">
        <v>28</v>
      </c>
      <c r="I44" s="532">
        <v>48</v>
      </c>
      <c r="J44" s="532">
        <v>28</v>
      </c>
      <c r="K44" s="532">
        <v>49</v>
      </c>
      <c r="L44" s="532">
        <v>42</v>
      </c>
      <c r="M44" s="532">
        <v>39</v>
      </c>
      <c r="N44" s="435">
        <f t="shared" si="0"/>
        <v>491</v>
      </c>
    </row>
    <row r="45" spans="1:14" ht="15">
      <c r="A45" s="23" t="s">
        <v>4107</v>
      </c>
      <c r="B45" s="532">
        <v>0</v>
      </c>
      <c r="C45" s="532">
        <v>0</v>
      </c>
      <c r="D45" s="532">
        <v>0</v>
      </c>
      <c r="E45" s="532">
        <v>0</v>
      </c>
      <c r="F45" s="532">
        <v>61</v>
      </c>
      <c r="G45" s="532">
        <v>73</v>
      </c>
      <c r="H45" s="532">
        <v>70</v>
      </c>
      <c r="I45" s="532">
        <v>93</v>
      </c>
      <c r="J45" s="532">
        <v>67</v>
      </c>
      <c r="K45" s="532">
        <v>92</v>
      </c>
      <c r="L45" s="532">
        <v>71</v>
      </c>
      <c r="M45" s="532">
        <v>68</v>
      </c>
      <c r="N45" s="435">
        <f t="shared" si="0"/>
        <v>595</v>
      </c>
    </row>
    <row r="46" spans="1:14" ht="15">
      <c r="A46" s="23" t="s">
        <v>4108</v>
      </c>
      <c r="B46" s="532">
        <v>50</v>
      </c>
      <c r="C46" s="532">
        <v>67</v>
      </c>
      <c r="D46" s="532">
        <v>59</v>
      </c>
      <c r="E46" s="532">
        <v>73</v>
      </c>
      <c r="F46" s="532">
        <v>0</v>
      </c>
      <c r="G46" s="532">
        <v>0</v>
      </c>
      <c r="H46" s="532">
        <v>0</v>
      </c>
      <c r="I46" s="532">
        <v>0</v>
      </c>
      <c r="J46" s="532">
        <v>0</v>
      </c>
      <c r="K46" s="532">
        <v>0</v>
      </c>
      <c r="L46" s="532">
        <v>0</v>
      </c>
      <c r="M46" s="532">
        <v>0</v>
      </c>
      <c r="N46" s="435">
        <f t="shared" si="0"/>
        <v>249</v>
      </c>
    </row>
    <row r="47" spans="1:14" ht="15">
      <c r="A47" s="23" t="s">
        <v>4109</v>
      </c>
      <c r="B47" s="532">
        <v>0</v>
      </c>
      <c r="C47" s="532">
        <v>0</v>
      </c>
      <c r="D47" s="532">
        <v>0</v>
      </c>
      <c r="E47" s="532">
        <v>0</v>
      </c>
      <c r="F47" s="532">
        <v>0</v>
      </c>
      <c r="G47" s="532">
        <v>0</v>
      </c>
      <c r="H47" s="532">
        <v>37</v>
      </c>
      <c r="I47" s="532">
        <v>76</v>
      </c>
      <c r="J47" s="532">
        <v>59</v>
      </c>
      <c r="K47" s="532">
        <v>59</v>
      </c>
      <c r="L47" s="532">
        <v>44</v>
      </c>
      <c r="M47" s="532">
        <v>71</v>
      </c>
      <c r="N47" s="435">
        <f t="shared" si="0"/>
        <v>346</v>
      </c>
    </row>
    <row r="48" spans="1:14" ht="15">
      <c r="A48" s="23" t="s">
        <v>4110</v>
      </c>
      <c r="B48" s="532">
        <v>158</v>
      </c>
      <c r="C48" s="532">
        <v>178</v>
      </c>
      <c r="D48" s="532">
        <v>202</v>
      </c>
      <c r="E48" s="532">
        <v>175</v>
      </c>
      <c r="F48" s="532">
        <v>0</v>
      </c>
      <c r="G48" s="532">
        <v>0</v>
      </c>
      <c r="H48" s="532">
        <v>0</v>
      </c>
      <c r="I48" s="532">
        <v>0</v>
      </c>
      <c r="J48" s="532">
        <v>0</v>
      </c>
      <c r="K48" s="532">
        <v>0</v>
      </c>
      <c r="L48" s="532">
        <v>0</v>
      </c>
      <c r="M48" s="532">
        <v>0</v>
      </c>
      <c r="N48" s="435">
        <f t="shared" si="0"/>
        <v>713</v>
      </c>
    </row>
    <row r="49" spans="1:14" ht="15">
      <c r="A49" s="23" t="s">
        <v>4111</v>
      </c>
      <c r="B49" s="532">
        <v>0</v>
      </c>
      <c r="C49" s="532">
        <v>0</v>
      </c>
      <c r="D49" s="532">
        <v>0</v>
      </c>
      <c r="E49" s="532">
        <v>0</v>
      </c>
      <c r="F49" s="532">
        <v>142</v>
      </c>
      <c r="G49" s="532">
        <v>202</v>
      </c>
      <c r="H49" s="532">
        <v>174</v>
      </c>
      <c r="I49" s="532">
        <v>181</v>
      </c>
      <c r="J49" s="532">
        <v>186</v>
      </c>
      <c r="K49" s="532">
        <v>187</v>
      </c>
      <c r="L49" s="532">
        <v>175</v>
      </c>
      <c r="M49" s="532">
        <v>179</v>
      </c>
      <c r="N49" s="435">
        <f t="shared" si="0"/>
        <v>1426</v>
      </c>
    </row>
    <row r="50" spans="1:14" ht="15">
      <c r="A50" s="23" t="s">
        <v>4112</v>
      </c>
      <c r="B50" s="532">
        <v>0</v>
      </c>
      <c r="C50" s="532">
        <v>0</v>
      </c>
      <c r="D50" s="532">
        <v>0</v>
      </c>
      <c r="E50" s="532">
        <v>0</v>
      </c>
      <c r="F50" s="532">
        <v>140</v>
      </c>
      <c r="G50" s="532">
        <v>125</v>
      </c>
      <c r="H50" s="532">
        <v>97</v>
      </c>
      <c r="I50" s="532">
        <v>108</v>
      </c>
      <c r="J50" s="532">
        <v>132</v>
      </c>
      <c r="K50" s="532">
        <v>108</v>
      </c>
      <c r="L50" s="532">
        <v>129</v>
      </c>
      <c r="M50" s="532">
        <v>119</v>
      </c>
      <c r="N50" s="435">
        <f t="shared" si="0"/>
        <v>958</v>
      </c>
    </row>
    <row r="51" spans="1:14" ht="15">
      <c r="A51" s="23" t="s">
        <v>4113</v>
      </c>
      <c r="B51" s="532">
        <v>115</v>
      </c>
      <c r="C51" s="532">
        <v>110</v>
      </c>
      <c r="D51" s="532">
        <v>112</v>
      </c>
      <c r="E51" s="532">
        <v>105</v>
      </c>
      <c r="F51" s="532">
        <v>0</v>
      </c>
      <c r="G51" s="532">
        <v>0</v>
      </c>
      <c r="H51" s="532">
        <v>0</v>
      </c>
      <c r="I51" s="532">
        <v>0</v>
      </c>
      <c r="J51" s="532">
        <v>0</v>
      </c>
      <c r="K51" s="532">
        <v>0</v>
      </c>
      <c r="L51" s="532">
        <v>0</v>
      </c>
      <c r="M51" s="532">
        <v>0</v>
      </c>
      <c r="N51" s="435">
        <f t="shared" si="0"/>
        <v>442</v>
      </c>
    </row>
    <row r="52" spans="1:14" ht="15">
      <c r="A52" s="23" t="s">
        <v>4114</v>
      </c>
      <c r="B52" s="532">
        <v>0</v>
      </c>
      <c r="C52" s="532">
        <v>0</v>
      </c>
      <c r="D52" s="532">
        <v>0</v>
      </c>
      <c r="E52" s="532">
        <v>0</v>
      </c>
      <c r="F52" s="532">
        <v>123</v>
      </c>
      <c r="G52" s="532">
        <v>136</v>
      </c>
      <c r="H52" s="532">
        <v>146</v>
      </c>
      <c r="I52" s="532">
        <v>119</v>
      </c>
      <c r="J52" s="532">
        <v>132</v>
      </c>
      <c r="K52" s="532">
        <v>133</v>
      </c>
      <c r="L52" s="532">
        <v>114</v>
      </c>
      <c r="M52" s="532">
        <v>134</v>
      </c>
      <c r="N52" s="435">
        <f t="shared" si="0"/>
        <v>1037</v>
      </c>
    </row>
    <row r="53" spans="1:14" ht="15">
      <c r="A53" s="23" t="s">
        <v>4115</v>
      </c>
      <c r="B53" s="532">
        <v>114</v>
      </c>
      <c r="C53" s="532">
        <v>132</v>
      </c>
      <c r="D53" s="532">
        <v>128</v>
      </c>
      <c r="E53" s="532">
        <v>131</v>
      </c>
      <c r="F53" s="532">
        <v>0</v>
      </c>
      <c r="G53" s="532">
        <v>0</v>
      </c>
      <c r="H53" s="532">
        <v>0</v>
      </c>
      <c r="I53" s="532">
        <v>0</v>
      </c>
      <c r="J53" s="532">
        <v>0</v>
      </c>
      <c r="K53" s="532">
        <v>0</v>
      </c>
      <c r="L53" s="532">
        <v>0</v>
      </c>
      <c r="M53" s="532">
        <v>0</v>
      </c>
      <c r="N53" s="435">
        <f t="shared" si="0"/>
        <v>505</v>
      </c>
    </row>
    <row r="54" spans="1:14" ht="15">
      <c r="A54" s="23" t="s">
        <v>4116</v>
      </c>
      <c r="B54" s="532">
        <v>0</v>
      </c>
      <c r="C54" s="532">
        <v>0</v>
      </c>
      <c r="D54" s="532">
        <v>0</v>
      </c>
      <c r="E54" s="532">
        <v>0</v>
      </c>
      <c r="F54" s="532">
        <v>51</v>
      </c>
      <c r="G54" s="532">
        <v>69</v>
      </c>
      <c r="H54" s="532">
        <v>55</v>
      </c>
      <c r="I54" s="532">
        <v>53</v>
      </c>
      <c r="J54" s="532">
        <v>52</v>
      </c>
      <c r="K54" s="532">
        <v>50</v>
      </c>
      <c r="L54" s="532">
        <v>34</v>
      </c>
      <c r="M54" s="532">
        <v>53</v>
      </c>
      <c r="N54" s="435">
        <f t="shared" si="0"/>
        <v>417</v>
      </c>
    </row>
    <row r="55" spans="1:14" ht="15">
      <c r="A55" s="23" t="s">
        <v>4117</v>
      </c>
      <c r="B55" s="532">
        <v>58</v>
      </c>
      <c r="C55" s="532">
        <v>53</v>
      </c>
      <c r="D55" s="532">
        <v>59</v>
      </c>
      <c r="E55" s="532">
        <v>61</v>
      </c>
      <c r="F55" s="532">
        <v>0</v>
      </c>
      <c r="G55" s="532">
        <v>0</v>
      </c>
      <c r="H55" s="532">
        <v>0</v>
      </c>
      <c r="I55" s="532">
        <v>0</v>
      </c>
      <c r="J55" s="532">
        <v>0</v>
      </c>
      <c r="K55" s="532">
        <v>0</v>
      </c>
      <c r="L55" s="532">
        <v>0</v>
      </c>
      <c r="M55" s="532">
        <v>0</v>
      </c>
      <c r="N55" s="435">
        <f t="shared" si="0"/>
        <v>231</v>
      </c>
    </row>
    <row r="56" spans="1:14" ht="15">
      <c r="A56" s="23" t="s">
        <v>4118</v>
      </c>
      <c r="B56" s="532">
        <v>0</v>
      </c>
      <c r="C56" s="532">
        <v>0</v>
      </c>
      <c r="D56" s="532">
        <v>0</v>
      </c>
      <c r="E56" s="532">
        <v>0</v>
      </c>
      <c r="F56" s="532">
        <v>0</v>
      </c>
      <c r="G56" s="532">
        <v>0</v>
      </c>
      <c r="H56" s="532">
        <v>57</v>
      </c>
      <c r="I56" s="532">
        <v>103</v>
      </c>
      <c r="J56" s="532">
        <v>57</v>
      </c>
      <c r="K56" s="532">
        <v>110</v>
      </c>
      <c r="L56" s="532">
        <v>60</v>
      </c>
      <c r="M56" s="532">
        <v>105</v>
      </c>
      <c r="N56" s="435">
        <f t="shared" si="0"/>
        <v>492</v>
      </c>
    </row>
    <row r="57" spans="1:14" ht="15">
      <c r="A57" s="23" t="s">
        <v>4119</v>
      </c>
      <c r="B57" s="532">
        <v>12</v>
      </c>
      <c r="C57" s="532">
        <v>17</v>
      </c>
      <c r="D57" s="532">
        <v>15</v>
      </c>
      <c r="E57" s="532">
        <v>11</v>
      </c>
      <c r="F57" s="532">
        <v>19</v>
      </c>
      <c r="G57" s="532">
        <v>14</v>
      </c>
      <c r="H57" s="532">
        <v>8</v>
      </c>
      <c r="I57" s="532">
        <v>15</v>
      </c>
      <c r="J57" s="532">
        <v>10</v>
      </c>
      <c r="K57" s="532">
        <v>9</v>
      </c>
      <c r="L57" s="532">
        <v>13</v>
      </c>
      <c r="M57" s="532">
        <v>15</v>
      </c>
      <c r="N57" s="435">
        <f t="shared" si="0"/>
        <v>158</v>
      </c>
    </row>
    <row r="58" spans="1:14" ht="15">
      <c r="A58" s="23" t="s">
        <v>4120</v>
      </c>
      <c r="B58" s="532">
        <v>0</v>
      </c>
      <c r="C58" s="532">
        <v>0</v>
      </c>
      <c r="D58" s="532">
        <v>0</v>
      </c>
      <c r="E58" s="532">
        <v>0</v>
      </c>
      <c r="F58" s="532">
        <v>99</v>
      </c>
      <c r="G58" s="532">
        <v>78</v>
      </c>
      <c r="H58" s="532">
        <v>102</v>
      </c>
      <c r="I58" s="532">
        <v>65</v>
      </c>
      <c r="J58" s="532">
        <v>87</v>
      </c>
      <c r="K58" s="532">
        <v>55</v>
      </c>
      <c r="L58" s="532">
        <v>86</v>
      </c>
      <c r="M58" s="532">
        <v>62</v>
      </c>
      <c r="N58" s="435">
        <f t="shared" si="0"/>
        <v>634</v>
      </c>
    </row>
    <row r="59" spans="1:14" ht="15">
      <c r="A59" s="23" t="s">
        <v>4121</v>
      </c>
      <c r="B59" s="532">
        <v>0</v>
      </c>
      <c r="C59" s="532">
        <v>0</v>
      </c>
      <c r="D59" s="532">
        <v>2</v>
      </c>
      <c r="E59" s="532">
        <v>6</v>
      </c>
      <c r="F59" s="532">
        <v>11</v>
      </c>
      <c r="G59" s="532">
        <v>21</v>
      </c>
      <c r="H59" s="532">
        <v>19</v>
      </c>
      <c r="I59" s="532">
        <v>24</v>
      </c>
      <c r="J59" s="532">
        <v>10</v>
      </c>
      <c r="K59" s="532">
        <v>27</v>
      </c>
      <c r="L59" s="532">
        <v>7</v>
      </c>
      <c r="M59" s="532">
        <v>40</v>
      </c>
      <c r="N59" s="435">
        <f t="shared" si="0"/>
        <v>167</v>
      </c>
    </row>
    <row r="60" spans="1:14" ht="15">
      <c r="A60" s="23" t="s">
        <v>4122</v>
      </c>
      <c r="B60" s="532">
        <v>13</v>
      </c>
      <c r="C60" s="532">
        <v>11</v>
      </c>
      <c r="D60" s="532">
        <v>11</v>
      </c>
      <c r="E60" s="532">
        <v>12</v>
      </c>
      <c r="F60" s="532">
        <v>0</v>
      </c>
      <c r="G60" s="532">
        <v>0</v>
      </c>
      <c r="H60" s="532">
        <v>0</v>
      </c>
      <c r="I60" s="532">
        <v>0</v>
      </c>
      <c r="J60" s="532">
        <v>0</v>
      </c>
      <c r="K60" s="532">
        <v>0</v>
      </c>
      <c r="L60" s="532">
        <v>0</v>
      </c>
      <c r="M60" s="532">
        <v>0</v>
      </c>
      <c r="N60" s="435">
        <f t="shared" si="0"/>
        <v>47</v>
      </c>
    </row>
    <row r="61" spans="1:14" ht="15">
      <c r="A61" s="23" t="s">
        <v>4123</v>
      </c>
      <c r="B61" s="532">
        <v>20</v>
      </c>
      <c r="C61" s="532">
        <v>20</v>
      </c>
      <c r="D61" s="532">
        <v>19</v>
      </c>
      <c r="E61" s="532">
        <v>22</v>
      </c>
      <c r="F61" s="532">
        <v>34</v>
      </c>
      <c r="G61" s="532">
        <v>37</v>
      </c>
      <c r="H61" s="532">
        <v>34</v>
      </c>
      <c r="I61" s="532">
        <v>27</v>
      </c>
      <c r="J61" s="532">
        <v>23</v>
      </c>
      <c r="K61" s="532">
        <v>15</v>
      </c>
      <c r="L61" s="532">
        <v>25</v>
      </c>
      <c r="M61" s="532">
        <v>12</v>
      </c>
      <c r="N61" s="435">
        <f t="shared" si="0"/>
        <v>288</v>
      </c>
    </row>
    <row r="62" spans="1:14" ht="15">
      <c r="A62" s="23" t="s">
        <v>10817</v>
      </c>
      <c r="B62" s="532">
        <v>0</v>
      </c>
      <c r="C62" s="532">
        <v>0</v>
      </c>
      <c r="D62" s="532">
        <v>0</v>
      </c>
      <c r="E62" s="532">
        <v>0</v>
      </c>
      <c r="F62" s="532">
        <v>0</v>
      </c>
      <c r="G62" s="532">
        <v>2</v>
      </c>
      <c r="H62" s="532">
        <v>10</v>
      </c>
      <c r="I62" s="532">
        <v>1</v>
      </c>
      <c r="J62" s="532">
        <v>20</v>
      </c>
      <c r="K62" s="532">
        <v>9</v>
      </c>
      <c r="L62" s="532">
        <v>16</v>
      </c>
      <c r="M62" s="532">
        <v>10</v>
      </c>
      <c r="N62" s="435">
        <f t="shared" si="0"/>
        <v>68</v>
      </c>
    </row>
    <row r="63" spans="1:14" ht="15">
      <c r="A63" s="23" t="s">
        <v>4124</v>
      </c>
      <c r="B63" s="532">
        <v>20</v>
      </c>
      <c r="C63" s="532">
        <v>28</v>
      </c>
      <c r="D63" s="532">
        <v>21</v>
      </c>
      <c r="E63" s="532">
        <v>21</v>
      </c>
      <c r="F63" s="532">
        <v>0</v>
      </c>
      <c r="G63" s="532">
        <v>0</v>
      </c>
      <c r="H63" s="532">
        <v>0</v>
      </c>
      <c r="I63" s="532">
        <v>0</v>
      </c>
      <c r="J63" s="532">
        <v>0</v>
      </c>
      <c r="K63" s="532">
        <v>0</v>
      </c>
      <c r="L63" s="532">
        <v>0</v>
      </c>
      <c r="M63" s="532">
        <v>0</v>
      </c>
      <c r="N63" s="435">
        <f t="shared" si="0"/>
        <v>90</v>
      </c>
    </row>
    <row r="64" spans="1:14" ht="15">
      <c r="A64" s="23" t="s">
        <v>10852</v>
      </c>
      <c r="B64" s="532">
        <v>27</v>
      </c>
      <c r="C64" s="532">
        <v>23</v>
      </c>
      <c r="D64" s="532">
        <v>28</v>
      </c>
      <c r="E64" s="532">
        <v>26</v>
      </c>
      <c r="F64" s="532">
        <v>0</v>
      </c>
      <c r="G64" s="532">
        <v>0</v>
      </c>
      <c r="H64" s="532">
        <v>0</v>
      </c>
      <c r="I64" s="532">
        <v>0</v>
      </c>
      <c r="J64" s="532">
        <v>0</v>
      </c>
      <c r="K64" s="532">
        <v>0</v>
      </c>
      <c r="L64" s="532">
        <v>0</v>
      </c>
      <c r="M64" s="532">
        <v>0</v>
      </c>
      <c r="N64" s="435">
        <f t="shared" si="0"/>
        <v>104</v>
      </c>
    </row>
    <row r="65" spans="1:14" ht="15">
      <c r="A65" s="23" t="s">
        <v>4125</v>
      </c>
      <c r="B65" s="532">
        <v>23</v>
      </c>
      <c r="C65" s="532">
        <v>25</v>
      </c>
      <c r="D65" s="532">
        <v>25</v>
      </c>
      <c r="E65" s="532">
        <v>29</v>
      </c>
      <c r="F65" s="532">
        <v>0</v>
      </c>
      <c r="G65" s="532">
        <v>0</v>
      </c>
      <c r="H65" s="532">
        <v>0</v>
      </c>
      <c r="I65" s="532">
        <v>0</v>
      </c>
      <c r="J65" s="532">
        <v>0</v>
      </c>
      <c r="K65" s="532">
        <v>0</v>
      </c>
      <c r="L65" s="532">
        <v>0</v>
      </c>
      <c r="M65" s="532">
        <v>0</v>
      </c>
      <c r="N65" s="435">
        <f t="shared" si="0"/>
        <v>102</v>
      </c>
    </row>
    <row r="66" spans="1:14" ht="15">
      <c r="A66" s="23" t="s">
        <v>4126</v>
      </c>
      <c r="B66" s="532">
        <v>0</v>
      </c>
      <c r="C66" s="532">
        <v>0</v>
      </c>
      <c r="D66" s="532">
        <v>0</v>
      </c>
      <c r="E66" s="532">
        <v>0</v>
      </c>
      <c r="F66" s="532">
        <v>181</v>
      </c>
      <c r="G66" s="532">
        <v>230</v>
      </c>
      <c r="H66" s="532">
        <v>153</v>
      </c>
      <c r="I66" s="532">
        <v>180</v>
      </c>
      <c r="J66" s="532">
        <v>156</v>
      </c>
      <c r="K66" s="532">
        <v>156</v>
      </c>
      <c r="L66" s="532">
        <v>138</v>
      </c>
      <c r="M66" s="532">
        <v>154</v>
      </c>
      <c r="N66" s="435">
        <f t="shared" si="0"/>
        <v>1348</v>
      </c>
    </row>
    <row r="67" spans="1:14" ht="15">
      <c r="A67" s="23" t="s">
        <v>4127</v>
      </c>
      <c r="B67" s="532">
        <v>0</v>
      </c>
      <c r="C67" s="532">
        <v>0</v>
      </c>
      <c r="D67" s="532">
        <v>0</v>
      </c>
      <c r="E67" s="532">
        <v>0</v>
      </c>
      <c r="F67" s="532">
        <v>103</v>
      </c>
      <c r="G67" s="532">
        <v>149</v>
      </c>
      <c r="H67" s="532">
        <v>112</v>
      </c>
      <c r="I67" s="532">
        <v>121</v>
      </c>
      <c r="J67" s="532">
        <v>100</v>
      </c>
      <c r="K67" s="532">
        <v>118</v>
      </c>
      <c r="L67" s="532">
        <v>72</v>
      </c>
      <c r="M67" s="532">
        <v>52</v>
      </c>
      <c r="N67" s="435">
        <f t="shared" si="0"/>
        <v>827</v>
      </c>
    </row>
    <row r="68" spans="1:14" ht="15">
      <c r="A68" s="23" t="s">
        <v>4128</v>
      </c>
      <c r="B68" s="532">
        <v>0</v>
      </c>
      <c r="C68" s="532">
        <v>0</v>
      </c>
      <c r="D68" s="532">
        <v>0</v>
      </c>
      <c r="E68" s="532">
        <v>0</v>
      </c>
      <c r="F68" s="532">
        <v>56</v>
      </c>
      <c r="G68" s="532">
        <v>75</v>
      </c>
      <c r="H68" s="532">
        <v>70</v>
      </c>
      <c r="I68" s="532">
        <v>68</v>
      </c>
      <c r="J68" s="532">
        <v>64</v>
      </c>
      <c r="K68" s="532">
        <v>78</v>
      </c>
      <c r="L68" s="532">
        <v>84</v>
      </c>
      <c r="M68" s="532">
        <v>67</v>
      </c>
      <c r="N68" s="435">
        <f t="shared" si="0"/>
        <v>562</v>
      </c>
    </row>
    <row r="69" spans="1:14" ht="15">
      <c r="A69" s="23" t="s">
        <v>4129</v>
      </c>
      <c r="B69" s="532">
        <v>32</v>
      </c>
      <c r="C69" s="532">
        <v>41</v>
      </c>
      <c r="D69" s="532">
        <v>35</v>
      </c>
      <c r="E69" s="532">
        <v>31</v>
      </c>
      <c r="F69" s="532">
        <v>0</v>
      </c>
      <c r="G69" s="532">
        <v>0</v>
      </c>
      <c r="H69" s="532">
        <v>0</v>
      </c>
      <c r="I69" s="532">
        <v>0</v>
      </c>
      <c r="J69" s="532">
        <v>0</v>
      </c>
      <c r="K69" s="532">
        <v>0</v>
      </c>
      <c r="L69" s="532">
        <v>0</v>
      </c>
      <c r="M69" s="532">
        <v>0</v>
      </c>
      <c r="N69" s="435">
        <f t="shared" ref="N69:N132" si="1">SUM(B69:M69)</f>
        <v>139</v>
      </c>
    </row>
    <row r="70" spans="1:14" ht="15">
      <c r="A70" s="23" t="s">
        <v>4130</v>
      </c>
      <c r="B70" s="532">
        <v>20</v>
      </c>
      <c r="C70" s="532">
        <v>22</v>
      </c>
      <c r="D70" s="532">
        <v>21</v>
      </c>
      <c r="E70" s="532">
        <v>23</v>
      </c>
      <c r="F70" s="532">
        <v>0</v>
      </c>
      <c r="G70" s="532">
        <v>0</v>
      </c>
      <c r="H70" s="532">
        <v>0</v>
      </c>
      <c r="I70" s="532">
        <v>0</v>
      </c>
      <c r="J70" s="532">
        <v>0</v>
      </c>
      <c r="K70" s="532">
        <v>0</v>
      </c>
      <c r="L70" s="532">
        <v>0</v>
      </c>
      <c r="M70" s="532">
        <v>0</v>
      </c>
      <c r="N70" s="435">
        <f t="shared" si="1"/>
        <v>86</v>
      </c>
    </row>
    <row r="71" spans="1:14" ht="15">
      <c r="A71" s="23" t="s">
        <v>4131</v>
      </c>
      <c r="B71" s="532">
        <v>0</v>
      </c>
      <c r="C71" s="532">
        <v>11</v>
      </c>
      <c r="D71" s="532">
        <v>3</v>
      </c>
      <c r="E71" s="532">
        <v>14</v>
      </c>
      <c r="F71" s="532">
        <v>6</v>
      </c>
      <c r="G71" s="532">
        <v>13</v>
      </c>
      <c r="H71" s="532">
        <v>7</v>
      </c>
      <c r="I71" s="532">
        <v>13</v>
      </c>
      <c r="J71" s="532">
        <v>5</v>
      </c>
      <c r="K71" s="532">
        <v>12</v>
      </c>
      <c r="L71" s="532">
        <v>2</v>
      </c>
      <c r="M71" s="532">
        <v>9</v>
      </c>
      <c r="N71" s="435">
        <f t="shared" si="1"/>
        <v>95</v>
      </c>
    </row>
    <row r="72" spans="1:14" ht="15">
      <c r="A72" s="23" t="s">
        <v>4132</v>
      </c>
      <c r="B72" s="532">
        <v>0</v>
      </c>
      <c r="C72" s="532">
        <v>4</v>
      </c>
      <c r="D72" s="532">
        <v>1</v>
      </c>
      <c r="E72" s="532">
        <v>1</v>
      </c>
      <c r="F72" s="532">
        <v>4</v>
      </c>
      <c r="G72" s="532">
        <v>4</v>
      </c>
      <c r="H72" s="532">
        <v>1</v>
      </c>
      <c r="I72" s="532">
        <v>1</v>
      </c>
      <c r="J72" s="532">
        <v>1</v>
      </c>
      <c r="K72" s="532">
        <v>5</v>
      </c>
      <c r="L72" s="532">
        <v>5</v>
      </c>
      <c r="M72" s="532">
        <v>11</v>
      </c>
      <c r="N72" s="435">
        <f t="shared" si="1"/>
        <v>38</v>
      </c>
    </row>
    <row r="73" spans="1:14" ht="15">
      <c r="A73" s="23" t="s">
        <v>4133</v>
      </c>
      <c r="B73" s="532">
        <v>4</v>
      </c>
      <c r="C73" s="532">
        <v>5</v>
      </c>
      <c r="D73" s="532">
        <v>4</v>
      </c>
      <c r="E73" s="532">
        <v>11</v>
      </c>
      <c r="F73" s="532">
        <v>5</v>
      </c>
      <c r="G73" s="532">
        <v>6</v>
      </c>
      <c r="H73" s="532">
        <v>4</v>
      </c>
      <c r="I73" s="532">
        <v>5</v>
      </c>
      <c r="J73" s="532">
        <v>1</v>
      </c>
      <c r="K73" s="532">
        <v>9</v>
      </c>
      <c r="L73" s="532">
        <v>10</v>
      </c>
      <c r="M73" s="532">
        <v>32</v>
      </c>
      <c r="N73" s="435">
        <f t="shared" si="1"/>
        <v>96</v>
      </c>
    </row>
    <row r="74" spans="1:14" ht="15">
      <c r="A74" s="23" t="s">
        <v>4134</v>
      </c>
      <c r="B74" s="532">
        <v>0</v>
      </c>
      <c r="C74" s="532">
        <v>0</v>
      </c>
      <c r="D74" s="532">
        <v>0</v>
      </c>
      <c r="E74" s="532">
        <v>0</v>
      </c>
      <c r="F74" s="532">
        <v>166</v>
      </c>
      <c r="G74" s="532">
        <v>158</v>
      </c>
      <c r="H74" s="532">
        <v>172</v>
      </c>
      <c r="I74" s="532">
        <v>171</v>
      </c>
      <c r="J74" s="532">
        <v>161</v>
      </c>
      <c r="K74" s="532">
        <v>208</v>
      </c>
      <c r="L74" s="532">
        <v>143</v>
      </c>
      <c r="M74" s="532">
        <v>136</v>
      </c>
      <c r="N74" s="435">
        <f t="shared" si="1"/>
        <v>1315</v>
      </c>
    </row>
    <row r="75" spans="1:14" ht="15">
      <c r="A75" s="23" t="s">
        <v>4135</v>
      </c>
      <c r="B75" s="532">
        <v>57</v>
      </c>
      <c r="C75" s="532">
        <v>57</v>
      </c>
      <c r="D75" s="532">
        <v>48</v>
      </c>
      <c r="E75" s="532">
        <v>40</v>
      </c>
      <c r="F75" s="532">
        <v>0</v>
      </c>
      <c r="G75" s="532">
        <v>0</v>
      </c>
      <c r="H75" s="532">
        <v>0</v>
      </c>
      <c r="I75" s="532">
        <v>0</v>
      </c>
      <c r="J75" s="532">
        <v>0</v>
      </c>
      <c r="K75" s="532">
        <v>0</v>
      </c>
      <c r="L75" s="532">
        <v>0</v>
      </c>
      <c r="M75" s="532">
        <v>0</v>
      </c>
      <c r="N75" s="435">
        <f t="shared" si="1"/>
        <v>202</v>
      </c>
    </row>
    <row r="76" spans="1:14" ht="15">
      <c r="A76" s="23" t="s">
        <v>4136</v>
      </c>
      <c r="B76" s="532">
        <v>43</v>
      </c>
      <c r="C76" s="532">
        <v>28</v>
      </c>
      <c r="D76" s="532">
        <v>31</v>
      </c>
      <c r="E76" s="532">
        <v>33</v>
      </c>
      <c r="F76" s="532">
        <v>0</v>
      </c>
      <c r="G76" s="532">
        <v>0</v>
      </c>
      <c r="H76" s="532">
        <v>0</v>
      </c>
      <c r="I76" s="532">
        <v>0</v>
      </c>
      <c r="J76" s="532">
        <v>0</v>
      </c>
      <c r="K76" s="532">
        <v>0</v>
      </c>
      <c r="L76" s="532">
        <v>0</v>
      </c>
      <c r="M76" s="532">
        <v>0</v>
      </c>
      <c r="N76" s="435">
        <f t="shared" si="1"/>
        <v>135</v>
      </c>
    </row>
    <row r="77" spans="1:14" ht="15">
      <c r="A77" s="23" t="s">
        <v>4137</v>
      </c>
      <c r="B77" s="532">
        <v>55</v>
      </c>
      <c r="C77" s="532">
        <v>50</v>
      </c>
      <c r="D77" s="532">
        <v>55</v>
      </c>
      <c r="E77" s="532">
        <v>44</v>
      </c>
      <c r="F77" s="532">
        <v>0</v>
      </c>
      <c r="G77" s="532">
        <v>0</v>
      </c>
      <c r="H77" s="532">
        <v>0</v>
      </c>
      <c r="I77" s="532">
        <v>0</v>
      </c>
      <c r="J77" s="532">
        <v>0</v>
      </c>
      <c r="K77" s="532">
        <v>0</v>
      </c>
      <c r="L77" s="532">
        <v>0</v>
      </c>
      <c r="M77" s="532">
        <v>0</v>
      </c>
      <c r="N77" s="435">
        <f t="shared" si="1"/>
        <v>204</v>
      </c>
    </row>
    <row r="78" spans="1:14" ht="15">
      <c r="A78" s="23" t="s">
        <v>4138</v>
      </c>
      <c r="B78" s="532">
        <v>94</v>
      </c>
      <c r="C78" s="532">
        <v>61</v>
      </c>
      <c r="D78" s="532">
        <v>59</v>
      </c>
      <c r="E78" s="532">
        <v>78</v>
      </c>
      <c r="F78" s="532">
        <v>0</v>
      </c>
      <c r="G78" s="532">
        <v>0</v>
      </c>
      <c r="H78" s="532">
        <v>0</v>
      </c>
      <c r="I78" s="532">
        <v>0</v>
      </c>
      <c r="J78" s="532">
        <v>0</v>
      </c>
      <c r="K78" s="532">
        <v>0</v>
      </c>
      <c r="L78" s="532">
        <v>0</v>
      </c>
      <c r="M78" s="532">
        <v>0</v>
      </c>
      <c r="N78" s="435">
        <f t="shared" si="1"/>
        <v>292</v>
      </c>
    </row>
    <row r="79" spans="1:14" ht="15">
      <c r="A79" s="23" t="s">
        <v>4139</v>
      </c>
      <c r="B79" s="532">
        <v>26</v>
      </c>
      <c r="C79" s="532">
        <v>30</v>
      </c>
      <c r="D79" s="532">
        <v>29</v>
      </c>
      <c r="E79" s="532">
        <v>28</v>
      </c>
      <c r="F79" s="532">
        <v>0</v>
      </c>
      <c r="G79" s="532">
        <v>0</v>
      </c>
      <c r="H79" s="532">
        <v>0</v>
      </c>
      <c r="I79" s="532">
        <v>0</v>
      </c>
      <c r="J79" s="532">
        <v>0</v>
      </c>
      <c r="K79" s="532">
        <v>0</v>
      </c>
      <c r="L79" s="532">
        <v>0</v>
      </c>
      <c r="M79" s="532">
        <v>0</v>
      </c>
      <c r="N79" s="435">
        <f t="shared" si="1"/>
        <v>113</v>
      </c>
    </row>
    <row r="80" spans="1:14" ht="15">
      <c r="A80" s="23" t="s">
        <v>4140</v>
      </c>
      <c r="B80" s="532">
        <v>5</v>
      </c>
      <c r="C80" s="532">
        <v>14</v>
      </c>
      <c r="D80" s="532">
        <v>10</v>
      </c>
      <c r="E80" s="532">
        <v>9</v>
      </c>
      <c r="F80" s="532">
        <v>0</v>
      </c>
      <c r="G80" s="532">
        <v>0</v>
      </c>
      <c r="H80" s="532">
        <v>0</v>
      </c>
      <c r="I80" s="532">
        <v>0</v>
      </c>
      <c r="J80" s="532">
        <v>0</v>
      </c>
      <c r="K80" s="532">
        <v>0</v>
      </c>
      <c r="L80" s="532">
        <v>0</v>
      </c>
      <c r="M80" s="532">
        <v>0</v>
      </c>
      <c r="N80" s="435">
        <f t="shared" si="1"/>
        <v>38</v>
      </c>
    </row>
    <row r="81" spans="1:14" ht="15">
      <c r="A81" s="23" t="s">
        <v>4141</v>
      </c>
      <c r="B81" s="532">
        <v>31</v>
      </c>
      <c r="C81" s="532">
        <v>31</v>
      </c>
      <c r="D81" s="532">
        <v>23</v>
      </c>
      <c r="E81" s="532">
        <v>27</v>
      </c>
      <c r="F81" s="532">
        <v>0</v>
      </c>
      <c r="G81" s="532">
        <v>0</v>
      </c>
      <c r="H81" s="532">
        <v>0</v>
      </c>
      <c r="I81" s="532">
        <v>0</v>
      </c>
      <c r="J81" s="532">
        <v>0</v>
      </c>
      <c r="K81" s="532">
        <v>0</v>
      </c>
      <c r="L81" s="532">
        <v>0</v>
      </c>
      <c r="M81" s="532">
        <v>0</v>
      </c>
      <c r="N81" s="435">
        <f t="shared" si="1"/>
        <v>112</v>
      </c>
    </row>
    <row r="82" spans="1:14" ht="15">
      <c r="A82" s="23" t="s">
        <v>4142</v>
      </c>
      <c r="B82" s="532">
        <v>18</v>
      </c>
      <c r="C82" s="532">
        <v>17</v>
      </c>
      <c r="D82" s="532">
        <v>23</v>
      </c>
      <c r="E82" s="532">
        <v>18</v>
      </c>
      <c r="F82" s="532">
        <v>0</v>
      </c>
      <c r="G82" s="532">
        <v>0</v>
      </c>
      <c r="H82" s="532">
        <v>0</v>
      </c>
      <c r="I82" s="532">
        <v>0</v>
      </c>
      <c r="J82" s="532">
        <v>0</v>
      </c>
      <c r="K82" s="532">
        <v>0</v>
      </c>
      <c r="L82" s="532">
        <v>0</v>
      </c>
      <c r="M82" s="532">
        <v>0</v>
      </c>
      <c r="N82" s="435">
        <f t="shared" si="1"/>
        <v>76</v>
      </c>
    </row>
    <row r="83" spans="1:14" ht="15">
      <c r="A83" s="23" t="s">
        <v>4143</v>
      </c>
      <c r="B83" s="532">
        <v>14</v>
      </c>
      <c r="C83" s="532">
        <v>22</v>
      </c>
      <c r="D83" s="532">
        <v>23</v>
      </c>
      <c r="E83" s="532">
        <v>19</v>
      </c>
      <c r="F83" s="532">
        <v>0</v>
      </c>
      <c r="G83" s="532">
        <v>0</v>
      </c>
      <c r="H83" s="532">
        <v>0</v>
      </c>
      <c r="I83" s="532">
        <v>0</v>
      </c>
      <c r="J83" s="532">
        <v>0</v>
      </c>
      <c r="K83" s="532">
        <v>0</v>
      </c>
      <c r="L83" s="532">
        <v>0</v>
      </c>
      <c r="M83" s="532">
        <v>0</v>
      </c>
      <c r="N83" s="435">
        <f t="shared" si="1"/>
        <v>78</v>
      </c>
    </row>
    <row r="84" spans="1:14" ht="15">
      <c r="A84" s="23" t="s">
        <v>4144</v>
      </c>
      <c r="B84" s="532">
        <v>16</v>
      </c>
      <c r="C84" s="532">
        <v>25</v>
      </c>
      <c r="D84" s="532">
        <v>16</v>
      </c>
      <c r="E84" s="532">
        <v>14</v>
      </c>
      <c r="F84" s="532">
        <v>0</v>
      </c>
      <c r="G84" s="532">
        <v>0</v>
      </c>
      <c r="H84" s="532">
        <v>0</v>
      </c>
      <c r="I84" s="532">
        <v>0</v>
      </c>
      <c r="J84" s="532">
        <v>0</v>
      </c>
      <c r="K84" s="532">
        <v>0</v>
      </c>
      <c r="L84" s="532">
        <v>0</v>
      </c>
      <c r="M84" s="532">
        <v>0</v>
      </c>
      <c r="N84" s="435">
        <f t="shared" si="1"/>
        <v>71</v>
      </c>
    </row>
    <row r="85" spans="1:14" ht="15">
      <c r="A85" s="23" t="s">
        <v>4145</v>
      </c>
      <c r="B85" s="532">
        <v>32</v>
      </c>
      <c r="C85" s="532">
        <v>27</v>
      </c>
      <c r="D85" s="532">
        <v>25</v>
      </c>
      <c r="E85" s="532">
        <v>32</v>
      </c>
      <c r="F85" s="532">
        <v>0</v>
      </c>
      <c r="G85" s="532">
        <v>0</v>
      </c>
      <c r="H85" s="532">
        <v>0</v>
      </c>
      <c r="I85" s="532">
        <v>0</v>
      </c>
      <c r="J85" s="532">
        <v>0</v>
      </c>
      <c r="K85" s="532">
        <v>0</v>
      </c>
      <c r="L85" s="532">
        <v>0</v>
      </c>
      <c r="M85" s="532">
        <v>0</v>
      </c>
      <c r="N85" s="435">
        <f t="shared" si="1"/>
        <v>116</v>
      </c>
    </row>
    <row r="86" spans="1:14" ht="15">
      <c r="A86" s="23" t="s">
        <v>4146</v>
      </c>
      <c r="B86" s="532">
        <v>74</v>
      </c>
      <c r="C86" s="532">
        <v>87</v>
      </c>
      <c r="D86" s="532">
        <v>69</v>
      </c>
      <c r="E86" s="532">
        <v>99</v>
      </c>
      <c r="F86" s="532">
        <v>0</v>
      </c>
      <c r="G86" s="532">
        <v>0</v>
      </c>
      <c r="H86" s="532">
        <v>0</v>
      </c>
      <c r="I86" s="532">
        <v>0</v>
      </c>
      <c r="J86" s="532">
        <v>0</v>
      </c>
      <c r="K86" s="532">
        <v>0</v>
      </c>
      <c r="L86" s="532">
        <v>0</v>
      </c>
      <c r="M86" s="532">
        <v>0</v>
      </c>
      <c r="N86" s="435">
        <f t="shared" si="1"/>
        <v>329</v>
      </c>
    </row>
    <row r="87" spans="1:14" ht="15">
      <c r="A87" s="23" t="s">
        <v>4147</v>
      </c>
      <c r="B87" s="532">
        <v>77</v>
      </c>
      <c r="C87" s="532">
        <v>68</v>
      </c>
      <c r="D87" s="532">
        <v>61</v>
      </c>
      <c r="E87" s="532">
        <v>55</v>
      </c>
      <c r="F87" s="532">
        <v>108</v>
      </c>
      <c r="G87" s="532">
        <v>50</v>
      </c>
      <c r="H87" s="532">
        <v>86</v>
      </c>
      <c r="I87" s="532">
        <v>41</v>
      </c>
      <c r="J87" s="532">
        <v>82</v>
      </c>
      <c r="K87" s="532">
        <v>56</v>
      </c>
      <c r="L87" s="532">
        <v>44</v>
      </c>
      <c r="M87" s="532">
        <v>24</v>
      </c>
      <c r="N87" s="435">
        <f t="shared" si="1"/>
        <v>752</v>
      </c>
    </row>
    <row r="88" spans="1:14" ht="15">
      <c r="A88" s="23" t="s">
        <v>4148</v>
      </c>
      <c r="B88" s="532">
        <v>75</v>
      </c>
      <c r="C88" s="532">
        <v>45</v>
      </c>
      <c r="D88" s="532">
        <v>85</v>
      </c>
      <c r="E88" s="532">
        <v>26</v>
      </c>
      <c r="F88" s="532">
        <v>109</v>
      </c>
      <c r="G88" s="532">
        <v>40</v>
      </c>
      <c r="H88" s="532">
        <v>97</v>
      </c>
      <c r="I88" s="532">
        <v>54</v>
      </c>
      <c r="J88" s="532">
        <v>95</v>
      </c>
      <c r="K88" s="532">
        <v>49</v>
      </c>
      <c r="L88" s="532">
        <v>91</v>
      </c>
      <c r="M88" s="532">
        <v>49</v>
      </c>
      <c r="N88" s="435">
        <f t="shared" si="1"/>
        <v>815</v>
      </c>
    </row>
    <row r="89" spans="1:14" ht="15">
      <c r="A89" s="23" t="s">
        <v>4149</v>
      </c>
      <c r="B89" s="532">
        <v>18</v>
      </c>
      <c r="C89" s="532">
        <v>35</v>
      </c>
      <c r="D89" s="532">
        <v>27</v>
      </c>
      <c r="E89" s="532">
        <v>50</v>
      </c>
      <c r="F89" s="532">
        <v>46</v>
      </c>
      <c r="G89" s="532">
        <v>53</v>
      </c>
      <c r="H89" s="532">
        <v>41</v>
      </c>
      <c r="I89" s="532">
        <v>58</v>
      </c>
      <c r="J89" s="532">
        <v>25</v>
      </c>
      <c r="K89" s="532">
        <v>61</v>
      </c>
      <c r="L89" s="532">
        <v>26</v>
      </c>
      <c r="M89" s="532">
        <v>41</v>
      </c>
      <c r="N89" s="435">
        <f t="shared" si="1"/>
        <v>481</v>
      </c>
    </row>
    <row r="90" spans="1:14" ht="15">
      <c r="A90" s="23" t="s">
        <v>4150</v>
      </c>
      <c r="B90" s="532">
        <v>20</v>
      </c>
      <c r="C90" s="532">
        <v>17</v>
      </c>
      <c r="D90" s="532">
        <v>27</v>
      </c>
      <c r="E90" s="532">
        <v>17</v>
      </c>
      <c r="F90" s="532">
        <v>60</v>
      </c>
      <c r="G90" s="532">
        <v>59</v>
      </c>
      <c r="H90" s="532">
        <v>55</v>
      </c>
      <c r="I90" s="532">
        <v>59</v>
      </c>
      <c r="J90" s="532">
        <v>59</v>
      </c>
      <c r="K90" s="532">
        <v>60</v>
      </c>
      <c r="L90" s="532">
        <v>36</v>
      </c>
      <c r="M90" s="532">
        <v>37</v>
      </c>
      <c r="N90" s="435">
        <f t="shared" si="1"/>
        <v>506</v>
      </c>
    </row>
    <row r="91" spans="1:14" ht="15">
      <c r="A91" s="23" t="s">
        <v>4151</v>
      </c>
      <c r="B91" s="532">
        <v>29</v>
      </c>
      <c r="C91" s="532">
        <v>41</v>
      </c>
      <c r="D91" s="532">
        <v>31</v>
      </c>
      <c r="E91" s="532">
        <v>34</v>
      </c>
      <c r="F91" s="532">
        <v>39</v>
      </c>
      <c r="G91" s="532">
        <v>46</v>
      </c>
      <c r="H91" s="532">
        <v>41</v>
      </c>
      <c r="I91" s="532">
        <v>34</v>
      </c>
      <c r="J91" s="532">
        <v>34</v>
      </c>
      <c r="K91" s="532">
        <v>33</v>
      </c>
      <c r="L91" s="532">
        <v>27</v>
      </c>
      <c r="M91" s="532">
        <v>14</v>
      </c>
      <c r="N91" s="435">
        <f t="shared" si="1"/>
        <v>403</v>
      </c>
    </row>
    <row r="92" spans="1:14" ht="15">
      <c r="A92" s="23" t="s">
        <v>4152</v>
      </c>
      <c r="B92" s="532">
        <v>33</v>
      </c>
      <c r="C92" s="532">
        <v>35</v>
      </c>
      <c r="D92" s="532">
        <v>27</v>
      </c>
      <c r="E92" s="532">
        <v>33</v>
      </c>
      <c r="F92" s="532">
        <v>0</v>
      </c>
      <c r="G92" s="532">
        <v>0</v>
      </c>
      <c r="H92" s="532">
        <v>0</v>
      </c>
      <c r="I92" s="532">
        <v>0</v>
      </c>
      <c r="J92" s="532">
        <v>0</v>
      </c>
      <c r="K92" s="532">
        <v>0</v>
      </c>
      <c r="L92" s="532">
        <v>0</v>
      </c>
      <c r="M92" s="532">
        <v>0</v>
      </c>
      <c r="N92" s="435">
        <f t="shared" si="1"/>
        <v>128</v>
      </c>
    </row>
    <row r="93" spans="1:14" ht="15">
      <c r="A93" s="23" t="s">
        <v>10853</v>
      </c>
      <c r="B93" s="532">
        <v>2</v>
      </c>
      <c r="C93" s="532">
        <v>8</v>
      </c>
      <c r="D93" s="532">
        <v>13</v>
      </c>
      <c r="E93" s="532">
        <v>8</v>
      </c>
      <c r="F93" s="532">
        <v>17</v>
      </c>
      <c r="G93" s="532">
        <v>8</v>
      </c>
      <c r="H93" s="532">
        <v>18</v>
      </c>
      <c r="I93" s="532">
        <v>13</v>
      </c>
      <c r="J93" s="532">
        <v>20</v>
      </c>
      <c r="K93" s="532">
        <v>10</v>
      </c>
      <c r="L93" s="532">
        <v>10</v>
      </c>
      <c r="M93" s="532">
        <v>12</v>
      </c>
      <c r="N93" s="435">
        <f t="shared" si="1"/>
        <v>139</v>
      </c>
    </row>
    <row r="94" spans="1:14" ht="15">
      <c r="A94" s="23" t="s">
        <v>4153</v>
      </c>
      <c r="B94" s="532">
        <v>21</v>
      </c>
      <c r="C94" s="532">
        <v>24</v>
      </c>
      <c r="D94" s="532">
        <v>18</v>
      </c>
      <c r="E94" s="532">
        <v>26</v>
      </c>
      <c r="F94" s="532">
        <v>34</v>
      </c>
      <c r="G94" s="532">
        <v>25</v>
      </c>
      <c r="H94" s="532">
        <v>27</v>
      </c>
      <c r="I94" s="532">
        <v>19</v>
      </c>
      <c r="J94" s="532">
        <v>32</v>
      </c>
      <c r="K94" s="532">
        <v>18</v>
      </c>
      <c r="L94" s="532">
        <v>33</v>
      </c>
      <c r="M94" s="532">
        <v>19</v>
      </c>
      <c r="N94" s="435">
        <f t="shared" si="1"/>
        <v>296</v>
      </c>
    </row>
    <row r="95" spans="1:14" ht="15">
      <c r="A95" s="23" t="s">
        <v>4154</v>
      </c>
      <c r="B95" s="532">
        <v>20</v>
      </c>
      <c r="C95" s="532">
        <v>22</v>
      </c>
      <c r="D95" s="532">
        <v>20</v>
      </c>
      <c r="E95" s="532">
        <v>20</v>
      </c>
      <c r="F95" s="532">
        <v>0</v>
      </c>
      <c r="G95" s="532">
        <v>0</v>
      </c>
      <c r="H95" s="532">
        <v>0</v>
      </c>
      <c r="I95" s="532">
        <v>0</v>
      </c>
      <c r="J95" s="532">
        <v>0</v>
      </c>
      <c r="K95" s="532">
        <v>0</v>
      </c>
      <c r="L95" s="532">
        <v>0</v>
      </c>
      <c r="M95" s="532">
        <v>0</v>
      </c>
      <c r="N95" s="435">
        <f t="shared" si="1"/>
        <v>82</v>
      </c>
    </row>
    <row r="96" spans="1:14" ht="15">
      <c r="A96" s="23" t="s">
        <v>4155</v>
      </c>
      <c r="B96" s="532">
        <v>25</v>
      </c>
      <c r="C96" s="532">
        <v>21</v>
      </c>
      <c r="D96" s="532">
        <v>22</v>
      </c>
      <c r="E96" s="532">
        <v>25</v>
      </c>
      <c r="F96" s="532">
        <v>0</v>
      </c>
      <c r="G96" s="532">
        <v>0</v>
      </c>
      <c r="H96" s="532">
        <v>0</v>
      </c>
      <c r="I96" s="532">
        <v>0</v>
      </c>
      <c r="J96" s="532">
        <v>0</v>
      </c>
      <c r="K96" s="532">
        <v>0</v>
      </c>
      <c r="L96" s="532">
        <v>0</v>
      </c>
      <c r="M96" s="532">
        <v>0</v>
      </c>
      <c r="N96" s="435">
        <f t="shared" si="1"/>
        <v>93</v>
      </c>
    </row>
    <row r="97" spans="1:14" ht="15">
      <c r="A97" s="23" t="s">
        <v>4156</v>
      </c>
      <c r="B97" s="532">
        <v>17</v>
      </c>
      <c r="C97" s="532">
        <v>32</v>
      </c>
      <c r="D97" s="532">
        <v>23</v>
      </c>
      <c r="E97" s="532">
        <v>22</v>
      </c>
      <c r="F97" s="532">
        <v>0</v>
      </c>
      <c r="G97" s="532">
        <v>0</v>
      </c>
      <c r="H97" s="532">
        <v>0</v>
      </c>
      <c r="I97" s="532">
        <v>0</v>
      </c>
      <c r="J97" s="532">
        <v>0</v>
      </c>
      <c r="K97" s="532">
        <v>0</v>
      </c>
      <c r="L97" s="532">
        <v>0</v>
      </c>
      <c r="M97" s="532">
        <v>0</v>
      </c>
      <c r="N97" s="435">
        <f t="shared" si="1"/>
        <v>94</v>
      </c>
    </row>
    <row r="98" spans="1:14" ht="15">
      <c r="A98" s="23" t="s">
        <v>4157</v>
      </c>
      <c r="B98" s="532">
        <v>0</v>
      </c>
      <c r="C98" s="532">
        <v>0</v>
      </c>
      <c r="D98" s="532">
        <v>0</v>
      </c>
      <c r="E98" s="532">
        <v>0</v>
      </c>
      <c r="F98" s="532">
        <v>0</v>
      </c>
      <c r="G98" s="532">
        <v>0</v>
      </c>
      <c r="H98" s="532">
        <v>46</v>
      </c>
      <c r="I98" s="532">
        <v>75</v>
      </c>
      <c r="J98" s="532">
        <v>123</v>
      </c>
      <c r="K98" s="532">
        <v>163</v>
      </c>
      <c r="L98" s="532">
        <v>112</v>
      </c>
      <c r="M98" s="532">
        <v>142</v>
      </c>
      <c r="N98" s="435">
        <f t="shared" si="1"/>
        <v>661</v>
      </c>
    </row>
    <row r="99" spans="1:14" ht="15">
      <c r="A99" s="23" t="s">
        <v>15352</v>
      </c>
      <c r="B99" s="532">
        <v>31</v>
      </c>
      <c r="C99" s="532">
        <v>39</v>
      </c>
      <c r="D99" s="532">
        <v>46</v>
      </c>
      <c r="E99" s="532">
        <v>21</v>
      </c>
      <c r="F99" s="532">
        <v>35</v>
      </c>
      <c r="G99" s="532">
        <v>50</v>
      </c>
      <c r="H99" s="532">
        <v>36</v>
      </c>
      <c r="I99" s="532">
        <v>44</v>
      </c>
      <c r="J99" s="532">
        <v>39</v>
      </c>
      <c r="K99" s="532">
        <v>34</v>
      </c>
      <c r="L99" s="532">
        <v>35</v>
      </c>
      <c r="M99" s="532">
        <v>31</v>
      </c>
      <c r="N99" s="435">
        <f t="shared" si="1"/>
        <v>441</v>
      </c>
    </row>
    <row r="100" spans="1:14" ht="15">
      <c r="A100" s="23" t="s">
        <v>4158</v>
      </c>
      <c r="B100" s="532">
        <v>0</v>
      </c>
      <c r="C100" s="532">
        <v>0</v>
      </c>
      <c r="D100" s="532">
        <v>0</v>
      </c>
      <c r="E100" s="532">
        <v>0</v>
      </c>
      <c r="F100" s="532">
        <v>50</v>
      </c>
      <c r="G100" s="532">
        <v>49</v>
      </c>
      <c r="H100" s="532">
        <v>59</v>
      </c>
      <c r="I100" s="532">
        <v>66</v>
      </c>
      <c r="J100" s="532">
        <v>45</v>
      </c>
      <c r="K100" s="532">
        <v>50</v>
      </c>
      <c r="L100" s="532">
        <v>34</v>
      </c>
      <c r="M100" s="532">
        <v>47</v>
      </c>
      <c r="N100" s="435">
        <f t="shared" si="1"/>
        <v>400</v>
      </c>
    </row>
    <row r="101" spans="1:14" ht="15">
      <c r="A101" s="23" t="s">
        <v>4159</v>
      </c>
      <c r="B101" s="532">
        <v>57</v>
      </c>
      <c r="C101" s="532">
        <v>54</v>
      </c>
      <c r="D101" s="532">
        <v>76</v>
      </c>
      <c r="E101" s="532">
        <v>57</v>
      </c>
      <c r="F101" s="532">
        <v>0</v>
      </c>
      <c r="G101" s="532">
        <v>0</v>
      </c>
      <c r="H101" s="532">
        <v>0</v>
      </c>
      <c r="I101" s="532">
        <v>0</v>
      </c>
      <c r="J101" s="532">
        <v>0</v>
      </c>
      <c r="K101" s="532">
        <v>0</v>
      </c>
      <c r="L101" s="532">
        <v>0</v>
      </c>
      <c r="M101" s="532">
        <v>0</v>
      </c>
      <c r="N101" s="435">
        <f t="shared" si="1"/>
        <v>244</v>
      </c>
    </row>
    <row r="102" spans="1:14" ht="15">
      <c r="A102" s="23" t="s">
        <v>4160</v>
      </c>
      <c r="B102" s="532">
        <v>175</v>
      </c>
      <c r="C102" s="532">
        <v>185</v>
      </c>
      <c r="D102" s="532">
        <v>176</v>
      </c>
      <c r="E102" s="532">
        <v>223</v>
      </c>
      <c r="F102" s="532">
        <v>0</v>
      </c>
      <c r="G102" s="532">
        <v>0</v>
      </c>
      <c r="H102" s="532">
        <v>0</v>
      </c>
      <c r="I102" s="532">
        <v>0</v>
      </c>
      <c r="J102" s="532">
        <v>0</v>
      </c>
      <c r="K102" s="532">
        <v>0</v>
      </c>
      <c r="L102" s="532">
        <v>0</v>
      </c>
      <c r="M102" s="532">
        <v>0</v>
      </c>
      <c r="N102" s="435">
        <f t="shared" si="1"/>
        <v>759</v>
      </c>
    </row>
    <row r="103" spans="1:14" ht="15">
      <c r="A103" s="23" t="s">
        <v>4161</v>
      </c>
      <c r="B103" s="532">
        <v>0</v>
      </c>
      <c r="C103" s="532">
        <v>0</v>
      </c>
      <c r="D103" s="532">
        <v>0</v>
      </c>
      <c r="E103" s="532">
        <v>0</v>
      </c>
      <c r="F103" s="532">
        <v>189</v>
      </c>
      <c r="G103" s="532">
        <v>188</v>
      </c>
      <c r="H103" s="532">
        <v>176</v>
      </c>
      <c r="I103" s="532">
        <v>192</v>
      </c>
      <c r="J103" s="532">
        <v>190</v>
      </c>
      <c r="K103" s="532">
        <v>187</v>
      </c>
      <c r="L103" s="532">
        <v>192</v>
      </c>
      <c r="M103" s="532">
        <v>201</v>
      </c>
      <c r="N103" s="435">
        <f t="shared" si="1"/>
        <v>1515</v>
      </c>
    </row>
    <row r="104" spans="1:14" ht="15">
      <c r="A104" s="23" t="s">
        <v>10851</v>
      </c>
      <c r="B104" s="532">
        <v>0</v>
      </c>
      <c r="C104" s="532">
        <v>0</v>
      </c>
      <c r="D104" s="532">
        <v>1</v>
      </c>
      <c r="E104" s="532">
        <v>0</v>
      </c>
      <c r="F104" s="532">
        <v>0</v>
      </c>
      <c r="G104" s="532">
        <v>0</v>
      </c>
      <c r="H104" s="532">
        <v>0</v>
      </c>
      <c r="I104" s="532">
        <v>0</v>
      </c>
      <c r="J104" s="532">
        <v>0</v>
      </c>
      <c r="K104" s="532">
        <v>0</v>
      </c>
      <c r="L104" s="532">
        <v>0</v>
      </c>
      <c r="M104" s="532">
        <v>0</v>
      </c>
      <c r="N104" s="435">
        <f t="shared" si="1"/>
        <v>1</v>
      </c>
    </row>
    <row r="105" spans="1:14" ht="15">
      <c r="A105" s="23" t="s">
        <v>15353</v>
      </c>
      <c r="B105" s="532">
        <v>0</v>
      </c>
      <c r="C105" s="532">
        <v>0</v>
      </c>
      <c r="D105" s="532">
        <v>0</v>
      </c>
      <c r="E105" s="532">
        <v>0</v>
      </c>
      <c r="F105" s="532">
        <v>171</v>
      </c>
      <c r="G105" s="532">
        <v>168</v>
      </c>
      <c r="H105" s="532">
        <v>169</v>
      </c>
      <c r="I105" s="532">
        <v>184</v>
      </c>
      <c r="J105" s="532">
        <v>172</v>
      </c>
      <c r="K105" s="532">
        <v>179</v>
      </c>
      <c r="L105" s="532">
        <v>185</v>
      </c>
      <c r="M105" s="532">
        <v>171</v>
      </c>
      <c r="N105" s="435">
        <f t="shared" si="1"/>
        <v>1399</v>
      </c>
    </row>
    <row r="106" spans="1:14" ht="15">
      <c r="A106" s="23" t="s">
        <v>4162</v>
      </c>
      <c r="B106" s="532">
        <v>146</v>
      </c>
      <c r="C106" s="532">
        <v>170</v>
      </c>
      <c r="D106" s="532">
        <v>148</v>
      </c>
      <c r="E106" s="532">
        <v>153</v>
      </c>
      <c r="F106" s="532">
        <v>0</v>
      </c>
      <c r="G106" s="532">
        <v>0</v>
      </c>
      <c r="H106" s="532">
        <v>0</v>
      </c>
      <c r="I106" s="532">
        <v>0</v>
      </c>
      <c r="J106" s="532">
        <v>0</v>
      </c>
      <c r="K106" s="532">
        <v>0</v>
      </c>
      <c r="L106" s="532">
        <v>0</v>
      </c>
      <c r="M106" s="532">
        <v>0</v>
      </c>
      <c r="N106" s="435">
        <f t="shared" si="1"/>
        <v>617</v>
      </c>
    </row>
    <row r="107" spans="1:14" ht="15">
      <c r="A107" s="23" t="s">
        <v>15354</v>
      </c>
      <c r="B107" s="532">
        <v>155</v>
      </c>
      <c r="C107" s="532">
        <v>175</v>
      </c>
      <c r="D107" s="532">
        <v>167</v>
      </c>
      <c r="E107" s="532">
        <v>153</v>
      </c>
      <c r="F107" s="532">
        <v>0</v>
      </c>
      <c r="G107" s="532">
        <v>0</v>
      </c>
      <c r="H107" s="532">
        <v>0</v>
      </c>
      <c r="I107" s="532">
        <v>0</v>
      </c>
      <c r="J107" s="532">
        <v>0</v>
      </c>
      <c r="K107" s="532">
        <v>0</v>
      </c>
      <c r="L107" s="532">
        <v>0</v>
      </c>
      <c r="M107" s="532">
        <v>0</v>
      </c>
      <c r="N107" s="435">
        <f t="shared" si="1"/>
        <v>650</v>
      </c>
    </row>
    <row r="108" spans="1:14" ht="15">
      <c r="A108" s="23" t="s">
        <v>15355</v>
      </c>
      <c r="B108" s="532">
        <v>0</v>
      </c>
      <c r="C108" s="532">
        <v>0</v>
      </c>
      <c r="D108" s="532">
        <v>0</v>
      </c>
      <c r="E108" s="532">
        <v>0</v>
      </c>
      <c r="F108" s="532">
        <v>212</v>
      </c>
      <c r="G108" s="532">
        <v>202</v>
      </c>
      <c r="H108" s="532">
        <v>179</v>
      </c>
      <c r="I108" s="532">
        <v>184</v>
      </c>
      <c r="J108" s="532">
        <v>179</v>
      </c>
      <c r="K108" s="532">
        <v>198</v>
      </c>
      <c r="L108" s="532">
        <v>186</v>
      </c>
      <c r="M108" s="532">
        <v>200</v>
      </c>
      <c r="N108" s="435">
        <f t="shared" si="1"/>
        <v>1540</v>
      </c>
    </row>
    <row r="109" spans="1:14" ht="15">
      <c r="A109" s="23" t="s">
        <v>15356</v>
      </c>
      <c r="B109" s="532">
        <v>0</v>
      </c>
      <c r="C109" s="532">
        <v>0</v>
      </c>
      <c r="D109" s="532">
        <v>0</v>
      </c>
      <c r="E109" s="532">
        <v>0</v>
      </c>
      <c r="F109" s="532">
        <v>54</v>
      </c>
      <c r="G109" s="532">
        <v>54</v>
      </c>
      <c r="H109" s="532">
        <v>36</v>
      </c>
      <c r="I109" s="532">
        <v>52</v>
      </c>
      <c r="J109" s="532">
        <v>48</v>
      </c>
      <c r="K109" s="532">
        <v>40</v>
      </c>
      <c r="L109" s="532">
        <v>57</v>
      </c>
      <c r="M109" s="532">
        <v>52</v>
      </c>
      <c r="N109" s="435">
        <f t="shared" si="1"/>
        <v>393</v>
      </c>
    </row>
    <row r="110" spans="1:14" ht="15">
      <c r="A110" s="23" t="s">
        <v>4163</v>
      </c>
      <c r="B110" s="532">
        <v>41</v>
      </c>
      <c r="C110" s="532">
        <v>53</v>
      </c>
      <c r="D110" s="532">
        <v>31</v>
      </c>
      <c r="E110" s="532">
        <v>44</v>
      </c>
      <c r="F110" s="532">
        <v>0</v>
      </c>
      <c r="G110" s="532">
        <v>0</v>
      </c>
      <c r="H110" s="532">
        <v>0</v>
      </c>
      <c r="I110" s="532">
        <v>0</v>
      </c>
      <c r="J110" s="532">
        <v>0</v>
      </c>
      <c r="K110" s="532">
        <v>0</v>
      </c>
      <c r="L110" s="532">
        <v>0</v>
      </c>
      <c r="M110" s="532">
        <v>0</v>
      </c>
      <c r="N110" s="435">
        <f t="shared" si="1"/>
        <v>169</v>
      </c>
    </row>
    <row r="111" spans="1:14" ht="15">
      <c r="A111" s="23" t="s">
        <v>15357</v>
      </c>
      <c r="B111" s="532">
        <v>50</v>
      </c>
      <c r="C111" s="532">
        <v>53</v>
      </c>
      <c r="D111" s="532">
        <v>52</v>
      </c>
      <c r="E111" s="532">
        <v>54</v>
      </c>
      <c r="F111" s="532">
        <v>52</v>
      </c>
      <c r="G111" s="532">
        <v>55</v>
      </c>
      <c r="H111" s="532">
        <v>52</v>
      </c>
      <c r="I111" s="532">
        <v>56</v>
      </c>
      <c r="J111" s="532">
        <v>56</v>
      </c>
      <c r="K111" s="532">
        <v>48</v>
      </c>
      <c r="L111" s="532">
        <v>41</v>
      </c>
      <c r="M111" s="532">
        <v>55</v>
      </c>
      <c r="N111" s="435">
        <f t="shared" si="1"/>
        <v>624</v>
      </c>
    </row>
    <row r="112" spans="1:14" ht="15">
      <c r="A112" s="23" t="s">
        <v>15358</v>
      </c>
      <c r="B112" s="532">
        <v>114</v>
      </c>
      <c r="C112" s="532">
        <v>135</v>
      </c>
      <c r="D112" s="532">
        <v>121</v>
      </c>
      <c r="E112" s="532">
        <v>112</v>
      </c>
      <c r="F112" s="532">
        <v>0</v>
      </c>
      <c r="G112" s="532">
        <v>0</v>
      </c>
      <c r="H112" s="532">
        <v>0</v>
      </c>
      <c r="I112" s="532">
        <v>0</v>
      </c>
      <c r="J112" s="532">
        <v>0</v>
      </c>
      <c r="K112" s="532">
        <v>0</v>
      </c>
      <c r="L112" s="532">
        <v>0</v>
      </c>
      <c r="M112" s="532">
        <v>0</v>
      </c>
      <c r="N112" s="435">
        <f t="shared" si="1"/>
        <v>482</v>
      </c>
    </row>
    <row r="113" spans="1:14" ht="15">
      <c r="A113" s="23" t="s">
        <v>4164</v>
      </c>
      <c r="B113" s="532">
        <v>0</v>
      </c>
      <c r="C113" s="532">
        <v>0</v>
      </c>
      <c r="D113" s="532">
        <v>0</v>
      </c>
      <c r="E113" s="532">
        <v>0</v>
      </c>
      <c r="F113" s="532">
        <v>136</v>
      </c>
      <c r="G113" s="532">
        <v>146</v>
      </c>
      <c r="H113" s="532">
        <v>129</v>
      </c>
      <c r="I113" s="532">
        <v>150</v>
      </c>
      <c r="J113" s="532">
        <v>114</v>
      </c>
      <c r="K113" s="532">
        <v>151</v>
      </c>
      <c r="L113" s="532">
        <v>136</v>
      </c>
      <c r="M113" s="532">
        <v>124</v>
      </c>
      <c r="N113" s="435">
        <f t="shared" si="1"/>
        <v>1086</v>
      </c>
    </row>
    <row r="114" spans="1:14" ht="15">
      <c r="A114" s="23" t="s">
        <v>4165</v>
      </c>
      <c r="B114" s="532">
        <v>21</v>
      </c>
      <c r="C114" s="532">
        <v>34</v>
      </c>
      <c r="D114" s="532">
        <v>27</v>
      </c>
      <c r="E114" s="532">
        <v>24</v>
      </c>
      <c r="F114" s="532">
        <v>26</v>
      </c>
      <c r="G114" s="532">
        <v>31</v>
      </c>
      <c r="H114" s="532">
        <v>25</v>
      </c>
      <c r="I114" s="532">
        <v>27</v>
      </c>
      <c r="J114" s="532">
        <v>15</v>
      </c>
      <c r="K114" s="532">
        <v>19</v>
      </c>
      <c r="L114" s="532">
        <v>24</v>
      </c>
      <c r="M114" s="532">
        <v>27</v>
      </c>
      <c r="N114" s="435">
        <f t="shared" si="1"/>
        <v>300</v>
      </c>
    </row>
    <row r="115" spans="1:14" ht="15">
      <c r="A115" s="23" t="s">
        <v>4166</v>
      </c>
      <c r="B115" s="532">
        <v>29</v>
      </c>
      <c r="C115" s="532">
        <v>21</v>
      </c>
      <c r="D115" s="532">
        <v>21</v>
      </c>
      <c r="E115" s="532">
        <v>24</v>
      </c>
      <c r="F115" s="532">
        <v>27</v>
      </c>
      <c r="G115" s="532">
        <v>21</v>
      </c>
      <c r="H115" s="532">
        <v>19</v>
      </c>
      <c r="I115" s="532">
        <v>25</v>
      </c>
      <c r="J115" s="532">
        <v>19</v>
      </c>
      <c r="K115" s="532">
        <v>26</v>
      </c>
      <c r="L115" s="532">
        <v>26</v>
      </c>
      <c r="M115" s="532">
        <v>26</v>
      </c>
      <c r="N115" s="435">
        <f t="shared" si="1"/>
        <v>284</v>
      </c>
    </row>
    <row r="116" spans="1:14" ht="15">
      <c r="A116" s="23" t="s">
        <v>4167</v>
      </c>
      <c r="B116" s="532">
        <v>0</v>
      </c>
      <c r="C116" s="532">
        <v>0</v>
      </c>
      <c r="D116" s="532">
        <v>0</v>
      </c>
      <c r="E116" s="532">
        <v>0</v>
      </c>
      <c r="F116" s="532">
        <v>75</v>
      </c>
      <c r="G116" s="532">
        <v>84</v>
      </c>
      <c r="H116" s="532">
        <v>67</v>
      </c>
      <c r="I116" s="532">
        <v>86</v>
      </c>
      <c r="J116" s="532">
        <v>90</v>
      </c>
      <c r="K116" s="532">
        <v>90</v>
      </c>
      <c r="L116" s="532">
        <v>71</v>
      </c>
      <c r="M116" s="532">
        <v>71</v>
      </c>
      <c r="N116" s="435">
        <f t="shared" si="1"/>
        <v>634</v>
      </c>
    </row>
    <row r="117" spans="1:14" ht="15">
      <c r="A117" s="23" t="s">
        <v>4168</v>
      </c>
      <c r="B117" s="532">
        <v>63</v>
      </c>
      <c r="C117" s="532">
        <v>59</v>
      </c>
      <c r="D117" s="532">
        <v>69</v>
      </c>
      <c r="E117" s="532">
        <v>74</v>
      </c>
      <c r="F117" s="532">
        <v>0</v>
      </c>
      <c r="G117" s="532">
        <v>0</v>
      </c>
      <c r="H117" s="532">
        <v>0</v>
      </c>
      <c r="I117" s="532">
        <v>0</v>
      </c>
      <c r="J117" s="532">
        <v>0</v>
      </c>
      <c r="K117" s="532">
        <v>0</v>
      </c>
      <c r="L117" s="532">
        <v>0</v>
      </c>
      <c r="M117" s="532">
        <v>0</v>
      </c>
      <c r="N117" s="435">
        <f t="shared" si="1"/>
        <v>265</v>
      </c>
    </row>
    <row r="118" spans="1:14" ht="15">
      <c r="A118" s="23" t="s">
        <v>4169</v>
      </c>
      <c r="B118" s="532">
        <v>0</v>
      </c>
      <c r="C118" s="532">
        <v>0</v>
      </c>
      <c r="D118" s="532">
        <v>0</v>
      </c>
      <c r="E118" s="532">
        <v>0</v>
      </c>
      <c r="F118" s="532">
        <v>68</v>
      </c>
      <c r="G118" s="532">
        <v>73</v>
      </c>
      <c r="H118" s="532">
        <v>58</v>
      </c>
      <c r="I118" s="532">
        <v>68</v>
      </c>
      <c r="J118" s="532">
        <v>75</v>
      </c>
      <c r="K118" s="532">
        <v>53</v>
      </c>
      <c r="L118" s="532">
        <v>74</v>
      </c>
      <c r="M118" s="532">
        <v>67</v>
      </c>
      <c r="N118" s="435">
        <f t="shared" si="1"/>
        <v>536</v>
      </c>
    </row>
    <row r="119" spans="1:14" ht="15">
      <c r="A119" s="23" t="s">
        <v>4170</v>
      </c>
      <c r="B119" s="532">
        <v>67</v>
      </c>
      <c r="C119" s="532">
        <v>78</v>
      </c>
      <c r="D119" s="532">
        <v>66</v>
      </c>
      <c r="E119" s="532">
        <v>62</v>
      </c>
      <c r="F119" s="532">
        <v>0</v>
      </c>
      <c r="G119" s="532">
        <v>0</v>
      </c>
      <c r="H119" s="532">
        <v>0</v>
      </c>
      <c r="I119" s="532">
        <v>0</v>
      </c>
      <c r="J119" s="532">
        <v>0</v>
      </c>
      <c r="K119" s="532">
        <v>0</v>
      </c>
      <c r="L119" s="532">
        <v>0</v>
      </c>
      <c r="M119" s="532">
        <v>0</v>
      </c>
      <c r="N119" s="435">
        <f t="shared" si="1"/>
        <v>273</v>
      </c>
    </row>
    <row r="120" spans="1:14" ht="15">
      <c r="A120" s="23" t="s">
        <v>4171</v>
      </c>
      <c r="B120" s="532">
        <v>0</v>
      </c>
      <c r="C120" s="532">
        <v>0</v>
      </c>
      <c r="D120" s="532">
        <v>0</v>
      </c>
      <c r="E120" s="532">
        <v>0</v>
      </c>
      <c r="F120" s="532">
        <v>96</v>
      </c>
      <c r="G120" s="532">
        <v>112</v>
      </c>
      <c r="H120" s="532">
        <v>78</v>
      </c>
      <c r="I120" s="532">
        <v>95</v>
      </c>
      <c r="J120" s="532">
        <v>98</v>
      </c>
      <c r="K120" s="532">
        <v>104</v>
      </c>
      <c r="L120" s="532">
        <v>103</v>
      </c>
      <c r="M120" s="532">
        <v>96</v>
      </c>
      <c r="N120" s="435">
        <f t="shared" si="1"/>
        <v>782</v>
      </c>
    </row>
    <row r="121" spans="1:14" ht="15">
      <c r="A121" s="23" t="s">
        <v>4172</v>
      </c>
      <c r="B121" s="532">
        <v>80</v>
      </c>
      <c r="C121" s="532">
        <v>91</v>
      </c>
      <c r="D121" s="532">
        <v>101</v>
      </c>
      <c r="E121" s="532">
        <v>76</v>
      </c>
      <c r="F121" s="532">
        <v>0</v>
      </c>
      <c r="G121" s="532">
        <v>0</v>
      </c>
      <c r="H121" s="532">
        <v>0</v>
      </c>
      <c r="I121" s="532">
        <v>0</v>
      </c>
      <c r="J121" s="532">
        <v>0</v>
      </c>
      <c r="K121" s="532">
        <v>0</v>
      </c>
      <c r="L121" s="532">
        <v>0</v>
      </c>
      <c r="M121" s="532">
        <v>0</v>
      </c>
      <c r="N121" s="435">
        <f t="shared" si="1"/>
        <v>348</v>
      </c>
    </row>
    <row r="122" spans="1:14" ht="15">
      <c r="A122" s="23" t="s">
        <v>4173</v>
      </c>
      <c r="B122" s="532">
        <v>0</v>
      </c>
      <c r="C122" s="532">
        <v>1</v>
      </c>
      <c r="D122" s="532">
        <v>1</v>
      </c>
      <c r="E122" s="532">
        <v>1</v>
      </c>
      <c r="F122" s="532">
        <v>2</v>
      </c>
      <c r="G122" s="532">
        <v>10</v>
      </c>
      <c r="H122" s="532">
        <v>1</v>
      </c>
      <c r="I122" s="532">
        <v>3</v>
      </c>
      <c r="J122" s="532">
        <v>0</v>
      </c>
      <c r="K122" s="532">
        <v>4</v>
      </c>
      <c r="L122" s="532">
        <v>2</v>
      </c>
      <c r="M122" s="532">
        <v>4</v>
      </c>
      <c r="N122" s="435">
        <f t="shared" si="1"/>
        <v>29</v>
      </c>
    </row>
    <row r="123" spans="1:14" ht="15">
      <c r="A123" s="23" t="s">
        <v>4174</v>
      </c>
      <c r="B123" s="532">
        <v>0</v>
      </c>
      <c r="C123" s="532">
        <v>0</v>
      </c>
      <c r="D123" s="532">
        <v>0</v>
      </c>
      <c r="E123" s="532">
        <v>0</v>
      </c>
      <c r="F123" s="532">
        <v>42</v>
      </c>
      <c r="G123" s="532">
        <v>59</v>
      </c>
      <c r="H123" s="532">
        <v>99</v>
      </c>
      <c r="I123" s="532">
        <v>113</v>
      </c>
      <c r="J123" s="532">
        <v>83</v>
      </c>
      <c r="K123" s="532">
        <v>134</v>
      </c>
      <c r="L123" s="532">
        <v>73</v>
      </c>
      <c r="M123" s="532">
        <v>145</v>
      </c>
      <c r="N123" s="435">
        <f t="shared" si="1"/>
        <v>748</v>
      </c>
    </row>
    <row r="124" spans="1:14" ht="15">
      <c r="A124" s="23" t="s">
        <v>4175</v>
      </c>
      <c r="B124" s="532">
        <v>177</v>
      </c>
      <c r="C124" s="532">
        <v>170</v>
      </c>
      <c r="D124" s="532">
        <v>162</v>
      </c>
      <c r="E124" s="532">
        <v>168</v>
      </c>
      <c r="F124" s="532">
        <v>0</v>
      </c>
      <c r="G124" s="532">
        <v>0</v>
      </c>
      <c r="H124" s="532">
        <v>0</v>
      </c>
      <c r="I124" s="532">
        <v>0</v>
      </c>
      <c r="J124" s="532">
        <v>0</v>
      </c>
      <c r="K124" s="532">
        <v>0</v>
      </c>
      <c r="L124" s="532">
        <v>0</v>
      </c>
      <c r="M124" s="532">
        <v>0</v>
      </c>
      <c r="N124" s="435">
        <f t="shared" si="1"/>
        <v>677</v>
      </c>
    </row>
    <row r="125" spans="1:14" ht="15">
      <c r="A125" s="23" t="s">
        <v>4176</v>
      </c>
      <c r="B125" s="532">
        <v>0</v>
      </c>
      <c r="C125" s="532">
        <v>0</v>
      </c>
      <c r="D125" s="532">
        <v>0</v>
      </c>
      <c r="E125" s="532">
        <v>0</v>
      </c>
      <c r="F125" s="532">
        <v>186</v>
      </c>
      <c r="G125" s="532">
        <v>175</v>
      </c>
      <c r="H125" s="532">
        <v>160</v>
      </c>
      <c r="I125" s="532">
        <v>172</v>
      </c>
      <c r="J125" s="532">
        <v>185</v>
      </c>
      <c r="K125" s="532">
        <v>195</v>
      </c>
      <c r="L125" s="532">
        <v>179</v>
      </c>
      <c r="M125" s="532">
        <v>161</v>
      </c>
      <c r="N125" s="435">
        <f t="shared" si="1"/>
        <v>1413</v>
      </c>
    </row>
    <row r="126" spans="1:14" ht="15">
      <c r="A126" s="23" t="s">
        <v>4177</v>
      </c>
      <c r="B126" s="532">
        <v>122</v>
      </c>
      <c r="C126" s="532">
        <v>124</v>
      </c>
      <c r="D126" s="532">
        <v>129</v>
      </c>
      <c r="E126" s="532">
        <v>146</v>
      </c>
      <c r="F126" s="532">
        <v>0</v>
      </c>
      <c r="G126" s="532">
        <v>0</v>
      </c>
      <c r="H126" s="532">
        <v>0</v>
      </c>
      <c r="I126" s="532">
        <v>0</v>
      </c>
      <c r="J126" s="532">
        <v>0</v>
      </c>
      <c r="K126" s="532">
        <v>0</v>
      </c>
      <c r="L126" s="532">
        <v>0</v>
      </c>
      <c r="M126" s="532">
        <v>0</v>
      </c>
      <c r="N126" s="435">
        <f t="shared" si="1"/>
        <v>521</v>
      </c>
    </row>
    <row r="127" spans="1:14" ht="15">
      <c r="A127" s="23" t="s">
        <v>4178</v>
      </c>
      <c r="B127" s="532">
        <v>0</v>
      </c>
      <c r="C127" s="532">
        <v>0</v>
      </c>
      <c r="D127" s="532">
        <v>0</v>
      </c>
      <c r="E127" s="532">
        <v>0</v>
      </c>
      <c r="F127" s="532">
        <v>142</v>
      </c>
      <c r="G127" s="532">
        <v>170</v>
      </c>
      <c r="H127" s="532">
        <v>150</v>
      </c>
      <c r="I127" s="532">
        <v>149</v>
      </c>
      <c r="J127" s="532">
        <v>152</v>
      </c>
      <c r="K127" s="532">
        <v>146</v>
      </c>
      <c r="L127" s="532">
        <v>154</v>
      </c>
      <c r="M127" s="532">
        <v>145</v>
      </c>
      <c r="N127" s="435">
        <f t="shared" si="1"/>
        <v>1208</v>
      </c>
    </row>
    <row r="128" spans="1:14" ht="15">
      <c r="A128" s="23" t="s">
        <v>10856</v>
      </c>
      <c r="B128" s="532">
        <v>15</v>
      </c>
      <c r="C128" s="532">
        <v>12</v>
      </c>
      <c r="D128" s="532">
        <v>14</v>
      </c>
      <c r="E128" s="532">
        <v>16</v>
      </c>
      <c r="F128" s="532">
        <v>0</v>
      </c>
      <c r="G128" s="532">
        <v>0</v>
      </c>
      <c r="H128" s="532">
        <v>0</v>
      </c>
      <c r="I128" s="532">
        <v>0</v>
      </c>
      <c r="J128" s="532">
        <v>0</v>
      </c>
      <c r="K128" s="532">
        <v>0</v>
      </c>
      <c r="L128" s="532">
        <v>0</v>
      </c>
      <c r="M128" s="532">
        <v>0</v>
      </c>
      <c r="N128" s="435">
        <f t="shared" si="1"/>
        <v>57</v>
      </c>
    </row>
    <row r="129" spans="1:14" ht="15">
      <c r="A129" s="23" t="s">
        <v>4179</v>
      </c>
      <c r="B129" s="532">
        <v>106</v>
      </c>
      <c r="C129" s="532">
        <v>119</v>
      </c>
      <c r="D129" s="532">
        <v>108</v>
      </c>
      <c r="E129" s="532">
        <v>131</v>
      </c>
      <c r="F129" s="532">
        <v>0</v>
      </c>
      <c r="G129" s="532">
        <v>0</v>
      </c>
      <c r="H129" s="532">
        <v>0</v>
      </c>
      <c r="I129" s="532">
        <v>0</v>
      </c>
      <c r="J129" s="532">
        <v>0</v>
      </c>
      <c r="K129" s="532">
        <v>0</v>
      </c>
      <c r="L129" s="532">
        <v>0</v>
      </c>
      <c r="M129" s="532">
        <v>0</v>
      </c>
      <c r="N129" s="435">
        <f t="shared" si="1"/>
        <v>464</v>
      </c>
    </row>
    <row r="130" spans="1:14" ht="15">
      <c r="A130" s="23" t="s">
        <v>4180</v>
      </c>
      <c r="B130" s="532">
        <v>0</v>
      </c>
      <c r="C130" s="532">
        <v>0</v>
      </c>
      <c r="D130" s="532">
        <v>0</v>
      </c>
      <c r="E130" s="532">
        <v>0</v>
      </c>
      <c r="F130" s="532">
        <v>120</v>
      </c>
      <c r="G130" s="532">
        <v>150</v>
      </c>
      <c r="H130" s="532">
        <v>134</v>
      </c>
      <c r="I130" s="532">
        <v>129</v>
      </c>
      <c r="J130" s="532">
        <v>123</v>
      </c>
      <c r="K130" s="532">
        <v>142</v>
      </c>
      <c r="L130" s="532">
        <v>137</v>
      </c>
      <c r="M130" s="532">
        <v>142</v>
      </c>
      <c r="N130" s="435">
        <f t="shared" si="1"/>
        <v>1077</v>
      </c>
    </row>
    <row r="131" spans="1:14" ht="15">
      <c r="A131" s="23" t="s">
        <v>4181</v>
      </c>
      <c r="B131" s="532">
        <v>2</v>
      </c>
      <c r="C131" s="532">
        <v>1</v>
      </c>
      <c r="D131" s="532">
        <v>0</v>
      </c>
      <c r="E131" s="532">
        <v>1</v>
      </c>
      <c r="F131" s="532">
        <v>89</v>
      </c>
      <c r="G131" s="532">
        <v>110</v>
      </c>
      <c r="H131" s="532">
        <v>77</v>
      </c>
      <c r="I131" s="532">
        <v>111</v>
      </c>
      <c r="J131" s="532">
        <v>107</v>
      </c>
      <c r="K131" s="532">
        <v>95</v>
      </c>
      <c r="L131" s="532">
        <v>79</v>
      </c>
      <c r="M131" s="532">
        <v>87</v>
      </c>
      <c r="N131" s="435">
        <f t="shared" si="1"/>
        <v>759</v>
      </c>
    </row>
    <row r="132" spans="1:14" ht="15">
      <c r="A132" s="23" t="s">
        <v>4182</v>
      </c>
      <c r="B132" s="532">
        <v>88</v>
      </c>
      <c r="C132" s="532">
        <v>99</v>
      </c>
      <c r="D132" s="532">
        <v>94</v>
      </c>
      <c r="E132" s="532">
        <v>101</v>
      </c>
      <c r="F132" s="532">
        <v>0</v>
      </c>
      <c r="G132" s="532">
        <v>0</v>
      </c>
      <c r="H132" s="532">
        <v>0</v>
      </c>
      <c r="I132" s="532">
        <v>0</v>
      </c>
      <c r="J132" s="532">
        <v>0</v>
      </c>
      <c r="K132" s="532">
        <v>0</v>
      </c>
      <c r="L132" s="532">
        <v>0</v>
      </c>
      <c r="M132" s="532">
        <v>0</v>
      </c>
      <c r="N132" s="435">
        <f t="shared" si="1"/>
        <v>382</v>
      </c>
    </row>
    <row r="133" spans="1:14" ht="15">
      <c r="A133" s="23" t="s">
        <v>4183</v>
      </c>
      <c r="B133" s="532">
        <v>0</v>
      </c>
      <c r="C133" s="532">
        <v>0</v>
      </c>
      <c r="D133" s="532">
        <v>0</v>
      </c>
      <c r="E133" s="532">
        <v>0</v>
      </c>
      <c r="F133" s="532">
        <v>75</v>
      </c>
      <c r="G133" s="532">
        <v>71</v>
      </c>
      <c r="H133" s="532">
        <v>83</v>
      </c>
      <c r="I133" s="532">
        <v>72</v>
      </c>
      <c r="J133" s="532">
        <v>91</v>
      </c>
      <c r="K133" s="532">
        <v>85</v>
      </c>
      <c r="L133" s="532">
        <v>79</v>
      </c>
      <c r="M133" s="532">
        <v>101</v>
      </c>
      <c r="N133" s="435">
        <f t="shared" ref="N133:N196" si="2">SUM(B133:M133)</f>
        <v>657</v>
      </c>
    </row>
    <row r="134" spans="1:14" ht="15">
      <c r="A134" s="23" t="s">
        <v>4184</v>
      </c>
      <c r="B134" s="532">
        <v>70</v>
      </c>
      <c r="C134" s="532">
        <v>73</v>
      </c>
      <c r="D134" s="532">
        <v>76</v>
      </c>
      <c r="E134" s="532">
        <v>75</v>
      </c>
      <c r="F134" s="532">
        <v>0</v>
      </c>
      <c r="G134" s="532">
        <v>0</v>
      </c>
      <c r="H134" s="532">
        <v>0</v>
      </c>
      <c r="I134" s="532">
        <v>0</v>
      </c>
      <c r="J134" s="532">
        <v>0</v>
      </c>
      <c r="K134" s="532">
        <v>0</v>
      </c>
      <c r="L134" s="532">
        <v>0</v>
      </c>
      <c r="M134" s="532">
        <v>0</v>
      </c>
      <c r="N134" s="435">
        <f t="shared" si="2"/>
        <v>294</v>
      </c>
    </row>
    <row r="135" spans="1:14" ht="15">
      <c r="A135" s="23" t="s">
        <v>10866</v>
      </c>
      <c r="B135" s="532">
        <v>14</v>
      </c>
      <c r="C135" s="532">
        <v>6</v>
      </c>
      <c r="D135" s="532">
        <v>11</v>
      </c>
      <c r="E135" s="532">
        <v>7</v>
      </c>
      <c r="F135" s="532">
        <v>0</v>
      </c>
      <c r="G135" s="532">
        <v>0</v>
      </c>
      <c r="H135" s="532">
        <v>0</v>
      </c>
      <c r="I135" s="532">
        <v>0</v>
      </c>
      <c r="J135" s="532">
        <v>0</v>
      </c>
      <c r="K135" s="532">
        <v>0</v>
      </c>
      <c r="L135" s="532">
        <v>0</v>
      </c>
      <c r="M135" s="532">
        <v>0</v>
      </c>
      <c r="N135" s="435">
        <f t="shared" si="2"/>
        <v>38</v>
      </c>
    </row>
    <row r="136" spans="1:14" ht="15">
      <c r="A136" s="23" t="s">
        <v>4185</v>
      </c>
      <c r="B136" s="532">
        <v>0</v>
      </c>
      <c r="C136" s="532">
        <v>0</v>
      </c>
      <c r="D136" s="532">
        <v>0</v>
      </c>
      <c r="E136" s="532">
        <v>0</v>
      </c>
      <c r="F136" s="532">
        <v>144</v>
      </c>
      <c r="G136" s="532">
        <v>170</v>
      </c>
      <c r="H136" s="532">
        <v>137</v>
      </c>
      <c r="I136" s="532">
        <v>159</v>
      </c>
      <c r="J136" s="532">
        <v>117</v>
      </c>
      <c r="K136" s="532">
        <v>126</v>
      </c>
      <c r="L136" s="532">
        <v>124</v>
      </c>
      <c r="M136" s="532">
        <v>131</v>
      </c>
      <c r="N136" s="435">
        <f t="shared" si="2"/>
        <v>1108</v>
      </c>
    </row>
    <row r="137" spans="1:14" ht="15">
      <c r="A137" s="23" t="s">
        <v>4186</v>
      </c>
      <c r="B137" s="532">
        <v>129</v>
      </c>
      <c r="C137" s="532">
        <v>136</v>
      </c>
      <c r="D137" s="532">
        <v>129</v>
      </c>
      <c r="E137" s="532">
        <v>145</v>
      </c>
      <c r="F137" s="532">
        <v>0</v>
      </c>
      <c r="G137" s="532">
        <v>0</v>
      </c>
      <c r="H137" s="532">
        <v>0</v>
      </c>
      <c r="I137" s="532">
        <v>0</v>
      </c>
      <c r="J137" s="532">
        <v>0</v>
      </c>
      <c r="K137" s="532">
        <v>0</v>
      </c>
      <c r="L137" s="532">
        <v>0</v>
      </c>
      <c r="M137" s="532">
        <v>0</v>
      </c>
      <c r="N137" s="435">
        <f t="shared" si="2"/>
        <v>539</v>
      </c>
    </row>
    <row r="138" spans="1:14" ht="15">
      <c r="A138" s="23" t="s">
        <v>4187</v>
      </c>
      <c r="B138" s="532">
        <v>0</v>
      </c>
      <c r="C138" s="532">
        <v>0</v>
      </c>
      <c r="D138" s="532">
        <v>0</v>
      </c>
      <c r="E138" s="532">
        <v>0</v>
      </c>
      <c r="F138" s="532">
        <v>4</v>
      </c>
      <c r="G138" s="532">
        <v>6</v>
      </c>
      <c r="H138" s="532">
        <v>57</v>
      </c>
      <c r="I138" s="532">
        <v>47</v>
      </c>
      <c r="J138" s="532">
        <v>35</v>
      </c>
      <c r="K138" s="532">
        <v>46</v>
      </c>
      <c r="L138" s="532">
        <v>47</v>
      </c>
      <c r="M138" s="532">
        <v>29</v>
      </c>
      <c r="N138" s="435">
        <f t="shared" si="2"/>
        <v>271</v>
      </c>
    </row>
    <row r="139" spans="1:14" ht="15">
      <c r="A139" s="23" t="s">
        <v>4188</v>
      </c>
      <c r="B139" s="532">
        <v>0</v>
      </c>
      <c r="C139" s="532">
        <v>0</v>
      </c>
      <c r="D139" s="532">
        <v>0</v>
      </c>
      <c r="E139" s="532">
        <v>0</v>
      </c>
      <c r="F139" s="532">
        <v>126</v>
      </c>
      <c r="G139" s="532">
        <v>136</v>
      </c>
      <c r="H139" s="532">
        <v>125</v>
      </c>
      <c r="I139" s="532">
        <v>118</v>
      </c>
      <c r="J139" s="532">
        <v>101</v>
      </c>
      <c r="K139" s="532">
        <v>122</v>
      </c>
      <c r="L139" s="532">
        <v>123</v>
      </c>
      <c r="M139" s="532">
        <v>133</v>
      </c>
      <c r="N139" s="435">
        <f t="shared" si="2"/>
        <v>984</v>
      </c>
    </row>
    <row r="140" spans="1:14" ht="15">
      <c r="A140" s="23" t="s">
        <v>4189</v>
      </c>
      <c r="B140" s="532">
        <v>103</v>
      </c>
      <c r="C140" s="532">
        <v>124</v>
      </c>
      <c r="D140" s="532">
        <v>106</v>
      </c>
      <c r="E140" s="532">
        <v>102</v>
      </c>
      <c r="F140" s="532">
        <v>0</v>
      </c>
      <c r="G140" s="532">
        <v>0</v>
      </c>
      <c r="H140" s="532">
        <v>0</v>
      </c>
      <c r="I140" s="532">
        <v>0</v>
      </c>
      <c r="J140" s="532">
        <v>0</v>
      </c>
      <c r="K140" s="532">
        <v>0</v>
      </c>
      <c r="L140" s="532">
        <v>0</v>
      </c>
      <c r="M140" s="532">
        <v>0</v>
      </c>
      <c r="N140" s="435">
        <f t="shared" si="2"/>
        <v>435</v>
      </c>
    </row>
    <row r="141" spans="1:14" ht="15">
      <c r="A141" s="23" t="s">
        <v>4190</v>
      </c>
      <c r="B141" s="532">
        <v>0</v>
      </c>
      <c r="C141" s="532">
        <v>0</v>
      </c>
      <c r="D141" s="532">
        <v>0</v>
      </c>
      <c r="E141" s="532">
        <v>0</v>
      </c>
      <c r="F141" s="532">
        <v>141</v>
      </c>
      <c r="G141" s="532">
        <v>162</v>
      </c>
      <c r="H141" s="532">
        <v>154</v>
      </c>
      <c r="I141" s="532">
        <v>149</v>
      </c>
      <c r="J141" s="532">
        <v>168</v>
      </c>
      <c r="K141" s="532">
        <v>147</v>
      </c>
      <c r="L141" s="532">
        <v>137</v>
      </c>
      <c r="M141" s="532">
        <v>134</v>
      </c>
      <c r="N141" s="435">
        <f t="shared" si="2"/>
        <v>1192</v>
      </c>
    </row>
    <row r="142" spans="1:14" ht="15">
      <c r="A142" s="23" t="s">
        <v>4191</v>
      </c>
      <c r="B142" s="532">
        <v>140</v>
      </c>
      <c r="C142" s="532">
        <v>150</v>
      </c>
      <c r="D142" s="532">
        <v>146</v>
      </c>
      <c r="E142" s="532">
        <v>161</v>
      </c>
      <c r="F142" s="532">
        <v>0</v>
      </c>
      <c r="G142" s="532">
        <v>0</v>
      </c>
      <c r="H142" s="532">
        <v>0</v>
      </c>
      <c r="I142" s="532">
        <v>0</v>
      </c>
      <c r="J142" s="532">
        <v>0</v>
      </c>
      <c r="K142" s="532">
        <v>0</v>
      </c>
      <c r="L142" s="532">
        <v>0</v>
      </c>
      <c r="M142" s="532">
        <v>0</v>
      </c>
      <c r="N142" s="435">
        <f t="shared" si="2"/>
        <v>597</v>
      </c>
    </row>
    <row r="143" spans="1:14" ht="15">
      <c r="A143" s="23" t="s">
        <v>4192</v>
      </c>
      <c r="B143" s="532">
        <v>0</v>
      </c>
      <c r="C143" s="532">
        <v>0</v>
      </c>
      <c r="D143" s="532">
        <v>0</v>
      </c>
      <c r="E143" s="532">
        <v>0</v>
      </c>
      <c r="F143" s="532">
        <v>216</v>
      </c>
      <c r="G143" s="532">
        <v>230</v>
      </c>
      <c r="H143" s="532">
        <v>204</v>
      </c>
      <c r="I143" s="532">
        <v>224</v>
      </c>
      <c r="J143" s="532">
        <v>201</v>
      </c>
      <c r="K143" s="532">
        <v>182</v>
      </c>
      <c r="L143" s="532">
        <v>199</v>
      </c>
      <c r="M143" s="532">
        <v>237</v>
      </c>
      <c r="N143" s="435">
        <f t="shared" si="2"/>
        <v>1693</v>
      </c>
    </row>
    <row r="144" spans="1:14" ht="15">
      <c r="A144" s="23" t="s">
        <v>4193</v>
      </c>
      <c r="B144" s="532">
        <v>104</v>
      </c>
      <c r="C144" s="532">
        <v>118</v>
      </c>
      <c r="D144" s="532">
        <v>111</v>
      </c>
      <c r="E144" s="532">
        <v>124</v>
      </c>
      <c r="F144" s="532">
        <v>0</v>
      </c>
      <c r="G144" s="532">
        <v>0</v>
      </c>
      <c r="H144" s="532">
        <v>0</v>
      </c>
      <c r="I144" s="532">
        <v>0</v>
      </c>
      <c r="J144" s="532">
        <v>0</v>
      </c>
      <c r="K144" s="532">
        <v>0</v>
      </c>
      <c r="L144" s="532">
        <v>0</v>
      </c>
      <c r="M144" s="532">
        <v>0</v>
      </c>
      <c r="N144" s="435">
        <f t="shared" si="2"/>
        <v>457</v>
      </c>
    </row>
    <row r="145" spans="1:14" ht="15">
      <c r="A145" s="23" t="s">
        <v>4194</v>
      </c>
      <c r="B145" s="532">
        <v>89</v>
      </c>
      <c r="C145" s="532">
        <v>95</v>
      </c>
      <c r="D145" s="532">
        <v>102</v>
      </c>
      <c r="E145" s="532">
        <v>105</v>
      </c>
      <c r="F145" s="532">
        <v>0</v>
      </c>
      <c r="G145" s="532">
        <v>0</v>
      </c>
      <c r="H145" s="532">
        <v>0</v>
      </c>
      <c r="I145" s="532">
        <v>0</v>
      </c>
      <c r="J145" s="532">
        <v>0</v>
      </c>
      <c r="K145" s="532">
        <v>0</v>
      </c>
      <c r="L145" s="532">
        <v>0</v>
      </c>
      <c r="M145" s="532">
        <v>0</v>
      </c>
      <c r="N145" s="435">
        <f t="shared" si="2"/>
        <v>391</v>
      </c>
    </row>
    <row r="146" spans="1:14" ht="15">
      <c r="A146" s="23" t="s">
        <v>4195</v>
      </c>
      <c r="B146" s="532">
        <v>87</v>
      </c>
      <c r="C146" s="532">
        <v>101</v>
      </c>
      <c r="D146" s="532">
        <v>109</v>
      </c>
      <c r="E146" s="532">
        <v>114</v>
      </c>
      <c r="F146" s="532">
        <v>0</v>
      </c>
      <c r="G146" s="532">
        <v>0</v>
      </c>
      <c r="H146" s="532">
        <v>0</v>
      </c>
      <c r="I146" s="532">
        <v>0</v>
      </c>
      <c r="J146" s="532">
        <v>0</v>
      </c>
      <c r="K146" s="532">
        <v>0</v>
      </c>
      <c r="L146" s="532">
        <v>0</v>
      </c>
      <c r="M146" s="532">
        <v>0</v>
      </c>
      <c r="N146" s="435">
        <f t="shared" si="2"/>
        <v>411</v>
      </c>
    </row>
    <row r="147" spans="1:14" ht="15">
      <c r="A147" s="23" t="s">
        <v>4196</v>
      </c>
      <c r="B147" s="532">
        <v>101</v>
      </c>
      <c r="C147" s="532">
        <v>105</v>
      </c>
      <c r="D147" s="532">
        <v>120</v>
      </c>
      <c r="E147" s="532">
        <v>122</v>
      </c>
      <c r="F147" s="532">
        <v>0</v>
      </c>
      <c r="G147" s="532">
        <v>0</v>
      </c>
      <c r="H147" s="532">
        <v>0</v>
      </c>
      <c r="I147" s="532">
        <v>0</v>
      </c>
      <c r="J147" s="532">
        <v>0</v>
      </c>
      <c r="K147" s="532">
        <v>0</v>
      </c>
      <c r="L147" s="532">
        <v>0</v>
      </c>
      <c r="M147" s="532">
        <v>0</v>
      </c>
      <c r="N147" s="435">
        <f t="shared" si="2"/>
        <v>448</v>
      </c>
    </row>
    <row r="148" spans="1:14" ht="15">
      <c r="A148" s="23" t="s">
        <v>4197</v>
      </c>
      <c r="B148" s="532">
        <v>115</v>
      </c>
      <c r="C148" s="532">
        <v>125</v>
      </c>
      <c r="D148" s="532">
        <v>103</v>
      </c>
      <c r="E148" s="532">
        <v>105</v>
      </c>
      <c r="F148" s="532">
        <v>0</v>
      </c>
      <c r="G148" s="532">
        <v>0</v>
      </c>
      <c r="H148" s="532">
        <v>0</v>
      </c>
      <c r="I148" s="532">
        <v>0</v>
      </c>
      <c r="J148" s="532">
        <v>0</v>
      </c>
      <c r="K148" s="532">
        <v>0</v>
      </c>
      <c r="L148" s="532">
        <v>0</v>
      </c>
      <c r="M148" s="532">
        <v>0</v>
      </c>
      <c r="N148" s="435">
        <f t="shared" si="2"/>
        <v>448</v>
      </c>
    </row>
    <row r="149" spans="1:14" ht="15">
      <c r="A149" s="23" t="s">
        <v>10829</v>
      </c>
      <c r="B149" s="532">
        <v>0</v>
      </c>
      <c r="C149" s="532">
        <v>0</v>
      </c>
      <c r="D149" s="532">
        <v>0</v>
      </c>
      <c r="E149" s="532">
        <v>0</v>
      </c>
      <c r="F149" s="532">
        <v>303</v>
      </c>
      <c r="G149" s="532">
        <v>360</v>
      </c>
      <c r="H149" s="532">
        <v>325</v>
      </c>
      <c r="I149" s="532">
        <v>351</v>
      </c>
      <c r="J149" s="532">
        <v>346</v>
      </c>
      <c r="K149" s="532">
        <v>338</v>
      </c>
      <c r="L149" s="532">
        <v>337</v>
      </c>
      <c r="M149" s="532">
        <v>361</v>
      </c>
      <c r="N149" s="435">
        <f t="shared" si="2"/>
        <v>2721</v>
      </c>
    </row>
    <row r="150" spans="1:14" ht="15">
      <c r="A150" s="23" t="s">
        <v>15359</v>
      </c>
      <c r="B150" s="532">
        <v>45</v>
      </c>
      <c r="C150" s="532">
        <v>54</v>
      </c>
      <c r="D150" s="532">
        <v>56</v>
      </c>
      <c r="E150" s="532">
        <v>41</v>
      </c>
      <c r="F150" s="532">
        <v>45</v>
      </c>
      <c r="G150" s="532">
        <v>37</v>
      </c>
      <c r="H150" s="532">
        <v>38</v>
      </c>
      <c r="I150" s="532">
        <v>54</v>
      </c>
      <c r="J150" s="532">
        <v>46</v>
      </c>
      <c r="K150" s="532">
        <v>51</v>
      </c>
      <c r="L150" s="532">
        <v>39</v>
      </c>
      <c r="M150" s="532">
        <v>37</v>
      </c>
      <c r="N150" s="435">
        <f t="shared" si="2"/>
        <v>543</v>
      </c>
    </row>
    <row r="151" spans="1:14" ht="15">
      <c r="A151" s="23" t="s">
        <v>4198</v>
      </c>
      <c r="B151" s="532">
        <v>144</v>
      </c>
      <c r="C151" s="532">
        <v>123</v>
      </c>
      <c r="D151" s="532">
        <v>155</v>
      </c>
      <c r="E151" s="532">
        <v>159</v>
      </c>
      <c r="F151" s="532">
        <v>0</v>
      </c>
      <c r="G151" s="532">
        <v>0</v>
      </c>
      <c r="H151" s="532">
        <v>0</v>
      </c>
      <c r="I151" s="532">
        <v>0</v>
      </c>
      <c r="J151" s="532">
        <v>0</v>
      </c>
      <c r="K151" s="532">
        <v>0</v>
      </c>
      <c r="L151" s="532">
        <v>0</v>
      </c>
      <c r="M151" s="532">
        <v>0</v>
      </c>
      <c r="N151" s="435">
        <f t="shared" si="2"/>
        <v>581</v>
      </c>
    </row>
    <row r="152" spans="1:14" ht="15">
      <c r="A152" s="23" t="s">
        <v>4199</v>
      </c>
      <c r="B152" s="532">
        <v>0</v>
      </c>
      <c r="C152" s="532">
        <v>0</v>
      </c>
      <c r="D152" s="532">
        <v>0</v>
      </c>
      <c r="E152" s="532">
        <v>0</v>
      </c>
      <c r="F152" s="532">
        <v>178</v>
      </c>
      <c r="G152" s="532">
        <v>178</v>
      </c>
      <c r="H152" s="532">
        <v>197</v>
      </c>
      <c r="I152" s="532">
        <v>199</v>
      </c>
      <c r="J152" s="532">
        <v>167</v>
      </c>
      <c r="K152" s="532">
        <v>181</v>
      </c>
      <c r="L152" s="532">
        <v>165</v>
      </c>
      <c r="M152" s="532">
        <v>191</v>
      </c>
      <c r="N152" s="435">
        <f t="shared" si="2"/>
        <v>1456</v>
      </c>
    </row>
    <row r="153" spans="1:14" ht="15">
      <c r="A153" s="23" t="s">
        <v>4200</v>
      </c>
      <c r="B153" s="532">
        <v>0</v>
      </c>
      <c r="C153" s="532">
        <v>0</v>
      </c>
      <c r="D153" s="532">
        <v>0</v>
      </c>
      <c r="E153" s="532">
        <v>0</v>
      </c>
      <c r="F153" s="532">
        <v>27</v>
      </c>
      <c r="G153" s="532">
        <v>22</v>
      </c>
      <c r="H153" s="532">
        <v>85</v>
      </c>
      <c r="I153" s="532">
        <v>112</v>
      </c>
      <c r="J153" s="532">
        <v>84</v>
      </c>
      <c r="K153" s="532">
        <v>145</v>
      </c>
      <c r="L153" s="532">
        <v>70</v>
      </c>
      <c r="M153" s="532">
        <v>105</v>
      </c>
      <c r="N153" s="435">
        <f t="shared" si="2"/>
        <v>650</v>
      </c>
    </row>
    <row r="154" spans="1:14" ht="15">
      <c r="A154" s="23" t="s">
        <v>4201</v>
      </c>
      <c r="B154" s="532">
        <v>0</v>
      </c>
      <c r="C154" s="532">
        <v>0</v>
      </c>
      <c r="D154" s="532">
        <v>0</v>
      </c>
      <c r="E154" s="532">
        <v>0</v>
      </c>
      <c r="F154" s="532">
        <v>163</v>
      </c>
      <c r="G154" s="532">
        <v>193</v>
      </c>
      <c r="H154" s="532">
        <v>192</v>
      </c>
      <c r="I154" s="532">
        <v>207</v>
      </c>
      <c r="J154" s="532">
        <v>155</v>
      </c>
      <c r="K154" s="532">
        <v>213</v>
      </c>
      <c r="L154" s="532">
        <v>146</v>
      </c>
      <c r="M154" s="532">
        <v>184</v>
      </c>
      <c r="N154" s="435">
        <f t="shared" si="2"/>
        <v>1453</v>
      </c>
    </row>
    <row r="155" spans="1:14" ht="15">
      <c r="A155" s="23" t="s">
        <v>4202</v>
      </c>
      <c r="B155" s="532">
        <v>151</v>
      </c>
      <c r="C155" s="532">
        <v>151</v>
      </c>
      <c r="D155" s="532">
        <v>157</v>
      </c>
      <c r="E155" s="532">
        <v>169</v>
      </c>
      <c r="F155" s="532">
        <v>0</v>
      </c>
      <c r="G155" s="532">
        <v>0</v>
      </c>
      <c r="H155" s="532">
        <v>0</v>
      </c>
      <c r="I155" s="532">
        <v>0</v>
      </c>
      <c r="J155" s="532">
        <v>0</v>
      </c>
      <c r="K155" s="532">
        <v>0</v>
      </c>
      <c r="L155" s="532">
        <v>0</v>
      </c>
      <c r="M155" s="532">
        <v>0</v>
      </c>
      <c r="N155" s="435">
        <f t="shared" si="2"/>
        <v>628</v>
      </c>
    </row>
    <row r="156" spans="1:14" ht="15">
      <c r="A156" s="23" t="s">
        <v>4203</v>
      </c>
      <c r="B156" s="532">
        <v>0</v>
      </c>
      <c r="C156" s="532">
        <v>0</v>
      </c>
      <c r="D156" s="532">
        <v>0</v>
      </c>
      <c r="E156" s="532">
        <v>0</v>
      </c>
      <c r="F156" s="532">
        <v>140</v>
      </c>
      <c r="G156" s="532">
        <v>178</v>
      </c>
      <c r="H156" s="532">
        <v>153</v>
      </c>
      <c r="I156" s="532">
        <v>185</v>
      </c>
      <c r="J156" s="532">
        <v>153</v>
      </c>
      <c r="K156" s="532">
        <v>150</v>
      </c>
      <c r="L156" s="532">
        <v>162</v>
      </c>
      <c r="M156" s="532">
        <v>136</v>
      </c>
      <c r="N156" s="435">
        <f t="shared" si="2"/>
        <v>1257</v>
      </c>
    </row>
    <row r="157" spans="1:14" ht="15">
      <c r="A157" s="23" t="s">
        <v>4204</v>
      </c>
      <c r="B157" s="532">
        <v>146</v>
      </c>
      <c r="C157" s="532">
        <v>149</v>
      </c>
      <c r="D157" s="532">
        <v>151</v>
      </c>
      <c r="E157" s="532">
        <v>158</v>
      </c>
      <c r="F157" s="532">
        <v>0</v>
      </c>
      <c r="G157" s="532">
        <v>0</v>
      </c>
      <c r="H157" s="532">
        <v>0</v>
      </c>
      <c r="I157" s="532">
        <v>0</v>
      </c>
      <c r="J157" s="532">
        <v>0</v>
      </c>
      <c r="K157" s="532">
        <v>0</v>
      </c>
      <c r="L157" s="532">
        <v>0</v>
      </c>
      <c r="M157" s="532">
        <v>0</v>
      </c>
      <c r="N157" s="435">
        <f t="shared" si="2"/>
        <v>604</v>
      </c>
    </row>
    <row r="158" spans="1:14" ht="15">
      <c r="A158" s="23" t="s">
        <v>4205</v>
      </c>
      <c r="B158" s="532">
        <v>65</v>
      </c>
      <c r="C158" s="532">
        <v>83</v>
      </c>
      <c r="D158" s="532">
        <v>88</v>
      </c>
      <c r="E158" s="532">
        <v>96</v>
      </c>
      <c r="F158" s="532">
        <v>0</v>
      </c>
      <c r="G158" s="532">
        <v>0</v>
      </c>
      <c r="H158" s="532">
        <v>0</v>
      </c>
      <c r="I158" s="532">
        <v>0</v>
      </c>
      <c r="J158" s="532">
        <v>0</v>
      </c>
      <c r="K158" s="532">
        <v>0</v>
      </c>
      <c r="L158" s="532">
        <v>0</v>
      </c>
      <c r="M158" s="532">
        <v>0</v>
      </c>
      <c r="N158" s="435">
        <f t="shared" si="2"/>
        <v>332</v>
      </c>
    </row>
    <row r="159" spans="1:14" ht="15">
      <c r="A159" s="23" t="s">
        <v>4206</v>
      </c>
      <c r="B159" s="532">
        <v>0</v>
      </c>
      <c r="C159" s="532">
        <v>0</v>
      </c>
      <c r="D159" s="532">
        <v>0</v>
      </c>
      <c r="E159" s="532">
        <v>0</v>
      </c>
      <c r="F159" s="532">
        <v>73</v>
      </c>
      <c r="G159" s="532">
        <v>83</v>
      </c>
      <c r="H159" s="532">
        <v>83</v>
      </c>
      <c r="I159" s="532">
        <v>71</v>
      </c>
      <c r="J159" s="532">
        <v>83</v>
      </c>
      <c r="K159" s="532">
        <v>63</v>
      </c>
      <c r="L159" s="532">
        <v>75</v>
      </c>
      <c r="M159" s="532">
        <v>85</v>
      </c>
      <c r="N159" s="435">
        <f t="shared" si="2"/>
        <v>616</v>
      </c>
    </row>
    <row r="160" spans="1:14" ht="15">
      <c r="A160" s="23" t="s">
        <v>10855</v>
      </c>
      <c r="B160" s="532">
        <v>20</v>
      </c>
      <c r="C160" s="532">
        <v>26</v>
      </c>
      <c r="D160" s="532">
        <v>0</v>
      </c>
      <c r="E160" s="532">
        <v>0</v>
      </c>
      <c r="F160" s="532">
        <v>0</v>
      </c>
      <c r="G160" s="532">
        <v>0</v>
      </c>
      <c r="H160" s="532">
        <v>0</v>
      </c>
      <c r="I160" s="532">
        <v>0</v>
      </c>
      <c r="J160" s="532">
        <v>0</v>
      </c>
      <c r="K160" s="532">
        <v>0</v>
      </c>
      <c r="L160" s="532">
        <v>0</v>
      </c>
      <c r="M160" s="532">
        <v>0</v>
      </c>
      <c r="N160" s="435">
        <f t="shared" si="2"/>
        <v>46</v>
      </c>
    </row>
    <row r="161" spans="1:14" ht="15">
      <c r="A161" s="23" t="s">
        <v>4207</v>
      </c>
      <c r="B161" s="532">
        <v>44</v>
      </c>
      <c r="C161" s="532">
        <v>48</v>
      </c>
      <c r="D161" s="532">
        <v>39</v>
      </c>
      <c r="E161" s="532">
        <v>36</v>
      </c>
      <c r="F161" s="532">
        <v>30</v>
      </c>
      <c r="G161" s="532">
        <v>45</v>
      </c>
      <c r="H161" s="532">
        <v>41</v>
      </c>
      <c r="I161" s="532">
        <v>33</v>
      </c>
      <c r="J161" s="532">
        <v>43</v>
      </c>
      <c r="K161" s="532">
        <v>31</v>
      </c>
      <c r="L161" s="532">
        <v>37</v>
      </c>
      <c r="M161" s="532">
        <v>46</v>
      </c>
      <c r="N161" s="435">
        <f t="shared" si="2"/>
        <v>473</v>
      </c>
    </row>
    <row r="162" spans="1:14" ht="15">
      <c r="A162" s="23" t="s">
        <v>4208</v>
      </c>
      <c r="B162" s="532">
        <v>0</v>
      </c>
      <c r="C162" s="532">
        <v>0</v>
      </c>
      <c r="D162" s="532">
        <v>0</v>
      </c>
      <c r="E162" s="532">
        <v>0</v>
      </c>
      <c r="F162" s="532">
        <v>185</v>
      </c>
      <c r="G162" s="532">
        <v>218</v>
      </c>
      <c r="H162" s="532">
        <v>201</v>
      </c>
      <c r="I162" s="532">
        <v>171</v>
      </c>
      <c r="J162" s="532">
        <v>171</v>
      </c>
      <c r="K162" s="532">
        <v>224</v>
      </c>
      <c r="L162" s="532">
        <v>181</v>
      </c>
      <c r="M162" s="532">
        <v>194</v>
      </c>
      <c r="N162" s="435">
        <f t="shared" si="2"/>
        <v>1545</v>
      </c>
    </row>
    <row r="163" spans="1:14" ht="15">
      <c r="A163" s="23" t="s">
        <v>4209</v>
      </c>
      <c r="B163" s="532">
        <v>173</v>
      </c>
      <c r="C163" s="532">
        <v>169</v>
      </c>
      <c r="D163" s="532">
        <v>160</v>
      </c>
      <c r="E163" s="532">
        <v>181</v>
      </c>
      <c r="F163" s="532">
        <v>0</v>
      </c>
      <c r="G163" s="532">
        <v>0</v>
      </c>
      <c r="H163" s="532">
        <v>0</v>
      </c>
      <c r="I163" s="532">
        <v>0</v>
      </c>
      <c r="J163" s="532">
        <v>0</v>
      </c>
      <c r="K163" s="532">
        <v>0</v>
      </c>
      <c r="L163" s="532">
        <v>0</v>
      </c>
      <c r="M163" s="532">
        <v>0</v>
      </c>
      <c r="N163" s="435">
        <f t="shared" si="2"/>
        <v>683</v>
      </c>
    </row>
    <row r="164" spans="1:14" ht="15">
      <c r="A164" s="23" t="s">
        <v>4210</v>
      </c>
      <c r="B164" s="532">
        <v>58</v>
      </c>
      <c r="C164" s="532">
        <v>48</v>
      </c>
      <c r="D164" s="532">
        <v>77</v>
      </c>
      <c r="E164" s="532">
        <v>64</v>
      </c>
      <c r="F164" s="532">
        <v>55</v>
      </c>
      <c r="G164" s="532">
        <v>74</v>
      </c>
      <c r="H164" s="532">
        <v>44</v>
      </c>
      <c r="I164" s="532">
        <v>69</v>
      </c>
      <c r="J164" s="532">
        <v>64</v>
      </c>
      <c r="K164" s="532">
        <v>64</v>
      </c>
      <c r="L164" s="532">
        <v>65</v>
      </c>
      <c r="M164" s="532">
        <v>55</v>
      </c>
      <c r="N164" s="435">
        <f t="shared" si="2"/>
        <v>737</v>
      </c>
    </row>
    <row r="165" spans="1:14" ht="15">
      <c r="A165" s="23" t="s">
        <v>4211</v>
      </c>
      <c r="B165" s="532">
        <v>0</v>
      </c>
      <c r="C165" s="532">
        <v>0</v>
      </c>
      <c r="D165" s="532">
        <v>0</v>
      </c>
      <c r="E165" s="532">
        <v>0</v>
      </c>
      <c r="F165" s="532">
        <v>104</v>
      </c>
      <c r="G165" s="532">
        <v>103</v>
      </c>
      <c r="H165" s="532">
        <v>104</v>
      </c>
      <c r="I165" s="532">
        <v>94</v>
      </c>
      <c r="J165" s="532">
        <v>106</v>
      </c>
      <c r="K165" s="532">
        <v>101</v>
      </c>
      <c r="L165" s="532">
        <v>66</v>
      </c>
      <c r="M165" s="532">
        <v>85</v>
      </c>
      <c r="N165" s="435">
        <f t="shared" si="2"/>
        <v>763</v>
      </c>
    </row>
    <row r="166" spans="1:14" ht="15">
      <c r="A166" s="23" t="s">
        <v>4212</v>
      </c>
      <c r="B166" s="532">
        <v>98</v>
      </c>
      <c r="C166" s="532">
        <v>108</v>
      </c>
      <c r="D166" s="532">
        <v>112</v>
      </c>
      <c r="E166" s="532">
        <v>102</v>
      </c>
      <c r="F166" s="532">
        <v>0</v>
      </c>
      <c r="G166" s="532">
        <v>0</v>
      </c>
      <c r="H166" s="532">
        <v>0</v>
      </c>
      <c r="I166" s="532">
        <v>0</v>
      </c>
      <c r="J166" s="532">
        <v>0</v>
      </c>
      <c r="K166" s="532">
        <v>0</v>
      </c>
      <c r="L166" s="532">
        <v>0</v>
      </c>
      <c r="M166" s="532">
        <v>0</v>
      </c>
      <c r="N166" s="435">
        <f t="shared" si="2"/>
        <v>420</v>
      </c>
    </row>
    <row r="167" spans="1:14" ht="15">
      <c r="A167" s="23" t="s">
        <v>4213</v>
      </c>
      <c r="B167" s="532">
        <v>0</v>
      </c>
      <c r="C167" s="532">
        <v>0</v>
      </c>
      <c r="D167" s="532">
        <v>0</v>
      </c>
      <c r="E167" s="532">
        <v>0</v>
      </c>
      <c r="F167" s="532">
        <v>95</v>
      </c>
      <c r="G167" s="532">
        <v>98</v>
      </c>
      <c r="H167" s="532">
        <v>76</v>
      </c>
      <c r="I167" s="532">
        <v>70</v>
      </c>
      <c r="J167" s="532">
        <v>60</v>
      </c>
      <c r="K167" s="532">
        <v>98</v>
      </c>
      <c r="L167" s="532">
        <v>85</v>
      </c>
      <c r="M167" s="532">
        <v>78</v>
      </c>
      <c r="N167" s="435">
        <f t="shared" si="2"/>
        <v>660</v>
      </c>
    </row>
    <row r="168" spans="1:14" ht="15">
      <c r="A168" s="23" t="s">
        <v>4214</v>
      </c>
      <c r="B168" s="532">
        <v>82</v>
      </c>
      <c r="C168" s="532">
        <v>72</v>
      </c>
      <c r="D168" s="532">
        <v>59</v>
      </c>
      <c r="E168" s="532">
        <v>85</v>
      </c>
      <c r="F168" s="532">
        <v>0</v>
      </c>
      <c r="G168" s="532">
        <v>0</v>
      </c>
      <c r="H168" s="532">
        <v>0</v>
      </c>
      <c r="I168" s="532">
        <v>0</v>
      </c>
      <c r="J168" s="532">
        <v>0</v>
      </c>
      <c r="K168" s="532">
        <v>0</v>
      </c>
      <c r="L168" s="532">
        <v>0</v>
      </c>
      <c r="M168" s="532">
        <v>0</v>
      </c>
      <c r="N168" s="435">
        <f t="shared" si="2"/>
        <v>298</v>
      </c>
    </row>
    <row r="169" spans="1:14" ht="15">
      <c r="A169" s="23" t="s">
        <v>4215</v>
      </c>
      <c r="B169" s="532">
        <v>0</v>
      </c>
      <c r="C169" s="532">
        <v>0</v>
      </c>
      <c r="D169" s="532">
        <v>0</v>
      </c>
      <c r="E169" s="532">
        <v>0</v>
      </c>
      <c r="F169" s="532">
        <v>0</v>
      </c>
      <c r="G169" s="532">
        <v>0</v>
      </c>
      <c r="H169" s="532">
        <v>93</v>
      </c>
      <c r="I169" s="532">
        <v>84</v>
      </c>
      <c r="J169" s="532">
        <v>92</v>
      </c>
      <c r="K169" s="532">
        <v>163</v>
      </c>
      <c r="L169" s="532">
        <v>88</v>
      </c>
      <c r="M169" s="532">
        <v>137</v>
      </c>
      <c r="N169" s="435">
        <f t="shared" si="2"/>
        <v>657</v>
      </c>
    </row>
    <row r="170" spans="1:14" ht="15">
      <c r="A170" s="23" t="s">
        <v>4216</v>
      </c>
      <c r="B170" s="532">
        <v>0</v>
      </c>
      <c r="C170" s="532">
        <v>0</v>
      </c>
      <c r="D170" s="532">
        <v>0</v>
      </c>
      <c r="E170" s="532">
        <v>0</v>
      </c>
      <c r="F170" s="532">
        <v>66</v>
      </c>
      <c r="G170" s="532">
        <v>73</v>
      </c>
      <c r="H170" s="532">
        <v>59</v>
      </c>
      <c r="I170" s="532">
        <v>58</v>
      </c>
      <c r="J170" s="532">
        <v>51</v>
      </c>
      <c r="K170" s="532">
        <v>76</v>
      </c>
      <c r="L170" s="532">
        <v>54</v>
      </c>
      <c r="M170" s="532">
        <v>76</v>
      </c>
      <c r="N170" s="435">
        <f t="shared" si="2"/>
        <v>513</v>
      </c>
    </row>
    <row r="171" spans="1:14" ht="15">
      <c r="A171" s="23" t="s">
        <v>4217</v>
      </c>
      <c r="B171" s="532">
        <v>53</v>
      </c>
      <c r="C171" s="532">
        <v>60</v>
      </c>
      <c r="D171" s="532">
        <v>62</v>
      </c>
      <c r="E171" s="532">
        <v>54</v>
      </c>
      <c r="F171" s="532">
        <v>0</v>
      </c>
      <c r="G171" s="532">
        <v>0</v>
      </c>
      <c r="H171" s="532">
        <v>0</v>
      </c>
      <c r="I171" s="532">
        <v>0</v>
      </c>
      <c r="J171" s="532">
        <v>0</v>
      </c>
      <c r="K171" s="532">
        <v>0</v>
      </c>
      <c r="L171" s="532">
        <v>0</v>
      </c>
      <c r="M171" s="532">
        <v>0</v>
      </c>
      <c r="N171" s="435">
        <f t="shared" si="2"/>
        <v>229</v>
      </c>
    </row>
    <row r="172" spans="1:14" ht="15">
      <c r="A172" s="23" t="s">
        <v>4218</v>
      </c>
      <c r="B172" s="532">
        <v>0</v>
      </c>
      <c r="C172" s="532">
        <v>0</v>
      </c>
      <c r="D172" s="532">
        <v>0</v>
      </c>
      <c r="E172" s="532">
        <v>0</v>
      </c>
      <c r="F172" s="532">
        <v>38</v>
      </c>
      <c r="G172" s="532">
        <v>36</v>
      </c>
      <c r="H172" s="532">
        <v>49</v>
      </c>
      <c r="I172" s="532">
        <v>45</v>
      </c>
      <c r="J172" s="532">
        <v>37</v>
      </c>
      <c r="K172" s="532">
        <v>41</v>
      </c>
      <c r="L172" s="532">
        <v>42</v>
      </c>
      <c r="M172" s="532">
        <v>44</v>
      </c>
      <c r="N172" s="435">
        <f t="shared" si="2"/>
        <v>332</v>
      </c>
    </row>
    <row r="173" spans="1:14" ht="15">
      <c r="A173" s="23" t="s">
        <v>4219</v>
      </c>
      <c r="B173" s="532">
        <v>46</v>
      </c>
      <c r="C173" s="532">
        <v>42</v>
      </c>
      <c r="D173" s="532">
        <v>44</v>
      </c>
      <c r="E173" s="532">
        <v>43</v>
      </c>
      <c r="F173" s="532">
        <v>0</v>
      </c>
      <c r="G173" s="532">
        <v>0</v>
      </c>
      <c r="H173" s="532">
        <v>0</v>
      </c>
      <c r="I173" s="532">
        <v>0</v>
      </c>
      <c r="J173" s="532">
        <v>0</v>
      </c>
      <c r="K173" s="532">
        <v>0</v>
      </c>
      <c r="L173" s="532">
        <v>0</v>
      </c>
      <c r="M173" s="532">
        <v>0</v>
      </c>
      <c r="N173" s="435">
        <f t="shared" si="2"/>
        <v>175</v>
      </c>
    </row>
    <row r="174" spans="1:14" ht="15">
      <c r="A174" s="23" t="s">
        <v>4220</v>
      </c>
      <c r="B174" s="532">
        <v>170</v>
      </c>
      <c r="C174" s="532">
        <v>162</v>
      </c>
      <c r="D174" s="532">
        <v>174</v>
      </c>
      <c r="E174" s="532">
        <v>171</v>
      </c>
      <c r="F174" s="532">
        <v>0</v>
      </c>
      <c r="G174" s="532">
        <v>0</v>
      </c>
      <c r="H174" s="532">
        <v>0</v>
      </c>
      <c r="I174" s="532">
        <v>0</v>
      </c>
      <c r="J174" s="532">
        <v>0</v>
      </c>
      <c r="K174" s="532">
        <v>0</v>
      </c>
      <c r="L174" s="532">
        <v>0</v>
      </c>
      <c r="M174" s="532">
        <v>0</v>
      </c>
      <c r="N174" s="435">
        <f t="shared" si="2"/>
        <v>677</v>
      </c>
    </row>
    <row r="175" spans="1:14" ht="15">
      <c r="A175" s="23" t="s">
        <v>4221</v>
      </c>
      <c r="B175" s="532">
        <v>0</v>
      </c>
      <c r="C175" s="532">
        <v>0</v>
      </c>
      <c r="D175" s="532">
        <v>0</v>
      </c>
      <c r="E175" s="532">
        <v>0</v>
      </c>
      <c r="F175" s="532">
        <v>172</v>
      </c>
      <c r="G175" s="532">
        <v>162</v>
      </c>
      <c r="H175" s="532">
        <v>163</v>
      </c>
      <c r="I175" s="532">
        <v>202</v>
      </c>
      <c r="J175" s="532">
        <v>131</v>
      </c>
      <c r="K175" s="532">
        <v>180</v>
      </c>
      <c r="L175" s="532">
        <v>166</v>
      </c>
      <c r="M175" s="532">
        <v>184</v>
      </c>
      <c r="N175" s="435">
        <f t="shared" si="2"/>
        <v>1360</v>
      </c>
    </row>
    <row r="176" spans="1:14" ht="15">
      <c r="A176" s="23" t="s">
        <v>4222</v>
      </c>
      <c r="B176" s="532">
        <v>0</v>
      </c>
      <c r="C176" s="532">
        <v>0</v>
      </c>
      <c r="D176" s="532">
        <v>0</v>
      </c>
      <c r="E176" s="532">
        <v>0</v>
      </c>
      <c r="F176" s="532">
        <v>128</v>
      </c>
      <c r="G176" s="532">
        <v>142</v>
      </c>
      <c r="H176" s="532">
        <v>151</v>
      </c>
      <c r="I176" s="532">
        <v>133</v>
      </c>
      <c r="J176" s="532">
        <v>135</v>
      </c>
      <c r="K176" s="532">
        <v>130</v>
      </c>
      <c r="L176" s="532">
        <v>112</v>
      </c>
      <c r="M176" s="532">
        <v>110</v>
      </c>
      <c r="N176" s="435">
        <f t="shared" si="2"/>
        <v>1041</v>
      </c>
    </row>
    <row r="177" spans="1:14" ht="15">
      <c r="A177" s="23" t="s">
        <v>4223</v>
      </c>
      <c r="B177" s="532">
        <v>119</v>
      </c>
      <c r="C177" s="532">
        <v>115</v>
      </c>
      <c r="D177" s="532">
        <v>126</v>
      </c>
      <c r="E177" s="532">
        <v>132</v>
      </c>
      <c r="F177" s="532">
        <v>0</v>
      </c>
      <c r="G177" s="532">
        <v>0</v>
      </c>
      <c r="H177" s="532">
        <v>0</v>
      </c>
      <c r="I177" s="532">
        <v>0</v>
      </c>
      <c r="J177" s="532">
        <v>0</v>
      </c>
      <c r="K177" s="532">
        <v>0</v>
      </c>
      <c r="L177" s="532">
        <v>0</v>
      </c>
      <c r="M177" s="532">
        <v>0</v>
      </c>
      <c r="N177" s="435">
        <f t="shared" si="2"/>
        <v>492</v>
      </c>
    </row>
    <row r="178" spans="1:14" ht="15">
      <c r="A178" s="23" t="s">
        <v>4224</v>
      </c>
      <c r="B178" s="532">
        <v>0</v>
      </c>
      <c r="C178" s="532">
        <v>0</v>
      </c>
      <c r="D178" s="532">
        <v>0</v>
      </c>
      <c r="E178" s="532">
        <v>0</v>
      </c>
      <c r="F178" s="532">
        <v>101</v>
      </c>
      <c r="G178" s="532">
        <v>113</v>
      </c>
      <c r="H178" s="532">
        <v>115</v>
      </c>
      <c r="I178" s="532">
        <v>113</v>
      </c>
      <c r="J178" s="532">
        <v>114</v>
      </c>
      <c r="K178" s="532">
        <v>127</v>
      </c>
      <c r="L178" s="532">
        <v>105</v>
      </c>
      <c r="M178" s="532">
        <v>98</v>
      </c>
      <c r="N178" s="435">
        <f t="shared" si="2"/>
        <v>886</v>
      </c>
    </row>
    <row r="179" spans="1:14" ht="15">
      <c r="A179" s="23" t="s">
        <v>4225</v>
      </c>
      <c r="B179" s="532">
        <v>128</v>
      </c>
      <c r="C179" s="532">
        <v>104</v>
      </c>
      <c r="D179" s="532">
        <v>103</v>
      </c>
      <c r="E179" s="532">
        <v>131</v>
      </c>
      <c r="F179" s="532">
        <v>0</v>
      </c>
      <c r="G179" s="532">
        <v>0</v>
      </c>
      <c r="H179" s="532">
        <v>0</v>
      </c>
      <c r="I179" s="532">
        <v>0</v>
      </c>
      <c r="J179" s="532">
        <v>0</v>
      </c>
      <c r="K179" s="532">
        <v>0</v>
      </c>
      <c r="L179" s="532">
        <v>0</v>
      </c>
      <c r="M179" s="532">
        <v>0</v>
      </c>
      <c r="N179" s="435">
        <f t="shared" si="2"/>
        <v>466</v>
      </c>
    </row>
    <row r="180" spans="1:14" ht="15">
      <c r="A180" s="23" t="s">
        <v>4226</v>
      </c>
      <c r="B180" s="532">
        <v>120</v>
      </c>
      <c r="C180" s="532">
        <v>111</v>
      </c>
      <c r="D180" s="532">
        <v>108</v>
      </c>
      <c r="E180" s="532">
        <v>137</v>
      </c>
      <c r="F180" s="532">
        <v>0</v>
      </c>
      <c r="G180" s="532">
        <v>0</v>
      </c>
      <c r="H180" s="532">
        <v>0</v>
      </c>
      <c r="I180" s="532">
        <v>0</v>
      </c>
      <c r="J180" s="532">
        <v>0</v>
      </c>
      <c r="K180" s="532">
        <v>0</v>
      </c>
      <c r="L180" s="532">
        <v>0</v>
      </c>
      <c r="M180" s="532">
        <v>0</v>
      </c>
      <c r="N180" s="435">
        <f t="shared" si="2"/>
        <v>476</v>
      </c>
    </row>
    <row r="181" spans="1:14" ht="15">
      <c r="A181" s="23" t="s">
        <v>4227</v>
      </c>
      <c r="B181" s="532">
        <v>0</v>
      </c>
      <c r="C181" s="532">
        <v>0</v>
      </c>
      <c r="D181" s="532">
        <v>0</v>
      </c>
      <c r="E181" s="532">
        <v>0</v>
      </c>
      <c r="F181" s="532">
        <v>145</v>
      </c>
      <c r="G181" s="532">
        <v>134</v>
      </c>
      <c r="H181" s="532">
        <v>130</v>
      </c>
      <c r="I181" s="532">
        <v>127</v>
      </c>
      <c r="J181" s="532">
        <v>136</v>
      </c>
      <c r="K181" s="532">
        <v>105</v>
      </c>
      <c r="L181" s="532">
        <v>122</v>
      </c>
      <c r="M181" s="532">
        <v>109</v>
      </c>
      <c r="N181" s="435">
        <f t="shared" si="2"/>
        <v>1008</v>
      </c>
    </row>
    <row r="182" spans="1:14" ht="15">
      <c r="A182" s="23" t="s">
        <v>4228</v>
      </c>
      <c r="B182" s="532">
        <v>24</v>
      </c>
      <c r="C182" s="532">
        <v>37</v>
      </c>
      <c r="D182" s="532">
        <v>21</v>
      </c>
      <c r="E182" s="532">
        <v>29</v>
      </c>
      <c r="F182" s="532">
        <v>0</v>
      </c>
      <c r="G182" s="532">
        <v>0</v>
      </c>
      <c r="H182" s="532">
        <v>0</v>
      </c>
      <c r="I182" s="532">
        <v>0</v>
      </c>
      <c r="J182" s="532">
        <v>0</v>
      </c>
      <c r="K182" s="532">
        <v>0</v>
      </c>
      <c r="L182" s="532">
        <v>0</v>
      </c>
      <c r="M182" s="532">
        <v>0</v>
      </c>
      <c r="N182" s="435">
        <f t="shared" si="2"/>
        <v>111</v>
      </c>
    </row>
    <row r="183" spans="1:14" ht="15">
      <c r="A183" s="23" t="s">
        <v>4229</v>
      </c>
      <c r="B183" s="532">
        <v>0</v>
      </c>
      <c r="C183" s="532">
        <v>0</v>
      </c>
      <c r="D183" s="532">
        <v>0</v>
      </c>
      <c r="E183" s="532">
        <v>0</v>
      </c>
      <c r="F183" s="532">
        <v>29</v>
      </c>
      <c r="G183" s="532">
        <v>29</v>
      </c>
      <c r="H183" s="532">
        <v>21</v>
      </c>
      <c r="I183" s="532">
        <v>22</v>
      </c>
      <c r="J183" s="532">
        <v>26</v>
      </c>
      <c r="K183" s="532">
        <v>16</v>
      </c>
      <c r="L183" s="532">
        <v>12</v>
      </c>
      <c r="M183" s="532">
        <v>14</v>
      </c>
      <c r="N183" s="435">
        <f t="shared" si="2"/>
        <v>169</v>
      </c>
    </row>
    <row r="184" spans="1:14" ht="15">
      <c r="A184" s="23" t="s">
        <v>4230</v>
      </c>
      <c r="B184" s="532">
        <v>0</v>
      </c>
      <c r="C184" s="532">
        <v>0</v>
      </c>
      <c r="D184" s="532">
        <v>0</v>
      </c>
      <c r="E184" s="532">
        <v>0</v>
      </c>
      <c r="F184" s="532">
        <v>156</v>
      </c>
      <c r="G184" s="532">
        <v>189</v>
      </c>
      <c r="H184" s="532">
        <v>128</v>
      </c>
      <c r="I184" s="532">
        <v>170</v>
      </c>
      <c r="J184" s="532">
        <v>150</v>
      </c>
      <c r="K184" s="532">
        <v>153</v>
      </c>
      <c r="L184" s="532">
        <v>144</v>
      </c>
      <c r="M184" s="532">
        <v>128</v>
      </c>
      <c r="N184" s="435">
        <f t="shared" si="2"/>
        <v>1218</v>
      </c>
    </row>
    <row r="185" spans="1:14" ht="15">
      <c r="A185" s="23" t="s">
        <v>4231</v>
      </c>
      <c r="B185" s="532">
        <v>112</v>
      </c>
      <c r="C185" s="532">
        <v>123</v>
      </c>
      <c r="D185" s="532">
        <v>102</v>
      </c>
      <c r="E185" s="532">
        <v>114</v>
      </c>
      <c r="F185" s="532">
        <v>0</v>
      </c>
      <c r="G185" s="532">
        <v>0</v>
      </c>
      <c r="H185" s="532">
        <v>0</v>
      </c>
      <c r="I185" s="532">
        <v>0</v>
      </c>
      <c r="J185" s="532">
        <v>0</v>
      </c>
      <c r="K185" s="532">
        <v>0</v>
      </c>
      <c r="L185" s="532">
        <v>0</v>
      </c>
      <c r="M185" s="532">
        <v>0</v>
      </c>
      <c r="N185" s="435">
        <f t="shared" si="2"/>
        <v>451</v>
      </c>
    </row>
    <row r="186" spans="1:14" ht="15">
      <c r="A186" s="23" t="s">
        <v>4232</v>
      </c>
      <c r="B186" s="532">
        <v>17</v>
      </c>
      <c r="C186" s="532">
        <v>31</v>
      </c>
      <c r="D186" s="532">
        <v>20</v>
      </c>
      <c r="E186" s="532">
        <v>25</v>
      </c>
      <c r="F186" s="532">
        <v>0</v>
      </c>
      <c r="G186" s="532">
        <v>0</v>
      </c>
      <c r="H186" s="532">
        <v>0</v>
      </c>
      <c r="I186" s="532">
        <v>0</v>
      </c>
      <c r="J186" s="532">
        <v>0</v>
      </c>
      <c r="K186" s="532">
        <v>0</v>
      </c>
      <c r="L186" s="532">
        <v>0</v>
      </c>
      <c r="M186" s="532">
        <v>0</v>
      </c>
      <c r="N186" s="435">
        <f t="shared" si="2"/>
        <v>93</v>
      </c>
    </row>
    <row r="187" spans="1:14" ht="15">
      <c r="A187" s="23" t="s">
        <v>5447</v>
      </c>
      <c r="B187" s="532">
        <v>34</v>
      </c>
      <c r="C187" s="532">
        <v>40</v>
      </c>
      <c r="D187" s="532">
        <v>16</v>
      </c>
      <c r="E187" s="532">
        <v>37</v>
      </c>
      <c r="F187" s="532">
        <v>0</v>
      </c>
      <c r="G187" s="532">
        <v>0</v>
      </c>
      <c r="H187" s="532">
        <v>0</v>
      </c>
      <c r="I187" s="532">
        <v>0</v>
      </c>
      <c r="J187" s="532">
        <v>0</v>
      </c>
      <c r="K187" s="532">
        <v>0</v>
      </c>
      <c r="L187" s="532">
        <v>0</v>
      </c>
      <c r="M187" s="532">
        <v>0</v>
      </c>
      <c r="N187" s="435">
        <f t="shared" si="2"/>
        <v>127</v>
      </c>
    </row>
    <row r="188" spans="1:14" ht="15">
      <c r="A188" s="23" t="s">
        <v>4233</v>
      </c>
      <c r="B188" s="532">
        <v>0</v>
      </c>
      <c r="C188" s="532">
        <v>0</v>
      </c>
      <c r="D188" s="532">
        <v>0</v>
      </c>
      <c r="E188" s="532">
        <v>0</v>
      </c>
      <c r="F188" s="532">
        <v>0</v>
      </c>
      <c r="G188" s="532">
        <v>0</v>
      </c>
      <c r="H188" s="532">
        <v>0</v>
      </c>
      <c r="I188" s="532">
        <v>0</v>
      </c>
      <c r="J188" s="532">
        <v>251</v>
      </c>
      <c r="K188" s="532">
        <v>301</v>
      </c>
      <c r="L188" s="532">
        <v>281</v>
      </c>
      <c r="M188" s="532">
        <v>279</v>
      </c>
      <c r="N188" s="435">
        <f t="shared" si="2"/>
        <v>1112</v>
      </c>
    </row>
    <row r="189" spans="1:14" ht="15">
      <c r="A189" s="23" t="s">
        <v>4234</v>
      </c>
      <c r="B189" s="532">
        <v>257</v>
      </c>
      <c r="C189" s="532">
        <v>251</v>
      </c>
      <c r="D189" s="532">
        <v>276</v>
      </c>
      <c r="E189" s="532">
        <v>296</v>
      </c>
      <c r="F189" s="532">
        <v>0</v>
      </c>
      <c r="G189" s="532">
        <v>0</v>
      </c>
      <c r="H189" s="532">
        <v>0</v>
      </c>
      <c r="I189" s="532">
        <v>0</v>
      </c>
      <c r="J189" s="532">
        <v>0</v>
      </c>
      <c r="K189" s="532">
        <v>0</v>
      </c>
      <c r="L189" s="532">
        <v>0</v>
      </c>
      <c r="M189" s="532">
        <v>0</v>
      </c>
      <c r="N189" s="435">
        <f t="shared" si="2"/>
        <v>1080</v>
      </c>
    </row>
    <row r="190" spans="1:14" ht="15">
      <c r="A190" s="23" t="s">
        <v>4235</v>
      </c>
      <c r="B190" s="532">
        <v>0</v>
      </c>
      <c r="C190" s="532">
        <v>0</v>
      </c>
      <c r="D190" s="532">
        <v>0</v>
      </c>
      <c r="E190" s="532">
        <v>0</v>
      </c>
      <c r="F190" s="532">
        <v>297</v>
      </c>
      <c r="G190" s="532">
        <v>329</v>
      </c>
      <c r="H190" s="532">
        <v>284</v>
      </c>
      <c r="I190" s="532">
        <v>308</v>
      </c>
      <c r="J190" s="532">
        <v>0</v>
      </c>
      <c r="K190" s="532">
        <v>0</v>
      </c>
      <c r="L190" s="532">
        <v>0</v>
      </c>
      <c r="M190" s="532">
        <v>0</v>
      </c>
      <c r="N190" s="435">
        <f t="shared" si="2"/>
        <v>1218</v>
      </c>
    </row>
    <row r="191" spans="1:14" ht="15">
      <c r="A191" s="23" t="s">
        <v>4236</v>
      </c>
      <c r="B191" s="532">
        <v>0</v>
      </c>
      <c r="C191" s="532">
        <v>0</v>
      </c>
      <c r="D191" s="532">
        <v>0</v>
      </c>
      <c r="E191" s="532">
        <v>0</v>
      </c>
      <c r="F191" s="532">
        <v>0</v>
      </c>
      <c r="G191" s="532">
        <v>0</v>
      </c>
      <c r="H191" s="532">
        <v>19</v>
      </c>
      <c r="I191" s="532">
        <v>26</v>
      </c>
      <c r="J191" s="532">
        <v>170</v>
      </c>
      <c r="K191" s="532">
        <v>259</v>
      </c>
      <c r="L191" s="532">
        <v>137</v>
      </c>
      <c r="M191" s="532">
        <v>206</v>
      </c>
      <c r="N191" s="435">
        <f t="shared" si="2"/>
        <v>817</v>
      </c>
    </row>
    <row r="192" spans="1:14" ht="15">
      <c r="A192" s="23" t="s">
        <v>4237</v>
      </c>
      <c r="B192" s="532">
        <v>61</v>
      </c>
      <c r="C192" s="532">
        <v>36</v>
      </c>
      <c r="D192" s="532">
        <v>64</v>
      </c>
      <c r="E192" s="532">
        <v>67</v>
      </c>
      <c r="F192" s="532">
        <v>75</v>
      </c>
      <c r="G192" s="532">
        <v>71</v>
      </c>
      <c r="H192" s="532">
        <v>63</v>
      </c>
      <c r="I192" s="532">
        <v>68</v>
      </c>
      <c r="J192" s="532">
        <v>59</v>
      </c>
      <c r="K192" s="532">
        <v>64</v>
      </c>
      <c r="L192" s="532">
        <v>61</v>
      </c>
      <c r="M192" s="532">
        <v>55</v>
      </c>
      <c r="N192" s="435">
        <f t="shared" si="2"/>
        <v>744</v>
      </c>
    </row>
    <row r="193" spans="1:14" ht="15">
      <c r="A193" s="23" t="s">
        <v>4238</v>
      </c>
      <c r="B193" s="532">
        <v>0</v>
      </c>
      <c r="C193" s="532">
        <v>0</v>
      </c>
      <c r="D193" s="532">
        <v>0</v>
      </c>
      <c r="E193" s="532">
        <v>0</v>
      </c>
      <c r="F193" s="532">
        <v>132</v>
      </c>
      <c r="G193" s="532">
        <v>154</v>
      </c>
      <c r="H193" s="532">
        <v>136</v>
      </c>
      <c r="I193" s="532">
        <v>126</v>
      </c>
      <c r="J193" s="532">
        <v>122</v>
      </c>
      <c r="K193" s="532">
        <v>132</v>
      </c>
      <c r="L193" s="532">
        <v>119</v>
      </c>
      <c r="M193" s="532">
        <v>128</v>
      </c>
      <c r="N193" s="435">
        <f t="shared" si="2"/>
        <v>1049</v>
      </c>
    </row>
    <row r="194" spans="1:14" ht="15">
      <c r="A194" s="23" t="s">
        <v>4239</v>
      </c>
      <c r="B194" s="532">
        <v>125</v>
      </c>
      <c r="C194" s="532">
        <v>142</v>
      </c>
      <c r="D194" s="532">
        <v>118</v>
      </c>
      <c r="E194" s="532">
        <v>126</v>
      </c>
      <c r="F194" s="532">
        <v>0</v>
      </c>
      <c r="G194" s="532">
        <v>0</v>
      </c>
      <c r="H194" s="532">
        <v>0</v>
      </c>
      <c r="I194" s="532">
        <v>0</v>
      </c>
      <c r="J194" s="532">
        <v>0</v>
      </c>
      <c r="K194" s="532">
        <v>0</v>
      </c>
      <c r="L194" s="532">
        <v>0</v>
      </c>
      <c r="M194" s="532">
        <v>0</v>
      </c>
      <c r="N194" s="435">
        <f t="shared" si="2"/>
        <v>511</v>
      </c>
    </row>
    <row r="195" spans="1:14" ht="15">
      <c r="A195" s="23" t="s">
        <v>4240</v>
      </c>
      <c r="B195" s="532">
        <v>53</v>
      </c>
      <c r="C195" s="532">
        <v>43</v>
      </c>
      <c r="D195" s="532">
        <v>50</v>
      </c>
      <c r="E195" s="532">
        <v>54</v>
      </c>
      <c r="F195" s="532">
        <v>45</v>
      </c>
      <c r="G195" s="532">
        <v>57</v>
      </c>
      <c r="H195" s="532">
        <v>57</v>
      </c>
      <c r="I195" s="532">
        <v>56</v>
      </c>
      <c r="J195" s="532">
        <v>50</v>
      </c>
      <c r="K195" s="532">
        <v>45</v>
      </c>
      <c r="L195" s="532">
        <v>29</v>
      </c>
      <c r="M195" s="532">
        <v>53</v>
      </c>
      <c r="N195" s="435">
        <f t="shared" si="2"/>
        <v>592</v>
      </c>
    </row>
    <row r="196" spans="1:14" ht="15">
      <c r="A196" s="23" t="s">
        <v>4241</v>
      </c>
      <c r="B196" s="532">
        <v>0</v>
      </c>
      <c r="C196" s="532">
        <v>1</v>
      </c>
      <c r="D196" s="532">
        <v>0</v>
      </c>
      <c r="E196" s="532">
        <v>0</v>
      </c>
      <c r="F196" s="532">
        <v>72</v>
      </c>
      <c r="G196" s="532">
        <v>83</v>
      </c>
      <c r="H196" s="532">
        <v>103</v>
      </c>
      <c r="I196" s="532">
        <v>80</v>
      </c>
      <c r="J196" s="532">
        <v>70</v>
      </c>
      <c r="K196" s="532">
        <v>84</v>
      </c>
      <c r="L196" s="532">
        <v>63</v>
      </c>
      <c r="M196" s="532">
        <v>85</v>
      </c>
      <c r="N196" s="435">
        <f t="shared" si="2"/>
        <v>641</v>
      </c>
    </row>
    <row r="197" spans="1:14" ht="15">
      <c r="A197" s="23" t="s">
        <v>4242</v>
      </c>
      <c r="B197" s="532">
        <v>80</v>
      </c>
      <c r="C197" s="532">
        <v>99</v>
      </c>
      <c r="D197" s="532">
        <v>84</v>
      </c>
      <c r="E197" s="532">
        <v>88</v>
      </c>
      <c r="F197" s="532">
        <v>0</v>
      </c>
      <c r="G197" s="532">
        <v>0</v>
      </c>
      <c r="H197" s="532">
        <v>0</v>
      </c>
      <c r="I197" s="532">
        <v>0</v>
      </c>
      <c r="J197" s="532">
        <v>0</v>
      </c>
      <c r="K197" s="532">
        <v>0</v>
      </c>
      <c r="L197" s="532">
        <v>0</v>
      </c>
      <c r="M197" s="532">
        <v>0</v>
      </c>
      <c r="N197" s="435">
        <f t="shared" ref="N197:N260" si="3">SUM(B197:M197)</f>
        <v>351</v>
      </c>
    </row>
    <row r="198" spans="1:14" ht="15">
      <c r="A198" s="23" t="s">
        <v>4243</v>
      </c>
      <c r="B198" s="532">
        <v>0</v>
      </c>
      <c r="C198" s="532">
        <v>0</v>
      </c>
      <c r="D198" s="532">
        <v>0</v>
      </c>
      <c r="E198" s="532">
        <v>0</v>
      </c>
      <c r="F198" s="532">
        <v>112</v>
      </c>
      <c r="G198" s="532">
        <v>125</v>
      </c>
      <c r="H198" s="532">
        <v>105</v>
      </c>
      <c r="I198" s="532">
        <v>124</v>
      </c>
      <c r="J198" s="532">
        <v>124</v>
      </c>
      <c r="K198" s="532">
        <v>129</v>
      </c>
      <c r="L198" s="532">
        <v>116</v>
      </c>
      <c r="M198" s="532">
        <v>125</v>
      </c>
      <c r="N198" s="435">
        <f t="shared" si="3"/>
        <v>960</v>
      </c>
    </row>
    <row r="199" spans="1:14" ht="15">
      <c r="A199" s="23" t="s">
        <v>4244</v>
      </c>
      <c r="B199" s="532">
        <v>104</v>
      </c>
      <c r="C199" s="532">
        <v>116</v>
      </c>
      <c r="D199" s="532">
        <v>92</v>
      </c>
      <c r="E199" s="532">
        <v>100</v>
      </c>
      <c r="F199" s="532">
        <v>0</v>
      </c>
      <c r="G199" s="532">
        <v>0</v>
      </c>
      <c r="H199" s="532">
        <v>0</v>
      </c>
      <c r="I199" s="532">
        <v>0</v>
      </c>
      <c r="J199" s="532">
        <v>0</v>
      </c>
      <c r="K199" s="532">
        <v>0</v>
      </c>
      <c r="L199" s="532">
        <v>0</v>
      </c>
      <c r="M199" s="532">
        <v>0</v>
      </c>
      <c r="N199" s="435">
        <f t="shared" si="3"/>
        <v>412</v>
      </c>
    </row>
    <row r="200" spans="1:14" ht="15">
      <c r="A200" s="23" t="s">
        <v>4245</v>
      </c>
      <c r="B200" s="532">
        <v>307</v>
      </c>
      <c r="C200" s="532">
        <v>281</v>
      </c>
      <c r="D200" s="532">
        <v>304</v>
      </c>
      <c r="E200" s="532">
        <v>311</v>
      </c>
      <c r="F200" s="532">
        <v>0</v>
      </c>
      <c r="G200" s="532">
        <v>0</v>
      </c>
      <c r="H200" s="532">
        <v>0</v>
      </c>
      <c r="I200" s="532">
        <v>0</v>
      </c>
      <c r="J200" s="532">
        <v>0</v>
      </c>
      <c r="K200" s="532">
        <v>0</v>
      </c>
      <c r="L200" s="532">
        <v>0</v>
      </c>
      <c r="M200" s="532">
        <v>0</v>
      </c>
      <c r="N200" s="435">
        <f t="shared" si="3"/>
        <v>1203</v>
      </c>
    </row>
    <row r="201" spans="1:14" ht="15">
      <c r="A201" s="23" t="s">
        <v>10858</v>
      </c>
      <c r="B201" s="532">
        <v>0</v>
      </c>
      <c r="C201" s="532">
        <v>0</v>
      </c>
      <c r="D201" s="532">
        <v>0</v>
      </c>
      <c r="E201" s="532">
        <v>0</v>
      </c>
      <c r="F201" s="532">
        <v>263</v>
      </c>
      <c r="G201" s="532">
        <v>288</v>
      </c>
      <c r="H201" s="532">
        <v>283</v>
      </c>
      <c r="I201" s="532">
        <v>313</v>
      </c>
      <c r="J201" s="532">
        <v>285</v>
      </c>
      <c r="K201" s="532">
        <v>288</v>
      </c>
      <c r="L201" s="532">
        <v>283</v>
      </c>
      <c r="M201" s="532">
        <v>297</v>
      </c>
      <c r="N201" s="435">
        <f t="shared" si="3"/>
        <v>2300</v>
      </c>
    </row>
    <row r="202" spans="1:14" ht="15">
      <c r="A202" s="23" t="s">
        <v>4246</v>
      </c>
      <c r="B202" s="532">
        <v>63</v>
      </c>
      <c r="C202" s="532">
        <v>66</v>
      </c>
      <c r="D202" s="532">
        <v>93</v>
      </c>
      <c r="E202" s="532">
        <v>78</v>
      </c>
      <c r="F202" s="532">
        <v>73</v>
      </c>
      <c r="G202" s="532">
        <v>75</v>
      </c>
      <c r="H202" s="532">
        <v>53</v>
      </c>
      <c r="I202" s="532">
        <v>70</v>
      </c>
      <c r="J202" s="532">
        <v>59</v>
      </c>
      <c r="K202" s="532">
        <v>66</v>
      </c>
      <c r="L202" s="532">
        <v>62</v>
      </c>
      <c r="M202" s="532">
        <v>65</v>
      </c>
      <c r="N202" s="435">
        <f t="shared" si="3"/>
        <v>823</v>
      </c>
    </row>
    <row r="203" spans="1:14" ht="15">
      <c r="A203" s="23" t="s">
        <v>4247</v>
      </c>
      <c r="B203" s="532">
        <v>52</v>
      </c>
      <c r="C203" s="532">
        <v>44</v>
      </c>
      <c r="D203" s="532">
        <v>53</v>
      </c>
      <c r="E203" s="532">
        <v>37</v>
      </c>
      <c r="F203" s="532">
        <v>52</v>
      </c>
      <c r="G203" s="532">
        <v>59</v>
      </c>
      <c r="H203" s="532">
        <v>60</v>
      </c>
      <c r="I203" s="532">
        <v>59</v>
      </c>
      <c r="J203" s="532">
        <v>47</v>
      </c>
      <c r="K203" s="532">
        <v>51</v>
      </c>
      <c r="L203" s="532">
        <v>50</v>
      </c>
      <c r="M203" s="532">
        <v>49</v>
      </c>
      <c r="N203" s="435">
        <f t="shared" si="3"/>
        <v>613</v>
      </c>
    </row>
    <row r="204" spans="1:14" ht="15">
      <c r="A204" s="23" t="s">
        <v>4248</v>
      </c>
      <c r="B204" s="532">
        <v>0</v>
      </c>
      <c r="C204" s="532">
        <v>0</v>
      </c>
      <c r="D204" s="532">
        <v>0</v>
      </c>
      <c r="E204" s="532">
        <v>0</v>
      </c>
      <c r="F204" s="532">
        <v>0</v>
      </c>
      <c r="G204" s="532">
        <v>0</v>
      </c>
      <c r="H204" s="532">
        <v>41</v>
      </c>
      <c r="I204" s="532">
        <v>63</v>
      </c>
      <c r="J204" s="532">
        <v>68</v>
      </c>
      <c r="K204" s="532">
        <v>88</v>
      </c>
      <c r="L204" s="532">
        <v>53</v>
      </c>
      <c r="M204" s="532">
        <v>53</v>
      </c>
      <c r="N204" s="435">
        <f t="shared" si="3"/>
        <v>366</v>
      </c>
    </row>
    <row r="205" spans="1:14" ht="15">
      <c r="A205" s="23" t="s">
        <v>4249</v>
      </c>
      <c r="B205" s="532">
        <v>61</v>
      </c>
      <c r="C205" s="532">
        <v>59</v>
      </c>
      <c r="D205" s="532">
        <v>46</v>
      </c>
      <c r="E205" s="532">
        <v>55</v>
      </c>
      <c r="F205" s="532">
        <v>70</v>
      </c>
      <c r="G205" s="532">
        <v>53</v>
      </c>
      <c r="H205" s="532">
        <v>45</v>
      </c>
      <c r="I205" s="532">
        <v>64</v>
      </c>
      <c r="J205" s="532">
        <v>64</v>
      </c>
      <c r="K205" s="532">
        <v>60</v>
      </c>
      <c r="L205" s="532">
        <v>47</v>
      </c>
      <c r="M205" s="532">
        <v>73</v>
      </c>
      <c r="N205" s="435">
        <f t="shared" si="3"/>
        <v>697</v>
      </c>
    </row>
    <row r="206" spans="1:14" ht="15">
      <c r="A206" s="23" t="s">
        <v>4250</v>
      </c>
      <c r="B206" s="532">
        <v>45</v>
      </c>
      <c r="C206" s="532">
        <v>53</v>
      </c>
      <c r="D206" s="532">
        <v>50</v>
      </c>
      <c r="E206" s="532">
        <v>56</v>
      </c>
      <c r="F206" s="532">
        <v>64</v>
      </c>
      <c r="G206" s="532">
        <v>48</v>
      </c>
      <c r="H206" s="532">
        <v>52</v>
      </c>
      <c r="I206" s="532">
        <v>41</v>
      </c>
      <c r="J206" s="532">
        <v>44</v>
      </c>
      <c r="K206" s="532">
        <v>40</v>
      </c>
      <c r="L206" s="532">
        <v>49</v>
      </c>
      <c r="M206" s="532">
        <v>53</v>
      </c>
      <c r="N206" s="435">
        <f t="shared" si="3"/>
        <v>595</v>
      </c>
    </row>
    <row r="207" spans="1:14" ht="15">
      <c r="A207" s="23" t="s">
        <v>4251</v>
      </c>
      <c r="B207" s="532">
        <v>0</v>
      </c>
      <c r="C207" s="532">
        <v>0</v>
      </c>
      <c r="D207" s="532">
        <v>0</v>
      </c>
      <c r="E207" s="532">
        <v>0</v>
      </c>
      <c r="F207" s="532">
        <v>134</v>
      </c>
      <c r="G207" s="532">
        <v>144</v>
      </c>
      <c r="H207" s="532">
        <v>96</v>
      </c>
      <c r="I207" s="532">
        <v>97</v>
      </c>
      <c r="J207" s="532">
        <v>89</v>
      </c>
      <c r="K207" s="532">
        <v>91</v>
      </c>
      <c r="L207" s="532">
        <v>60</v>
      </c>
      <c r="M207" s="532">
        <v>89</v>
      </c>
      <c r="N207" s="435">
        <f t="shared" si="3"/>
        <v>800</v>
      </c>
    </row>
    <row r="208" spans="1:14" ht="15">
      <c r="A208" s="23" t="s">
        <v>10827</v>
      </c>
      <c r="B208" s="532">
        <v>111</v>
      </c>
      <c r="C208" s="532">
        <v>121</v>
      </c>
      <c r="D208" s="532">
        <v>111</v>
      </c>
      <c r="E208" s="532">
        <v>114</v>
      </c>
      <c r="F208" s="532">
        <v>0</v>
      </c>
      <c r="G208" s="532">
        <v>0</v>
      </c>
      <c r="H208" s="532">
        <v>0</v>
      </c>
      <c r="I208" s="532">
        <v>0</v>
      </c>
      <c r="J208" s="532">
        <v>0</v>
      </c>
      <c r="K208" s="532">
        <v>0</v>
      </c>
      <c r="L208" s="532">
        <v>0</v>
      </c>
      <c r="M208" s="532">
        <v>0</v>
      </c>
      <c r="N208" s="435">
        <f t="shared" si="3"/>
        <v>457</v>
      </c>
    </row>
    <row r="209" spans="1:14" ht="15">
      <c r="A209" s="23" t="s">
        <v>4252</v>
      </c>
      <c r="B209" s="532">
        <v>40</v>
      </c>
      <c r="C209" s="532">
        <v>60</v>
      </c>
      <c r="D209" s="532">
        <v>46</v>
      </c>
      <c r="E209" s="532">
        <v>40</v>
      </c>
      <c r="F209" s="532">
        <v>49</v>
      </c>
      <c r="G209" s="532">
        <v>48</v>
      </c>
      <c r="H209" s="532">
        <v>39</v>
      </c>
      <c r="I209" s="532">
        <v>38</v>
      </c>
      <c r="J209" s="532">
        <v>49</v>
      </c>
      <c r="K209" s="532">
        <v>54</v>
      </c>
      <c r="L209" s="532">
        <v>31</v>
      </c>
      <c r="M209" s="532">
        <v>38</v>
      </c>
      <c r="N209" s="435">
        <f t="shared" si="3"/>
        <v>532</v>
      </c>
    </row>
    <row r="210" spans="1:14" ht="15">
      <c r="A210" s="23" t="s">
        <v>4253</v>
      </c>
      <c r="B210" s="532">
        <v>0</v>
      </c>
      <c r="C210" s="532">
        <v>0</v>
      </c>
      <c r="D210" s="532">
        <v>0</v>
      </c>
      <c r="E210" s="532">
        <v>0</v>
      </c>
      <c r="F210" s="532">
        <v>31</v>
      </c>
      <c r="G210" s="532">
        <v>35</v>
      </c>
      <c r="H210" s="532">
        <v>31</v>
      </c>
      <c r="I210" s="532">
        <v>24</v>
      </c>
      <c r="J210" s="532">
        <v>17</v>
      </c>
      <c r="K210" s="532">
        <v>25</v>
      </c>
      <c r="L210" s="532">
        <v>28</v>
      </c>
      <c r="M210" s="532">
        <v>21</v>
      </c>
      <c r="N210" s="435">
        <f t="shared" si="3"/>
        <v>212</v>
      </c>
    </row>
    <row r="211" spans="1:14" ht="15">
      <c r="A211" s="23" t="s">
        <v>4254</v>
      </c>
      <c r="B211" s="532">
        <v>26</v>
      </c>
      <c r="C211" s="532">
        <v>31</v>
      </c>
      <c r="D211" s="532">
        <v>35</v>
      </c>
      <c r="E211" s="532">
        <v>24</v>
      </c>
      <c r="F211" s="532">
        <v>0</v>
      </c>
      <c r="G211" s="532">
        <v>0</v>
      </c>
      <c r="H211" s="532">
        <v>0</v>
      </c>
      <c r="I211" s="532">
        <v>0</v>
      </c>
      <c r="J211" s="532">
        <v>0</v>
      </c>
      <c r="K211" s="532">
        <v>0</v>
      </c>
      <c r="L211" s="532">
        <v>0</v>
      </c>
      <c r="M211" s="532">
        <v>0</v>
      </c>
      <c r="N211" s="435">
        <f t="shared" si="3"/>
        <v>116</v>
      </c>
    </row>
    <row r="212" spans="1:14" ht="15">
      <c r="A212" s="23" t="s">
        <v>4255</v>
      </c>
      <c r="B212" s="532">
        <v>0</v>
      </c>
      <c r="C212" s="532">
        <v>0</v>
      </c>
      <c r="D212" s="532">
        <v>0</v>
      </c>
      <c r="E212" s="532">
        <v>0</v>
      </c>
      <c r="F212" s="532">
        <v>59</v>
      </c>
      <c r="G212" s="532">
        <v>53</v>
      </c>
      <c r="H212" s="532">
        <v>51</v>
      </c>
      <c r="I212" s="532">
        <v>41</v>
      </c>
      <c r="J212" s="532">
        <v>40</v>
      </c>
      <c r="K212" s="532">
        <v>53</v>
      </c>
      <c r="L212" s="532">
        <v>50</v>
      </c>
      <c r="M212" s="532">
        <v>63</v>
      </c>
      <c r="N212" s="435">
        <f t="shared" si="3"/>
        <v>410</v>
      </c>
    </row>
    <row r="213" spans="1:14" ht="15">
      <c r="A213" s="23" t="s">
        <v>4256</v>
      </c>
      <c r="B213" s="532">
        <v>47</v>
      </c>
      <c r="C213" s="532">
        <v>46</v>
      </c>
      <c r="D213" s="532">
        <v>49</v>
      </c>
      <c r="E213" s="532">
        <v>48</v>
      </c>
      <c r="F213" s="532">
        <v>0</v>
      </c>
      <c r="G213" s="532">
        <v>0</v>
      </c>
      <c r="H213" s="532">
        <v>0</v>
      </c>
      <c r="I213" s="532">
        <v>0</v>
      </c>
      <c r="J213" s="532">
        <v>0</v>
      </c>
      <c r="K213" s="532">
        <v>0</v>
      </c>
      <c r="L213" s="532">
        <v>0</v>
      </c>
      <c r="M213" s="532">
        <v>0</v>
      </c>
      <c r="N213" s="435">
        <f t="shared" si="3"/>
        <v>190</v>
      </c>
    </row>
    <row r="214" spans="1:14" ht="15">
      <c r="A214" s="23" t="s">
        <v>4257</v>
      </c>
      <c r="B214" s="532">
        <v>24</v>
      </c>
      <c r="C214" s="532">
        <v>17</v>
      </c>
      <c r="D214" s="532">
        <v>19</v>
      </c>
      <c r="E214" s="532">
        <v>15</v>
      </c>
      <c r="F214" s="532">
        <v>24</v>
      </c>
      <c r="G214" s="532">
        <v>27</v>
      </c>
      <c r="H214" s="532">
        <v>16</v>
      </c>
      <c r="I214" s="532">
        <v>16</v>
      </c>
      <c r="J214" s="532">
        <v>24</v>
      </c>
      <c r="K214" s="532">
        <v>21</v>
      </c>
      <c r="L214" s="532">
        <v>24</v>
      </c>
      <c r="M214" s="532">
        <v>21</v>
      </c>
      <c r="N214" s="435">
        <f t="shared" si="3"/>
        <v>248</v>
      </c>
    </row>
    <row r="215" spans="1:14" ht="15">
      <c r="A215" s="23" t="s">
        <v>4258</v>
      </c>
      <c r="B215" s="532">
        <v>22</v>
      </c>
      <c r="C215" s="532">
        <v>36</v>
      </c>
      <c r="D215" s="532">
        <v>18</v>
      </c>
      <c r="E215" s="532">
        <v>28</v>
      </c>
      <c r="F215" s="532">
        <v>20</v>
      </c>
      <c r="G215" s="532">
        <v>26</v>
      </c>
      <c r="H215" s="532">
        <v>28</v>
      </c>
      <c r="I215" s="532">
        <v>31</v>
      </c>
      <c r="J215" s="532">
        <v>24</v>
      </c>
      <c r="K215" s="532">
        <v>35</v>
      </c>
      <c r="L215" s="532">
        <v>22</v>
      </c>
      <c r="M215" s="532">
        <v>28</v>
      </c>
      <c r="N215" s="435">
        <f t="shared" si="3"/>
        <v>318</v>
      </c>
    </row>
    <row r="216" spans="1:14" ht="15">
      <c r="A216" s="23" t="s">
        <v>4259</v>
      </c>
      <c r="B216" s="532">
        <v>52</v>
      </c>
      <c r="C216" s="532">
        <v>62</v>
      </c>
      <c r="D216" s="532">
        <v>54</v>
      </c>
      <c r="E216" s="532">
        <v>60</v>
      </c>
      <c r="F216" s="532">
        <v>55</v>
      </c>
      <c r="G216" s="532">
        <v>54</v>
      </c>
      <c r="H216" s="532">
        <v>44</v>
      </c>
      <c r="I216" s="532">
        <v>51</v>
      </c>
      <c r="J216" s="532">
        <v>51</v>
      </c>
      <c r="K216" s="532">
        <v>55</v>
      </c>
      <c r="L216" s="532">
        <v>69</v>
      </c>
      <c r="M216" s="532">
        <v>66</v>
      </c>
      <c r="N216" s="435">
        <f t="shared" si="3"/>
        <v>673</v>
      </c>
    </row>
    <row r="217" spans="1:14" ht="15">
      <c r="A217" s="23" t="s">
        <v>4260</v>
      </c>
      <c r="B217" s="532">
        <v>1</v>
      </c>
      <c r="C217" s="532">
        <v>7</v>
      </c>
      <c r="D217" s="532">
        <v>5</v>
      </c>
      <c r="E217" s="532">
        <v>18</v>
      </c>
      <c r="F217" s="532">
        <v>23</v>
      </c>
      <c r="G217" s="532">
        <v>28</v>
      </c>
      <c r="H217" s="532">
        <v>22</v>
      </c>
      <c r="I217" s="532">
        <v>29</v>
      </c>
      <c r="J217" s="532">
        <v>34</v>
      </c>
      <c r="K217" s="532">
        <v>30</v>
      </c>
      <c r="L217" s="532">
        <v>22</v>
      </c>
      <c r="M217" s="532">
        <v>32</v>
      </c>
      <c r="N217" s="435">
        <f t="shared" si="3"/>
        <v>251</v>
      </c>
    </row>
    <row r="218" spans="1:14" ht="15">
      <c r="A218" s="23" t="s">
        <v>4261</v>
      </c>
      <c r="B218" s="532">
        <v>0</v>
      </c>
      <c r="C218" s="532">
        <v>0</v>
      </c>
      <c r="D218" s="532">
        <v>0</v>
      </c>
      <c r="E218" s="532">
        <v>0</v>
      </c>
      <c r="F218" s="532">
        <v>82</v>
      </c>
      <c r="G218" s="532">
        <v>100</v>
      </c>
      <c r="H218" s="532">
        <v>73</v>
      </c>
      <c r="I218" s="532">
        <v>108</v>
      </c>
      <c r="J218" s="532">
        <v>83</v>
      </c>
      <c r="K218" s="532">
        <v>80</v>
      </c>
      <c r="L218" s="532">
        <v>76</v>
      </c>
      <c r="M218" s="532">
        <v>79</v>
      </c>
      <c r="N218" s="435">
        <f t="shared" si="3"/>
        <v>681</v>
      </c>
    </row>
    <row r="219" spans="1:14" ht="15">
      <c r="A219" s="23" t="s">
        <v>4262</v>
      </c>
      <c r="B219" s="532">
        <v>0</v>
      </c>
      <c r="C219" s="532">
        <v>0</v>
      </c>
      <c r="D219" s="532">
        <v>0</v>
      </c>
      <c r="E219" s="532">
        <v>0</v>
      </c>
      <c r="F219" s="532">
        <v>0</v>
      </c>
      <c r="G219" s="532">
        <v>71</v>
      </c>
      <c r="H219" s="532">
        <v>0</v>
      </c>
      <c r="I219" s="532">
        <v>88</v>
      </c>
      <c r="J219" s="532">
        <v>0</v>
      </c>
      <c r="K219" s="532">
        <v>117</v>
      </c>
      <c r="L219" s="532">
        <v>0</v>
      </c>
      <c r="M219" s="532">
        <v>113</v>
      </c>
      <c r="N219" s="435">
        <f t="shared" si="3"/>
        <v>389</v>
      </c>
    </row>
    <row r="220" spans="1:14" ht="15">
      <c r="A220" s="23" t="s">
        <v>4263</v>
      </c>
      <c r="B220" s="532">
        <v>1</v>
      </c>
      <c r="C220" s="532">
        <v>3</v>
      </c>
      <c r="D220" s="532">
        <v>0</v>
      </c>
      <c r="E220" s="532">
        <v>0</v>
      </c>
      <c r="F220" s="532">
        <v>0</v>
      </c>
      <c r="G220" s="532">
        <v>0</v>
      </c>
      <c r="H220" s="532">
        <v>0</v>
      </c>
      <c r="I220" s="532">
        <v>0</v>
      </c>
      <c r="J220" s="532">
        <v>0</v>
      </c>
      <c r="K220" s="532">
        <v>0</v>
      </c>
      <c r="L220" s="532">
        <v>0</v>
      </c>
      <c r="M220" s="532">
        <v>0</v>
      </c>
      <c r="N220" s="435">
        <f t="shared" si="3"/>
        <v>4</v>
      </c>
    </row>
    <row r="221" spans="1:14" ht="15">
      <c r="A221" s="23" t="s">
        <v>4264</v>
      </c>
      <c r="B221" s="532">
        <v>0</v>
      </c>
      <c r="C221" s="532">
        <v>16</v>
      </c>
      <c r="D221" s="532">
        <v>0</v>
      </c>
      <c r="E221" s="532">
        <v>38</v>
      </c>
      <c r="F221" s="532">
        <v>0</v>
      </c>
      <c r="G221" s="532">
        <v>0</v>
      </c>
      <c r="H221" s="532">
        <v>0</v>
      </c>
      <c r="I221" s="532">
        <v>0</v>
      </c>
      <c r="J221" s="532">
        <v>0</v>
      </c>
      <c r="K221" s="532">
        <v>0</v>
      </c>
      <c r="L221" s="532">
        <v>0</v>
      </c>
      <c r="M221" s="532">
        <v>0</v>
      </c>
      <c r="N221" s="435">
        <f t="shared" si="3"/>
        <v>54</v>
      </c>
    </row>
    <row r="222" spans="1:14" ht="15">
      <c r="A222" s="23" t="s">
        <v>4265</v>
      </c>
      <c r="B222" s="532">
        <v>78</v>
      </c>
      <c r="C222" s="532">
        <v>70</v>
      </c>
      <c r="D222" s="532">
        <v>91</v>
      </c>
      <c r="E222" s="532">
        <v>86</v>
      </c>
      <c r="F222" s="532">
        <v>0</v>
      </c>
      <c r="G222" s="532">
        <v>0</v>
      </c>
      <c r="H222" s="532">
        <v>0</v>
      </c>
      <c r="I222" s="532">
        <v>0</v>
      </c>
      <c r="J222" s="532">
        <v>0</v>
      </c>
      <c r="K222" s="532">
        <v>0</v>
      </c>
      <c r="L222" s="532">
        <v>0</v>
      </c>
      <c r="M222" s="532">
        <v>0</v>
      </c>
      <c r="N222" s="435">
        <f t="shared" si="3"/>
        <v>325</v>
      </c>
    </row>
    <row r="223" spans="1:14" ht="15">
      <c r="A223" s="23" t="s">
        <v>4266</v>
      </c>
      <c r="B223" s="532">
        <v>0</v>
      </c>
      <c r="C223" s="532">
        <v>0</v>
      </c>
      <c r="D223" s="532">
        <v>74</v>
      </c>
      <c r="E223" s="532">
        <v>73</v>
      </c>
      <c r="F223" s="532">
        <v>88</v>
      </c>
      <c r="G223" s="532">
        <v>99</v>
      </c>
      <c r="H223" s="532">
        <v>71</v>
      </c>
      <c r="I223" s="532">
        <v>78</v>
      </c>
      <c r="J223" s="532">
        <v>84</v>
      </c>
      <c r="K223" s="532">
        <v>81</v>
      </c>
      <c r="L223" s="532">
        <v>86</v>
      </c>
      <c r="M223" s="532">
        <v>80</v>
      </c>
      <c r="N223" s="435">
        <f t="shared" si="3"/>
        <v>814</v>
      </c>
    </row>
    <row r="224" spans="1:14" ht="15">
      <c r="A224" s="23" t="s">
        <v>4267</v>
      </c>
      <c r="B224" s="532">
        <v>72</v>
      </c>
      <c r="C224" s="532">
        <v>81</v>
      </c>
      <c r="D224" s="532">
        <v>0</v>
      </c>
      <c r="E224" s="532">
        <v>0</v>
      </c>
      <c r="F224" s="532">
        <v>0</v>
      </c>
      <c r="G224" s="532">
        <v>0</v>
      </c>
      <c r="H224" s="532">
        <v>0</v>
      </c>
      <c r="I224" s="532">
        <v>0</v>
      </c>
      <c r="J224" s="532">
        <v>0</v>
      </c>
      <c r="K224" s="532">
        <v>0</v>
      </c>
      <c r="L224" s="532">
        <v>0</v>
      </c>
      <c r="M224" s="532">
        <v>0</v>
      </c>
      <c r="N224" s="435">
        <f t="shared" si="3"/>
        <v>153</v>
      </c>
    </row>
    <row r="225" spans="1:14" ht="15">
      <c r="A225" s="23" t="s">
        <v>4268</v>
      </c>
      <c r="B225" s="532">
        <v>28</v>
      </c>
      <c r="C225" s="532">
        <v>25</v>
      </c>
      <c r="D225" s="532">
        <v>22</v>
      </c>
      <c r="E225" s="532">
        <v>23</v>
      </c>
      <c r="F225" s="532">
        <v>21</v>
      </c>
      <c r="G225" s="532">
        <v>22</v>
      </c>
      <c r="H225" s="532">
        <v>25</v>
      </c>
      <c r="I225" s="532">
        <v>18</v>
      </c>
      <c r="J225" s="532">
        <v>20</v>
      </c>
      <c r="K225" s="532">
        <v>22</v>
      </c>
      <c r="L225" s="532">
        <v>23</v>
      </c>
      <c r="M225" s="532">
        <v>18</v>
      </c>
      <c r="N225" s="435">
        <f t="shared" si="3"/>
        <v>267</v>
      </c>
    </row>
    <row r="226" spans="1:14" ht="15">
      <c r="A226" s="23" t="s">
        <v>4269</v>
      </c>
      <c r="B226" s="532">
        <v>0</v>
      </c>
      <c r="C226" s="532">
        <v>0</v>
      </c>
      <c r="D226" s="532">
        <v>0</v>
      </c>
      <c r="E226" s="532">
        <v>0</v>
      </c>
      <c r="F226" s="532">
        <v>54</v>
      </c>
      <c r="G226" s="532">
        <v>51</v>
      </c>
      <c r="H226" s="532">
        <v>41</v>
      </c>
      <c r="I226" s="532">
        <v>53</v>
      </c>
      <c r="J226" s="532">
        <v>46</v>
      </c>
      <c r="K226" s="532">
        <v>48</v>
      </c>
      <c r="L226" s="532">
        <v>46</v>
      </c>
      <c r="M226" s="532">
        <v>43</v>
      </c>
      <c r="N226" s="435">
        <f t="shared" si="3"/>
        <v>382</v>
      </c>
    </row>
    <row r="227" spans="1:14" ht="15">
      <c r="A227" s="23" t="s">
        <v>4270</v>
      </c>
      <c r="B227" s="532">
        <v>55</v>
      </c>
      <c r="C227" s="532">
        <v>47</v>
      </c>
      <c r="D227" s="532">
        <v>48</v>
      </c>
      <c r="E227" s="532">
        <v>40</v>
      </c>
      <c r="F227" s="532">
        <v>0</v>
      </c>
      <c r="G227" s="532">
        <v>0</v>
      </c>
      <c r="H227" s="532">
        <v>0</v>
      </c>
      <c r="I227" s="532">
        <v>0</v>
      </c>
      <c r="J227" s="532">
        <v>0</v>
      </c>
      <c r="K227" s="532">
        <v>0</v>
      </c>
      <c r="L227" s="532">
        <v>0</v>
      </c>
      <c r="M227" s="532">
        <v>0</v>
      </c>
      <c r="N227" s="435">
        <f t="shared" si="3"/>
        <v>190</v>
      </c>
    </row>
    <row r="228" spans="1:14" ht="15">
      <c r="A228" s="23" t="s">
        <v>4271</v>
      </c>
      <c r="B228" s="532">
        <v>0</v>
      </c>
      <c r="C228" s="532">
        <v>0</v>
      </c>
      <c r="D228" s="532">
        <v>0</v>
      </c>
      <c r="E228" s="532">
        <v>0</v>
      </c>
      <c r="F228" s="532">
        <v>51</v>
      </c>
      <c r="G228" s="532">
        <v>68</v>
      </c>
      <c r="H228" s="532">
        <v>58</v>
      </c>
      <c r="I228" s="532">
        <v>43</v>
      </c>
      <c r="J228" s="532">
        <v>36</v>
      </c>
      <c r="K228" s="532">
        <v>39</v>
      </c>
      <c r="L228" s="532">
        <v>62</v>
      </c>
      <c r="M228" s="532">
        <v>53</v>
      </c>
      <c r="N228" s="435">
        <f t="shared" si="3"/>
        <v>410</v>
      </c>
    </row>
    <row r="229" spans="1:14" ht="15">
      <c r="A229" s="23" t="s">
        <v>4272</v>
      </c>
      <c r="B229" s="532">
        <v>45</v>
      </c>
      <c r="C229" s="532">
        <v>50</v>
      </c>
      <c r="D229" s="532">
        <v>39</v>
      </c>
      <c r="E229" s="532">
        <v>45</v>
      </c>
      <c r="F229" s="532">
        <v>0</v>
      </c>
      <c r="G229" s="532">
        <v>0</v>
      </c>
      <c r="H229" s="532">
        <v>0</v>
      </c>
      <c r="I229" s="532">
        <v>0</v>
      </c>
      <c r="J229" s="532">
        <v>0</v>
      </c>
      <c r="K229" s="532">
        <v>0</v>
      </c>
      <c r="L229" s="532">
        <v>0</v>
      </c>
      <c r="M229" s="532">
        <v>0</v>
      </c>
      <c r="N229" s="435">
        <f t="shared" si="3"/>
        <v>179</v>
      </c>
    </row>
    <row r="230" spans="1:14" ht="15">
      <c r="A230" s="23" t="s">
        <v>4273</v>
      </c>
      <c r="B230" s="532">
        <v>0</v>
      </c>
      <c r="C230" s="532">
        <v>0</v>
      </c>
      <c r="D230" s="532">
        <v>0</v>
      </c>
      <c r="E230" s="532">
        <v>0</v>
      </c>
      <c r="F230" s="532">
        <v>0</v>
      </c>
      <c r="G230" s="532">
        <v>0</v>
      </c>
      <c r="H230" s="532">
        <v>34</v>
      </c>
      <c r="I230" s="532">
        <v>18</v>
      </c>
      <c r="J230" s="532">
        <v>80</v>
      </c>
      <c r="K230" s="532">
        <v>127</v>
      </c>
      <c r="L230" s="532">
        <v>70</v>
      </c>
      <c r="M230" s="532">
        <v>125</v>
      </c>
      <c r="N230" s="435">
        <f t="shared" si="3"/>
        <v>454</v>
      </c>
    </row>
    <row r="231" spans="1:14" ht="15">
      <c r="A231" s="23" t="s">
        <v>4274</v>
      </c>
      <c r="B231" s="532">
        <v>46</v>
      </c>
      <c r="C231" s="532">
        <v>34</v>
      </c>
      <c r="D231" s="532">
        <v>45</v>
      </c>
      <c r="E231" s="532">
        <v>40</v>
      </c>
      <c r="F231" s="532">
        <v>53</v>
      </c>
      <c r="G231" s="532">
        <v>56</v>
      </c>
      <c r="H231" s="532">
        <v>38</v>
      </c>
      <c r="I231" s="532">
        <v>40</v>
      </c>
      <c r="J231" s="532">
        <v>37</v>
      </c>
      <c r="K231" s="532">
        <v>56</v>
      </c>
      <c r="L231" s="532">
        <v>37</v>
      </c>
      <c r="M231" s="532">
        <v>44</v>
      </c>
      <c r="N231" s="435">
        <f t="shared" si="3"/>
        <v>526</v>
      </c>
    </row>
    <row r="232" spans="1:14" ht="15">
      <c r="A232" s="23" t="s">
        <v>4275</v>
      </c>
      <c r="B232" s="532">
        <v>76</v>
      </c>
      <c r="C232" s="532">
        <v>72</v>
      </c>
      <c r="D232" s="532">
        <v>68</v>
      </c>
      <c r="E232" s="532">
        <v>96</v>
      </c>
      <c r="F232" s="532">
        <v>0</v>
      </c>
      <c r="G232" s="532">
        <v>0</v>
      </c>
      <c r="H232" s="532">
        <v>0</v>
      </c>
      <c r="I232" s="532">
        <v>0</v>
      </c>
      <c r="J232" s="532">
        <v>0</v>
      </c>
      <c r="K232" s="532">
        <v>0</v>
      </c>
      <c r="L232" s="532">
        <v>0</v>
      </c>
      <c r="M232" s="532">
        <v>0</v>
      </c>
      <c r="N232" s="435">
        <f t="shared" si="3"/>
        <v>312</v>
      </c>
    </row>
    <row r="233" spans="1:14" ht="15">
      <c r="A233" s="23" t="s">
        <v>4276</v>
      </c>
      <c r="B233" s="532">
        <v>0</v>
      </c>
      <c r="C233" s="532">
        <v>0</v>
      </c>
      <c r="D233" s="532">
        <v>0</v>
      </c>
      <c r="E233" s="532">
        <v>0</v>
      </c>
      <c r="F233" s="532">
        <v>71</v>
      </c>
      <c r="G233" s="532">
        <v>92</v>
      </c>
      <c r="H233" s="532">
        <v>60</v>
      </c>
      <c r="I233" s="532">
        <v>68</v>
      </c>
      <c r="J233" s="532">
        <v>59</v>
      </c>
      <c r="K233" s="532">
        <v>58</v>
      </c>
      <c r="L233" s="532">
        <v>60</v>
      </c>
      <c r="M233" s="532">
        <v>61</v>
      </c>
      <c r="N233" s="435">
        <f t="shared" si="3"/>
        <v>529</v>
      </c>
    </row>
    <row r="234" spans="1:14" ht="15">
      <c r="A234" s="23" t="s">
        <v>4277</v>
      </c>
      <c r="B234" s="532">
        <v>0</v>
      </c>
      <c r="C234" s="532">
        <v>0</v>
      </c>
      <c r="D234" s="532">
        <v>0</v>
      </c>
      <c r="E234" s="532">
        <v>0</v>
      </c>
      <c r="F234" s="532">
        <v>52</v>
      </c>
      <c r="G234" s="532">
        <v>61</v>
      </c>
      <c r="H234" s="532">
        <v>53</v>
      </c>
      <c r="I234" s="532">
        <v>58</v>
      </c>
      <c r="J234" s="532">
        <v>48</v>
      </c>
      <c r="K234" s="532">
        <v>64</v>
      </c>
      <c r="L234" s="532">
        <v>57</v>
      </c>
      <c r="M234" s="532">
        <v>53</v>
      </c>
      <c r="N234" s="435">
        <f t="shared" si="3"/>
        <v>446</v>
      </c>
    </row>
    <row r="235" spans="1:14" ht="15">
      <c r="A235" s="23" t="s">
        <v>4278</v>
      </c>
      <c r="B235" s="532">
        <v>44</v>
      </c>
      <c r="C235" s="532">
        <v>61</v>
      </c>
      <c r="D235" s="532">
        <v>51</v>
      </c>
      <c r="E235" s="532">
        <v>58</v>
      </c>
      <c r="F235" s="532">
        <v>0</v>
      </c>
      <c r="G235" s="532">
        <v>0</v>
      </c>
      <c r="H235" s="532">
        <v>0</v>
      </c>
      <c r="I235" s="532">
        <v>0</v>
      </c>
      <c r="J235" s="532">
        <v>0</v>
      </c>
      <c r="K235" s="532">
        <v>0</v>
      </c>
      <c r="L235" s="532">
        <v>0</v>
      </c>
      <c r="M235" s="532">
        <v>0</v>
      </c>
      <c r="N235" s="435">
        <f t="shared" si="3"/>
        <v>214</v>
      </c>
    </row>
    <row r="236" spans="1:14" ht="15">
      <c r="A236" s="23" t="s">
        <v>4279</v>
      </c>
      <c r="B236" s="532">
        <v>0</v>
      </c>
      <c r="C236" s="532">
        <v>0</v>
      </c>
      <c r="D236" s="532">
        <v>0</v>
      </c>
      <c r="E236" s="532">
        <v>0</v>
      </c>
      <c r="F236" s="532">
        <v>47</v>
      </c>
      <c r="G236" s="532">
        <v>40</v>
      </c>
      <c r="H236" s="532">
        <v>48</v>
      </c>
      <c r="I236" s="532">
        <v>42</v>
      </c>
      <c r="J236" s="532">
        <v>32</v>
      </c>
      <c r="K236" s="532">
        <v>53</v>
      </c>
      <c r="L236" s="532">
        <v>40</v>
      </c>
      <c r="M236" s="532">
        <v>49</v>
      </c>
      <c r="N236" s="435">
        <f t="shared" si="3"/>
        <v>351</v>
      </c>
    </row>
    <row r="237" spans="1:14" ht="15">
      <c r="A237" s="23" t="s">
        <v>4280</v>
      </c>
      <c r="B237" s="532">
        <v>45</v>
      </c>
      <c r="C237" s="532">
        <v>34</v>
      </c>
      <c r="D237" s="532">
        <v>38</v>
      </c>
      <c r="E237" s="532">
        <v>37</v>
      </c>
      <c r="F237" s="532">
        <v>0</v>
      </c>
      <c r="G237" s="532">
        <v>0</v>
      </c>
      <c r="H237" s="532">
        <v>0</v>
      </c>
      <c r="I237" s="532">
        <v>0</v>
      </c>
      <c r="J237" s="532">
        <v>0</v>
      </c>
      <c r="K237" s="532">
        <v>0</v>
      </c>
      <c r="L237" s="532">
        <v>0</v>
      </c>
      <c r="M237" s="532">
        <v>0</v>
      </c>
      <c r="N237" s="435">
        <f t="shared" si="3"/>
        <v>154</v>
      </c>
    </row>
    <row r="238" spans="1:14" ht="15">
      <c r="A238" s="23" t="s">
        <v>4281</v>
      </c>
      <c r="B238" s="532">
        <v>31</v>
      </c>
      <c r="C238" s="532">
        <v>26</v>
      </c>
      <c r="D238" s="532">
        <v>36</v>
      </c>
      <c r="E238" s="532">
        <v>42</v>
      </c>
      <c r="F238" s="532">
        <v>0</v>
      </c>
      <c r="G238" s="532">
        <v>0</v>
      </c>
      <c r="H238" s="532">
        <v>0</v>
      </c>
      <c r="I238" s="532">
        <v>0</v>
      </c>
      <c r="J238" s="532">
        <v>0</v>
      </c>
      <c r="K238" s="532">
        <v>0</v>
      </c>
      <c r="L238" s="532">
        <v>0</v>
      </c>
      <c r="M238" s="532">
        <v>0</v>
      </c>
      <c r="N238" s="435">
        <f t="shared" si="3"/>
        <v>135</v>
      </c>
    </row>
    <row r="239" spans="1:14" ht="15">
      <c r="A239" s="23" t="s">
        <v>4282</v>
      </c>
      <c r="B239" s="532">
        <v>0</v>
      </c>
      <c r="C239" s="532">
        <v>0</v>
      </c>
      <c r="D239" s="532">
        <v>0</v>
      </c>
      <c r="E239" s="532">
        <v>0</v>
      </c>
      <c r="F239" s="532">
        <v>105</v>
      </c>
      <c r="G239" s="532">
        <v>92</v>
      </c>
      <c r="H239" s="532">
        <v>82</v>
      </c>
      <c r="I239" s="532">
        <v>97</v>
      </c>
      <c r="J239" s="532">
        <v>77</v>
      </c>
      <c r="K239" s="532">
        <v>83</v>
      </c>
      <c r="L239" s="532">
        <v>64</v>
      </c>
      <c r="M239" s="532">
        <v>89</v>
      </c>
      <c r="N239" s="435">
        <f t="shared" si="3"/>
        <v>689</v>
      </c>
    </row>
    <row r="240" spans="1:14" ht="15">
      <c r="A240" s="23" t="s">
        <v>4283</v>
      </c>
      <c r="B240" s="532">
        <v>43</v>
      </c>
      <c r="C240" s="532">
        <v>37</v>
      </c>
      <c r="D240" s="532">
        <v>48</v>
      </c>
      <c r="E240" s="532">
        <v>46</v>
      </c>
      <c r="F240" s="532">
        <v>0</v>
      </c>
      <c r="G240" s="532">
        <v>0</v>
      </c>
      <c r="H240" s="532">
        <v>0</v>
      </c>
      <c r="I240" s="532">
        <v>0</v>
      </c>
      <c r="J240" s="532">
        <v>0</v>
      </c>
      <c r="K240" s="532">
        <v>0</v>
      </c>
      <c r="L240" s="532">
        <v>0</v>
      </c>
      <c r="M240" s="532">
        <v>0</v>
      </c>
      <c r="N240" s="435">
        <f t="shared" si="3"/>
        <v>174</v>
      </c>
    </row>
    <row r="241" spans="1:14" ht="15">
      <c r="A241" s="23" t="s">
        <v>4284</v>
      </c>
      <c r="B241" s="532">
        <v>45</v>
      </c>
      <c r="C241" s="532">
        <v>46</v>
      </c>
      <c r="D241" s="532">
        <v>32</v>
      </c>
      <c r="E241" s="532">
        <v>44</v>
      </c>
      <c r="F241" s="532">
        <v>0</v>
      </c>
      <c r="G241" s="532">
        <v>0</v>
      </c>
      <c r="H241" s="532">
        <v>0</v>
      </c>
      <c r="I241" s="532">
        <v>0</v>
      </c>
      <c r="J241" s="532">
        <v>0</v>
      </c>
      <c r="K241" s="532">
        <v>0</v>
      </c>
      <c r="L241" s="532">
        <v>0</v>
      </c>
      <c r="M241" s="532">
        <v>0</v>
      </c>
      <c r="N241" s="435">
        <f t="shared" si="3"/>
        <v>167</v>
      </c>
    </row>
    <row r="242" spans="1:14" ht="15">
      <c r="A242" s="23" t="s">
        <v>4285</v>
      </c>
      <c r="B242" s="532">
        <v>36</v>
      </c>
      <c r="C242" s="532">
        <v>37</v>
      </c>
      <c r="D242" s="532">
        <v>44</v>
      </c>
      <c r="E242" s="532">
        <v>37</v>
      </c>
      <c r="F242" s="532">
        <v>48</v>
      </c>
      <c r="G242" s="532">
        <v>40</v>
      </c>
      <c r="H242" s="532">
        <v>34</v>
      </c>
      <c r="I242" s="532">
        <v>42</v>
      </c>
      <c r="J242" s="532">
        <v>28</v>
      </c>
      <c r="K242" s="532">
        <v>38</v>
      </c>
      <c r="L242" s="532">
        <v>40</v>
      </c>
      <c r="M242" s="532">
        <v>26</v>
      </c>
      <c r="N242" s="435">
        <f t="shared" si="3"/>
        <v>450</v>
      </c>
    </row>
    <row r="243" spans="1:14" ht="15">
      <c r="A243" s="23" t="s">
        <v>4286</v>
      </c>
      <c r="B243" s="532">
        <v>118</v>
      </c>
      <c r="C243" s="532">
        <v>127</v>
      </c>
      <c r="D243" s="532">
        <v>118</v>
      </c>
      <c r="E243" s="532">
        <v>127</v>
      </c>
      <c r="F243" s="532">
        <v>0</v>
      </c>
      <c r="G243" s="532">
        <v>0</v>
      </c>
      <c r="H243" s="532">
        <v>0</v>
      </c>
      <c r="I243" s="532">
        <v>0</v>
      </c>
      <c r="J243" s="532">
        <v>0</v>
      </c>
      <c r="K243" s="532">
        <v>0</v>
      </c>
      <c r="L243" s="532">
        <v>0</v>
      </c>
      <c r="M243" s="532">
        <v>0</v>
      </c>
      <c r="N243" s="435">
        <f t="shared" si="3"/>
        <v>490</v>
      </c>
    </row>
    <row r="244" spans="1:14" ht="15">
      <c r="A244" s="23" t="s">
        <v>4287</v>
      </c>
      <c r="B244" s="532">
        <v>0</v>
      </c>
      <c r="C244" s="532">
        <v>0</v>
      </c>
      <c r="D244" s="532">
        <v>0</v>
      </c>
      <c r="E244" s="532">
        <v>0</v>
      </c>
      <c r="F244" s="532">
        <v>121</v>
      </c>
      <c r="G244" s="532">
        <v>122</v>
      </c>
      <c r="H244" s="532">
        <v>86</v>
      </c>
      <c r="I244" s="532">
        <v>102</v>
      </c>
      <c r="J244" s="532">
        <v>94</v>
      </c>
      <c r="K244" s="532">
        <v>105</v>
      </c>
      <c r="L244" s="532">
        <v>104</v>
      </c>
      <c r="M244" s="532">
        <v>115</v>
      </c>
      <c r="N244" s="435">
        <f t="shared" si="3"/>
        <v>849</v>
      </c>
    </row>
    <row r="245" spans="1:14" ht="15">
      <c r="A245" s="23" t="s">
        <v>4288</v>
      </c>
      <c r="B245" s="532">
        <v>0</v>
      </c>
      <c r="C245" s="532">
        <v>0</v>
      </c>
      <c r="D245" s="532">
        <v>0</v>
      </c>
      <c r="E245" s="532">
        <v>0</v>
      </c>
      <c r="F245" s="532">
        <v>0</v>
      </c>
      <c r="G245" s="532">
        <v>0</v>
      </c>
      <c r="H245" s="532">
        <v>34</v>
      </c>
      <c r="I245" s="532">
        <v>105</v>
      </c>
      <c r="J245" s="532">
        <v>80</v>
      </c>
      <c r="K245" s="532">
        <v>112</v>
      </c>
      <c r="L245" s="532">
        <v>74</v>
      </c>
      <c r="M245" s="532">
        <v>125</v>
      </c>
      <c r="N245" s="435">
        <f t="shared" si="3"/>
        <v>530</v>
      </c>
    </row>
    <row r="246" spans="1:14" ht="15">
      <c r="A246" s="23" t="s">
        <v>4289</v>
      </c>
      <c r="B246" s="532">
        <v>28</v>
      </c>
      <c r="C246" s="532">
        <v>43</v>
      </c>
      <c r="D246" s="532">
        <v>32</v>
      </c>
      <c r="E246" s="532">
        <v>46</v>
      </c>
      <c r="F246" s="532">
        <v>39</v>
      </c>
      <c r="G246" s="532">
        <v>45</v>
      </c>
      <c r="H246" s="532">
        <v>44</v>
      </c>
      <c r="I246" s="532">
        <v>51</v>
      </c>
      <c r="J246" s="532">
        <v>41</v>
      </c>
      <c r="K246" s="532">
        <v>38</v>
      </c>
      <c r="L246" s="532">
        <v>51</v>
      </c>
      <c r="M246" s="532">
        <v>47</v>
      </c>
      <c r="N246" s="435">
        <f t="shared" si="3"/>
        <v>505</v>
      </c>
    </row>
    <row r="247" spans="1:14" ht="15">
      <c r="A247" s="23" t="s">
        <v>4290</v>
      </c>
      <c r="B247" s="532">
        <v>38</v>
      </c>
      <c r="C247" s="532">
        <v>34</v>
      </c>
      <c r="D247" s="532">
        <v>42</v>
      </c>
      <c r="E247" s="532">
        <v>53</v>
      </c>
      <c r="F247" s="532">
        <v>52</v>
      </c>
      <c r="G247" s="532">
        <v>36</v>
      </c>
      <c r="H247" s="532">
        <v>38</v>
      </c>
      <c r="I247" s="532">
        <v>55</v>
      </c>
      <c r="J247" s="532">
        <v>42</v>
      </c>
      <c r="K247" s="532">
        <v>44</v>
      </c>
      <c r="L247" s="532">
        <v>35</v>
      </c>
      <c r="M247" s="532">
        <v>66</v>
      </c>
      <c r="N247" s="435">
        <f t="shared" si="3"/>
        <v>535</v>
      </c>
    </row>
    <row r="248" spans="1:14" ht="15">
      <c r="A248" s="23" t="s">
        <v>4291</v>
      </c>
      <c r="B248" s="532">
        <v>38</v>
      </c>
      <c r="C248" s="532">
        <v>41</v>
      </c>
      <c r="D248" s="532">
        <v>54</v>
      </c>
      <c r="E248" s="532">
        <v>47</v>
      </c>
      <c r="F248" s="532">
        <v>51</v>
      </c>
      <c r="G248" s="532">
        <v>59</v>
      </c>
      <c r="H248" s="532">
        <v>40</v>
      </c>
      <c r="I248" s="532">
        <v>45</v>
      </c>
      <c r="J248" s="532">
        <v>43</v>
      </c>
      <c r="K248" s="532">
        <v>41</v>
      </c>
      <c r="L248" s="532">
        <v>42</v>
      </c>
      <c r="M248" s="532">
        <v>47</v>
      </c>
      <c r="N248" s="435">
        <f t="shared" si="3"/>
        <v>548</v>
      </c>
    </row>
    <row r="249" spans="1:14" ht="15">
      <c r="A249" s="23" t="s">
        <v>4292</v>
      </c>
      <c r="B249" s="532">
        <v>19</v>
      </c>
      <c r="C249" s="532">
        <v>36</v>
      </c>
      <c r="D249" s="532">
        <v>32</v>
      </c>
      <c r="E249" s="532">
        <v>39</v>
      </c>
      <c r="F249" s="532">
        <v>77</v>
      </c>
      <c r="G249" s="532">
        <v>81</v>
      </c>
      <c r="H249" s="532">
        <v>73</v>
      </c>
      <c r="I249" s="532">
        <v>94</v>
      </c>
      <c r="J249" s="532">
        <v>36</v>
      </c>
      <c r="K249" s="532">
        <v>27</v>
      </c>
      <c r="L249" s="532">
        <v>20</v>
      </c>
      <c r="M249" s="532">
        <v>22</v>
      </c>
      <c r="N249" s="435">
        <f t="shared" si="3"/>
        <v>556</v>
      </c>
    </row>
    <row r="250" spans="1:14" ht="15">
      <c r="A250" s="23" t="s">
        <v>4293</v>
      </c>
      <c r="B250" s="532">
        <v>0</v>
      </c>
      <c r="C250" s="532">
        <v>0</v>
      </c>
      <c r="D250" s="532">
        <v>0</v>
      </c>
      <c r="E250" s="532">
        <v>0</v>
      </c>
      <c r="F250" s="532">
        <v>86</v>
      </c>
      <c r="G250" s="532">
        <v>94</v>
      </c>
      <c r="H250" s="532">
        <v>75</v>
      </c>
      <c r="I250" s="532">
        <v>89</v>
      </c>
      <c r="J250" s="532">
        <v>93</v>
      </c>
      <c r="K250" s="532">
        <v>92</v>
      </c>
      <c r="L250" s="532">
        <v>91</v>
      </c>
      <c r="M250" s="532">
        <v>91</v>
      </c>
      <c r="N250" s="435">
        <f t="shared" si="3"/>
        <v>711</v>
      </c>
    </row>
    <row r="251" spans="1:14" ht="15">
      <c r="A251" s="23" t="s">
        <v>4294</v>
      </c>
      <c r="B251" s="532">
        <v>75</v>
      </c>
      <c r="C251" s="532">
        <v>89</v>
      </c>
      <c r="D251" s="532">
        <v>73</v>
      </c>
      <c r="E251" s="532">
        <v>89</v>
      </c>
      <c r="F251" s="532">
        <v>0</v>
      </c>
      <c r="G251" s="532">
        <v>0</v>
      </c>
      <c r="H251" s="532">
        <v>0</v>
      </c>
      <c r="I251" s="532">
        <v>0</v>
      </c>
      <c r="J251" s="532">
        <v>0</v>
      </c>
      <c r="K251" s="532">
        <v>0</v>
      </c>
      <c r="L251" s="532">
        <v>0</v>
      </c>
      <c r="M251" s="532">
        <v>0</v>
      </c>
      <c r="N251" s="435">
        <f t="shared" si="3"/>
        <v>326</v>
      </c>
    </row>
    <row r="252" spans="1:14" ht="15">
      <c r="A252" s="23" t="s">
        <v>4295</v>
      </c>
      <c r="B252" s="532">
        <v>33</v>
      </c>
      <c r="C252" s="532">
        <v>26</v>
      </c>
      <c r="D252" s="532">
        <v>27</v>
      </c>
      <c r="E252" s="532">
        <v>22</v>
      </c>
      <c r="F252" s="532">
        <v>0</v>
      </c>
      <c r="G252" s="532">
        <v>0</v>
      </c>
      <c r="H252" s="532">
        <v>0</v>
      </c>
      <c r="I252" s="532">
        <v>0</v>
      </c>
      <c r="J252" s="532">
        <v>0</v>
      </c>
      <c r="K252" s="532">
        <v>0</v>
      </c>
      <c r="L252" s="532">
        <v>0</v>
      </c>
      <c r="M252" s="532">
        <v>0</v>
      </c>
      <c r="N252" s="435">
        <f t="shared" si="3"/>
        <v>108</v>
      </c>
    </row>
    <row r="253" spans="1:14" ht="15">
      <c r="A253" s="23" t="s">
        <v>4296</v>
      </c>
      <c r="B253" s="532">
        <v>31</v>
      </c>
      <c r="C253" s="532">
        <v>26</v>
      </c>
      <c r="D253" s="532">
        <v>38</v>
      </c>
      <c r="E253" s="532">
        <v>42</v>
      </c>
      <c r="F253" s="532">
        <v>0</v>
      </c>
      <c r="G253" s="532">
        <v>0</v>
      </c>
      <c r="H253" s="532">
        <v>0</v>
      </c>
      <c r="I253" s="532">
        <v>0</v>
      </c>
      <c r="J253" s="532">
        <v>0</v>
      </c>
      <c r="K253" s="532">
        <v>0</v>
      </c>
      <c r="L253" s="532">
        <v>0</v>
      </c>
      <c r="M253" s="532">
        <v>0</v>
      </c>
      <c r="N253" s="435">
        <f t="shared" si="3"/>
        <v>137</v>
      </c>
    </row>
    <row r="254" spans="1:14" ht="15">
      <c r="A254" s="23" t="s">
        <v>4297</v>
      </c>
      <c r="B254" s="532">
        <v>41</v>
      </c>
      <c r="C254" s="532">
        <v>32</v>
      </c>
      <c r="D254" s="532">
        <v>35</v>
      </c>
      <c r="E254" s="532">
        <v>38</v>
      </c>
      <c r="F254" s="532">
        <v>0</v>
      </c>
      <c r="G254" s="532">
        <v>0</v>
      </c>
      <c r="H254" s="532">
        <v>0</v>
      </c>
      <c r="I254" s="532">
        <v>0</v>
      </c>
      <c r="J254" s="532">
        <v>0</v>
      </c>
      <c r="K254" s="532">
        <v>0</v>
      </c>
      <c r="L254" s="532">
        <v>0</v>
      </c>
      <c r="M254" s="532">
        <v>0</v>
      </c>
      <c r="N254" s="435">
        <f t="shared" si="3"/>
        <v>146</v>
      </c>
    </row>
    <row r="255" spans="1:14" ht="15">
      <c r="A255" s="23" t="s">
        <v>4298</v>
      </c>
      <c r="B255" s="532">
        <v>96</v>
      </c>
      <c r="C255" s="532">
        <v>131</v>
      </c>
      <c r="D255" s="532">
        <v>93</v>
      </c>
      <c r="E255" s="532">
        <v>132</v>
      </c>
      <c r="F255" s="532">
        <v>0</v>
      </c>
      <c r="G255" s="532">
        <v>0</v>
      </c>
      <c r="H255" s="532">
        <v>0</v>
      </c>
      <c r="I255" s="532">
        <v>0</v>
      </c>
      <c r="J255" s="532">
        <v>0</v>
      </c>
      <c r="K255" s="532">
        <v>0</v>
      </c>
      <c r="L255" s="532">
        <v>0</v>
      </c>
      <c r="M255" s="532">
        <v>0</v>
      </c>
      <c r="N255" s="435">
        <f t="shared" si="3"/>
        <v>452</v>
      </c>
    </row>
    <row r="256" spans="1:14" ht="15">
      <c r="A256" s="23" t="s">
        <v>4299</v>
      </c>
      <c r="B256" s="532">
        <v>137</v>
      </c>
      <c r="C256" s="532">
        <v>132</v>
      </c>
      <c r="D256" s="532">
        <v>115</v>
      </c>
      <c r="E256" s="532">
        <v>123</v>
      </c>
      <c r="F256" s="532">
        <v>0</v>
      </c>
      <c r="G256" s="532">
        <v>0</v>
      </c>
      <c r="H256" s="532">
        <v>0</v>
      </c>
      <c r="I256" s="532">
        <v>0</v>
      </c>
      <c r="J256" s="532">
        <v>0</v>
      </c>
      <c r="K256" s="532">
        <v>0</v>
      </c>
      <c r="L256" s="532">
        <v>0</v>
      </c>
      <c r="M256" s="532">
        <v>0</v>
      </c>
      <c r="N256" s="435">
        <f t="shared" si="3"/>
        <v>507</v>
      </c>
    </row>
    <row r="257" spans="1:14" ht="15">
      <c r="A257" s="23" t="s">
        <v>4300</v>
      </c>
      <c r="B257" s="532">
        <v>0</v>
      </c>
      <c r="C257" s="532">
        <v>0</v>
      </c>
      <c r="D257" s="532">
        <v>0</v>
      </c>
      <c r="E257" s="532">
        <v>0</v>
      </c>
      <c r="F257" s="532">
        <v>191</v>
      </c>
      <c r="G257" s="532">
        <v>209</v>
      </c>
      <c r="H257" s="532">
        <v>109</v>
      </c>
      <c r="I257" s="532">
        <v>111</v>
      </c>
      <c r="J257" s="532">
        <v>85</v>
      </c>
      <c r="K257" s="532">
        <v>83</v>
      </c>
      <c r="L257" s="532">
        <v>133</v>
      </c>
      <c r="M257" s="532">
        <v>70</v>
      </c>
      <c r="N257" s="435">
        <f t="shared" si="3"/>
        <v>991</v>
      </c>
    </row>
    <row r="258" spans="1:14" ht="15">
      <c r="A258" s="23" t="s">
        <v>4301</v>
      </c>
      <c r="B258" s="532">
        <v>0</v>
      </c>
      <c r="C258" s="532">
        <v>0</v>
      </c>
      <c r="D258" s="532">
        <v>0</v>
      </c>
      <c r="E258" s="532">
        <v>0</v>
      </c>
      <c r="F258" s="532">
        <v>107</v>
      </c>
      <c r="G258" s="532">
        <v>161</v>
      </c>
      <c r="H258" s="532">
        <v>81</v>
      </c>
      <c r="I258" s="532">
        <v>87</v>
      </c>
      <c r="J258" s="532">
        <v>53</v>
      </c>
      <c r="K258" s="532">
        <v>61</v>
      </c>
      <c r="L258" s="532">
        <v>70</v>
      </c>
      <c r="M258" s="532">
        <v>65</v>
      </c>
      <c r="N258" s="435">
        <f t="shared" si="3"/>
        <v>685</v>
      </c>
    </row>
    <row r="259" spans="1:14" ht="15">
      <c r="A259" s="23" t="s">
        <v>4302</v>
      </c>
      <c r="B259" s="532">
        <v>38</v>
      </c>
      <c r="C259" s="532">
        <v>42</v>
      </c>
      <c r="D259" s="532">
        <v>30</v>
      </c>
      <c r="E259" s="532">
        <v>23</v>
      </c>
      <c r="F259" s="532">
        <v>0</v>
      </c>
      <c r="G259" s="532">
        <v>0</v>
      </c>
      <c r="H259" s="532">
        <v>0</v>
      </c>
      <c r="I259" s="532">
        <v>0</v>
      </c>
      <c r="J259" s="532">
        <v>0</v>
      </c>
      <c r="K259" s="532">
        <v>0</v>
      </c>
      <c r="L259" s="532">
        <v>0</v>
      </c>
      <c r="M259" s="532">
        <v>0</v>
      </c>
      <c r="N259" s="435">
        <f t="shared" si="3"/>
        <v>133</v>
      </c>
    </row>
    <row r="260" spans="1:14" ht="15">
      <c r="A260" s="23" t="s">
        <v>4303</v>
      </c>
      <c r="B260" s="532">
        <v>36</v>
      </c>
      <c r="C260" s="532">
        <v>41</v>
      </c>
      <c r="D260" s="532">
        <v>38</v>
      </c>
      <c r="E260" s="532">
        <v>38</v>
      </c>
      <c r="F260" s="532">
        <v>0</v>
      </c>
      <c r="G260" s="532">
        <v>0</v>
      </c>
      <c r="H260" s="532">
        <v>0</v>
      </c>
      <c r="I260" s="532">
        <v>0</v>
      </c>
      <c r="J260" s="532">
        <v>0</v>
      </c>
      <c r="K260" s="532">
        <v>0</v>
      </c>
      <c r="L260" s="532">
        <v>0</v>
      </c>
      <c r="M260" s="532">
        <v>0</v>
      </c>
      <c r="N260" s="435">
        <f t="shared" si="3"/>
        <v>153</v>
      </c>
    </row>
    <row r="261" spans="1:14" ht="15">
      <c r="A261" s="23" t="s">
        <v>4304</v>
      </c>
      <c r="B261" s="532">
        <v>0</v>
      </c>
      <c r="C261" s="532">
        <v>0</v>
      </c>
      <c r="D261" s="532">
        <v>0</v>
      </c>
      <c r="E261" s="532">
        <v>0</v>
      </c>
      <c r="F261" s="532">
        <v>105</v>
      </c>
      <c r="G261" s="532">
        <v>121</v>
      </c>
      <c r="H261" s="532">
        <v>89</v>
      </c>
      <c r="I261" s="532">
        <v>135</v>
      </c>
      <c r="J261" s="532">
        <v>125</v>
      </c>
      <c r="K261" s="532">
        <v>149</v>
      </c>
      <c r="L261" s="532">
        <v>128</v>
      </c>
      <c r="M261" s="532">
        <v>123</v>
      </c>
      <c r="N261" s="435">
        <f t="shared" ref="N261:N324" si="4">SUM(B261:M261)</f>
        <v>975</v>
      </c>
    </row>
    <row r="262" spans="1:14" ht="15">
      <c r="A262" s="23" t="s">
        <v>4305</v>
      </c>
      <c r="B262" s="532">
        <v>0</v>
      </c>
      <c r="C262" s="532">
        <v>0</v>
      </c>
      <c r="D262" s="532">
        <v>0</v>
      </c>
      <c r="E262" s="532">
        <v>0</v>
      </c>
      <c r="F262" s="532">
        <v>133</v>
      </c>
      <c r="G262" s="532">
        <v>99</v>
      </c>
      <c r="H262" s="532">
        <v>112</v>
      </c>
      <c r="I262" s="532">
        <v>85</v>
      </c>
      <c r="J262" s="532">
        <v>109</v>
      </c>
      <c r="K262" s="532">
        <v>68</v>
      </c>
      <c r="L262" s="532">
        <v>114</v>
      </c>
      <c r="M262" s="532">
        <v>69</v>
      </c>
      <c r="N262" s="435">
        <f t="shared" si="4"/>
        <v>789</v>
      </c>
    </row>
    <row r="263" spans="1:14" ht="15">
      <c r="A263" s="23" t="s">
        <v>4306</v>
      </c>
      <c r="B263" s="532">
        <v>0</v>
      </c>
      <c r="C263" s="532">
        <v>0</v>
      </c>
      <c r="D263" s="532">
        <v>0</v>
      </c>
      <c r="E263" s="532">
        <v>0</v>
      </c>
      <c r="F263" s="532">
        <v>0</v>
      </c>
      <c r="G263" s="532">
        <v>0</v>
      </c>
      <c r="H263" s="532">
        <v>107</v>
      </c>
      <c r="I263" s="532">
        <v>180</v>
      </c>
      <c r="J263" s="532">
        <v>92</v>
      </c>
      <c r="K263" s="532">
        <v>139</v>
      </c>
      <c r="L263" s="532">
        <v>90</v>
      </c>
      <c r="M263" s="532">
        <v>162</v>
      </c>
      <c r="N263" s="435">
        <f t="shared" si="4"/>
        <v>770</v>
      </c>
    </row>
    <row r="264" spans="1:14" ht="15">
      <c r="A264" s="23" t="s">
        <v>4307</v>
      </c>
      <c r="B264" s="532">
        <v>22</v>
      </c>
      <c r="C264" s="532">
        <v>15</v>
      </c>
      <c r="D264" s="532">
        <v>23</v>
      </c>
      <c r="E264" s="532">
        <v>15</v>
      </c>
      <c r="F264" s="532">
        <v>0</v>
      </c>
      <c r="G264" s="532">
        <v>0</v>
      </c>
      <c r="H264" s="532">
        <v>0</v>
      </c>
      <c r="I264" s="532">
        <v>0</v>
      </c>
      <c r="J264" s="532">
        <v>0</v>
      </c>
      <c r="K264" s="532">
        <v>0</v>
      </c>
      <c r="L264" s="532">
        <v>0</v>
      </c>
      <c r="M264" s="532">
        <v>0</v>
      </c>
      <c r="N264" s="435">
        <f t="shared" si="4"/>
        <v>75</v>
      </c>
    </row>
    <row r="265" spans="1:14" ht="15">
      <c r="A265" s="23" t="s">
        <v>4308</v>
      </c>
      <c r="B265" s="532">
        <v>67</v>
      </c>
      <c r="C265" s="532">
        <v>69</v>
      </c>
      <c r="D265" s="532">
        <v>68</v>
      </c>
      <c r="E265" s="532">
        <v>64</v>
      </c>
      <c r="F265" s="532">
        <v>0</v>
      </c>
      <c r="G265" s="532">
        <v>0</v>
      </c>
      <c r="H265" s="532">
        <v>0</v>
      </c>
      <c r="I265" s="532">
        <v>0</v>
      </c>
      <c r="J265" s="532">
        <v>0</v>
      </c>
      <c r="K265" s="532">
        <v>0</v>
      </c>
      <c r="L265" s="532">
        <v>0</v>
      </c>
      <c r="M265" s="532">
        <v>0</v>
      </c>
      <c r="N265" s="435">
        <f t="shared" si="4"/>
        <v>268</v>
      </c>
    </row>
    <row r="266" spans="1:14" ht="15">
      <c r="A266" s="23" t="s">
        <v>4309</v>
      </c>
      <c r="B266" s="532">
        <v>0</v>
      </c>
      <c r="C266" s="532">
        <v>0</v>
      </c>
      <c r="D266" s="532">
        <v>0</v>
      </c>
      <c r="E266" s="532">
        <v>0</v>
      </c>
      <c r="F266" s="532">
        <v>60</v>
      </c>
      <c r="G266" s="532">
        <v>68</v>
      </c>
      <c r="H266" s="532">
        <v>50</v>
      </c>
      <c r="I266" s="532">
        <v>65</v>
      </c>
      <c r="J266" s="532">
        <v>64</v>
      </c>
      <c r="K266" s="532">
        <v>58</v>
      </c>
      <c r="L266" s="532">
        <v>70</v>
      </c>
      <c r="M266" s="532">
        <v>62</v>
      </c>
      <c r="N266" s="435">
        <f t="shared" si="4"/>
        <v>497</v>
      </c>
    </row>
    <row r="267" spans="1:14" ht="15">
      <c r="A267" s="23" t="s">
        <v>4310</v>
      </c>
      <c r="B267" s="532">
        <v>0</v>
      </c>
      <c r="C267" s="532">
        <v>0</v>
      </c>
      <c r="D267" s="532">
        <v>0</v>
      </c>
      <c r="E267" s="532">
        <v>0</v>
      </c>
      <c r="F267" s="532">
        <v>74</v>
      </c>
      <c r="G267" s="532">
        <v>98</v>
      </c>
      <c r="H267" s="532">
        <v>87</v>
      </c>
      <c r="I267" s="532">
        <v>87</v>
      </c>
      <c r="J267" s="532">
        <v>82</v>
      </c>
      <c r="K267" s="532">
        <v>88</v>
      </c>
      <c r="L267" s="532">
        <v>69</v>
      </c>
      <c r="M267" s="532">
        <v>76</v>
      </c>
      <c r="N267" s="435">
        <f t="shared" si="4"/>
        <v>661</v>
      </c>
    </row>
    <row r="268" spans="1:14" ht="15">
      <c r="A268" s="23" t="s">
        <v>4311</v>
      </c>
      <c r="B268" s="532">
        <v>82</v>
      </c>
      <c r="C268" s="532">
        <v>90</v>
      </c>
      <c r="D268" s="532">
        <v>81</v>
      </c>
      <c r="E268" s="532">
        <v>88</v>
      </c>
      <c r="F268" s="532">
        <v>0</v>
      </c>
      <c r="G268" s="532">
        <v>0</v>
      </c>
      <c r="H268" s="532">
        <v>0</v>
      </c>
      <c r="I268" s="532">
        <v>0</v>
      </c>
      <c r="J268" s="532">
        <v>0</v>
      </c>
      <c r="K268" s="532">
        <v>0</v>
      </c>
      <c r="L268" s="532">
        <v>0</v>
      </c>
      <c r="M268" s="532">
        <v>0</v>
      </c>
      <c r="N268" s="435">
        <f t="shared" si="4"/>
        <v>341</v>
      </c>
    </row>
    <row r="269" spans="1:14" ht="15">
      <c r="A269" s="23" t="s">
        <v>4312</v>
      </c>
      <c r="B269" s="532">
        <v>0</v>
      </c>
      <c r="C269" s="532">
        <v>0</v>
      </c>
      <c r="D269" s="532">
        <v>0</v>
      </c>
      <c r="E269" s="532">
        <v>0</v>
      </c>
      <c r="F269" s="532">
        <v>84</v>
      </c>
      <c r="G269" s="532">
        <v>93</v>
      </c>
      <c r="H269" s="532">
        <v>75</v>
      </c>
      <c r="I269" s="532">
        <v>104</v>
      </c>
      <c r="J269" s="532">
        <v>94</v>
      </c>
      <c r="K269" s="532">
        <v>115</v>
      </c>
      <c r="L269" s="532">
        <v>77</v>
      </c>
      <c r="M269" s="532">
        <v>101</v>
      </c>
      <c r="N269" s="435">
        <f t="shared" si="4"/>
        <v>743</v>
      </c>
    </row>
    <row r="270" spans="1:14" ht="15">
      <c r="A270" s="23" t="s">
        <v>4313</v>
      </c>
      <c r="B270" s="532">
        <v>79</v>
      </c>
      <c r="C270" s="532">
        <v>77</v>
      </c>
      <c r="D270" s="532">
        <v>91</v>
      </c>
      <c r="E270" s="532">
        <v>102</v>
      </c>
      <c r="F270" s="532">
        <v>0</v>
      </c>
      <c r="G270" s="532">
        <v>0</v>
      </c>
      <c r="H270" s="532">
        <v>0</v>
      </c>
      <c r="I270" s="532">
        <v>0</v>
      </c>
      <c r="J270" s="532">
        <v>0</v>
      </c>
      <c r="K270" s="532">
        <v>0</v>
      </c>
      <c r="L270" s="532">
        <v>0</v>
      </c>
      <c r="M270" s="532">
        <v>0</v>
      </c>
      <c r="N270" s="435">
        <f t="shared" si="4"/>
        <v>349</v>
      </c>
    </row>
    <row r="271" spans="1:14" ht="15">
      <c r="A271" s="23" t="s">
        <v>4314</v>
      </c>
      <c r="B271" s="532">
        <v>0</v>
      </c>
      <c r="C271" s="532">
        <v>0</v>
      </c>
      <c r="D271" s="532">
        <v>0</v>
      </c>
      <c r="E271" s="532">
        <v>0</v>
      </c>
      <c r="F271" s="532">
        <v>85</v>
      </c>
      <c r="G271" s="532">
        <v>60</v>
      </c>
      <c r="H271" s="532">
        <v>72</v>
      </c>
      <c r="I271" s="532">
        <v>77</v>
      </c>
      <c r="J271" s="532">
        <v>64</v>
      </c>
      <c r="K271" s="532">
        <v>72</v>
      </c>
      <c r="L271" s="532">
        <v>61</v>
      </c>
      <c r="M271" s="532">
        <v>77</v>
      </c>
      <c r="N271" s="435">
        <f t="shared" si="4"/>
        <v>568</v>
      </c>
    </row>
    <row r="272" spans="1:14" ht="15">
      <c r="A272" s="23" t="s">
        <v>4315</v>
      </c>
      <c r="B272" s="532">
        <v>62</v>
      </c>
      <c r="C272" s="532">
        <v>58</v>
      </c>
      <c r="D272" s="532">
        <v>66</v>
      </c>
      <c r="E272" s="532">
        <v>83</v>
      </c>
      <c r="F272" s="532">
        <v>0</v>
      </c>
      <c r="G272" s="532">
        <v>0</v>
      </c>
      <c r="H272" s="532">
        <v>0</v>
      </c>
      <c r="I272" s="532">
        <v>0</v>
      </c>
      <c r="J272" s="532">
        <v>0</v>
      </c>
      <c r="K272" s="532">
        <v>0</v>
      </c>
      <c r="L272" s="532">
        <v>0</v>
      </c>
      <c r="M272" s="532">
        <v>0</v>
      </c>
      <c r="N272" s="435">
        <f t="shared" si="4"/>
        <v>269</v>
      </c>
    </row>
    <row r="273" spans="1:14" ht="15">
      <c r="A273" s="23" t="s">
        <v>4316</v>
      </c>
      <c r="B273" s="532">
        <v>99</v>
      </c>
      <c r="C273" s="532">
        <v>86</v>
      </c>
      <c r="D273" s="532">
        <v>66</v>
      </c>
      <c r="E273" s="532">
        <v>83</v>
      </c>
      <c r="F273" s="532">
        <v>0</v>
      </c>
      <c r="G273" s="532">
        <v>0</v>
      </c>
      <c r="H273" s="532">
        <v>0</v>
      </c>
      <c r="I273" s="532">
        <v>0</v>
      </c>
      <c r="J273" s="532">
        <v>0</v>
      </c>
      <c r="K273" s="532">
        <v>0</v>
      </c>
      <c r="L273" s="532">
        <v>0</v>
      </c>
      <c r="M273" s="532">
        <v>0</v>
      </c>
      <c r="N273" s="435">
        <f t="shared" si="4"/>
        <v>334</v>
      </c>
    </row>
    <row r="274" spans="1:14" ht="15">
      <c r="A274" s="23" t="s">
        <v>4317</v>
      </c>
      <c r="B274" s="532">
        <v>0</v>
      </c>
      <c r="C274" s="532">
        <v>0</v>
      </c>
      <c r="D274" s="532">
        <v>0</v>
      </c>
      <c r="E274" s="532">
        <v>0</v>
      </c>
      <c r="F274" s="532">
        <v>100</v>
      </c>
      <c r="G274" s="532">
        <v>108</v>
      </c>
      <c r="H274" s="532">
        <v>73</v>
      </c>
      <c r="I274" s="532">
        <v>89</v>
      </c>
      <c r="J274" s="532">
        <v>65</v>
      </c>
      <c r="K274" s="532">
        <v>86</v>
      </c>
      <c r="L274" s="532">
        <v>66</v>
      </c>
      <c r="M274" s="532">
        <v>75</v>
      </c>
      <c r="N274" s="435">
        <f t="shared" si="4"/>
        <v>662</v>
      </c>
    </row>
    <row r="275" spans="1:14" ht="15">
      <c r="A275" s="23" t="s">
        <v>4318</v>
      </c>
      <c r="B275" s="532">
        <v>35</v>
      </c>
      <c r="C275" s="532">
        <v>60</v>
      </c>
      <c r="D275" s="532">
        <v>48</v>
      </c>
      <c r="E275" s="532">
        <v>59</v>
      </c>
      <c r="F275" s="532">
        <v>50</v>
      </c>
      <c r="G275" s="532">
        <v>57</v>
      </c>
      <c r="H275" s="532">
        <v>49</v>
      </c>
      <c r="I275" s="532">
        <v>41</v>
      </c>
      <c r="J275" s="532">
        <v>37</v>
      </c>
      <c r="K275" s="532">
        <v>38</v>
      </c>
      <c r="L275" s="532">
        <v>39</v>
      </c>
      <c r="M275" s="532">
        <v>55</v>
      </c>
      <c r="N275" s="435">
        <f t="shared" si="4"/>
        <v>568</v>
      </c>
    </row>
    <row r="276" spans="1:14" ht="15">
      <c r="A276" s="23" t="s">
        <v>10809</v>
      </c>
      <c r="B276" s="532">
        <v>15</v>
      </c>
      <c r="C276" s="532">
        <v>8</v>
      </c>
      <c r="D276" s="532">
        <v>0</v>
      </c>
      <c r="E276" s="532">
        <v>0</v>
      </c>
      <c r="F276" s="532">
        <v>0</v>
      </c>
      <c r="G276" s="532">
        <v>0</v>
      </c>
      <c r="H276" s="532">
        <v>0</v>
      </c>
      <c r="I276" s="532">
        <v>0</v>
      </c>
      <c r="J276" s="532">
        <v>0</v>
      </c>
      <c r="K276" s="532">
        <v>0</v>
      </c>
      <c r="L276" s="532">
        <v>0</v>
      </c>
      <c r="M276" s="532">
        <v>0</v>
      </c>
      <c r="N276" s="435">
        <f t="shared" si="4"/>
        <v>23</v>
      </c>
    </row>
    <row r="277" spans="1:14" ht="15">
      <c r="A277" s="23" t="s">
        <v>4319</v>
      </c>
      <c r="B277" s="532">
        <v>98</v>
      </c>
      <c r="C277" s="532">
        <v>96</v>
      </c>
      <c r="D277" s="532">
        <v>103</v>
      </c>
      <c r="E277" s="532">
        <v>115</v>
      </c>
      <c r="F277" s="532">
        <v>0</v>
      </c>
      <c r="G277" s="532">
        <v>0</v>
      </c>
      <c r="H277" s="532">
        <v>0</v>
      </c>
      <c r="I277" s="532">
        <v>0</v>
      </c>
      <c r="J277" s="532">
        <v>0</v>
      </c>
      <c r="K277" s="532">
        <v>0</v>
      </c>
      <c r="L277" s="532">
        <v>0</v>
      </c>
      <c r="M277" s="532">
        <v>0</v>
      </c>
      <c r="N277" s="435">
        <f t="shared" si="4"/>
        <v>412</v>
      </c>
    </row>
    <row r="278" spans="1:14" ht="15">
      <c r="A278" s="23" t="s">
        <v>4320</v>
      </c>
      <c r="B278" s="532">
        <v>83</v>
      </c>
      <c r="C278" s="532">
        <v>88</v>
      </c>
      <c r="D278" s="532">
        <v>95</v>
      </c>
      <c r="E278" s="532">
        <v>112</v>
      </c>
      <c r="F278" s="532">
        <v>0</v>
      </c>
      <c r="G278" s="532">
        <v>0</v>
      </c>
      <c r="H278" s="532">
        <v>0</v>
      </c>
      <c r="I278" s="532">
        <v>0</v>
      </c>
      <c r="J278" s="532">
        <v>0</v>
      </c>
      <c r="K278" s="532">
        <v>0</v>
      </c>
      <c r="L278" s="532">
        <v>0</v>
      </c>
      <c r="M278" s="532">
        <v>0</v>
      </c>
      <c r="N278" s="435">
        <f t="shared" si="4"/>
        <v>378</v>
      </c>
    </row>
    <row r="279" spans="1:14" ht="15">
      <c r="A279" s="23" t="s">
        <v>4321</v>
      </c>
      <c r="B279" s="532">
        <v>76</v>
      </c>
      <c r="C279" s="532">
        <v>82</v>
      </c>
      <c r="D279" s="532">
        <v>76</v>
      </c>
      <c r="E279" s="532">
        <v>85</v>
      </c>
      <c r="F279" s="532">
        <v>0</v>
      </c>
      <c r="G279" s="532">
        <v>0</v>
      </c>
      <c r="H279" s="532">
        <v>0</v>
      </c>
      <c r="I279" s="532">
        <v>0</v>
      </c>
      <c r="J279" s="532">
        <v>0</v>
      </c>
      <c r="K279" s="532">
        <v>0</v>
      </c>
      <c r="L279" s="532">
        <v>0</v>
      </c>
      <c r="M279" s="532">
        <v>0</v>
      </c>
      <c r="N279" s="435">
        <f t="shared" si="4"/>
        <v>319</v>
      </c>
    </row>
    <row r="280" spans="1:14" ht="15">
      <c r="A280" s="23" t="s">
        <v>4322</v>
      </c>
      <c r="B280" s="532">
        <v>0</v>
      </c>
      <c r="C280" s="532">
        <v>0</v>
      </c>
      <c r="D280" s="532">
        <v>0</v>
      </c>
      <c r="E280" s="532">
        <v>0</v>
      </c>
      <c r="F280" s="532">
        <v>286</v>
      </c>
      <c r="G280" s="532">
        <v>305</v>
      </c>
      <c r="H280" s="532">
        <v>297</v>
      </c>
      <c r="I280" s="532">
        <v>321</v>
      </c>
      <c r="J280" s="532">
        <v>256</v>
      </c>
      <c r="K280" s="532">
        <v>283</v>
      </c>
      <c r="L280" s="532">
        <v>282</v>
      </c>
      <c r="M280" s="532">
        <v>306</v>
      </c>
      <c r="N280" s="435">
        <f t="shared" si="4"/>
        <v>2336</v>
      </c>
    </row>
    <row r="281" spans="1:14" ht="15">
      <c r="A281" s="23" t="s">
        <v>4323</v>
      </c>
      <c r="B281" s="532">
        <v>0</v>
      </c>
      <c r="C281" s="532">
        <v>0</v>
      </c>
      <c r="D281" s="532">
        <v>0</v>
      </c>
      <c r="E281" s="532">
        <v>0</v>
      </c>
      <c r="F281" s="532">
        <v>68</v>
      </c>
      <c r="G281" s="532">
        <v>57</v>
      </c>
      <c r="H281" s="532">
        <v>68</v>
      </c>
      <c r="I281" s="532">
        <v>63</v>
      </c>
      <c r="J281" s="532">
        <v>53</v>
      </c>
      <c r="K281" s="532">
        <v>53</v>
      </c>
      <c r="L281" s="532">
        <v>58</v>
      </c>
      <c r="M281" s="532">
        <v>65</v>
      </c>
      <c r="N281" s="435">
        <f t="shared" si="4"/>
        <v>485</v>
      </c>
    </row>
    <row r="282" spans="1:14" ht="15">
      <c r="A282" s="23" t="s">
        <v>4324</v>
      </c>
      <c r="B282" s="532">
        <v>53</v>
      </c>
      <c r="C282" s="532">
        <v>68</v>
      </c>
      <c r="D282" s="532">
        <v>68</v>
      </c>
      <c r="E282" s="532">
        <v>72</v>
      </c>
      <c r="F282" s="532">
        <v>0</v>
      </c>
      <c r="G282" s="532">
        <v>1</v>
      </c>
      <c r="H282" s="532">
        <v>1</v>
      </c>
      <c r="I282" s="532">
        <v>0</v>
      </c>
      <c r="J282" s="532">
        <v>0</v>
      </c>
      <c r="K282" s="532">
        <v>0</v>
      </c>
      <c r="L282" s="532">
        <v>0</v>
      </c>
      <c r="M282" s="532">
        <v>0</v>
      </c>
      <c r="N282" s="435">
        <f t="shared" si="4"/>
        <v>263</v>
      </c>
    </row>
    <row r="283" spans="1:14" ht="15">
      <c r="A283" s="23" t="s">
        <v>4325</v>
      </c>
      <c r="B283" s="532">
        <v>64</v>
      </c>
      <c r="C283" s="532">
        <v>61</v>
      </c>
      <c r="D283" s="532">
        <v>51</v>
      </c>
      <c r="E283" s="532">
        <v>58</v>
      </c>
      <c r="F283" s="532">
        <v>0</v>
      </c>
      <c r="G283" s="532">
        <v>0</v>
      </c>
      <c r="H283" s="532">
        <v>0</v>
      </c>
      <c r="I283" s="532">
        <v>0</v>
      </c>
      <c r="J283" s="532">
        <v>0</v>
      </c>
      <c r="K283" s="532">
        <v>0</v>
      </c>
      <c r="L283" s="532">
        <v>0</v>
      </c>
      <c r="M283" s="532">
        <v>0</v>
      </c>
      <c r="N283" s="435">
        <f t="shared" si="4"/>
        <v>234</v>
      </c>
    </row>
    <row r="284" spans="1:14" ht="15">
      <c r="A284" s="23" t="s">
        <v>4326</v>
      </c>
      <c r="B284" s="532">
        <v>0</v>
      </c>
      <c r="C284" s="532">
        <v>0</v>
      </c>
      <c r="D284" s="532">
        <v>0</v>
      </c>
      <c r="E284" s="532">
        <v>0</v>
      </c>
      <c r="F284" s="532">
        <v>51</v>
      </c>
      <c r="G284" s="532">
        <v>65</v>
      </c>
      <c r="H284" s="532">
        <v>66</v>
      </c>
      <c r="I284" s="532">
        <v>50</v>
      </c>
      <c r="J284" s="532">
        <v>54</v>
      </c>
      <c r="K284" s="532">
        <v>67</v>
      </c>
      <c r="L284" s="532">
        <v>55</v>
      </c>
      <c r="M284" s="532">
        <v>68</v>
      </c>
      <c r="N284" s="435">
        <f t="shared" si="4"/>
        <v>476</v>
      </c>
    </row>
    <row r="285" spans="1:14" ht="15">
      <c r="A285" s="23" t="s">
        <v>4327</v>
      </c>
      <c r="B285" s="532">
        <v>0</v>
      </c>
      <c r="C285" s="532">
        <v>0</v>
      </c>
      <c r="D285" s="532">
        <v>0</v>
      </c>
      <c r="E285" s="532">
        <v>0</v>
      </c>
      <c r="F285" s="532">
        <v>45</v>
      </c>
      <c r="G285" s="532">
        <v>40</v>
      </c>
      <c r="H285" s="532">
        <v>46</v>
      </c>
      <c r="I285" s="532">
        <v>33</v>
      </c>
      <c r="J285" s="532">
        <v>51</v>
      </c>
      <c r="K285" s="532">
        <v>41</v>
      </c>
      <c r="L285" s="532">
        <v>35</v>
      </c>
      <c r="M285" s="532">
        <v>35</v>
      </c>
      <c r="N285" s="435">
        <f t="shared" si="4"/>
        <v>326</v>
      </c>
    </row>
    <row r="286" spans="1:14" ht="15">
      <c r="A286" s="23" t="s">
        <v>4328</v>
      </c>
      <c r="B286" s="532">
        <v>49</v>
      </c>
      <c r="C286" s="532">
        <v>43</v>
      </c>
      <c r="D286" s="532">
        <v>50</v>
      </c>
      <c r="E286" s="532">
        <v>46</v>
      </c>
      <c r="F286" s="532">
        <v>0</v>
      </c>
      <c r="G286" s="532">
        <v>0</v>
      </c>
      <c r="H286" s="532">
        <v>0</v>
      </c>
      <c r="I286" s="532">
        <v>0</v>
      </c>
      <c r="J286" s="532">
        <v>0</v>
      </c>
      <c r="K286" s="532">
        <v>0</v>
      </c>
      <c r="L286" s="532">
        <v>0</v>
      </c>
      <c r="M286" s="532">
        <v>0</v>
      </c>
      <c r="N286" s="435">
        <f t="shared" si="4"/>
        <v>188</v>
      </c>
    </row>
    <row r="287" spans="1:14" ht="15">
      <c r="A287" s="23" t="s">
        <v>4329</v>
      </c>
      <c r="B287" s="532">
        <v>0</v>
      </c>
      <c r="C287" s="532">
        <v>0</v>
      </c>
      <c r="D287" s="532">
        <v>0</v>
      </c>
      <c r="E287" s="532">
        <v>0</v>
      </c>
      <c r="F287" s="532">
        <v>59</v>
      </c>
      <c r="G287" s="532">
        <v>78</v>
      </c>
      <c r="H287" s="532">
        <v>46</v>
      </c>
      <c r="I287" s="532">
        <v>72</v>
      </c>
      <c r="J287" s="532">
        <v>61</v>
      </c>
      <c r="K287" s="532">
        <v>62</v>
      </c>
      <c r="L287" s="532">
        <v>63</v>
      </c>
      <c r="M287" s="532">
        <v>56</v>
      </c>
      <c r="N287" s="435">
        <f t="shared" si="4"/>
        <v>497</v>
      </c>
    </row>
    <row r="288" spans="1:14" ht="15">
      <c r="A288" s="23" t="s">
        <v>4330</v>
      </c>
      <c r="B288" s="532">
        <v>39</v>
      </c>
      <c r="C288" s="532">
        <v>57</v>
      </c>
      <c r="D288" s="532">
        <v>52</v>
      </c>
      <c r="E288" s="532">
        <v>52</v>
      </c>
      <c r="F288" s="532">
        <v>0</v>
      </c>
      <c r="G288" s="532">
        <v>0</v>
      </c>
      <c r="H288" s="532">
        <v>0</v>
      </c>
      <c r="I288" s="532">
        <v>0</v>
      </c>
      <c r="J288" s="532">
        <v>0</v>
      </c>
      <c r="K288" s="532">
        <v>0</v>
      </c>
      <c r="L288" s="532">
        <v>0</v>
      </c>
      <c r="M288" s="532">
        <v>0</v>
      </c>
      <c r="N288" s="435">
        <f t="shared" si="4"/>
        <v>200</v>
      </c>
    </row>
    <row r="289" spans="1:14" ht="15">
      <c r="A289" s="23" t="s">
        <v>4331</v>
      </c>
      <c r="B289" s="532">
        <v>15</v>
      </c>
      <c r="C289" s="532">
        <v>19</v>
      </c>
      <c r="D289" s="532">
        <v>13</v>
      </c>
      <c r="E289" s="532">
        <v>12</v>
      </c>
      <c r="F289" s="532">
        <v>12</v>
      </c>
      <c r="G289" s="532">
        <v>9</v>
      </c>
      <c r="H289" s="532">
        <v>14</v>
      </c>
      <c r="I289" s="532">
        <v>11</v>
      </c>
      <c r="J289" s="532">
        <v>7</v>
      </c>
      <c r="K289" s="532">
        <v>10</v>
      </c>
      <c r="L289" s="532">
        <v>6</v>
      </c>
      <c r="M289" s="532">
        <v>7</v>
      </c>
      <c r="N289" s="435">
        <f t="shared" si="4"/>
        <v>135</v>
      </c>
    </row>
    <row r="290" spans="1:14" ht="15">
      <c r="A290" s="23" t="s">
        <v>4332</v>
      </c>
      <c r="B290" s="532">
        <v>0</v>
      </c>
      <c r="C290" s="532">
        <v>0</v>
      </c>
      <c r="D290" s="532">
        <v>0</v>
      </c>
      <c r="E290" s="532">
        <v>0</v>
      </c>
      <c r="F290" s="532">
        <v>0</v>
      </c>
      <c r="G290" s="532">
        <v>0</v>
      </c>
      <c r="H290" s="532">
        <v>24</v>
      </c>
      <c r="I290" s="532">
        <v>78</v>
      </c>
      <c r="J290" s="532">
        <v>23</v>
      </c>
      <c r="K290" s="532">
        <v>106</v>
      </c>
      <c r="L290" s="532">
        <v>21</v>
      </c>
      <c r="M290" s="532">
        <v>89</v>
      </c>
      <c r="N290" s="435">
        <f t="shared" si="4"/>
        <v>341</v>
      </c>
    </row>
    <row r="291" spans="1:14" ht="15">
      <c r="A291" s="23" t="s">
        <v>4333</v>
      </c>
      <c r="B291" s="532">
        <v>26</v>
      </c>
      <c r="C291" s="532">
        <v>33</v>
      </c>
      <c r="D291" s="532">
        <v>35</v>
      </c>
      <c r="E291" s="532">
        <v>40</v>
      </c>
      <c r="F291" s="532">
        <v>0</v>
      </c>
      <c r="G291" s="532">
        <v>0</v>
      </c>
      <c r="H291" s="532">
        <v>0</v>
      </c>
      <c r="I291" s="532">
        <v>0</v>
      </c>
      <c r="J291" s="532">
        <v>0</v>
      </c>
      <c r="K291" s="532">
        <v>0</v>
      </c>
      <c r="L291" s="532">
        <v>0</v>
      </c>
      <c r="M291" s="532">
        <v>0</v>
      </c>
      <c r="N291" s="435">
        <f t="shared" si="4"/>
        <v>134</v>
      </c>
    </row>
    <row r="292" spans="1:14" ht="15">
      <c r="A292" s="23" t="s">
        <v>4334</v>
      </c>
      <c r="B292" s="532">
        <v>0</v>
      </c>
      <c r="C292" s="532">
        <v>0</v>
      </c>
      <c r="D292" s="532">
        <v>0</v>
      </c>
      <c r="E292" s="532">
        <v>0</v>
      </c>
      <c r="F292" s="532">
        <v>40</v>
      </c>
      <c r="G292" s="532">
        <v>32</v>
      </c>
      <c r="H292" s="532">
        <v>41</v>
      </c>
      <c r="I292" s="532">
        <v>38</v>
      </c>
      <c r="J292" s="532">
        <v>33</v>
      </c>
      <c r="K292" s="532">
        <v>32</v>
      </c>
      <c r="L292" s="532">
        <v>34</v>
      </c>
      <c r="M292" s="532">
        <v>42</v>
      </c>
      <c r="N292" s="435">
        <f t="shared" si="4"/>
        <v>292</v>
      </c>
    </row>
    <row r="293" spans="1:14" ht="15">
      <c r="A293" s="23" t="s">
        <v>4335</v>
      </c>
      <c r="B293" s="532">
        <v>45</v>
      </c>
      <c r="C293" s="532">
        <v>35</v>
      </c>
      <c r="D293" s="532">
        <v>33</v>
      </c>
      <c r="E293" s="532">
        <v>50</v>
      </c>
      <c r="F293" s="532">
        <v>29</v>
      </c>
      <c r="G293" s="532">
        <v>43</v>
      </c>
      <c r="H293" s="532">
        <v>38</v>
      </c>
      <c r="I293" s="532">
        <v>43</v>
      </c>
      <c r="J293" s="532">
        <v>35</v>
      </c>
      <c r="K293" s="532">
        <v>43</v>
      </c>
      <c r="L293" s="532">
        <v>41</v>
      </c>
      <c r="M293" s="532">
        <v>38</v>
      </c>
      <c r="N293" s="435">
        <f t="shared" si="4"/>
        <v>473</v>
      </c>
    </row>
    <row r="294" spans="1:14" ht="15">
      <c r="A294" s="23" t="s">
        <v>4336</v>
      </c>
      <c r="B294" s="532">
        <v>20</v>
      </c>
      <c r="C294" s="532">
        <v>27</v>
      </c>
      <c r="D294" s="532">
        <v>21</v>
      </c>
      <c r="E294" s="532">
        <v>19</v>
      </c>
      <c r="F294" s="532">
        <v>17</v>
      </c>
      <c r="G294" s="532">
        <v>25</v>
      </c>
      <c r="H294" s="532">
        <v>18</v>
      </c>
      <c r="I294" s="532">
        <v>22</v>
      </c>
      <c r="J294" s="532">
        <v>20</v>
      </c>
      <c r="K294" s="532">
        <v>26</v>
      </c>
      <c r="L294" s="532">
        <v>27</v>
      </c>
      <c r="M294" s="532">
        <v>17</v>
      </c>
      <c r="N294" s="435">
        <f t="shared" si="4"/>
        <v>259</v>
      </c>
    </row>
    <row r="295" spans="1:14" ht="15">
      <c r="A295" s="23" t="s">
        <v>4337</v>
      </c>
      <c r="B295" s="532">
        <v>89</v>
      </c>
      <c r="C295" s="532">
        <v>83</v>
      </c>
      <c r="D295" s="532">
        <v>87</v>
      </c>
      <c r="E295" s="532">
        <v>97</v>
      </c>
      <c r="F295" s="532">
        <v>0</v>
      </c>
      <c r="G295" s="532">
        <v>0</v>
      </c>
      <c r="H295" s="532">
        <v>0</v>
      </c>
      <c r="I295" s="532">
        <v>0</v>
      </c>
      <c r="J295" s="532">
        <v>0</v>
      </c>
      <c r="K295" s="532">
        <v>0</v>
      </c>
      <c r="L295" s="532">
        <v>0</v>
      </c>
      <c r="M295" s="532">
        <v>0</v>
      </c>
      <c r="N295" s="435">
        <f t="shared" si="4"/>
        <v>356</v>
      </c>
    </row>
    <row r="296" spans="1:14" ht="15">
      <c r="A296" s="23" t="s">
        <v>4338</v>
      </c>
      <c r="B296" s="532">
        <v>0</v>
      </c>
      <c r="C296" s="532">
        <v>0</v>
      </c>
      <c r="D296" s="532">
        <v>1</v>
      </c>
      <c r="E296" s="532">
        <v>1</v>
      </c>
      <c r="F296" s="532">
        <v>90</v>
      </c>
      <c r="G296" s="532">
        <v>119</v>
      </c>
      <c r="H296" s="532">
        <v>91</v>
      </c>
      <c r="I296" s="532">
        <v>87</v>
      </c>
      <c r="J296" s="532">
        <v>84</v>
      </c>
      <c r="K296" s="532">
        <v>111</v>
      </c>
      <c r="L296" s="532">
        <v>83</v>
      </c>
      <c r="M296" s="532">
        <v>97</v>
      </c>
      <c r="N296" s="435">
        <f t="shared" si="4"/>
        <v>764</v>
      </c>
    </row>
    <row r="297" spans="1:14" ht="15">
      <c r="A297" s="23" t="s">
        <v>4339</v>
      </c>
      <c r="B297" s="532">
        <v>29</v>
      </c>
      <c r="C297" s="532">
        <v>18</v>
      </c>
      <c r="D297" s="532">
        <v>37</v>
      </c>
      <c r="E297" s="532">
        <v>27</v>
      </c>
      <c r="F297" s="532">
        <v>30</v>
      </c>
      <c r="G297" s="532">
        <v>29</v>
      </c>
      <c r="H297" s="532">
        <v>20</v>
      </c>
      <c r="I297" s="532">
        <v>29</v>
      </c>
      <c r="J297" s="532">
        <v>28</v>
      </c>
      <c r="K297" s="532">
        <v>28</v>
      </c>
      <c r="L297" s="532">
        <v>31</v>
      </c>
      <c r="M297" s="532">
        <v>24</v>
      </c>
      <c r="N297" s="435">
        <f t="shared" si="4"/>
        <v>330</v>
      </c>
    </row>
    <row r="298" spans="1:14" ht="15">
      <c r="A298" s="23" t="s">
        <v>4340</v>
      </c>
      <c r="B298" s="532">
        <v>28</v>
      </c>
      <c r="C298" s="532">
        <v>25</v>
      </c>
      <c r="D298" s="532">
        <v>34</v>
      </c>
      <c r="E298" s="532">
        <v>30</v>
      </c>
      <c r="F298" s="532">
        <v>37</v>
      </c>
      <c r="G298" s="532">
        <v>36</v>
      </c>
      <c r="H298" s="532">
        <v>35</v>
      </c>
      <c r="I298" s="532">
        <v>38</v>
      </c>
      <c r="J298" s="532">
        <v>44</v>
      </c>
      <c r="K298" s="532">
        <v>28</v>
      </c>
      <c r="L298" s="532">
        <v>38</v>
      </c>
      <c r="M298" s="532">
        <v>22</v>
      </c>
      <c r="N298" s="435">
        <f t="shared" si="4"/>
        <v>395</v>
      </c>
    </row>
    <row r="299" spans="1:14" ht="15">
      <c r="A299" s="23" t="s">
        <v>4341</v>
      </c>
      <c r="B299" s="532">
        <v>0</v>
      </c>
      <c r="C299" s="532">
        <v>0</v>
      </c>
      <c r="D299" s="532">
        <v>0</v>
      </c>
      <c r="E299" s="532">
        <v>0</v>
      </c>
      <c r="F299" s="532">
        <v>1</v>
      </c>
      <c r="G299" s="532">
        <v>1</v>
      </c>
      <c r="H299" s="532">
        <v>57</v>
      </c>
      <c r="I299" s="532">
        <v>92</v>
      </c>
      <c r="J299" s="532">
        <v>37</v>
      </c>
      <c r="K299" s="532">
        <v>58</v>
      </c>
      <c r="L299" s="532">
        <v>38</v>
      </c>
      <c r="M299" s="532">
        <v>53</v>
      </c>
      <c r="N299" s="435">
        <f t="shared" si="4"/>
        <v>337</v>
      </c>
    </row>
    <row r="300" spans="1:14" ht="15">
      <c r="A300" s="23" t="s">
        <v>4342</v>
      </c>
      <c r="B300" s="532">
        <v>30</v>
      </c>
      <c r="C300" s="532">
        <v>34</v>
      </c>
      <c r="D300" s="532">
        <v>33</v>
      </c>
      <c r="E300" s="532">
        <v>30</v>
      </c>
      <c r="F300" s="532">
        <v>30</v>
      </c>
      <c r="G300" s="532">
        <v>32</v>
      </c>
      <c r="H300" s="532">
        <v>40</v>
      </c>
      <c r="I300" s="532">
        <v>42</v>
      </c>
      <c r="J300" s="532">
        <v>27</v>
      </c>
      <c r="K300" s="532">
        <v>35</v>
      </c>
      <c r="L300" s="532">
        <v>37</v>
      </c>
      <c r="M300" s="532">
        <v>30</v>
      </c>
      <c r="N300" s="435">
        <f t="shared" si="4"/>
        <v>400</v>
      </c>
    </row>
    <row r="301" spans="1:14" ht="15">
      <c r="A301" s="23" t="s">
        <v>4343</v>
      </c>
      <c r="B301" s="532">
        <v>44</v>
      </c>
      <c r="C301" s="532">
        <v>36</v>
      </c>
      <c r="D301" s="532">
        <v>31</v>
      </c>
      <c r="E301" s="532">
        <v>46</v>
      </c>
      <c r="F301" s="532">
        <v>42</v>
      </c>
      <c r="G301" s="532">
        <v>33</v>
      </c>
      <c r="H301" s="532">
        <v>44</v>
      </c>
      <c r="I301" s="532">
        <v>42</v>
      </c>
      <c r="J301" s="532">
        <v>43</v>
      </c>
      <c r="K301" s="532">
        <v>42</v>
      </c>
      <c r="L301" s="532">
        <v>37</v>
      </c>
      <c r="M301" s="532">
        <v>40</v>
      </c>
      <c r="N301" s="435">
        <f t="shared" si="4"/>
        <v>480</v>
      </c>
    </row>
    <row r="302" spans="1:14" ht="15">
      <c r="A302" s="23" t="s">
        <v>4344</v>
      </c>
      <c r="B302" s="532">
        <v>21</v>
      </c>
      <c r="C302" s="532">
        <v>18</v>
      </c>
      <c r="D302" s="532">
        <v>24</v>
      </c>
      <c r="E302" s="532">
        <v>25</v>
      </c>
      <c r="F302" s="532">
        <v>15</v>
      </c>
      <c r="G302" s="532">
        <v>33</v>
      </c>
      <c r="H302" s="532">
        <v>21</v>
      </c>
      <c r="I302" s="532">
        <v>21</v>
      </c>
      <c r="J302" s="532">
        <v>17</v>
      </c>
      <c r="K302" s="532">
        <v>29</v>
      </c>
      <c r="L302" s="532">
        <v>34</v>
      </c>
      <c r="M302" s="532">
        <v>27</v>
      </c>
      <c r="N302" s="435">
        <f t="shared" si="4"/>
        <v>285</v>
      </c>
    </row>
    <row r="303" spans="1:14" ht="15">
      <c r="A303" s="23" t="s">
        <v>4345</v>
      </c>
      <c r="B303" s="532">
        <v>30</v>
      </c>
      <c r="C303" s="532">
        <v>31</v>
      </c>
      <c r="D303" s="532">
        <v>34</v>
      </c>
      <c r="E303" s="532">
        <v>63</v>
      </c>
      <c r="F303" s="532">
        <v>37</v>
      </c>
      <c r="G303" s="532">
        <v>29</v>
      </c>
      <c r="H303" s="532">
        <v>53</v>
      </c>
      <c r="I303" s="532">
        <v>46</v>
      </c>
      <c r="J303" s="532">
        <v>48</v>
      </c>
      <c r="K303" s="532">
        <v>36</v>
      </c>
      <c r="L303" s="532">
        <v>47</v>
      </c>
      <c r="M303" s="532">
        <v>35</v>
      </c>
      <c r="N303" s="435">
        <f t="shared" si="4"/>
        <v>489</v>
      </c>
    </row>
    <row r="304" spans="1:14" ht="15">
      <c r="A304" s="23" t="s">
        <v>4346</v>
      </c>
      <c r="B304" s="532">
        <v>16</v>
      </c>
      <c r="C304" s="532">
        <v>14</v>
      </c>
      <c r="D304" s="532">
        <v>20</v>
      </c>
      <c r="E304" s="532">
        <v>22</v>
      </c>
      <c r="F304" s="532">
        <v>20</v>
      </c>
      <c r="G304" s="532">
        <v>26</v>
      </c>
      <c r="H304" s="532">
        <v>15</v>
      </c>
      <c r="I304" s="532">
        <v>24</v>
      </c>
      <c r="J304" s="532">
        <v>23</v>
      </c>
      <c r="K304" s="532">
        <v>31</v>
      </c>
      <c r="L304" s="532">
        <v>18</v>
      </c>
      <c r="M304" s="532">
        <v>28</v>
      </c>
      <c r="N304" s="435">
        <f t="shared" si="4"/>
        <v>257</v>
      </c>
    </row>
    <row r="305" spans="1:14" ht="15">
      <c r="A305" s="23" t="s">
        <v>4347</v>
      </c>
      <c r="B305" s="532">
        <v>161</v>
      </c>
      <c r="C305" s="532">
        <v>150</v>
      </c>
      <c r="D305" s="532">
        <v>138</v>
      </c>
      <c r="E305" s="532">
        <v>146</v>
      </c>
      <c r="F305" s="532">
        <v>1</v>
      </c>
      <c r="G305" s="532">
        <v>0</v>
      </c>
      <c r="H305" s="532">
        <v>0</v>
      </c>
      <c r="I305" s="532">
        <v>0</v>
      </c>
      <c r="J305" s="532">
        <v>0</v>
      </c>
      <c r="K305" s="532">
        <v>0</v>
      </c>
      <c r="L305" s="532">
        <v>0</v>
      </c>
      <c r="M305" s="532">
        <v>0</v>
      </c>
      <c r="N305" s="435">
        <f t="shared" si="4"/>
        <v>596</v>
      </c>
    </row>
    <row r="306" spans="1:14" ht="15">
      <c r="A306" s="23" t="s">
        <v>4348</v>
      </c>
      <c r="B306" s="532">
        <v>1</v>
      </c>
      <c r="C306" s="532">
        <v>0</v>
      </c>
      <c r="D306" s="532">
        <v>0</v>
      </c>
      <c r="E306" s="532">
        <v>0</v>
      </c>
      <c r="F306" s="532">
        <v>139</v>
      </c>
      <c r="G306" s="532">
        <v>143</v>
      </c>
      <c r="H306" s="532">
        <v>119</v>
      </c>
      <c r="I306" s="532">
        <v>126</v>
      </c>
      <c r="J306" s="532">
        <v>147</v>
      </c>
      <c r="K306" s="532">
        <v>119</v>
      </c>
      <c r="L306" s="532">
        <v>138</v>
      </c>
      <c r="M306" s="532">
        <v>131</v>
      </c>
      <c r="N306" s="435">
        <f t="shared" si="4"/>
        <v>1063</v>
      </c>
    </row>
    <row r="307" spans="1:14" ht="15">
      <c r="A307" s="23" t="s">
        <v>4349</v>
      </c>
      <c r="B307" s="532">
        <v>5</v>
      </c>
      <c r="C307" s="532">
        <v>15</v>
      </c>
      <c r="D307" s="532">
        <v>10</v>
      </c>
      <c r="E307" s="532">
        <v>12</v>
      </c>
      <c r="F307" s="532">
        <v>5</v>
      </c>
      <c r="G307" s="532">
        <v>7</v>
      </c>
      <c r="H307" s="532">
        <v>16</v>
      </c>
      <c r="I307" s="532">
        <v>7</v>
      </c>
      <c r="J307" s="532">
        <v>6</v>
      </c>
      <c r="K307" s="532">
        <v>4</v>
      </c>
      <c r="L307" s="532">
        <v>6</v>
      </c>
      <c r="M307" s="532">
        <v>11</v>
      </c>
      <c r="N307" s="435">
        <f t="shared" si="4"/>
        <v>104</v>
      </c>
    </row>
    <row r="308" spans="1:14" ht="15">
      <c r="A308" s="23" t="s">
        <v>4350</v>
      </c>
      <c r="B308" s="532">
        <v>8</v>
      </c>
      <c r="C308" s="532">
        <v>11</v>
      </c>
      <c r="D308" s="532">
        <v>4</v>
      </c>
      <c r="E308" s="532">
        <v>10</v>
      </c>
      <c r="F308" s="532">
        <v>12</v>
      </c>
      <c r="G308" s="532">
        <v>9</v>
      </c>
      <c r="H308" s="532">
        <v>12</v>
      </c>
      <c r="I308" s="532">
        <v>8</v>
      </c>
      <c r="J308" s="532">
        <v>8</v>
      </c>
      <c r="K308" s="532">
        <v>9</v>
      </c>
      <c r="L308" s="532">
        <v>17</v>
      </c>
      <c r="M308" s="532">
        <v>14</v>
      </c>
      <c r="N308" s="435">
        <f t="shared" si="4"/>
        <v>122</v>
      </c>
    </row>
    <row r="309" spans="1:14" ht="15">
      <c r="A309" s="23" t="s">
        <v>4351</v>
      </c>
      <c r="B309" s="532">
        <v>49</v>
      </c>
      <c r="C309" s="532">
        <v>40</v>
      </c>
      <c r="D309" s="532">
        <v>26</v>
      </c>
      <c r="E309" s="532">
        <v>46</v>
      </c>
      <c r="F309" s="532">
        <v>22</v>
      </c>
      <c r="G309" s="532">
        <v>36</v>
      </c>
      <c r="H309" s="532">
        <v>42</v>
      </c>
      <c r="I309" s="532">
        <v>32</v>
      </c>
      <c r="J309" s="532">
        <v>38</v>
      </c>
      <c r="K309" s="532">
        <v>51</v>
      </c>
      <c r="L309" s="532">
        <v>25</v>
      </c>
      <c r="M309" s="532">
        <v>35</v>
      </c>
      <c r="N309" s="435">
        <f t="shared" si="4"/>
        <v>442</v>
      </c>
    </row>
    <row r="310" spans="1:14" ht="15">
      <c r="A310" s="23" t="s">
        <v>10800</v>
      </c>
      <c r="B310" s="532">
        <v>0</v>
      </c>
      <c r="C310" s="532">
        <v>2</v>
      </c>
      <c r="D310" s="532">
        <v>0</v>
      </c>
      <c r="E310" s="532">
        <v>0</v>
      </c>
      <c r="F310" s="532">
        <v>0</v>
      </c>
      <c r="G310" s="532">
        <v>0</v>
      </c>
      <c r="H310" s="532">
        <v>0</v>
      </c>
      <c r="I310" s="532">
        <v>0</v>
      </c>
      <c r="J310" s="532">
        <v>0</v>
      </c>
      <c r="K310" s="532">
        <v>0</v>
      </c>
      <c r="L310" s="532">
        <v>0</v>
      </c>
      <c r="M310" s="532">
        <v>0</v>
      </c>
      <c r="N310" s="435">
        <f t="shared" si="4"/>
        <v>2</v>
      </c>
    </row>
    <row r="311" spans="1:14" ht="15">
      <c r="A311" s="23" t="s">
        <v>4352</v>
      </c>
      <c r="B311" s="532">
        <v>63</v>
      </c>
      <c r="C311" s="532">
        <v>68</v>
      </c>
      <c r="D311" s="532">
        <v>64</v>
      </c>
      <c r="E311" s="532">
        <v>83</v>
      </c>
      <c r="F311" s="532">
        <v>47</v>
      </c>
      <c r="G311" s="532">
        <v>49</v>
      </c>
      <c r="H311" s="532">
        <v>58</v>
      </c>
      <c r="I311" s="532">
        <v>55</v>
      </c>
      <c r="J311" s="532">
        <v>54</v>
      </c>
      <c r="K311" s="532">
        <v>61</v>
      </c>
      <c r="L311" s="532">
        <v>66</v>
      </c>
      <c r="M311" s="532">
        <v>57</v>
      </c>
      <c r="N311" s="435">
        <f t="shared" si="4"/>
        <v>725</v>
      </c>
    </row>
    <row r="312" spans="1:14" ht="15">
      <c r="A312" s="23" t="s">
        <v>4353</v>
      </c>
      <c r="B312" s="532">
        <v>0</v>
      </c>
      <c r="C312" s="532">
        <v>0</v>
      </c>
      <c r="D312" s="532">
        <v>0</v>
      </c>
      <c r="E312" s="532">
        <v>0</v>
      </c>
      <c r="F312" s="532">
        <v>43</v>
      </c>
      <c r="G312" s="532">
        <v>56</v>
      </c>
      <c r="H312" s="532">
        <v>45</v>
      </c>
      <c r="I312" s="532">
        <v>75</v>
      </c>
      <c r="J312" s="532">
        <v>32</v>
      </c>
      <c r="K312" s="532">
        <v>56</v>
      </c>
      <c r="L312" s="532">
        <v>34</v>
      </c>
      <c r="M312" s="532">
        <v>57</v>
      </c>
      <c r="N312" s="435">
        <f t="shared" si="4"/>
        <v>398</v>
      </c>
    </row>
    <row r="313" spans="1:14" ht="15">
      <c r="A313" s="23" t="s">
        <v>4354</v>
      </c>
      <c r="B313" s="532">
        <v>0</v>
      </c>
      <c r="C313" s="532">
        <v>0</v>
      </c>
      <c r="D313" s="532">
        <v>95</v>
      </c>
      <c r="E313" s="532">
        <v>105</v>
      </c>
      <c r="F313" s="532">
        <v>75</v>
      </c>
      <c r="G313" s="532">
        <v>94</v>
      </c>
      <c r="H313" s="532">
        <v>84</v>
      </c>
      <c r="I313" s="532">
        <v>82</v>
      </c>
      <c r="J313" s="532">
        <v>75</v>
      </c>
      <c r="K313" s="532">
        <v>79</v>
      </c>
      <c r="L313" s="532">
        <v>83</v>
      </c>
      <c r="M313" s="532">
        <v>85</v>
      </c>
      <c r="N313" s="435">
        <f t="shared" si="4"/>
        <v>857</v>
      </c>
    </row>
    <row r="314" spans="1:14" ht="15">
      <c r="A314" s="23" t="s">
        <v>4355</v>
      </c>
      <c r="B314" s="532">
        <v>94</v>
      </c>
      <c r="C314" s="532">
        <v>95</v>
      </c>
      <c r="D314" s="532">
        <v>0</v>
      </c>
      <c r="E314" s="532">
        <v>0</v>
      </c>
      <c r="F314" s="532">
        <v>1</v>
      </c>
      <c r="G314" s="532">
        <v>1</v>
      </c>
      <c r="H314" s="532">
        <v>0</v>
      </c>
      <c r="I314" s="532">
        <v>0</v>
      </c>
      <c r="J314" s="532">
        <v>0</v>
      </c>
      <c r="K314" s="532">
        <v>0</v>
      </c>
      <c r="L314" s="532">
        <v>0</v>
      </c>
      <c r="M314" s="532">
        <v>0</v>
      </c>
      <c r="N314" s="435">
        <f t="shared" si="4"/>
        <v>191</v>
      </c>
    </row>
    <row r="315" spans="1:14" ht="15">
      <c r="A315" s="23" t="s">
        <v>4356</v>
      </c>
      <c r="B315" s="532">
        <v>46</v>
      </c>
      <c r="C315" s="532">
        <v>52</v>
      </c>
      <c r="D315" s="532">
        <v>48</v>
      </c>
      <c r="E315" s="532">
        <v>28</v>
      </c>
      <c r="F315" s="532">
        <v>48</v>
      </c>
      <c r="G315" s="532">
        <v>49</v>
      </c>
      <c r="H315" s="532">
        <v>41</v>
      </c>
      <c r="I315" s="532">
        <v>43</v>
      </c>
      <c r="J315" s="532">
        <v>31</v>
      </c>
      <c r="K315" s="532">
        <v>48</v>
      </c>
      <c r="L315" s="532">
        <v>45</v>
      </c>
      <c r="M315" s="532">
        <v>46</v>
      </c>
      <c r="N315" s="435">
        <f t="shared" si="4"/>
        <v>525</v>
      </c>
    </row>
    <row r="316" spans="1:14" ht="15">
      <c r="A316" s="23" t="s">
        <v>4357</v>
      </c>
      <c r="B316" s="532">
        <v>0</v>
      </c>
      <c r="C316" s="532">
        <v>0</v>
      </c>
      <c r="D316" s="532">
        <v>0</v>
      </c>
      <c r="E316" s="532">
        <v>0</v>
      </c>
      <c r="F316" s="532">
        <v>82</v>
      </c>
      <c r="G316" s="532">
        <v>75</v>
      </c>
      <c r="H316" s="532">
        <v>72</v>
      </c>
      <c r="I316" s="532">
        <v>90</v>
      </c>
      <c r="J316" s="532">
        <v>68</v>
      </c>
      <c r="K316" s="532">
        <v>82</v>
      </c>
      <c r="L316" s="532">
        <v>77</v>
      </c>
      <c r="M316" s="532">
        <v>56</v>
      </c>
      <c r="N316" s="435">
        <f t="shared" si="4"/>
        <v>602</v>
      </c>
    </row>
    <row r="317" spans="1:14" ht="15">
      <c r="A317" s="23" t="s">
        <v>4358</v>
      </c>
      <c r="B317" s="532">
        <v>83</v>
      </c>
      <c r="C317" s="532">
        <v>82</v>
      </c>
      <c r="D317" s="532">
        <v>86</v>
      </c>
      <c r="E317" s="532">
        <v>72</v>
      </c>
      <c r="F317" s="532">
        <v>0</v>
      </c>
      <c r="G317" s="532">
        <v>0</v>
      </c>
      <c r="H317" s="532">
        <v>0</v>
      </c>
      <c r="I317" s="532">
        <v>0</v>
      </c>
      <c r="J317" s="532">
        <v>0</v>
      </c>
      <c r="K317" s="532">
        <v>0</v>
      </c>
      <c r="L317" s="532">
        <v>0</v>
      </c>
      <c r="M317" s="532">
        <v>0</v>
      </c>
      <c r="N317" s="435">
        <f t="shared" si="4"/>
        <v>323</v>
      </c>
    </row>
    <row r="318" spans="1:14" ht="15">
      <c r="A318" s="23" t="s">
        <v>4359</v>
      </c>
      <c r="B318" s="532">
        <v>0</v>
      </c>
      <c r="C318" s="532">
        <v>0</v>
      </c>
      <c r="D318" s="532">
        <v>0</v>
      </c>
      <c r="E318" s="532">
        <v>0</v>
      </c>
      <c r="F318" s="532">
        <v>95</v>
      </c>
      <c r="G318" s="532">
        <v>83</v>
      </c>
      <c r="H318" s="532">
        <v>98</v>
      </c>
      <c r="I318" s="532">
        <v>75</v>
      </c>
      <c r="J318" s="532">
        <v>69</v>
      </c>
      <c r="K318" s="532">
        <v>69</v>
      </c>
      <c r="L318" s="532">
        <v>63</v>
      </c>
      <c r="M318" s="532">
        <v>79</v>
      </c>
      <c r="N318" s="435">
        <f t="shared" si="4"/>
        <v>631</v>
      </c>
    </row>
    <row r="319" spans="1:14" ht="15">
      <c r="A319" s="23" t="s">
        <v>4360</v>
      </c>
      <c r="B319" s="532">
        <v>77</v>
      </c>
      <c r="C319" s="532">
        <v>76</v>
      </c>
      <c r="D319" s="532">
        <v>64</v>
      </c>
      <c r="E319" s="532">
        <v>93</v>
      </c>
      <c r="F319" s="532">
        <v>0</v>
      </c>
      <c r="G319" s="532">
        <v>0</v>
      </c>
      <c r="H319" s="532">
        <v>0</v>
      </c>
      <c r="I319" s="532">
        <v>0</v>
      </c>
      <c r="J319" s="532">
        <v>0</v>
      </c>
      <c r="K319" s="532">
        <v>0</v>
      </c>
      <c r="L319" s="532">
        <v>0</v>
      </c>
      <c r="M319" s="532">
        <v>0</v>
      </c>
      <c r="N319" s="435">
        <f t="shared" si="4"/>
        <v>310</v>
      </c>
    </row>
    <row r="320" spans="1:14" ht="15">
      <c r="A320" s="23" t="s">
        <v>4361</v>
      </c>
      <c r="B320" s="532">
        <v>0</v>
      </c>
      <c r="C320" s="532">
        <v>0</v>
      </c>
      <c r="D320" s="532">
        <v>0</v>
      </c>
      <c r="E320" s="532">
        <v>0</v>
      </c>
      <c r="F320" s="532">
        <v>88</v>
      </c>
      <c r="G320" s="532">
        <v>70</v>
      </c>
      <c r="H320" s="532">
        <v>80</v>
      </c>
      <c r="I320" s="532">
        <v>73</v>
      </c>
      <c r="J320" s="532">
        <v>65</v>
      </c>
      <c r="K320" s="532">
        <v>73</v>
      </c>
      <c r="L320" s="532">
        <v>68</v>
      </c>
      <c r="M320" s="532">
        <v>67</v>
      </c>
      <c r="N320" s="435">
        <f t="shared" si="4"/>
        <v>584</v>
      </c>
    </row>
    <row r="321" spans="1:14" ht="15">
      <c r="A321" s="23" t="s">
        <v>4362</v>
      </c>
      <c r="B321" s="532">
        <v>75</v>
      </c>
      <c r="C321" s="532">
        <v>87</v>
      </c>
      <c r="D321" s="532">
        <v>73</v>
      </c>
      <c r="E321" s="532">
        <v>78</v>
      </c>
      <c r="F321" s="532">
        <v>0</v>
      </c>
      <c r="G321" s="532">
        <v>0</v>
      </c>
      <c r="H321" s="532">
        <v>0</v>
      </c>
      <c r="I321" s="532">
        <v>0</v>
      </c>
      <c r="J321" s="532">
        <v>0</v>
      </c>
      <c r="K321" s="532">
        <v>0</v>
      </c>
      <c r="L321" s="532">
        <v>0</v>
      </c>
      <c r="M321" s="532">
        <v>0</v>
      </c>
      <c r="N321" s="435">
        <f t="shared" si="4"/>
        <v>313</v>
      </c>
    </row>
    <row r="322" spans="1:14" ht="15">
      <c r="A322" s="23" t="s">
        <v>4363</v>
      </c>
      <c r="B322" s="532">
        <v>35</v>
      </c>
      <c r="C322" s="532">
        <v>38</v>
      </c>
      <c r="D322" s="532">
        <v>49</v>
      </c>
      <c r="E322" s="532">
        <v>38</v>
      </c>
      <c r="F322" s="532">
        <v>40</v>
      </c>
      <c r="G322" s="532">
        <v>34</v>
      </c>
      <c r="H322" s="532">
        <v>32</v>
      </c>
      <c r="I322" s="532">
        <v>41</v>
      </c>
      <c r="J322" s="532">
        <v>27</v>
      </c>
      <c r="K322" s="532">
        <v>33</v>
      </c>
      <c r="L322" s="532">
        <v>32</v>
      </c>
      <c r="M322" s="532">
        <v>33</v>
      </c>
      <c r="N322" s="435">
        <f t="shared" si="4"/>
        <v>432</v>
      </c>
    </row>
    <row r="323" spans="1:14" ht="15">
      <c r="A323" s="23" t="s">
        <v>4364</v>
      </c>
      <c r="B323" s="532">
        <v>0</v>
      </c>
      <c r="C323" s="532">
        <v>0</v>
      </c>
      <c r="D323" s="532">
        <v>0</v>
      </c>
      <c r="E323" s="532">
        <v>0</v>
      </c>
      <c r="F323" s="532">
        <v>0</v>
      </c>
      <c r="G323" s="532">
        <v>0</v>
      </c>
      <c r="H323" s="532">
        <v>59</v>
      </c>
      <c r="I323" s="532">
        <v>123</v>
      </c>
      <c r="J323" s="532">
        <v>64</v>
      </c>
      <c r="K323" s="532">
        <v>130</v>
      </c>
      <c r="L323" s="532">
        <v>65</v>
      </c>
      <c r="M323" s="532">
        <v>114</v>
      </c>
      <c r="N323" s="435">
        <f t="shared" si="4"/>
        <v>555</v>
      </c>
    </row>
    <row r="324" spans="1:14" ht="15">
      <c r="A324" s="23" t="s">
        <v>4365</v>
      </c>
      <c r="B324" s="532">
        <v>0</v>
      </c>
      <c r="C324" s="532">
        <v>0</v>
      </c>
      <c r="D324" s="532">
        <v>0</v>
      </c>
      <c r="E324" s="532">
        <v>0</v>
      </c>
      <c r="F324" s="532">
        <v>103</v>
      </c>
      <c r="G324" s="532">
        <v>110</v>
      </c>
      <c r="H324" s="532">
        <v>101</v>
      </c>
      <c r="I324" s="532">
        <v>104</v>
      </c>
      <c r="J324" s="532">
        <v>80</v>
      </c>
      <c r="K324" s="532">
        <v>134</v>
      </c>
      <c r="L324" s="532">
        <v>106</v>
      </c>
      <c r="M324" s="532">
        <v>105</v>
      </c>
      <c r="N324" s="435">
        <f t="shared" si="4"/>
        <v>843</v>
      </c>
    </row>
    <row r="325" spans="1:14" ht="15">
      <c r="A325" s="23" t="s">
        <v>10798</v>
      </c>
      <c r="B325" s="532">
        <v>80</v>
      </c>
      <c r="C325" s="532">
        <v>97</v>
      </c>
      <c r="D325" s="532">
        <v>88</v>
      </c>
      <c r="E325" s="532">
        <v>107</v>
      </c>
      <c r="F325" s="532">
        <v>0</v>
      </c>
      <c r="G325" s="532">
        <v>0</v>
      </c>
      <c r="H325" s="532">
        <v>0</v>
      </c>
      <c r="I325" s="532">
        <v>0</v>
      </c>
      <c r="J325" s="532">
        <v>0</v>
      </c>
      <c r="K325" s="532">
        <v>0</v>
      </c>
      <c r="L325" s="532">
        <v>0</v>
      </c>
      <c r="M325" s="532">
        <v>0</v>
      </c>
      <c r="N325" s="435">
        <f t="shared" ref="N325:N388" si="5">SUM(B325:M325)</f>
        <v>372</v>
      </c>
    </row>
    <row r="326" spans="1:14" ht="15">
      <c r="A326" s="23" t="s">
        <v>4366</v>
      </c>
      <c r="B326" s="532">
        <v>83</v>
      </c>
      <c r="C326" s="532">
        <v>71</v>
      </c>
      <c r="D326" s="532">
        <v>77</v>
      </c>
      <c r="E326" s="532">
        <v>72</v>
      </c>
      <c r="F326" s="532">
        <v>0</v>
      </c>
      <c r="G326" s="532">
        <v>0</v>
      </c>
      <c r="H326" s="532">
        <v>0</v>
      </c>
      <c r="I326" s="532">
        <v>0</v>
      </c>
      <c r="J326" s="532">
        <v>0</v>
      </c>
      <c r="K326" s="532">
        <v>0</v>
      </c>
      <c r="L326" s="532">
        <v>0</v>
      </c>
      <c r="M326" s="532">
        <v>0</v>
      </c>
      <c r="N326" s="435">
        <f t="shared" si="5"/>
        <v>303</v>
      </c>
    </row>
    <row r="327" spans="1:14" ht="15">
      <c r="A327" s="23" t="s">
        <v>4367</v>
      </c>
      <c r="B327" s="532">
        <v>0</v>
      </c>
      <c r="C327" s="532">
        <v>0</v>
      </c>
      <c r="D327" s="532">
        <v>0</v>
      </c>
      <c r="E327" s="532">
        <v>0</v>
      </c>
      <c r="F327" s="532">
        <v>75</v>
      </c>
      <c r="G327" s="532">
        <v>58</v>
      </c>
      <c r="H327" s="532">
        <v>78</v>
      </c>
      <c r="I327" s="532">
        <v>76</v>
      </c>
      <c r="J327" s="532">
        <v>75</v>
      </c>
      <c r="K327" s="532">
        <v>72</v>
      </c>
      <c r="L327" s="532">
        <v>62</v>
      </c>
      <c r="M327" s="532">
        <v>67</v>
      </c>
      <c r="N327" s="435">
        <f t="shared" si="5"/>
        <v>563</v>
      </c>
    </row>
    <row r="328" spans="1:14" ht="15">
      <c r="A328" s="23" t="s">
        <v>4368</v>
      </c>
      <c r="B328" s="532">
        <v>0</v>
      </c>
      <c r="C328" s="532">
        <v>0</v>
      </c>
      <c r="D328" s="532">
        <v>0</v>
      </c>
      <c r="E328" s="532">
        <v>0</v>
      </c>
      <c r="F328" s="532">
        <v>29</v>
      </c>
      <c r="G328" s="532">
        <v>39</v>
      </c>
      <c r="H328" s="532">
        <v>145</v>
      </c>
      <c r="I328" s="532">
        <v>209</v>
      </c>
      <c r="J328" s="532">
        <v>118</v>
      </c>
      <c r="K328" s="532">
        <v>241</v>
      </c>
      <c r="L328" s="532">
        <v>111</v>
      </c>
      <c r="M328" s="532">
        <v>196</v>
      </c>
      <c r="N328" s="435">
        <f t="shared" si="5"/>
        <v>1088</v>
      </c>
    </row>
    <row r="329" spans="1:14" ht="15">
      <c r="A329" s="23" t="s">
        <v>4369</v>
      </c>
      <c r="B329" s="532">
        <v>67</v>
      </c>
      <c r="C329" s="532">
        <v>73</v>
      </c>
      <c r="D329" s="532">
        <v>70</v>
      </c>
      <c r="E329" s="532">
        <v>92</v>
      </c>
      <c r="F329" s="532">
        <v>0</v>
      </c>
      <c r="G329" s="532">
        <v>0</v>
      </c>
      <c r="H329" s="532">
        <v>0</v>
      </c>
      <c r="I329" s="532">
        <v>0</v>
      </c>
      <c r="J329" s="532">
        <v>0</v>
      </c>
      <c r="K329" s="532">
        <v>0</v>
      </c>
      <c r="L329" s="532">
        <v>0</v>
      </c>
      <c r="M329" s="532">
        <v>0</v>
      </c>
      <c r="N329" s="435">
        <f t="shared" si="5"/>
        <v>302</v>
      </c>
    </row>
    <row r="330" spans="1:14" ht="15">
      <c r="A330" s="23" t="s">
        <v>4370</v>
      </c>
      <c r="B330" s="532">
        <v>0</v>
      </c>
      <c r="C330" s="532">
        <v>0</v>
      </c>
      <c r="D330" s="532">
        <v>0</v>
      </c>
      <c r="E330" s="532">
        <v>0</v>
      </c>
      <c r="F330" s="532">
        <v>70</v>
      </c>
      <c r="G330" s="532">
        <v>88</v>
      </c>
      <c r="H330" s="532">
        <v>92</v>
      </c>
      <c r="I330" s="532">
        <v>91</v>
      </c>
      <c r="J330" s="532">
        <v>93</v>
      </c>
      <c r="K330" s="532">
        <v>96</v>
      </c>
      <c r="L330" s="532">
        <v>90</v>
      </c>
      <c r="M330" s="532">
        <v>79</v>
      </c>
      <c r="N330" s="435">
        <f t="shared" si="5"/>
        <v>699</v>
      </c>
    </row>
    <row r="331" spans="1:14" ht="15">
      <c r="A331" s="23" t="s">
        <v>4371</v>
      </c>
      <c r="B331" s="532">
        <v>0</v>
      </c>
      <c r="C331" s="532">
        <v>0</v>
      </c>
      <c r="D331" s="532">
        <v>0</v>
      </c>
      <c r="E331" s="532">
        <v>0</v>
      </c>
      <c r="F331" s="532">
        <v>0</v>
      </c>
      <c r="G331" s="532">
        <v>8</v>
      </c>
      <c r="H331" s="532">
        <v>73</v>
      </c>
      <c r="I331" s="532">
        <v>96</v>
      </c>
      <c r="J331" s="532">
        <v>75</v>
      </c>
      <c r="K331" s="532">
        <v>109</v>
      </c>
      <c r="L331" s="532">
        <v>63</v>
      </c>
      <c r="M331" s="532">
        <v>96</v>
      </c>
      <c r="N331" s="435">
        <f t="shared" si="5"/>
        <v>520</v>
      </c>
    </row>
    <row r="332" spans="1:14" ht="15">
      <c r="A332" s="23" t="s">
        <v>4372</v>
      </c>
      <c r="B332" s="532">
        <v>0</v>
      </c>
      <c r="C332" s="532">
        <v>0</v>
      </c>
      <c r="D332" s="532">
        <v>0</v>
      </c>
      <c r="E332" s="532">
        <v>0</v>
      </c>
      <c r="F332" s="532">
        <v>143</v>
      </c>
      <c r="G332" s="532">
        <v>172</v>
      </c>
      <c r="H332" s="532">
        <v>151</v>
      </c>
      <c r="I332" s="532">
        <v>150</v>
      </c>
      <c r="J332" s="532">
        <v>139</v>
      </c>
      <c r="K332" s="532">
        <v>149</v>
      </c>
      <c r="L332" s="532">
        <v>152</v>
      </c>
      <c r="M332" s="532">
        <v>164</v>
      </c>
      <c r="N332" s="435">
        <f t="shared" si="5"/>
        <v>1220</v>
      </c>
    </row>
    <row r="333" spans="1:14" ht="15">
      <c r="A333" s="23" t="s">
        <v>4373</v>
      </c>
      <c r="B333" s="532">
        <v>159</v>
      </c>
      <c r="C333" s="532">
        <v>134</v>
      </c>
      <c r="D333" s="532">
        <v>141</v>
      </c>
      <c r="E333" s="532">
        <v>161</v>
      </c>
      <c r="F333" s="532">
        <v>0</v>
      </c>
      <c r="G333" s="532">
        <v>0</v>
      </c>
      <c r="H333" s="532">
        <v>0</v>
      </c>
      <c r="I333" s="532">
        <v>0</v>
      </c>
      <c r="J333" s="532">
        <v>0</v>
      </c>
      <c r="K333" s="532">
        <v>0</v>
      </c>
      <c r="L333" s="532">
        <v>0</v>
      </c>
      <c r="M333" s="532">
        <v>0</v>
      </c>
      <c r="N333" s="435">
        <f t="shared" si="5"/>
        <v>595</v>
      </c>
    </row>
    <row r="334" spans="1:14" ht="15">
      <c r="A334" s="23" t="s">
        <v>4374</v>
      </c>
      <c r="B334" s="532">
        <v>2</v>
      </c>
      <c r="C334" s="532">
        <v>6</v>
      </c>
      <c r="D334" s="532">
        <v>8</v>
      </c>
      <c r="E334" s="532">
        <v>17</v>
      </c>
      <c r="F334" s="532">
        <v>19</v>
      </c>
      <c r="G334" s="532">
        <v>25</v>
      </c>
      <c r="H334" s="532">
        <v>13</v>
      </c>
      <c r="I334" s="532">
        <v>17</v>
      </c>
      <c r="J334" s="532">
        <v>11</v>
      </c>
      <c r="K334" s="532">
        <v>23</v>
      </c>
      <c r="L334" s="532">
        <v>14</v>
      </c>
      <c r="M334" s="532">
        <v>38</v>
      </c>
      <c r="N334" s="435">
        <f t="shared" si="5"/>
        <v>193</v>
      </c>
    </row>
    <row r="335" spans="1:14" ht="15">
      <c r="A335" s="23" t="s">
        <v>4375</v>
      </c>
      <c r="B335" s="532">
        <v>0</v>
      </c>
      <c r="C335" s="532">
        <v>0</v>
      </c>
      <c r="D335" s="532">
        <v>0</v>
      </c>
      <c r="E335" s="532">
        <v>0</v>
      </c>
      <c r="F335" s="532">
        <v>0</v>
      </c>
      <c r="G335" s="532">
        <v>0</v>
      </c>
      <c r="H335" s="532">
        <v>192</v>
      </c>
      <c r="I335" s="532">
        <v>179</v>
      </c>
      <c r="J335" s="532">
        <v>156</v>
      </c>
      <c r="K335" s="532">
        <v>156</v>
      </c>
      <c r="L335" s="532">
        <v>160</v>
      </c>
      <c r="M335" s="532">
        <v>152</v>
      </c>
      <c r="N335" s="435">
        <f t="shared" si="5"/>
        <v>995</v>
      </c>
    </row>
    <row r="336" spans="1:14" ht="15">
      <c r="A336" s="23" t="s">
        <v>4376</v>
      </c>
      <c r="B336" s="532">
        <v>143</v>
      </c>
      <c r="C336" s="532">
        <v>166</v>
      </c>
      <c r="D336" s="532">
        <v>150</v>
      </c>
      <c r="E336" s="532">
        <v>164</v>
      </c>
      <c r="F336" s="532">
        <v>172</v>
      </c>
      <c r="G336" s="532">
        <v>171</v>
      </c>
      <c r="H336" s="532">
        <v>0</v>
      </c>
      <c r="I336" s="532">
        <v>0</v>
      </c>
      <c r="J336" s="532">
        <v>0</v>
      </c>
      <c r="K336" s="532">
        <v>0</v>
      </c>
      <c r="L336" s="532">
        <v>0</v>
      </c>
      <c r="M336" s="532">
        <v>0</v>
      </c>
      <c r="N336" s="435">
        <f t="shared" si="5"/>
        <v>966</v>
      </c>
    </row>
    <row r="337" spans="1:14" ht="15">
      <c r="A337" s="23" t="s">
        <v>4377</v>
      </c>
      <c r="B337" s="532">
        <v>94</v>
      </c>
      <c r="C337" s="532">
        <v>111</v>
      </c>
      <c r="D337" s="532">
        <v>114</v>
      </c>
      <c r="E337" s="532">
        <v>121</v>
      </c>
      <c r="F337" s="532">
        <v>0</v>
      </c>
      <c r="G337" s="532">
        <v>0</v>
      </c>
      <c r="H337" s="532">
        <v>0</v>
      </c>
      <c r="I337" s="532">
        <v>0</v>
      </c>
      <c r="J337" s="532">
        <v>0</v>
      </c>
      <c r="K337" s="532">
        <v>0</v>
      </c>
      <c r="L337" s="532">
        <v>0</v>
      </c>
      <c r="M337" s="532">
        <v>0</v>
      </c>
      <c r="N337" s="435">
        <f t="shared" si="5"/>
        <v>440</v>
      </c>
    </row>
    <row r="338" spans="1:14" ht="15">
      <c r="A338" s="23" t="s">
        <v>4378</v>
      </c>
      <c r="B338" s="532">
        <v>0</v>
      </c>
      <c r="C338" s="532">
        <v>0</v>
      </c>
      <c r="D338" s="532">
        <v>0</v>
      </c>
      <c r="E338" s="532">
        <v>0</v>
      </c>
      <c r="F338" s="532">
        <v>91</v>
      </c>
      <c r="G338" s="532">
        <v>102</v>
      </c>
      <c r="H338" s="532">
        <v>116</v>
      </c>
      <c r="I338" s="532">
        <v>94</v>
      </c>
      <c r="J338" s="532">
        <v>96</v>
      </c>
      <c r="K338" s="532">
        <v>94</v>
      </c>
      <c r="L338" s="532">
        <v>98</v>
      </c>
      <c r="M338" s="532">
        <v>120</v>
      </c>
      <c r="N338" s="435">
        <f t="shared" si="5"/>
        <v>811</v>
      </c>
    </row>
    <row r="339" spans="1:14" ht="15">
      <c r="A339" s="23" t="s">
        <v>4379</v>
      </c>
      <c r="B339" s="532">
        <v>0</v>
      </c>
      <c r="C339" s="532">
        <v>0</v>
      </c>
      <c r="D339" s="532">
        <v>0</v>
      </c>
      <c r="E339" s="532">
        <v>0</v>
      </c>
      <c r="F339" s="532">
        <v>233</v>
      </c>
      <c r="G339" s="532">
        <v>259</v>
      </c>
      <c r="H339" s="532">
        <v>228</v>
      </c>
      <c r="I339" s="532">
        <v>246</v>
      </c>
      <c r="J339" s="532">
        <v>243</v>
      </c>
      <c r="K339" s="532">
        <v>214</v>
      </c>
      <c r="L339" s="532">
        <v>229</v>
      </c>
      <c r="M339" s="532">
        <v>237</v>
      </c>
      <c r="N339" s="435">
        <f t="shared" si="5"/>
        <v>1889</v>
      </c>
    </row>
    <row r="340" spans="1:14" ht="15">
      <c r="A340" s="23" t="s">
        <v>4380</v>
      </c>
      <c r="B340" s="532">
        <v>71</v>
      </c>
      <c r="C340" s="532">
        <v>82</v>
      </c>
      <c r="D340" s="532">
        <v>68</v>
      </c>
      <c r="E340" s="532">
        <v>84</v>
      </c>
      <c r="F340" s="532">
        <v>0</v>
      </c>
      <c r="G340" s="532">
        <v>0</v>
      </c>
      <c r="H340" s="532">
        <v>0</v>
      </c>
      <c r="I340" s="532">
        <v>1</v>
      </c>
      <c r="J340" s="532">
        <v>1</v>
      </c>
      <c r="K340" s="532">
        <v>0</v>
      </c>
      <c r="L340" s="532">
        <v>0</v>
      </c>
      <c r="M340" s="532">
        <v>0</v>
      </c>
      <c r="N340" s="435">
        <f t="shared" si="5"/>
        <v>307</v>
      </c>
    </row>
    <row r="341" spans="1:14" ht="15">
      <c r="A341" s="23" t="s">
        <v>4381</v>
      </c>
      <c r="B341" s="532">
        <v>85</v>
      </c>
      <c r="C341" s="532">
        <v>81</v>
      </c>
      <c r="D341" s="532">
        <v>83</v>
      </c>
      <c r="E341" s="532">
        <v>68</v>
      </c>
      <c r="F341" s="532">
        <v>0</v>
      </c>
      <c r="G341" s="532">
        <v>0</v>
      </c>
      <c r="H341" s="532">
        <v>0</v>
      </c>
      <c r="I341" s="532">
        <v>0</v>
      </c>
      <c r="J341" s="532">
        <v>0</v>
      </c>
      <c r="K341" s="532">
        <v>0</v>
      </c>
      <c r="L341" s="532">
        <v>0</v>
      </c>
      <c r="M341" s="532">
        <v>0</v>
      </c>
      <c r="N341" s="435">
        <f t="shared" si="5"/>
        <v>317</v>
      </c>
    </row>
    <row r="342" spans="1:14" ht="15">
      <c r="A342" s="23" t="s">
        <v>4382</v>
      </c>
      <c r="B342" s="532">
        <v>83</v>
      </c>
      <c r="C342" s="532">
        <v>75</v>
      </c>
      <c r="D342" s="532">
        <v>74</v>
      </c>
      <c r="E342" s="532">
        <v>82</v>
      </c>
      <c r="F342" s="532">
        <v>0</v>
      </c>
      <c r="G342" s="532">
        <v>0</v>
      </c>
      <c r="H342" s="532">
        <v>0</v>
      </c>
      <c r="I342" s="532">
        <v>0</v>
      </c>
      <c r="J342" s="532">
        <v>0</v>
      </c>
      <c r="K342" s="532">
        <v>0</v>
      </c>
      <c r="L342" s="532">
        <v>0</v>
      </c>
      <c r="M342" s="532">
        <v>0</v>
      </c>
      <c r="N342" s="435">
        <f t="shared" si="5"/>
        <v>314</v>
      </c>
    </row>
    <row r="343" spans="1:14" ht="15">
      <c r="A343" s="23" t="s">
        <v>4383</v>
      </c>
      <c r="B343" s="532">
        <v>0</v>
      </c>
      <c r="C343" s="532">
        <v>0</v>
      </c>
      <c r="D343" s="532">
        <v>0</v>
      </c>
      <c r="E343" s="532">
        <v>0</v>
      </c>
      <c r="F343" s="532">
        <v>34</v>
      </c>
      <c r="G343" s="532">
        <v>31</v>
      </c>
      <c r="H343" s="532">
        <v>40</v>
      </c>
      <c r="I343" s="532">
        <v>32</v>
      </c>
      <c r="J343" s="532">
        <v>24</v>
      </c>
      <c r="K343" s="532">
        <v>24</v>
      </c>
      <c r="L343" s="532">
        <v>29</v>
      </c>
      <c r="M343" s="532">
        <v>34</v>
      </c>
      <c r="N343" s="435">
        <f t="shared" si="5"/>
        <v>248</v>
      </c>
    </row>
    <row r="344" spans="1:14" ht="15">
      <c r="A344" s="23" t="s">
        <v>4384</v>
      </c>
      <c r="B344" s="532">
        <v>41</v>
      </c>
      <c r="C344" s="532">
        <v>47</v>
      </c>
      <c r="D344" s="532">
        <v>33</v>
      </c>
      <c r="E344" s="532">
        <v>32</v>
      </c>
      <c r="F344" s="532">
        <v>0</v>
      </c>
      <c r="G344" s="532">
        <v>0</v>
      </c>
      <c r="H344" s="532">
        <v>0</v>
      </c>
      <c r="I344" s="532">
        <v>0</v>
      </c>
      <c r="J344" s="532">
        <v>0</v>
      </c>
      <c r="K344" s="532">
        <v>0</v>
      </c>
      <c r="L344" s="532">
        <v>0</v>
      </c>
      <c r="M344" s="532">
        <v>0</v>
      </c>
      <c r="N344" s="435">
        <f t="shared" si="5"/>
        <v>153</v>
      </c>
    </row>
    <row r="345" spans="1:14" ht="15">
      <c r="A345" s="23" t="s">
        <v>4385</v>
      </c>
      <c r="B345" s="532">
        <v>0</v>
      </c>
      <c r="C345" s="532">
        <v>0</v>
      </c>
      <c r="D345" s="532">
        <v>0</v>
      </c>
      <c r="E345" s="532">
        <v>0</v>
      </c>
      <c r="F345" s="532">
        <v>164</v>
      </c>
      <c r="G345" s="532">
        <v>160</v>
      </c>
      <c r="H345" s="532">
        <v>159</v>
      </c>
      <c r="I345" s="532">
        <v>170</v>
      </c>
      <c r="J345" s="532">
        <v>139</v>
      </c>
      <c r="K345" s="532">
        <v>189</v>
      </c>
      <c r="L345" s="532">
        <v>133</v>
      </c>
      <c r="M345" s="532">
        <v>137</v>
      </c>
      <c r="N345" s="435">
        <f t="shared" si="5"/>
        <v>1251</v>
      </c>
    </row>
    <row r="346" spans="1:14" ht="15">
      <c r="A346" s="23" t="s">
        <v>4386</v>
      </c>
      <c r="B346" s="532">
        <v>139</v>
      </c>
      <c r="C346" s="532">
        <v>129</v>
      </c>
      <c r="D346" s="532">
        <v>137</v>
      </c>
      <c r="E346" s="532">
        <v>159</v>
      </c>
      <c r="F346" s="532">
        <v>0</v>
      </c>
      <c r="G346" s="532">
        <v>0</v>
      </c>
      <c r="H346" s="532">
        <v>0</v>
      </c>
      <c r="I346" s="532">
        <v>0</v>
      </c>
      <c r="J346" s="532">
        <v>0</v>
      </c>
      <c r="K346" s="532">
        <v>0</v>
      </c>
      <c r="L346" s="532">
        <v>0</v>
      </c>
      <c r="M346" s="532">
        <v>0</v>
      </c>
      <c r="N346" s="435">
        <f t="shared" si="5"/>
        <v>564</v>
      </c>
    </row>
    <row r="347" spans="1:14" ht="15">
      <c r="A347" s="23" t="s">
        <v>4387</v>
      </c>
      <c r="B347" s="532">
        <v>71</v>
      </c>
      <c r="C347" s="532">
        <v>75</v>
      </c>
      <c r="D347" s="532">
        <v>66</v>
      </c>
      <c r="E347" s="532">
        <v>61</v>
      </c>
      <c r="F347" s="532">
        <v>0</v>
      </c>
      <c r="G347" s="532">
        <v>0</v>
      </c>
      <c r="H347" s="532">
        <v>0</v>
      </c>
      <c r="I347" s="532">
        <v>0</v>
      </c>
      <c r="J347" s="532">
        <v>0</v>
      </c>
      <c r="K347" s="532">
        <v>0</v>
      </c>
      <c r="L347" s="532">
        <v>0</v>
      </c>
      <c r="M347" s="532">
        <v>0</v>
      </c>
      <c r="N347" s="435">
        <f t="shared" si="5"/>
        <v>273</v>
      </c>
    </row>
    <row r="348" spans="1:14" ht="15">
      <c r="A348" s="23" t="s">
        <v>4388</v>
      </c>
      <c r="B348" s="532">
        <v>0</v>
      </c>
      <c r="C348" s="532">
        <v>0</v>
      </c>
      <c r="D348" s="532">
        <v>0</v>
      </c>
      <c r="E348" s="532">
        <v>0</v>
      </c>
      <c r="F348" s="532">
        <v>64</v>
      </c>
      <c r="G348" s="532">
        <v>73</v>
      </c>
      <c r="H348" s="532">
        <v>62</v>
      </c>
      <c r="I348" s="532">
        <v>64</v>
      </c>
      <c r="J348" s="532">
        <v>68</v>
      </c>
      <c r="K348" s="532">
        <v>68</v>
      </c>
      <c r="L348" s="532">
        <v>65</v>
      </c>
      <c r="M348" s="532">
        <v>65</v>
      </c>
      <c r="N348" s="435">
        <f t="shared" si="5"/>
        <v>529</v>
      </c>
    </row>
    <row r="349" spans="1:14" ht="15">
      <c r="A349" s="23" t="s">
        <v>4389</v>
      </c>
      <c r="B349" s="532">
        <v>0</v>
      </c>
      <c r="C349" s="532">
        <v>0</v>
      </c>
      <c r="D349" s="532">
        <v>0</v>
      </c>
      <c r="E349" s="532">
        <v>0</v>
      </c>
      <c r="F349" s="532">
        <v>24</v>
      </c>
      <c r="G349" s="532">
        <v>31</v>
      </c>
      <c r="H349" s="532">
        <v>37</v>
      </c>
      <c r="I349" s="532">
        <v>24</v>
      </c>
      <c r="J349" s="532">
        <v>20</v>
      </c>
      <c r="K349" s="532">
        <v>29</v>
      </c>
      <c r="L349" s="532">
        <v>29</v>
      </c>
      <c r="M349" s="532">
        <v>36</v>
      </c>
      <c r="N349" s="435">
        <f t="shared" si="5"/>
        <v>230</v>
      </c>
    </row>
    <row r="350" spans="1:14" ht="15">
      <c r="A350" s="23" t="s">
        <v>4390</v>
      </c>
      <c r="B350" s="532">
        <v>39</v>
      </c>
      <c r="C350" s="532">
        <v>36</v>
      </c>
      <c r="D350" s="532">
        <v>34</v>
      </c>
      <c r="E350" s="532">
        <v>34</v>
      </c>
      <c r="F350" s="532">
        <v>0</v>
      </c>
      <c r="G350" s="532">
        <v>0</v>
      </c>
      <c r="H350" s="532">
        <v>0</v>
      </c>
      <c r="I350" s="532">
        <v>0</v>
      </c>
      <c r="J350" s="532">
        <v>0</v>
      </c>
      <c r="K350" s="532">
        <v>0</v>
      </c>
      <c r="L350" s="532">
        <v>0</v>
      </c>
      <c r="M350" s="532">
        <v>0</v>
      </c>
      <c r="N350" s="435">
        <f t="shared" si="5"/>
        <v>143</v>
      </c>
    </row>
    <row r="351" spans="1:14" ht="15">
      <c r="A351" s="23" t="s">
        <v>4391</v>
      </c>
      <c r="B351" s="532">
        <v>0</v>
      </c>
      <c r="C351" s="532">
        <v>0</v>
      </c>
      <c r="D351" s="532">
        <v>0</v>
      </c>
      <c r="E351" s="532">
        <v>0</v>
      </c>
      <c r="F351" s="532">
        <v>101</v>
      </c>
      <c r="G351" s="532">
        <v>75</v>
      </c>
      <c r="H351" s="532">
        <v>81</v>
      </c>
      <c r="I351" s="532">
        <v>77</v>
      </c>
      <c r="J351" s="532">
        <v>67</v>
      </c>
      <c r="K351" s="532">
        <v>83</v>
      </c>
      <c r="L351" s="532">
        <v>77</v>
      </c>
      <c r="M351" s="532">
        <v>70</v>
      </c>
      <c r="N351" s="435">
        <f t="shared" si="5"/>
        <v>631</v>
      </c>
    </row>
    <row r="352" spans="1:14" ht="15">
      <c r="A352" s="23" t="s">
        <v>4392</v>
      </c>
      <c r="B352" s="532">
        <v>72</v>
      </c>
      <c r="C352" s="532">
        <v>94</v>
      </c>
      <c r="D352" s="532">
        <v>83</v>
      </c>
      <c r="E352" s="532">
        <v>75</v>
      </c>
      <c r="F352" s="532">
        <v>0</v>
      </c>
      <c r="G352" s="532">
        <v>0</v>
      </c>
      <c r="H352" s="532">
        <v>0</v>
      </c>
      <c r="I352" s="532">
        <v>0</v>
      </c>
      <c r="J352" s="532">
        <v>0</v>
      </c>
      <c r="K352" s="532">
        <v>0</v>
      </c>
      <c r="L352" s="532">
        <v>0</v>
      </c>
      <c r="M352" s="532">
        <v>0</v>
      </c>
      <c r="N352" s="435">
        <f t="shared" si="5"/>
        <v>324</v>
      </c>
    </row>
    <row r="353" spans="1:14" ht="15">
      <c r="A353" s="23" t="s">
        <v>10828</v>
      </c>
      <c r="B353" s="532">
        <v>60</v>
      </c>
      <c r="C353" s="532">
        <v>76</v>
      </c>
      <c r="D353" s="532">
        <v>72</v>
      </c>
      <c r="E353" s="532">
        <v>71</v>
      </c>
      <c r="F353" s="532">
        <v>85</v>
      </c>
      <c r="G353" s="532">
        <v>93</v>
      </c>
      <c r="H353" s="532">
        <v>67</v>
      </c>
      <c r="I353" s="532">
        <v>69</v>
      </c>
      <c r="J353" s="532">
        <v>67</v>
      </c>
      <c r="K353" s="532">
        <v>59</v>
      </c>
      <c r="L353" s="532">
        <v>60</v>
      </c>
      <c r="M353" s="532">
        <v>67</v>
      </c>
      <c r="N353" s="435">
        <f t="shared" si="5"/>
        <v>846</v>
      </c>
    </row>
    <row r="354" spans="1:14" ht="15">
      <c r="A354" s="23" t="s">
        <v>4393</v>
      </c>
      <c r="B354" s="532">
        <v>0</v>
      </c>
      <c r="C354" s="532">
        <v>0</v>
      </c>
      <c r="D354" s="532">
        <v>0</v>
      </c>
      <c r="E354" s="532">
        <v>0</v>
      </c>
      <c r="F354" s="532">
        <v>0</v>
      </c>
      <c r="G354" s="532">
        <v>0</v>
      </c>
      <c r="H354" s="532">
        <v>49</v>
      </c>
      <c r="I354" s="532">
        <v>81</v>
      </c>
      <c r="J354" s="532">
        <v>37</v>
      </c>
      <c r="K354" s="532">
        <v>91</v>
      </c>
      <c r="L354" s="532">
        <v>37</v>
      </c>
      <c r="M354" s="532">
        <v>75</v>
      </c>
      <c r="N354" s="435">
        <f t="shared" si="5"/>
        <v>370</v>
      </c>
    </row>
    <row r="355" spans="1:14" ht="15">
      <c r="A355" s="23" t="s">
        <v>4394</v>
      </c>
      <c r="B355" s="532">
        <v>196</v>
      </c>
      <c r="C355" s="532">
        <v>213</v>
      </c>
      <c r="D355" s="532">
        <v>214</v>
      </c>
      <c r="E355" s="532">
        <v>191</v>
      </c>
      <c r="F355" s="532">
        <v>0</v>
      </c>
      <c r="G355" s="532">
        <v>0</v>
      </c>
      <c r="H355" s="532">
        <v>0</v>
      </c>
      <c r="I355" s="532">
        <v>0</v>
      </c>
      <c r="J355" s="532">
        <v>0</v>
      </c>
      <c r="K355" s="532">
        <v>0</v>
      </c>
      <c r="L355" s="532">
        <v>0</v>
      </c>
      <c r="M355" s="532">
        <v>0</v>
      </c>
      <c r="N355" s="435">
        <f t="shared" si="5"/>
        <v>814</v>
      </c>
    </row>
    <row r="356" spans="1:14" ht="15">
      <c r="A356" s="23" t="s">
        <v>4395</v>
      </c>
      <c r="B356" s="532">
        <v>0</v>
      </c>
      <c r="C356" s="532">
        <v>0</v>
      </c>
      <c r="D356" s="532">
        <v>0</v>
      </c>
      <c r="E356" s="532">
        <v>0</v>
      </c>
      <c r="F356" s="532">
        <v>202</v>
      </c>
      <c r="G356" s="532">
        <v>191</v>
      </c>
      <c r="H356" s="532">
        <v>207</v>
      </c>
      <c r="I356" s="532">
        <v>227</v>
      </c>
      <c r="J356" s="532">
        <v>186</v>
      </c>
      <c r="K356" s="532">
        <v>197</v>
      </c>
      <c r="L356" s="532">
        <v>210</v>
      </c>
      <c r="M356" s="532">
        <v>175</v>
      </c>
      <c r="N356" s="435">
        <f t="shared" si="5"/>
        <v>1595</v>
      </c>
    </row>
    <row r="357" spans="1:14" ht="15">
      <c r="A357" s="23" t="s">
        <v>4396</v>
      </c>
      <c r="B357" s="532">
        <v>107</v>
      </c>
      <c r="C357" s="532">
        <v>102</v>
      </c>
      <c r="D357" s="532">
        <v>78</v>
      </c>
      <c r="E357" s="532">
        <v>109</v>
      </c>
      <c r="F357" s="532">
        <v>0</v>
      </c>
      <c r="G357" s="532">
        <v>0</v>
      </c>
      <c r="H357" s="532">
        <v>0</v>
      </c>
      <c r="I357" s="532">
        <v>0</v>
      </c>
      <c r="J357" s="532">
        <v>0</v>
      </c>
      <c r="K357" s="532">
        <v>0</v>
      </c>
      <c r="L357" s="532">
        <v>0</v>
      </c>
      <c r="M357" s="532">
        <v>0</v>
      </c>
      <c r="N357" s="435">
        <f t="shared" si="5"/>
        <v>396</v>
      </c>
    </row>
    <row r="358" spans="1:14" ht="15">
      <c r="A358" s="23" t="s">
        <v>4397</v>
      </c>
      <c r="B358" s="532">
        <v>49</v>
      </c>
      <c r="C358" s="532">
        <v>44</v>
      </c>
      <c r="D358" s="532">
        <v>59</v>
      </c>
      <c r="E358" s="532">
        <v>68</v>
      </c>
      <c r="F358" s="532">
        <v>0</v>
      </c>
      <c r="G358" s="532">
        <v>0</v>
      </c>
      <c r="H358" s="532">
        <v>0</v>
      </c>
      <c r="I358" s="532">
        <v>0</v>
      </c>
      <c r="J358" s="532">
        <v>0</v>
      </c>
      <c r="K358" s="532">
        <v>0</v>
      </c>
      <c r="L358" s="532">
        <v>0</v>
      </c>
      <c r="M358" s="532">
        <v>0</v>
      </c>
      <c r="N358" s="435">
        <f t="shared" si="5"/>
        <v>220</v>
      </c>
    </row>
    <row r="359" spans="1:14" ht="15">
      <c r="A359" s="23" t="s">
        <v>4398</v>
      </c>
      <c r="B359" s="532">
        <v>0</v>
      </c>
      <c r="C359" s="532">
        <v>0</v>
      </c>
      <c r="D359" s="532">
        <v>0</v>
      </c>
      <c r="E359" s="532">
        <v>0</v>
      </c>
      <c r="F359" s="532">
        <v>164</v>
      </c>
      <c r="G359" s="532">
        <v>176</v>
      </c>
      <c r="H359" s="532">
        <v>165</v>
      </c>
      <c r="I359" s="532">
        <v>172</v>
      </c>
      <c r="J359" s="532">
        <v>153</v>
      </c>
      <c r="K359" s="532">
        <v>180</v>
      </c>
      <c r="L359" s="532">
        <v>161</v>
      </c>
      <c r="M359" s="532">
        <v>193</v>
      </c>
      <c r="N359" s="435">
        <f t="shared" si="5"/>
        <v>1364</v>
      </c>
    </row>
    <row r="360" spans="1:14" ht="15">
      <c r="A360" s="23" t="s">
        <v>4399</v>
      </c>
      <c r="B360" s="532">
        <v>0</v>
      </c>
      <c r="C360" s="532">
        <v>0</v>
      </c>
      <c r="D360" s="532">
        <v>0</v>
      </c>
      <c r="E360" s="532">
        <v>0</v>
      </c>
      <c r="F360" s="532">
        <v>90</v>
      </c>
      <c r="G360" s="532">
        <v>65</v>
      </c>
      <c r="H360" s="532">
        <v>63</v>
      </c>
      <c r="I360" s="532">
        <v>77</v>
      </c>
      <c r="J360" s="532">
        <v>89</v>
      </c>
      <c r="K360" s="532">
        <v>64</v>
      </c>
      <c r="L360" s="532">
        <v>72</v>
      </c>
      <c r="M360" s="532">
        <v>82</v>
      </c>
      <c r="N360" s="435">
        <f t="shared" si="5"/>
        <v>602</v>
      </c>
    </row>
    <row r="361" spans="1:14" ht="15">
      <c r="A361" s="23" t="s">
        <v>4400</v>
      </c>
      <c r="B361" s="532">
        <v>86</v>
      </c>
      <c r="C361" s="532">
        <v>63</v>
      </c>
      <c r="D361" s="532">
        <v>79</v>
      </c>
      <c r="E361" s="532">
        <v>62</v>
      </c>
      <c r="F361" s="532">
        <v>0</v>
      </c>
      <c r="G361" s="532">
        <v>0</v>
      </c>
      <c r="H361" s="532">
        <v>0</v>
      </c>
      <c r="I361" s="532">
        <v>0</v>
      </c>
      <c r="J361" s="532">
        <v>0</v>
      </c>
      <c r="K361" s="532">
        <v>0</v>
      </c>
      <c r="L361" s="532">
        <v>0</v>
      </c>
      <c r="M361" s="532">
        <v>0</v>
      </c>
      <c r="N361" s="435">
        <f t="shared" si="5"/>
        <v>290</v>
      </c>
    </row>
    <row r="362" spans="1:14" ht="15">
      <c r="A362" s="23" t="s">
        <v>4401</v>
      </c>
      <c r="B362" s="532">
        <v>92</v>
      </c>
      <c r="C362" s="532">
        <v>96</v>
      </c>
      <c r="D362" s="532">
        <v>78</v>
      </c>
      <c r="E362" s="532">
        <v>83</v>
      </c>
      <c r="F362" s="532">
        <v>0</v>
      </c>
      <c r="G362" s="532">
        <v>0</v>
      </c>
      <c r="H362" s="532">
        <v>0</v>
      </c>
      <c r="I362" s="532">
        <v>0</v>
      </c>
      <c r="J362" s="532">
        <v>0</v>
      </c>
      <c r="K362" s="532">
        <v>0</v>
      </c>
      <c r="L362" s="532">
        <v>0</v>
      </c>
      <c r="M362" s="532">
        <v>0</v>
      </c>
      <c r="N362" s="435">
        <f t="shared" si="5"/>
        <v>349</v>
      </c>
    </row>
    <row r="363" spans="1:14" ht="15">
      <c r="A363" s="23" t="s">
        <v>4402</v>
      </c>
      <c r="B363" s="532">
        <v>0</v>
      </c>
      <c r="C363" s="532">
        <v>0</v>
      </c>
      <c r="D363" s="532">
        <v>0</v>
      </c>
      <c r="E363" s="532">
        <v>0</v>
      </c>
      <c r="F363" s="532">
        <v>110</v>
      </c>
      <c r="G363" s="532">
        <v>80</v>
      </c>
      <c r="H363" s="532">
        <v>83</v>
      </c>
      <c r="I363" s="532">
        <v>98</v>
      </c>
      <c r="J363" s="532">
        <v>80</v>
      </c>
      <c r="K363" s="532">
        <v>109</v>
      </c>
      <c r="L363" s="532">
        <v>85</v>
      </c>
      <c r="M363" s="532">
        <v>82</v>
      </c>
      <c r="N363" s="435">
        <f t="shared" si="5"/>
        <v>727</v>
      </c>
    </row>
    <row r="364" spans="1:14" ht="15">
      <c r="A364" s="23" t="s">
        <v>4403</v>
      </c>
      <c r="B364" s="532">
        <v>0</v>
      </c>
      <c r="C364" s="532">
        <v>0</v>
      </c>
      <c r="D364" s="532">
        <v>0</v>
      </c>
      <c r="E364" s="532">
        <v>0</v>
      </c>
      <c r="F364" s="532">
        <v>87</v>
      </c>
      <c r="G364" s="532">
        <v>64</v>
      </c>
      <c r="H364" s="532">
        <v>82</v>
      </c>
      <c r="I364" s="532">
        <v>81</v>
      </c>
      <c r="J364" s="532">
        <v>76</v>
      </c>
      <c r="K364" s="532">
        <v>89</v>
      </c>
      <c r="L364" s="532">
        <v>70</v>
      </c>
      <c r="M364" s="532">
        <v>77</v>
      </c>
      <c r="N364" s="435">
        <f t="shared" si="5"/>
        <v>626</v>
      </c>
    </row>
    <row r="365" spans="1:14" ht="15">
      <c r="A365" s="23" t="s">
        <v>4404</v>
      </c>
      <c r="B365" s="532">
        <v>86</v>
      </c>
      <c r="C365" s="532">
        <v>81</v>
      </c>
      <c r="D365" s="532">
        <v>67</v>
      </c>
      <c r="E365" s="532">
        <v>96</v>
      </c>
      <c r="F365" s="532">
        <v>0</v>
      </c>
      <c r="G365" s="532">
        <v>0</v>
      </c>
      <c r="H365" s="532">
        <v>0</v>
      </c>
      <c r="I365" s="532">
        <v>0</v>
      </c>
      <c r="J365" s="532">
        <v>0</v>
      </c>
      <c r="K365" s="532">
        <v>0</v>
      </c>
      <c r="L365" s="532">
        <v>0</v>
      </c>
      <c r="M365" s="532">
        <v>0</v>
      </c>
      <c r="N365" s="435">
        <f t="shared" si="5"/>
        <v>330</v>
      </c>
    </row>
    <row r="366" spans="1:14" ht="15">
      <c r="A366" s="23" t="s">
        <v>4405</v>
      </c>
      <c r="B366" s="532">
        <v>0</v>
      </c>
      <c r="C366" s="532">
        <v>0</v>
      </c>
      <c r="D366" s="532">
        <v>0</v>
      </c>
      <c r="E366" s="532">
        <v>0</v>
      </c>
      <c r="F366" s="532">
        <v>0</v>
      </c>
      <c r="G366" s="532">
        <v>0</v>
      </c>
      <c r="H366" s="532">
        <v>88</v>
      </c>
      <c r="I366" s="532">
        <v>107</v>
      </c>
      <c r="J366" s="532">
        <v>70</v>
      </c>
      <c r="K366" s="532">
        <v>97</v>
      </c>
      <c r="L366" s="532">
        <v>55</v>
      </c>
      <c r="M366" s="532">
        <v>61</v>
      </c>
      <c r="N366" s="435">
        <f t="shared" si="5"/>
        <v>478</v>
      </c>
    </row>
    <row r="367" spans="1:14" ht="15">
      <c r="A367" s="23" t="s">
        <v>4406</v>
      </c>
      <c r="B367" s="532">
        <v>50</v>
      </c>
      <c r="C367" s="532">
        <v>68</v>
      </c>
      <c r="D367" s="532">
        <v>0</v>
      </c>
      <c r="E367" s="532">
        <v>0</v>
      </c>
      <c r="F367" s="532">
        <v>0</v>
      </c>
      <c r="G367" s="532">
        <v>0</v>
      </c>
      <c r="H367" s="532">
        <v>0</v>
      </c>
      <c r="I367" s="532">
        <v>0</v>
      </c>
      <c r="J367" s="532">
        <v>0</v>
      </c>
      <c r="K367" s="532">
        <v>0</v>
      </c>
      <c r="L367" s="532">
        <v>0</v>
      </c>
      <c r="M367" s="532">
        <v>0</v>
      </c>
      <c r="N367" s="435">
        <f t="shared" si="5"/>
        <v>118</v>
      </c>
    </row>
    <row r="368" spans="1:14" ht="15">
      <c r="A368" s="23" t="s">
        <v>4407</v>
      </c>
      <c r="B368" s="532">
        <v>0</v>
      </c>
      <c r="C368" s="532">
        <v>0</v>
      </c>
      <c r="D368" s="532">
        <v>62</v>
      </c>
      <c r="E368" s="532">
        <v>71</v>
      </c>
      <c r="F368" s="532">
        <v>62</v>
      </c>
      <c r="G368" s="532">
        <v>61</v>
      </c>
      <c r="H368" s="532">
        <v>61</v>
      </c>
      <c r="I368" s="532">
        <v>65</v>
      </c>
      <c r="J368" s="532">
        <v>56</v>
      </c>
      <c r="K368" s="532">
        <v>72</v>
      </c>
      <c r="L368" s="532">
        <v>53</v>
      </c>
      <c r="M368" s="532">
        <v>76</v>
      </c>
      <c r="N368" s="435">
        <f t="shared" si="5"/>
        <v>639</v>
      </c>
    </row>
    <row r="369" spans="1:14" ht="15">
      <c r="A369" s="23" t="s">
        <v>4408</v>
      </c>
      <c r="B369" s="532">
        <v>0</v>
      </c>
      <c r="C369" s="532">
        <v>0</v>
      </c>
      <c r="D369" s="532">
        <v>0</v>
      </c>
      <c r="E369" s="532">
        <v>0</v>
      </c>
      <c r="F369" s="532">
        <v>60</v>
      </c>
      <c r="G369" s="532">
        <v>48</v>
      </c>
      <c r="H369" s="532">
        <v>64</v>
      </c>
      <c r="I369" s="532">
        <v>75</v>
      </c>
      <c r="J369" s="532">
        <v>59</v>
      </c>
      <c r="K369" s="532">
        <v>59</v>
      </c>
      <c r="L369" s="532">
        <v>49</v>
      </c>
      <c r="M369" s="532">
        <v>49</v>
      </c>
      <c r="N369" s="435">
        <f t="shared" si="5"/>
        <v>463</v>
      </c>
    </row>
    <row r="370" spans="1:14" ht="15">
      <c r="A370" s="23" t="s">
        <v>4409</v>
      </c>
      <c r="B370" s="532">
        <v>47</v>
      </c>
      <c r="C370" s="532">
        <v>48</v>
      </c>
      <c r="D370" s="532">
        <v>51</v>
      </c>
      <c r="E370" s="532">
        <v>58</v>
      </c>
      <c r="F370" s="532">
        <v>0</v>
      </c>
      <c r="G370" s="532">
        <v>0</v>
      </c>
      <c r="H370" s="532">
        <v>0</v>
      </c>
      <c r="I370" s="532">
        <v>0</v>
      </c>
      <c r="J370" s="532">
        <v>0</v>
      </c>
      <c r="K370" s="532">
        <v>0</v>
      </c>
      <c r="L370" s="532">
        <v>0</v>
      </c>
      <c r="M370" s="532">
        <v>0</v>
      </c>
      <c r="N370" s="435">
        <f t="shared" si="5"/>
        <v>204</v>
      </c>
    </row>
    <row r="371" spans="1:14" ht="15">
      <c r="A371" s="23" t="s">
        <v>4410</v>
      </c>
      <c r="B371" s="532">
        <v>37</v>
      </c>
      <c r="C371" s="532">
        <v>35</v>
      </c>
      <c r="D371" s="532">
        <v>37</v>
      </c>
      <c r="E371" s="532">
        <v>28</v>
      </c>
      <c r="F371" s="532">
        <v>44</v>
      </c>
      <c r="G371" s="532">
        <v>42</v>
      </c>
      <c r="H371" s="532">
        <v>33</v>
      </c>
      <c r="I371" s="532">
        <v>33</v>
      </c>
      <c r="J371" s="532">
        <v>46</v>
      </c>
      <c r="K371" s="532">
        <v>48</v>
      </c>
      <c r="L371" s="532">
        <v>41</v>
      </c>
      <c r="M371" s="532">
        <v>47</v>
      </c>
      <c r="N371" s="435">
        <f t="shared" si="5"/>
        <v>471</v>
      </c>
    </row>
    <row r="372" spans="1:14" ht="15">
      <c r="A372" s="23" t="s">
        <v>4411</v>
      </c>
      <c r="B372" s="532">
        <v>4</v>
      </c>
      <c r="C372" s="532">
        <v>13</v>
      </c>
      <c r="D372" s="532">
        <v>9</v>
      </c>
      <c r="E372" s="532">
        <v>12</v>
      </c>
      <c r="F372" s="532">
        <v>16</v>
      </c>
      <c r="G372" s="532">
        <v>17</v>
      </c>
      <c r="H372" s="532">
        <v>6</v>
      </c>
      <c r="I372" s="532">
        <v>17</v>
      </c>
      <c r="J372" s="532">
        <v>17</v>
      </c>
      <c r="K372" s="532">
        <v>17</v>
      </c>
      <c r="L372" s="532">
        <v>7</v>
      </c>
      <c r="M372" s="532">
        <v>14</v>
      </c>
      <c r="N372" s="435">
        <f t="shared" si="5"/>
        <v>149</v>
      </c>
    </row>
    <row r="373" spans="1:14" ht="15">
      <c r="A373" s="23" t="s">
        <v>4412</v>
      </c>
      <c r="B373" s="532">
        <v>0</v>
      </c>
      <c r="C373" s="532">
        <v>0</v>
      </c>
      <c r="D373" s="532">
        <v>0</v>
      </c>
      <c r="E373" s="532">
        <v>0</v>
      </c>
      <c r="F373" s="532">
        <v>35</v>
      </c>
      <c r="G373" s="532">
        <v>52</v>
      </c>
      <c r="H373" s="532">
        <v>38</v>
      </c>
      <c r="I373" s="532">
        <v>43</v>
      </c>
      <c r="J373" s="532">
        <v>29</v>
      </c>
      <c r="K373" s="532">
        <v>36</v>
      </c>
      <c r="L373" s="532">
        <v>40</v>
      </c>
      <c r="M373" s="532">
        <v>39</v>
      </c>
      <c r="N373" s="435">
        <f t="shared" si="5"/>
        <v>312</v>
      </c>
    </row>
    <row r="374" spans="1:14" ht="15">
      <c r="A374" s="23" t="s">
        <v>4413</v>
      </c>
      <c r="B374" s="532">
        <v>29</v>
      </c>
      <c r="C374" s="532">
        <v>43</v>
      </c>
      <c r="D374" s="532">
        <v>34</v>
      </c>
      <c r="E374" s="532">
        <v>30</v>
      </c>
      <c r="F374" s="532">
        <v>0</v>
      </c>
      <c r="G374" s="532">
        <v>0</v>
      </c>
      <c r="H374" s="532">
        <v>0</v>
      </c>
      <c r="I374" s="532">
        <v>0</v>
      </c>
      <c r="J374" s="532">
        <v>0</v>
      </c>
      <c r="K374" s="532">
        <v>0</v>
      </c>
      <c r="L374" s="532">
        <v>0</v>
      </c>
      <c r="M374" s="532">
        <v>0</v>
      </c>
      <c r="N374" s="435">
        <f t="shared" si="5"/>
        <v>136</v>
      </c>
    </row>
    <row r="375" spans="1:14" ht="15">
      <c r="A375" s="23" t="s">
        <v>4414</v>
      </c>
      <c r="B375" s="532">
        <v>5</v>
      </c>
      <c r="C375" s="532">
        <v>8</v>
      </c>
      <c r="D375" s="532">
        <v>13</v>
      </c>
      <c r="E375" s="532">
        <v>11</v>
      </c>
      <c r="F375" s="532">
        <v>14</v>
      </c>
      <c r="G375" s="532">
        <v>10</v>
      </c>
      <c r="H375" s="532">
        <v>15</v>
      </c>
      <c r="I375" s="532">
        <v>7</v>
      </c>
      <c r="J375" s="532">
        <v>7</v>
      </c>
      <c r="K375" s="532">
        <v>10</v>
      </c>
      <c r="L375" s="532">
        <v>10</v>
      </c>
      <c r="M375" s="532">
        <v>5</v>
      </c>
      <c r="N375" s="435">
        <f t="shared" si="5"/>
        <v>115</v>
      </c>
    </row>
    <row r="376" spans="1:14" ht="15">
      <c r="A376" s="23" t="s">
        <v>4415</v>
      </c>
      <c r="B376" s="532">
        <v>0</v>
      </c>
      <c r="C376" s="532">
        <v>0</v>
      </c>
      <c r="D376" s="532">
        <v>0</v>
      </c>
      <c r="E376" s="532">
        <v>1</v>
      </c>
      <c r="F376" s="532">
        <v>0</v>
      </c>
      <c r="G376" s="532">
        <v>0</v>
      </c>
      <c r="H376" s="532">
        <v>343</v>
      </c>
      <c r="I376" s="532">
        <v>335</v>
      </c>
      <c r="J376" s="532">
        <v>260</v>
      </c>
      <c r="K376" s="532">
        <v>267</v>
      </c>
      <c r="L376" s="532">
        <v>249</v>
      </c>
      <c r="M376" s="532">
        <v>284</v>
      </c>
      <c r="N376" s="435">
        <f t="shared" si="5"/>
        <v>1739</v>
      </c>
    </row>
    <row r="377" spans="1:14" ht="15">
      <c r="A377" s="23" t="s">
        <v>4416</v>
      </c>
      <c r="B377" s="532">
        <v>0</v>
      </c>
      <c r="C377" s="532">
        <v>5</v>
      </c>
      <c r="D377" s="532">
        <v>4</v>
      </c>
      <c r="E377" s="532">
        <v>3</v>
      </c>
      <c r="F377" s="532">
        <v>2</v>
      </c>
      <c r="G377" s="532">
        <v>3</v>
      </c>
      <c r="H377" s="532">
        <v>3</v>
      </c>
      <c r="I377" s="532">
        <v>2</v>
      </c>
      <c r="J377" s="532">
        <v>4</v>
      </c>
      <c r="K377" s="532">
        <v>3</v>
      </c>
      <c r="L377" s="532">
        <v>1</v>
      </c>
      <c r="M377" s="532">
        <v>3</v>
      </c>
      <c r="N377" s="435">
        <f t="shared" si="5"/>
        <v>33</v>
      </c>
    </row>
    <row r="378" spans="1:14" ht="15">
      <c r="A378" s="23" t="s">
        <v>4417</v>
      </c>
      <c r="B378" s="532">
        <v>287</v>
      </c>
      <c r="C378" s="532">
        <v>301</v>
      </c>
      <c r="D378" s="532">
        <v>267</v>
      </c>
      <c r="E378" s="532">
        <v>306</v>
      </c>
      <c r="F378" s="532">
        <v>321</v>
      </c>
      <c r="G378" s="532">
        <v>296</v>
      </c>
      <c r="H378" s="532">
        <v>0</v>
      </c>
      <c r="I378" s="532">
        <v>0</v>
      </c>
      <c r="J378" s="532">
        <v>0</v>
      </c>
      <c r="K378" s="532">
        <v>0</v>
      </c>
      <c r="L378" s="532">
        <v>0</v>
      </c>
      <c r="M378" s="532">
        <v>0</v>
      </c>
      <c r="N378" s="435">
        <f t="shared" si="5"/>
        <v>1778</v>
      </c>
    </row>
    <row r="379" spans="1:14" ht="15">
      <c r="A379" s="23" t="s">
        <v>4418</v>
      </c>
      <c r="B379" s="532">
        <v>0</v>
      </c>
      <c r="C379" s="532">
        <v>0</v>
      </c>
      <c r="D379" s="532">
        <v>0</v>
      </c>
      <c r="E379" s="532">
        <v>0</v>
      </c>
      <c r="F379" s="532">
        <v>35</v>
      </c>
      <c r="G379" s="532">
        <v>76</v>
      </c>
      <c r="H379" s="532">
        <v>140</v>
      </c>
      <c r="I379" s="532">
        <v>179</v>
      </c>
      <c r="J379" s="532">
        <v>143</v>
      </c>
      <c r="K379" s="532">
        <v>155</v>
      </c>
      <c r="L379" s="532">
        <v>82</v>
      </c>
      <c r="M379" s="532">
        <v>150</v>
      </c>
      <c r="N379" s="435">
        <f t="shared" si="5"/>
        <v>960</v>
      </c>
    </row>
    <row r="380" spans="1:14" ht="15">
      <c r="A380" s="23" t="s">
        <v>4419</v>
      </c>
      <c r="B380" s="532">
        <v>0</v>
      </c>
      <c r="C380" s="532">
        <v>0</v>
      </c>
      <c r="D380" s="532">
        <v>0</v>
      </c>
      <c r="E380" s="532">
        <v>0</v>
      </c>
      <c r="F380" s="532">
        <v>44</v>
      </c>
      <c r="G380" s="532">
        <v>47</v>
      </c>
      <c r="H380" s="532">
        <v>58</v>
      </c>
      <c r="I380" s="532">
        <v>49</v>
      </c>
      <c r="J380" s="532">
        <v>44</v>
      </c>
      <c r="K380" s="532">
        <v>40</v>
      </c>
      <c r="L380" s="532">
        <v>51</v>
      </c>
      <c r="M380" s="532">
        <v>59</v>
      </c>
      <c r="N380" s="435">
        <f t="shared" si="5"/>
        <v>392</v>
      </c>
    </row>
    <row r="381" spans="1:14" ht="15">
      <c r="A381" s="23" t="s">
        <v>4420</v>
      </c>
      <c r="B381" s="532">
        <v>51</v>
      </c>
      <c r="C381" s="532">
        <v>50</v>
      </c>
      <c r="D381" s="532">
        <v>37</v>
      </c>
      <c r="E381" s="532">
        <v>54</v>
      </c>
      <c r="F381" s="532">
        <v>0</v>
      </c>
      <c r="G381" s="532">
        <v>0</v>
      </c>
      <c r="H381" s="532">
        <v>0</v>
      </c>
      <c r="I381" s="532">
        <v>0</v>
      </c>
      <c r="J381" s="532">
        <v>0</v>
      </c>
      <c r="K381" s="532">
        <v>0</v>
      </c>
      <c r="L381" s="532">
        <v>0</v>
      </c>
      <c r="M381" s="532">
        <v>0</v>
      </c>
      <c r="N381" s="435">
        <f t="shared" si="5"/>
        <v>192</v>
      </c>
    </row>
    <row r="382" spans="1:14" ht="15">
      <c r="A382" s="23" t="s">
        <v>4421</v>
      </c>
      <c r="B382" s="532">
        <v>31</v>
      </c>
      <c r="C382" s="532">
        <v>33</v>
      </c>
      <c r="D382" s="532">
        <v>37</v>
      </c>
      <c r="E382" s="532">
        <v>40</v>
      </c>
      <c r="F382" s="532">
        <v>30</v>
      </c>
      <c r="G382" s="532">
        <v>22</v>
      </c>
      <c r="H382" s="532">
        <v>39</v>
      </c>
      <c r="I382" s="532">
        <v>35</v>
      </c>
      <c r="J382" s="532">
        <v>26</v>
      </c>
      <c r="K382" s="532">
        <v>36</v>
      </c>
      <c r="L382" s="532">
        <v>33</v>
      </c>
      <c r="M382" s="532">
        <v>33</v>
      </c>
      <c r="N382" s="435">
        <f t="shared" si="5"/>
        <v>395</v>
      </c>
    </row>
    <row r="383" spans="1:14" ht="15">
      <c r="A383" s="23" t="s">
        <v>4422</v>
      </c>
      <c r="B383" s="532">
        <v>129</v>
      </c>
      <c r="C383" s="532">
        <v>148</v>
      </c>
      <c r="D383" s="532">
        <v>132</v>
      </c>
      <c r="E383" s="532">
        <v>145</v>
      </c>
      <c r="F383" s="532">
        <v>120</v>
      </c>
      <c r="G383" s="532">
        <v>139</v>
      </c>
      <c r="H383" s="532">
        <v>1</v>
      </c>
      <c r="I383" s="532">
        <v>1</v>
      </c>
      <c r="J383" s="532">
        <v>0</v>
      </c>
      <c r="K383" s="532">
        <v>0</v>
      </c>
      <c r="L383" s="532">
        <v>0</v>
      </c>
      <c r="M383" s="532">
        <v>0</v>
      </c>
      <c r="N383" s="435">
        <f t="shared" si="5"/>
        <v>815</v>
      </c>
    </row>
    <row r="384" spans="1:14" ht="15">
      <c r="A384" s="23" t="s">
        <v>4423</v>
      </c>
      <c r="B384" s="532">
        <v>0</v>
      </c>
      <c r="C384" s="532">
        <v>0</v>
      </c>
      <c r="D384" s="532">
        <v>0</v>
      </c>
      <c r="E384" s="532">
        <v>0</v>
      </c>
      <c r="F384" s="532">
        <v>0</v>
      </c>
      <c r="G384" s="532">
        <v>0</v>
      </c>
      <c r="H384" s="532">
        <v>138</v>
      </c>
      <c r="I384" s="532">
        <v>143</v>
      </c>
      <c r="J384" s="532">
        <v>149</v>
      </c>
      <c r="K384" s="532">
        <v>122</v>
      </c>
      <c r="L384" s="532">
        <v>119</v>
      </c>
      <c r="M384" s="532">
        <v>130</v>
      </c>
      <c r="N384" s="435">
        <f t="shared" si="5"/>
        <v>801</v>
      </c>
    </row>
    <row r="385" spans="1:14" ht="15">
      <c r="A385" s="23" t="s">
        <v>4424</v>
      </c>
      <c r="B385" s="532">
        <v>0</v>
      </c>
      <c r="C385" s="532">
        <v>0</v>
      </c>
      <c r="D385" s="532">
        <v>0</v>
      </c>
      <c r="E385" s="532">
        <v>0</v>
      </c>
      <c r="F385" s="532">
        <v>61</v>
      </c>
      <c r="G385" s="532">
        <v>78</v>
      </c>
      <c r="H385" s="532">
        <v>73</v>
      </c>
      <c r="I385" s="532">
        <v>71</v>
      </c>
      <c r="J385" s="532">
        <v>49</v>
      </c>
      <c r="K385" s="532">
        <v>54</v>
      </c>
      <c r="L385" s="532">
        <v>60</v>
      </c>
      <c r="M385" s="532">
        <v>64</v>
      </c>
      <c r="N385" s="435">
        <f t="shared" si="5"/>
        <v>510</v>
      </c>
    </row>
    <row r="386" spans="1:14" ht="15">
      <c r="A386" s="23" t="s">
        <v>4425</v>
      </c>
      <c r="B386" s="532">
        <v>74</v>
      </c>
      <c r="C386" s="532">
        <v>71</v>
      </c>
      <c r="D386" s="532">
        <v>67</v>
      </c>
      <c r="E386" s="532">
        <v>79</v>
      </c>
      <c r="F386" s="532">
        <v>0</v>
      </c>
      <c r="G386" s="532">
        <v>0</v>
      </c>
      <c r="H386" s="532">
        <v>0</v>
      </c>
      <c r="I386" s="532">
        <v>0</v>
      </c>
      <c r="J386" s="532">
        <v>0</v>
      </c>
      <c r="K386" s="532">
        <v>0</v>
      </c>
      <c r="L386" s="532">
        <v>0</v>
      </c>
      <c r="M386" s="532">
        <v>0</v>
      </c>
      <c r="N386" s="435">
        <f t="shared" si="5"/>
        <v>291</v>
      </c>
    </row>
    <row r="387" spans="1:14" ht="15">
      <c r="A387" s="23" t="s">
        <v>4426</v>
      </c>
      <c r="B387" s="532">
        <v>0</v>
      </c>
      <c r="C387" s="532">
        <v>0</v>
      </c>
      <c r="D387" s="532">
        <v>0</v>
      </c>
      <c r="E387" s="532">
        <v>0</v>
      </c>
      <c r="F387" s="532">
        <v>72</v>
      </c>
      <c r="G387" s="532">
        <v>76</v>
      </c>
      <c r="H387" s="532">
        <v>59</v>
      </c>
      <c r="I387" s="532">
        <v>70</v>
      </c>
      <c r="J387" s="532">
        <v>67</v>
      </c>
      <c r="K387" s="532">
        <v>68</v>
      </c>
      <c r="L387" s="532">
        <v>58</v>
      </c>
      <c r="M387" s="532">
        <v>72</v>
      </c>
      <c r="N387" s="435">
        <f t="shared" si="5"/>
        <v>542</v>
      </c>
    </row>
    <row r="388" spans="1:14" ht="15">
      <c r="A388" s="23" t="s">
        <v>4427</v>
      </c>
      <c r="B388" s="532">
        <v>75</v>
      </c>
      <c r="C388" s="532">
        <v>65</v>
      </c>
      <c r="D388" s="532">
        <v>62</v>
      </c>
      <c r="E388" s="532">
        <v>84</v>
      </c>
      <c r="F388" s="532">
        <v>0</v>
      </c>
      <c r="G388" s="532">
        <v>0</v>
      </c>
      <c r="H388" s="532">
        <v>0</v>
      </c>
      <c r="I388" s="532">
        <v>0</v>
      </c>
      <c r="J388" s="532">
        <v>0</v>
      </c>
      <c r="K388" s="532">
        <v>0</v>
      </c>
      <c r="L388" s="532">
        <v>0</v>
      </c>
      <c r="M388" s="532">
        <v>0</v>
      </c>
      <c r="N388" s="435">
        <f t="shared" si="5"/>
        <v>286</v>
      </c>
    </row>
    <row r="389" spans="1:14" ht="15">
      <c r="A389" s="23" t="s">
        <v>4428</v>
      </c>
      <c r="B389" s="532">
        <v>11</v>
      </c>
      <c r="C389" s="532">
        <v>22</v>
      </c>
      <c r="D389" s="532">
        <v>14</v>
      </c>
      <c r="E389" s="532">
        <v>20</v>
      </c>
      <c r="F389" s="532">
        <v>10</v>
      </c>
      <c r="G389" s="532">
        <v>18</v>
      </c>
      <c r="H389" s="532">
        <v>12</v>
      </c>
      <c r="I389" s="532">
        <v>27</v>
      </c>
      <c r="J389" s="532">
        <v>15</v>
      </c>
      <c r="K389" s="532">
        <v>13</v>
      </c>
      <c r="L389" s="532">
        <v>30</v>
      </c>
      <c r="M389" s="532">
        <v>21</v>
      </c>
      <c r="N389" s="435">
        <f t="shared" ref="N389:N452" si="6">SUM(B389:M389)</f>
        <v>213</v>
      </c>
    </row>
    <row r="390" spans="1:14" ht="15">
      <c r="A390" s="23" t="s">
        <v>4429</v>
      </c>
      <c r="B390" s="532">
        <v>0</v>
      </c>
      <c r="C390" s="532">
        <v>0</v>
      </c>
      <c r="D390" s="532">
        <v>0</v>
      </c>
      <c r="E390" s="532">
        <v>0</v>
      </c>
      <c r="F390" s="532">
        <v>10</v>
      </c>
      <c r="G390" s="532">
        <v>32</v>
      </c>
      <c r="H390" s="532">
        <v>44</v>
      </c>
      <c r="I390" s="532">
        <v>51</v>
      </c>
      <c r="J390" s="532">
        <v>55</v>
      </c>
      <c r="K390" s="532">
        <v>124</v>
      </c>
      <c r="L390" s="532">
        <v>42</v>
      </c>
      <c r="M390" s="532">
        <v>100</v>
      </c>
      <c r="N390" s="435">
        <f t="shared" si="6"/>
        <v>458</v>
      </c>
    </row>
    <row r="391" spans="1:14" ht="15">
      <c r="A391" s="23" t="s">
        <v>4430</v>
      </c>
      <c r="B391" s="532">
        <v>27</v>
      </c>
      <c r="C391" s="532">
        <v>21</v>
      </c>
      <c r="D391" s="532">
        <v>16</v>
      </c>
      <c r="E391" s="532">
        <v>28</v>
      </c>
      <c r="F391" s="532">
        <v>19</v>
      </c>
      <c r="G391" s="532">
        <v>27</v>
      </c>
      <c r="H391" s="532">
        <v>19</v>
      </c>
      <c r="I391" s="532">
        <v>19</v>
      </c>
      <c r="J391" s="532">
        <v>24</v>
      </c>
      <c r="K391" s="532">
        <v>29</v>
      </c>
      <c r="L391" s="532">
        <v>11</v>
      </c>
      <c r="M391" s="532">
        <v>25</v>
      </c>
      <c r="N391" s="435">
        <f t="shared" si="6"/>
        <v>265</v>
      </c>
    </row>
    <row r="392" spans="1:14" ht="15">
      <c r="A392" s="23" t="s">
        <v>4431</v>
      </c>
      <c r="B392" s="532">
        <v>59</v>
      </c>
      <c r="C392" s="532">
        <v>54</v>
      </c>
      <c r="D392" s="532">
        <v>54</v>
      </c>
      <c r="E392" s="532">
        <v>63</v>
      </c>
      <c r="F392" s="532">
        <v>0</v>
      </c>
      <c r="G392" s="532">
        <v>0</v>
      </c>
      <c r="H392" s="532">
        <v>0</v>
      </c>
      <c r="I392" s="532">
        <v>0</v>
      </c>
      <c r="J392" s="532">
        <v>0</v>
      </c>
      <c r="K392" s="532">
        <v>0</v>
      </c>
      <c r="L392" s="532">
        <v>0</v>
      </c>
      <c r="M392" s="532">
        <v>0</v>
      </c>
      <c r="N392" s="435">
        <f t="shared" si="6"/>
        <v>230</v>
      </c>
    </row>
    <row r="393" spans="1:14" ht="15">
      <c r="A393" s="23" t="s">
        <v>4432</v>
      </c>
      <c r="B393" s="532">
        <v>0</v>
      </c>
      <c r="C393" s="532">
        <v>0</v>
      </c>
      <c r="D393" s="532">
        <v>0</v>
      </c>
      <c r="E393" s="532">
        <v>0</v>
      </c>
      <c r="F393" s="532">
        <v>58</v>
      </c>
      <c r="G393" s="532">
        <v>69</v>
      </c>
      <c r="H393" s="532">
        <v>57</v>
      </c>
      <c r="I393" s="532">
        <v>55</v>
      </c>
      <c r="J393" s="532">
        <v>50</v>
      </c>
      <c r="K393" s="532">
        <v>62</v>
      </c>
      <c r="L393" s="532">
        <v>47</v>
      </c>
      <c r="M393" s="532">
        <v>55</v>
      </c>
      <c r="N393" s="435">
        <f t="shared" si="6"/>
        <v>453</v>
      </c>
    </row>
    <row r="394" spans="1:14" ht="15">
      <c r="A394" s="23" t="s">
        <v>4433</v>
      </c>
      <c r="B394" s="532">
        <v>59</v>
      </c>
      <c r="C394" s="532">
        <v>77</v>
      </c>
      <c r="D394" s="532">
        <v>68</v>
      </c>
      <c r="E394" s="532">
        <v>64</v>
      </c>
      <c r="F394" s="532">
        <v>0</v>
      </c>
      <c r="G394" s="532">
        <v>0</v>
      </c>
      <c r="H394" s="532">
        <v>0</v>
      </c>
      <c r="I394" s="532">
        <v>0</v>
      </c>
      <c r="J394" s="532">
        <v>0</v>
      </c>
      <c r="K394" s="532">
        <v>1</v>
      </c>
      <c r="L394" s="532">
        <v>0</v>
      </c>
      <c r="M394" s="532">
        <v>0</v>
      </c>
      <c r="N394" s="435">
        <f t="shared" si="6"/>
        <v>269</v>
      </c>
    </row>
    <row r="395" spans="1:14" ht="15">
      <c r="A395" s="23" t="s">
        <v>4434</v>
      </c>
      <c r="B395" s="532">
        <v>0</v>
      </c>
      <c r="C395" s="532">
        <v>0</v>
      </c>
      <c r="D395" s="532">
        <v>0</v>
      </c>
      <c r="E395" s="532">
        <v>0</v>
      </c>
      <c r="F395" s="532">
        <v>77</v>
      </c>
      <c r="G395" s="532">
        <v>72</v>
      </c>
      <c r="H395" s="532">
        <v>67</v>
      </c>
      <c r="I395" s="532">
        <v>69</v>
      </c>
      <c r="J395" s="532">
        <v>48</v>
      </c>
      <c r="K395" s="532">
        <v>94</v>
      </c>
      <c r="L395" s="532">
        <v>59</v>
      </c>
      <c r="M395" s="532">
        <v>61</v>
      </c>
      <c r="N395" s="435">
        <f t="shared" si="6"/>
        <v>547</v>
      </c>
    </row>
    <row r="396" spans="1:14" ht="15">
      <c r="A396" s="23" t="s">
        <v>10803</v>
      </c>
      <c r="B396" s="532">
        <v>0</v>
      </c>
      <c r="C396" s="532">
        <v>1</v>
      </c>
      <c r="D396" s="532">
        <v>0</v>
      </c>
      <c r="E396" s="532">
        <v>0</v>
      </c>
      <c r="F396" s="532">
        <v>0</v>
      </c>
      <c r="G396" s="532">
        <v>0</v>
      </c>
      <c r="H396" s="532">
        <v>0</v>
      </c>
      <c r="I396" s="532">
        <v>0</v>
      </c>
      <c r="J396" s="532">
        <v>0</v>
      </c>
      <c r="K396" s="532">
        <v>0</v>
      </c>
      <c r="L396" s="532">
        <v>0</v>
      </c>
      <c r="M396" s="532">
        <v>0</v>
      </c>
      <c r="N396" s="435">
        <f t="shared" si="6"/>
        <v>1</v>
      </c>
    </row>
    <row r="397" spans="1:14" ht="15">
      <c r="A397" s="23" t="s">
        <v>4435</v>
      </c>
      <c r="B397" s="532">
        <v>22</v>
      </c>
      <c r="C397" s="532">
        <v>32</v>
      </c>
      <c r="D397" s="532">
        <v>41</v>
      </c>
      <c r="E397" s="532">
        <v>42</v>
      </c>
      <c r="F397" s="532">
        <v>43</v>
      </c>
      <c r="G397" s="532">
        <v>30</v>
      </c>
      <c r="H397" s="532">
        <v>33</v>
      </c>
      <c r="I397" s="532">
        <v>35</v>
      </c>
      <c r="J397" s="532">
        <v>27</v>
      </c>
      <c r="K397" s="532">
        <v>37</v>
      </c>
      <c r="L397" s="532">
        <v>32</v>
      </c>
      <c r="M397" s="532">
        <v>27</v>
      </c>
      <c r="N397" s="435">
        <f t="shared" si="6"/>
        <v>401</v>
      </c>
    </row>
    <row r="398" spans="1:14" ht="15">
      <c r="A398" s="23" t="s">
        <v>4436</v>
      </c>
      <c r="B398" s="532">
        <v>28</v>
      </c>
      <c r="C398" s="532">
        <v>31</v>
      </c>
      <c r="D398" s="532">
        <v>33</v>
      </c>
      <c r="E398" s="532">
        <v>27</v>
      </c>
      <c r="F398" s="532">
        <v>30</v>
      </c>
      <c r="G398" s="532">
        <v>29</v>
      </c>
      <c r="H398" s="532">
        <v>21</v>
      </c>
      <c r="I398" s="532">
        <v>21</v>
      </c>
      <c r="J398" s="532">
        <v>29</v>
      </c>
      <c r="K398" s="532">
        <v>28</v>
      </c>
      <c r="L398" s="532">
        <v>20</v>
      </c>
      <c r="M398" s="532">
        <v>21</v>
      </c>
      <c r="N398" s="435">
        <f t="shared" si="6"/>
        <v>318</v>
      </c>
    </row>
    <row r="399" spans="1:14" ht="15">
      <c r="A399" s="23" t="s">
        <v>4437</v>
      </c>
      <c r="B399" s="532">
        <v>0</v>
      </c>
      <c r="C399" s="532">
        <v>0</v>
      </c>
      <c r="D399" s="532">
        <v>0</v>
      </c>
      <c r="E399" s="532">
        <v>0</v>
      </c>
      <c r="F399" s="532">
        <v>0</v>
      </c>
      <c r="G399" s="532">
        <v>0</v>
      </c>
      <c r="H399" s="532">
        <v>82</v>
      </c>
      <c r="I399" s="532">
        <v>84</v>
      </c>
      <c r="J399" s="532">
        <v>68</v>
      </c>
      <c r="K399" s="532">
        <v>78</v>
      </c>
      <c r="L399" s="532">
        <v>72</v>
      </c>
      <c r="M399" s="532">
        <v>71</v>
      </c>
      <c r="N399" s="435">
        <f t="shared" si="6"/>
        <v>455</v>
      </c>
    </row>
    <row r="400" spans="1:14" ht="15">
      <c r="A400" s="23" t="s">
        <v>4438</v>
      </c>
      <c r="B400" s="532">
        <v>67</v>
      </c>
      <c r="C400" s="532">
        <v>61</v>
      </c>
      <c r="D400" s="532">
        <v>73</v>
      </c>
      <c r="E400" s="532">
        <v>80</v>
      </c>
      <c r="F400" s="532">
        <v>66</v>
      </c>
      <c r="G400" s="532">
        <v>78</v>
      </c>
      <c r="H400" s="532">
        <v>0</v>
      </c>
      <c r="I400" s="532">
        <v>0</v>
      </c>
      <c r="J400" s="532">
        <v>0</v>
      </c>
      <c r="K400" s="532">
        <v>0</v>
      </c>
      <c r="L400" s="532">
        <v>0</v>
      </c>
      <c r="M400" s="532">
        <v>0</v>
      </c>
      <c r="N400" s="435">
        <f t="shared" si="6"/>
        <v>425</v>
      </c>
    </row>
    <row r="401" spans="1:14" ht="15">
      <c r="A401" s="23" t="s">
        <v>4439</v>
      </c>
      <c r="B401" s="532">
        <v>0</v>
      </c>
      <c r="C401" s="532">
        <v>0</v>
      </c>
      <c r="D401" s="532">
        <v>0</v>
      </c>
      <c r="E401" s="532">
        <v>0</v>
      </c>
      <c r="F401" s="532">
        <v>94</v>
      </c>
      <c r="G401" s="532">
        <v>110</v>
      </c>
      <c r="H401" s="532">
        <v>109</v>
      </c>
      <c r="I401" s="532">
        <v>106</v>
      </c>
      <c r="J401" s="532">
        <v>82</v>
      </c>
      <c r="K401" s="532">
        <v>92</v>
      </c>
      <c r="L401" s="532">
        <v>93</v>
      </c>
      <c r="M401" s="532">
        <v>85</v>
      </c>
      <c r="N401" s="435">
        <f t="shared" si="6"/>
        <v>771</v>
      </c>
    </row>
    <row r="402" spans="1:14" ht="15">
      <c r="A402" s="23" t="s">
        <v>4440</v>
      </c>
      <c r="B402" s="532">
        <v>99</v>
      </c>
      <c r="C402" s="532">
        <v>105</v>
      </c>
      <c r="D402" s="532">
        <v>99</v>
      </c>
      <c r="E402" s="532">
        <v>92</v>
      </c>
      <c r="F402" s="532">
        <v>0</v>
      </c>
      <c r="G402" s="532">
        <v>0</v>
      </c>
      <c r="H402" s="532">
        <v>0</v>
      </c>
      <c r="I402" s="532">
        <v>0</v>
      </c>
      <c r="J402" s="532">
        <v>0</v>
      </c>
      <c r="K402" s="532">
        <v>0</v>
      </c>
      <c r="L402" s="532">
        <v>0</v>
      </c>
      <c r="M402" s="532">
        <v>0</v>
      </c>
      <c r="N402" s="435">
        <f t="shared" si="6"/>
        <v>395</v>
      </c>
    </row>
    <row r="403" spans="1:14" ht="15">
      <c r="A403" s="23" t="s">
        <v>10811</v>
      </c>
      <c r="B403" s="532">
        <v>0</v>
      </c>
      <c r="C403" s="532">
        <v>2</v>
      </c>
      <c r="D403" s="532">
        <v>4</v>
      </c>
      <c r="E403" s="532">
        <v>6</v>
      </c>
      <c r="F403" s="532">
        <v>2</v>
      </c>
      <c r="G403" s="532">
        <v>5</v>
      </c>
      <c r="H403" s="532">
        <v>5</v>
      </c>
      <c r="I403" s="532">
        <v>11</v>
      </c>
      <c r="J403" s="532">
        <v>6</v>
      </c>
      <c r="K403" s="532">
        <v>14</v>
      </c>
      <c r="L403" s="532">
        <v>6</v>
      </c>
      <c r="M403" s="532">
        <v>7</v>
      </c>
      <c r="N403" s="435">
        <f t="shared" si="6"/>
        <v>68</v>
      </c>
    </row>
    <row r="404" spans="1:14" ht="15">
      <c r="A404" s="23" t="s">
        <v>4441</v>
      </c>
      <c r="B404" s="532">
        <v>0</v>
      </c>
      <c r="C404" s="532">
        <v>0</v>
      </c>
      <c r="D404" s="532">
        <v>0</v>
      </c>
      <c r="E404" s="532">
        <v>0</v>
      </c>
      <c r="F404" s="532">
        <v>0</v>
      </c>
      <c r="G404" s="532">
        <v>2</v>
      </c>
      <c r="H404" s="532">
        <v>29</v>
      </c>
      <c r="I404" s="532">
        <v>67</v>
      </c>
      <c r="J404" s="532">
        <v>56</v>
      </c>
      <c r="K404" s="532">
        <v>68</v>
      </c>
      <c r="L404" s="532">
        <v>40</v>
      </c>
      <c r="M404" s="532">
        <v>46</v>
      </c>
      <c r="N404" s="435">
        <f t="shared" si="6"/>
        <v>308</v>
      </c>
    </row>
    <row r="405" spans="1:14" ht="15">
      <c r="A405" s="23" t="s">
        <v>5448</v>
      </c>
      <c r="B405" s="532">
        <v>0</v>
      </c>
      <c r="C405" s="532">
        <v>0</v>
      </c>
      <c r="D405" s="532">
        <v>0</v>
      </c>
      <c r="E405" s="532">
        <v>0</v>
      </c>
      <c r="F405" s="532">
        <v>43</v>
      </c>
      <c r="G405" s="532">
        <v>46</v>
      </c>
      <c r="H405" s="532">
        <v>48</v>
      </c>
      <c r="I405" s="532">
        <v>48</v>
      </c>
      <c r="J405" s="532">
        <v>42</v>
      </c>
      <c r="K405" s="532">
        <v>41</v>
      </c>
      <c r="L405" s="532">
        <v>48</v>
      </c>
      <c r="M405" s="532">
        <v>49</v>
      </c>
      <c r="N405" s="435">
        <f t="shared" si="6"/>
        <v>365</v>
      </c>
    </row>
    <row r="406" spans="1:14" ht="15">
      <c r="A406" s="23" t="s">
        <v>4442</v>
      </c>
      <c r="B406" s="532">
        <v>43</v>
      </c>
      <c r="C406" s="532">
        <v>44</v>
      </c>
      <c r="D406" s="532">
        <v>40</v>
      </c>
      <c r="E406" s="532">
        <v>33</v>
      </c>
      <c r="F406" s="532">
        <v>0</v>
      </c>
      <c r="G406" s="532">
        <v>0</v>
      </c>
      <c r="H406" s="532">
        <v>0</v>
      </c>
      <c r="I406" s="532">
        <v>0</v>
      </c>
      <c r="J406" s="532">
        <v>0</v>
      </c>
      <c r="K406" s="532">
        <v>0</v>
      </c>
      <c r="L406" s="532">
        <v>0</v>
      </c>
      <c r="M406" s="532">
        <v>0</v>
      </c>
      <c r="N406" s="435">
        <f t="shared" si="6"/>
        <v>160</v>
      </c>
    </row>
    <row r="407" spans="1:14" ht="15">
      <c r="A407" s="23" t="s">
        <v>4443</v>
      </c>
      <c r="B407" s="532">
        <v>2</v>
      </c>
      <c r="C407" s="532">
        <v>0</v>
      </c>
      <c r="D407" s="532">
        <v>1</v>
      </c>
      <c r="E407" s="532">
        <v>0</v>
      </c>
      <c r="F407" s="532">
        <v>72</v>
      </c>
      <c r="G407" s="532">
        <v>79</v>
      </c>
      <c r="H407" s="532">
        <v>62</v>
      </c>
      <c r="I407" s="532">
        <v>72</v>
      </c>
      <c r="J407" s="532">
        <v>59</v>
      </c>
      <c r="K407" s="532">
        <v>48</v>
      </c>
      <c r="L407" s="532">
        <v>48</v>
      </c>
      <c r="M407" s="532">
        <v>68</v>
      </c>
      <c r="N407" s="435">
        <f t="shared" si="6"/>
        <v>511</v>
      </c>
    </row>
    <row r="408" spans="1:14" ht="15">
      <c r="A408" s="23" t="s">
        <v>4444</v>
      </c>
      <c r="B408" s="532">
        <v>62</v>
      </c>
      <c r="C408" s="532">
        <v>66</v>
      </c>
      <c r="D408" s="532">
        <v>68</v>
      </c>
      <c r="E408" s="532">
        <v>69</v>
      </c>
      <c r="F408" s="532">
        <v>0</v>
      </c>
      <c r="G408" s="532">
        <v>0</v>
      </c>
      <c r="H408" s="532">
        <v>0</v>
      </c>
      <c r="I408" s="532">
        <v>0</v>
      </c>
      <c r="J408" s="532">
        <v>0</v>
      </c>
      <c r="K408" s="532">
        <v>0</v>
      </c>
      <c r="L408" s="532">
        <v>0</v>
      </c>
      <c r="M408" s="532">
        <v>0</v>
      </c>
      <c r="N408" s="435">
        <f t="shared" si="6"/>
        <v>265</v>
      </c>
    </row>
    <row r="409" spans="1:14" ht="15">
      <c r="A409" s="23" t="s">
        <v>4445</v>
      </c>
      <c r="B409" s="532">
        <v>31</v>
      </c>
      <c r="C409" s="532">
        <v>37</v>
      </c>
      <c r="D409" s="532">
        <v>28</v>
      </c>
      <c r="E409" s="532">
        <v>46</v>
      </c>
      <c r="F409" s="532">
        <v>35</v>
      </c>
      <c r="G409" s="532">
        <v>45</v>
      </c>
      <c r="H409" s="532">
        <v>27</v>
      </c>
      <c r="I409" s="532">
        <v>24</v>
      </c>
      <c r="J409" s="532">
        <v>31</v>
      </c>
      <c r="K409" s="532">
        <v>34</v>
      </c>
      <c r="L409" s="532">
        <v>30</v>
      </c>
      <c r="M409" s="532">
        <v>35</v>
      </c>
      <c r="N409" s="435">
        <f t="shared" si="6"/>
        <v>403</v>
      </c>
    </row>
    <row r="410" spans="1:14" ht="15">
      <c r="A410" s="23" t="s">
        <v>5449</v>
      </c>
      <c r="B410" s="532">
        <v>76</v>
      </c>
      <c r="C410" s="532">
        <v>75</v>
      </c>
      <c r="D410" s="532">
        <v>70</v>
      </c>
      <c r="E410" s="532">
        <v>53</v>
      </c>
      <c r="F410" s="532">
        <v>75</v>
      </c>
      <c r="G410" s="532">
        <v>70</v>
      </c>
      <c r="H410" s="532">
        <v>60</v>
      </c>
      <c r="I410" s="532">
        <v>68</v>
      </c>
      <c r="J410" s="532">
        <v>61</v>
      </c>
      <c r="K410" s="532">
        <v>60</v>
      </c>
      <c r="L410" s="532">
        <v>65</v>
      </c>
      <c r="M410" s="532">
        <v>74</v>
      </c>
      <c r="N410" s="435">
        <f t="shared" si="6"/>
        <v>807</v>
      </c>
    </row>
    <row r="411" spans="1:14" ht="15">
      <c r="A411" s="23" t="s">
        <v>4446</v>
      </c>
      <c r="B411" s="532">
        <v>58</v>
      </c>
      <c r="C411" s="532">
        <v>71</v>
      </c>
      <c r="D411" s="532">
        <v>72</v>
      </c>
      <c r="E411" s="532">
        <v>53</v>
      </c>
      <c r="F411" s="532">
        <v>0</v>
      </c>
      <c r="G411" s="532">
        <v>0</v>
      </c>
      <c r="H411" s="532">
        <v>0</v>
      </c>
      <c r="I411" s="532">
        <v>0</v>
      </c>
      <c r="J411" s="532">
        <v>0</v>
      </c>
      <c r="K411" s="532">
        <v>0</v>
      </c>
      <c r="L411" s="532">
        <v>0</v>
      </c>
      <c r="M411" s="532">
        <v>0</v>
      </c>
      <c r="N411" s="435">
        <f t="shared" si="6"/>
        <v>254</v>
      </c>
    </row>
    <row r="412" spans="1:14" ht="15">
      <c r="A412" s="23" t="s">
        <v>4447</v>
      </c>
      <c r="B412" s="532">
        <v>0</v>
      </c>
      <c r="C412" s="532">
        <v>0</v>
      </c>
      <c r="D412" s="532">
        <v>0</v>
      </c>
      <c r="E412" s="532">
        <v>0</v>
      </c>
      <c r="F412" s="532">
        <v>49</v>
      </c>
      <c r="G412" s="532">
        <v>59</v>
      </c>
      <c r="H412" s="532">
        <v>54</v>
      </c>
      <c r="I412" s="532">
        <v>64</v>
      </c>
      <c r="J412" s="532">
        <v>72</v>
      </c>
      <c r="K412" s="532">
        <v>59</v>
      </c>
      <c r="L412" s="532">
        <v>70</v>
      </c>
      <c r="M412" s="532">
        <v>59</v>
      </c>
      <c r="N412" s="435">
        <f t="shared" si="6"/>
        <v>486</v>
      </c>
    </row>
    <row r="413" spans="1:14" ht="15">
      <c r="A413" s="23" t="s">
        <v>4448</v>
      </c>
      <c r="B413" s="532">
        <v>0</v>
      </c>
      <c r="C413" s="532">
        <v>0</v>
      </c>
      <c r="D413" s="532">
        <v>0</v>
      </c>
      <c r="E413" s="532">
        <v>0</v>
      </c>
      <c r="F413" s="532">
        <v>0</v>
      </c>
      <c r="G413" s="532">
        <v>0</v>
      </c>
      <c r="H413" s="532">
        <v>0</v>
      </c>
      <c r="I413" s="532">
        <v>6</v>
      </c>
      <c r="J413" s="532">
        <v>0</v>
      </c>
      <c r="K413" s="532">
        <v>4</v>
      </c>
      <c r="L413" s="532">
        <v>0</v>
      </c>
      <c r="M413" s="532">
        <v>11</v>
      </c>
      <c r="N413" s="435">
        <f t="shared" si="6"/>
        <v>21</v>
      </c>
    </row>
    <row r="414" spans="1:14" ht="15">
      <c r="A414" s="23" t="s">
        <v>4449</v>
      </c>
      <c r="B414" s="532">
        <v>27</v>
      </c>
      <c r="C414" s="532">
        <v>26</v>
      </c>
      <c r="D414" s="532">
        <v>28</v>
      </c>
      <c r="E414" s="532">
        <v>23</v>
      </c>
      <c r="F414" s="532">
        <v>0</v>
      </c>
      <c r="G414" s="532">
        <v>0</v>
      </c>
      <c r="H414" s="532">
        <v>0</v>
      </c>
      <c r="I414" s="532">
        <v>0</v>
      </c>
      <c r="J414" s="532">
        <v>0</v>
      </c>
      <c r="K414" s="532">
        <v>0</v>
      </c>
      <c r="L414" s="532">
        <v>0</v>
      </c>
      <c r="M414" s="532">
        <v>0</v>
      </c>
      <c r="N414" s="435">
        <f t="shared" si="6"/>
        <v>104</v>
      </c>
    </row>
    <row r="415" spans="1:14" ht="15">
      <c r="A415" s="23" t="s">
        <v>4450</v>
      </c>
      <c r="B415" s="532">
        <v>0</v>
      </c>
      <c r="C415" s="532">
        <v>0</v>
      </c>
      <c r="D415" s="532">
        <v>0</v>
      </c>
      <c r="E415" s="532">
        <v>0</v>
      </c>
      <c r="F415" s="532">
        <v>34</v>
      </c>
      <c r="G415" s="532">
        <v>37</v>
      </c>
      <c r="H415" s="532">
        <v>29</v>
      </c>
      <c r="I415" s="532">
        <v>37</v>
      </c>
      <c r="J415" s="532">
        <v>29</v>
      </c>
      <c r="K415" s="532">
        <v>44</v>
      </c>
      <c r="L415" s="532">
        <v>39</v>
      </c>
      <c r="M415" s="532">
        <v>37</v>
      </c>
      <c r="N415" s="435">
        <f t="shared" si="6"/>
        <v>286</v>
      </c>
    </row>
    <row r="416" spans="1:14" ht="15">
      <c r="A416" s="23" t="s">
        <v>4451</v>
      </c>
      <c r="B416" s="532">
        <v>27</v>
      </c>
      <c r="C416" s="532">
        <v>19</v>
      </c>
      <c r="D416" s="532">
        <v>32</v>
      </c>
      <c r="E416" s="532">
        <v>29</v>
      </c>
      <c r="F416" s="532">
        <v>0</v>
      </c>
      <c r="G416" s="532">
        <v>0</v>
      </c>
      <c r="H416" s="532">
        <v>0</v>
      </c>
      <c r="I416" s="532">
        <v>0</v>
      </c>
      <c r="J416" s="532">
        <v>0</v>
      </c>
      <c r="K416" s="532">
        <v>0</v>
      </c>
      <c r="L416" s="532">
        <v>0</v>
      </c>
      <c r="M416" s="532">
        <v>0</v>
      </c>
      <c r="N416" s="435">
        <f t="shared" si="6"/>
        <v>107</v>
      </c>
    </row>
    <row r="417" spans="1:14" ht="15">
      <c r="A417" s="23" t="s">
        <v>4452</v>
      </c>
      <c r="B417" s="532">
        <v>31</v>
      </c>
      <c r="C417" s="532">
        <v>33</v>
      </c>
      <c r="D417" s="532">
        <v>40</v>
      </c>
      <c r="E417" s="532">
        <v>47</v>
      </c>
      <c r="F417" s="532">
        <v>43</v>
      </c>
      <c r="G417" s="532">
        <v>42</v>
      </c>
      <c r="H417" s="532">
        <v>32</v>
      </c>
      <c r="I417" s="532">
        <v>36</v>
      </c>
      <c r="J417" s="532">
        <v>43</v>
      </c>
      <c r="K417" s="532">
        <v>35</v>
      </c>
      <c r="L417" s="532">
        <v>44</v>
      </c>
      <c r="M417" s="532">
        <v>41</v>
      </c>
      <c r="N417" s="435">
        <f t="shared" si="6"/>
        <v>467</v>
      </c>
    </row>
    <row r="418" spans="1:14" ht="15">
      <c r="A418" s="23" t="s">
        <v>4453</v>
      </c>
      <c r="B418" s="532">
        <v>0</v>
      </c>
      <c r="C418" s="532">
        <v>0</v>
      </c>
      <c r="D418" s="532">
        <v>0</v>
      </c>
      <c r="E418" s="532">
        <v>0</v>
      </c>
      <c r="F418" s="532">
        <v>38</v>
      </c>
      <c r="G418" s="532">
        <v>34</v>
      </c>
      <c r="H418" s="532">
        <v>35</v>
      </c>
      <c r="I418" s="532">
        <v>37</v>
      </c>
      <c r="J418" s="532">
        <v>31</v>
      </c>
      <c r="K418" s="532">
        <v>43</v>
      </c>
      <c r="L418" s="532">
        <v>21</v>
      </c>
      <c r="M418" s="532">
        <v>31</v>
      </c>
      <c r="N418" s="435">
        <f t="shared" si="6"/>
        <v>270</v>
      </c>
    </row>
    <row r="419" spans="1:14" ht="15">
      <c r="A419" s="23" t="s">
        <v>4454</v>
      </c>
      <c r="B419" s="532">
        <v>33</v>
      </c>
      <c r="C419" s="532">
        <v>39</v>
      </c>
      <c r="D419" s="532">
        <v>36</v>
      </c>
      <c r="E419" s="532">
        <v>34</v>
      </c>
      <c r="F419" s="532">
        <v>0</v>
      </c>
      <c r="G419" s="532">
        <v>0</v>
      </c>
      <c r="H419" s="532">
        <v>0</v>
      </c>
      <c r="I419" s="532">
        <v>0</v>
      </c>
      <c r="J419" s="532">
        <v>0</v>
      </c>
      <c r="K419" s="532">
        <v>0</v>
      </c>
      <c r="L419" s="532">
        <v>0</v>
      </c>
      <c r="M419" s="532">
        <v>0</v>
      </c>
      <c r="N419" s="435">
        <f t="shared" si="6"/>
        <v>142</v>
      </c>
    </row>
    <row r="420" spans="1:14" ht="15">
      <c r="A420" s="23" t="s">
        <v>4455</v>
      </c>
      <c r="B420" s="532">
        <v>0</v>
      </c>
      <c r="C420" s="532">
        <v>0</v>
      </c>
      <c r="D420" s="532">
        <v>0</v>
      </c>
      <c r="E420" s="532">
        <v>0</v>
      </c>
      <c r="F420" s="532">
        <v>48</v>
      </c>
      <c r="G420" s="532">
        <v>45</v>
      </c>
      <c r="H420" s="532">
        <v>39</v>
      </c>
      <c r="I420" s="532">
        <v>38</v>
      </c>
      <c r="J420" s="532">
        <v>46</v>
      </c>
      <c r="K420" s="532">
        <v>53</v>
      </c>
      <c r="L420" s="532">
        <v>44</v>
      </c>
      <c r="M420" s="532">
        <v>41</v>
      </c>
      <c r="N420" s="435">
        <f t="shared" si="6"/>
        <v>354</v>
      </c>
    </row>
    <row r="421" spans="1:14" ht="15">
      <c r="A421" s="23" t="s">
        <v>4456</v>
      </c>
      <c r="B421" s="532">
        <v>31</v>
      </c>
      <c r="C421" s="532">
        <v>41</v>
      </c>
      <c r="D421" s="532">
        <v>43</v>
      </c>
      <c r="E421" s="532">
        <v>43</v>
      </c>
      <c r="F421" s="532">
        <v>0</v>
      </c>
      <c r="G421" s="532">
        <v>0</v>
      </c>
      <c r="H421" s="532">
        <v>0</v>
      </c>
      <c r="I421" s="532">
        <v>0</v>
      </c>
      <c r="J421" s="532">
        <v>0</v>
      </c>
      <c r="K421" s="532">
        <v>0</v>
      </c>
      <c r="L421" s="532">
        <v>0</v>
      </c>
      <c r="M421" s="532">
        <v>0</v>
      </c>
      <c r="N421" s="435">
        <f t="shared" si="6"/>
        <v>158</v>
      </c>
    </row>
    <row r="422" spans="1:14" ht="15">
      <c r="A422" s="23" t="s">
        <v>4457</v>
      </c>
      <c r="B422" s="532">
        <v>20</v>
      </c>
      <c r="C422" s="532">
        <v>27</v>
      </c>
      <c r="D422" s="532">
        <v>29</v>
      </c>
      <c r="E422" s="532">
        <v>41</v>
      </c>
      <c r="F422" s="532">
        <v>31</v>
      </c>
      <c r="G422" s="532">
        <v>25</v>
      </c>
      <c r="H422" s="532">
        <v>38</v>
      </c>
      <c r="I422" s="532">
        <v>31</v>
      </c>
      <c r="J422" s="532">
        <v>35</v>
      </c>
      <c r="K422" s="532">
        <v>22</v>
      </c>
      <c r="L422" s="532">
        <v>31</v>
      </c>
      <c r="M422" s="532">
        <v>21</v>
      </c>
      <c r="N422" s="435">
        <f t="shared" si="6"/>
        <v>351</v>
      </c>
    </row>
    <row r="423" spans="1:14" ht="15">
      <c r="A423" s="23" t="s">
        <v>4458</v>
      </c>
      <c r="B423" s="532">
        <v>9</v>
      </c>
      <c r="C423" s="532">
        <v>13</v>
      </c>
      <c r="D423" s="532">
        <v>8</v>
      </c>
      <c r="E423" s="532">
        <v>14</v>
      </c>
      <c r="F423" s="532">
        <v>9</v>
      </c>
      <c r="G423" s="532">
        <v>12</v>
      </c>
      <c r="H423" s="532">
        <v>14</v>
      </c>
      <c r="I423" s="532">
        <v>9</v>
      </c>
      <c r="J423" s="532">
        <v>15</v>
      </c>
      <c r="K423" s="532">
        <v>11</v>
      </c>
      <c r="L423" s="532">
        <v>9</v>
      </c>
      <c r="M423" s="532">
        <v>20</v>
      </c>
      <c r="N423" s="435">
        <f t="shared" si="6"/>
        <v>143</v>
      </c>
    </row>
    <row r="424" spans="1:14" ht="15">
      <c r="A424" s="23" t="s">
        <v>4459</v>
      </c>
      <c r="B424" s="532">
        <v>13</v>
      </c>
      <c r="C424" s="532">
        <v>16</v>
      </c>
      <c r="D424" s="532">
        <v>24</v>
      </c>
      <c r="E424" s="532">
        <v>20</v>
      </c>
      <c r="F424" s="532">
        <v>20</v>
      </c>
      <c r="G424" s="532">
        <v>12</v>
      </c>
      <c r="H424" s="532">
        <v>18</v>
      </c>
      <c r="I424" s="532">
        <v>25</v>
      </c>
      <c r="J424" s="532">
        <v>17</v>
      </c>
      <c r="K424" s="532">
        <v>26</v>
      </c>
      <c r="L424" s="532">
        <v>20</v>
      </c>
      <c r="M424" s="532">
        <v>19</v>
      </c>
      <c r="N424" s="435">
        <f t="shared" si="6"/>
        <v>230</v>
      </c>
    </row>
    <row r="425" spans="1:14" ht="15">
      <c r="A425" s="23" t="s">
        <v>5450</v>
      </c>
      <c r="B425" s="532">
        <v>0</v>
      </c>
      <c r="C425" s="532">
        <v>0</v>
      </c>
      <c r="D425" s="532">
        <v>0</v>
      </c>
      <c r="E425" s="532">
        <v>0</v>
      </c>
      <c r="F425" s="532">
        <v>15</v>
      </c>
      <c r="G425" s="532">
        <v>12</v>
      </c>
      <c r="H425" s="532">
        <v>11</v>
      </c>
      <c r="I425" s="532">
        <v>16</v>
      </c>
      <c r="J425" s="532">
        <v>16</v>
      </c>
      <c r="K425" s="532">
        <v>13</v>
      </c>
      <c r="L425" s="532">
        <v>9</v>
      </c>
      <c r="M425" s="532">
        <v>20</v>
      </c>
      <c r="N425" s="435">
        <f t="shared" si="6"/>
        <v>112</v>
      </c>
    </row>
    <row r="426" spans="1:14" ht="15">
      <c r="A426" s="23" t="s">
        <v>5451</v>
      </c>
      <c r="B426" s="532">
        <v>12</v>
      </c>
      <c r="C426" s="532">
        <v>18</v>
      </c>
      <c r="D426" s="532">
        <v>15</v>
      </c>
      <c r="E426" s="532">
        <v>15</v>
      </c>
      <c r="F426" s="532">
        <v>0</v>
      </c>
      <c r="G426" s="532">
        <v>0</v>
      </c>
      <c r="H426" s="532">
        <v>0</v>
      </c>
      <c r="I426" s="532">
        <v>0</v>
      </c>
      <c r="J426" s="532">
        <v>0</v>
      </c>
      <c r="K426" s="532">
        <v>0</v>
      </c>
      <c r="L426" s="532">
        <v>0</v>
      </c>
      <c r="M426" s="532">
        <v>0</v>
      </c>
      <c r="N426" s="435">
        <f t="shared" si="6"/>
        <v>60</v>
      </c>
    </row>
    <row r="427" spans="1:14" ht="15">
      <c r="A427" s="23" t="s">
        <v>10859</v>
      </c>
      <c r="B427" s="532">
        <v>85</v>
      </c>
      <c r="C427" s="532">
        <v>84</v>
      </c>
      <c r="D427" s="532">
        <v>94</v>
      </c>
      <c r="E427" s="532">
        <v>101</v>
      </c>
      <c r="F427" s="532">
        <v>97</v>
      </c>
      <c r="G427" s="532">
        <v>103</v>
      </c>
      <c r="H427" s="532">
        <v>96</v>
      </c>
      <c r="I427" s="532">
        <v>111</v>
      </c>
      <c r="J427" s="532">
        <v>84</v>
      </c>
      <c r="K427" s="532">
        <v>91</v>
      </c>
      <c r="L427" s="532">
        <v>99</v>
      </c>
      <c r="M427" s="532">
        <v>87</v>
      </c>
      <c r="N427" s="435">
        <f t="shared" si="6"/>
        <v>1132</v>
      </c>
    </row>
    <row r="428" spans="1:14" ht="15">
      <c r="A428" s="23" t="s">
        <v>4460</v>
      </c>
      <c r="B428" s="532">
        <v>0</v>
      </c>
      <c r="C428" s="532">
        <v>0</v>
      </c>
      <c r="D428" s="532">
        <v>0</v>
      </c>
      <c r="E428" s="532">
        <v>0</v>
      </c>
      <c r="F428" s="532">
        <v>0</v>
      </c>
      <c r="G428" s="532">
        <v>0</v>
      </c>
      <c r="H428" s="532">
        <v>57</v>
      </c>
      <c r="I428" s="532">
        <v>95</v>
      </c>
      <c r="J428" s="532">
        <v>53</v>
      </c>
      <c r="K428" s="532">
        <v>91</v>
      </c>
      <c r="L428" s="532">
        <v>50</v>
      </c>
      <c r="M428" s="532">
        <v>67</v>
      </c>
      <c r="N428" s="435">
        <f t="shared" si="6"/>
        <v>413</v>
      </c>
    </row>
    <row r="429" spans="1:14" ht="15">
      <c r="A429" s="23" t="s">
        <v>4461</v>
      </c>
      <c r="B429" s="532">
        <v>15</v>
      </c>
      <c r="C429" s="532">
        <v>16</v>
      </c>
      <c r="D429" s="532">
        <v>17</v>
      </c>
      <c r="E429" s="532">
        <v>9</v>
      </c>
      <c r="F429" s="532">
        <v>14</v>
      </c>
      <c r="G429" s="532">
        <v>15</v>
      </c>
      <c r="H429" s="532">
        <v>10</v>
      </c>
      <c r="I429" s="532">
        <v>16</v>
      </c>
      <c r="J429" s="532">
        <v>14</v>
      </c>
      <c r="K429" s="532">
        <v>15</v>
      </c>
      <c r="L429" s="532">
        <v>15</v>
      </c>
      <c r="M429" s="532">
        <v>11</v>
      </c>
      <c r="N429" s="435">
        <f t="shared" si="6"/>
        <v>167</v>
      </c>
    </row>
    <row r="430" spans="1:14" ht="15">
      <c r="A430" s="23" t="s">
        <v>4462</v>
      </c>
      <c r="B430" s="532">
        <v>0</v>
      </c>
      <c r="C430" s="532">
        <v>0</v>
      </c>
      <c r="D430" s="532">
        <v>0</v>
      </c>
      <c r="E430" s="532">
        <v>0</v>
      </c>
      <c r="F430" s="532">
        <v>45</v>
      </c>
      <c r="G430" s="532">
        <v>56</v>
      </c>
      <c r="H430" s="532">
        <v>35</v>
      </c>
      <c r="I430" s="532">
        <v>30</v>
      </c>
      <c r="J430" s="532">
        <v>50</v>
      </c>
      <c r="K430" s="532">
        <v>31</v>
      </c>
      <c r="L430" s="532">
        <v>47</v>
      </c>
      <c r="M430" s="532">
        <v>31</v>
      </c>
      <c r="N430" s="435">
        <f t="shared" si="6"/>
        <v>325</v>
      </c>
    </row>
    <row r="431" spans="1:14" ht="15">
      <c r="A431" s="23" t="s">
        <v>4463</v>
      </c>
      <c r="B431" s="532">
        <v>42</v>
      </c>
      <c r="C431" s="532">
        <v>45</v>
      </c>
      <c r="D431" s="532">
        <v>52</v>
      </c>
      <c r="E431" s="532">
        <v>41</v>
      </c>
      <c r="F431" s="532">
        <v>0</v>
      </c>
      <c r="G431" s="532">
        <v>0</v>
      </c>
      <c r="H431" s="532">
        <v>0</v>
      </c>
      <c r="I431" s="532">
        <v>0</v>
      </c>
      <c r="J431" s="532">
        <v>0</v>
      </c>
      <c r="K431" s="532">
        <v>0</v>
      </c>
      <c r="L431" s="532">
        <v>0</v>
      </c>
      <c r="M431" s="532">
        <v>0</v>
      </c>
      <c r="N431" s="435">
        <f t="shared" si="6"/>
        <v>180</v>
      </c>
    </row>
    <row r="432" spans="1:14" ht="15">
      <c r="A432" s="23" t="s">
        <v>4464</v>
      </c>
      <c r="B432" s="532">
        <v>13</v>
      </c>
      <c r="C432" s="532">
        <v>28</v>
      </c>
      <c r="D432" s="532">
        <v>30</v>
      </c>
      <c r="E432" s="532">
        <v>24</v>
      </c>
      <c r="F432" s="532">
        <v>29</v>
      </c>
      <c r="G432" s="532">
        <v>30</v>
      </c>
      <c r="H432" s="532">
        <v>32</v>
      </c>
      <c r="I432" s="532">
        <v>19</v>
      </c>
      <c r="J432" s="532">
        <v>22</v>
      </c>
      <c r="K432" s="532">
        <v>20</v>
      </c>
      <c r="L432" s="532">
        <v>24</v>
      </c>
      <c r="M432" s="532">
        <v>28</v>
      </c>
      <c r="N432" s="435">
        <f t="shared" si="6"/>
        <v>299</v>
      </c>
    </row>
    <row r="433" spans="1:14" ht="15">
      <c r="A433" s="23" t="s">
        <v>4465</v>
      </c>
      <c r="B433" s="532">
        <v>31</v>
      </c>
      <c r="C433" s="532">
        <v>27</v>
      </c>
      <c r="D433" s="532">
        <v>28</v>
      </c>
      <c r="E433" s="532">
        <v>24</v>
      </c>
      <c r="F433" s="532">
        <v>17</v>
      </c>
      <c r="G433" s="532">
        <v>20</v>
      </c>
      <c r="H433" s="532">
        <v>20</v>
      </c>
      <c r="I433" s="532">
        <v>23</v>
      </c>
      <c r="J433" s="532">
        <v>25</v>
      </c>
      <c r="K433" s="532">
        <v>21</v>
      </c>
      <c r="L433" s="532">
        <v>15</v>
      </c>
      <c r="M433" s="532">
        <v>25</v>
      </c>
      <c r="N433" s="435">
        <f t="shared" si="6"/>
        <v>276</v>
      </c>
    </row>
    <row r="434" spans="1:14" ht="15">
      <c r="A434" s="23" t="s">
        <v>4466</v>
      </c>
      <c r="B434" s="532">
        <v>0</v>
      </c>
      <c r="C434" s="532">
        <v>0</v>
      </c>
      <c r="D434" s="532">
        <v>0</v>
      </c>
      <c r="E434" s="532">
        <v>0</v>
      </c>
      <c r="F434" s="532">
        <v>25</v>
      </c>
      <c r="G434" s="532">
        <v>36</v>
      </c>
      <c r="H434" s="532">
        <v>34</v>
      </c>
      <c r="I434" s="532">
        <v>38</v>
      </c>
      <c r="J434" s="532">
        <v>44</v>
      </c>
      <c r="K434" s="532">
        <v>39</v>
      </c>
      <c r="L434" s="532">
        <v>33</v>
      </c>
      <c r="M434" s="532">
        <v>34</v>
      </c>
      <c r="N434" s="435">
        <f t="shared" si="6"/>
        <v>283</v>
      </c>
    </row>
    <row r="435" spans="1:14" ht="15">
      <c r="A435" s="23" t="s">
        <v>4467</v>
      </c>
      <c r="B435" s="532">
        <v>35</v>
      </c>
      <c r="C435" s="532">
        <v>47</v>
      </c>
      <c r="D435" s="532">
        <v>48</v>
      </c>
      <c r="E435" s="532">
        <v>34</v>
      </c>
      <c r="F435" s="532">
        <v>0</v>
      </c>
      <c r="G435" s="532">
        <v>0</v>
      </c>
      <c r="H435" s="532">
        <v>0</v>
      </c>
      <c r="I435" s="532">
        <v>0</v>
      </c>
      <c r="J435" s="532">
        <v>0</v>
      </c>
      <c r="K435" s="532">
        <v>0</v>
      </c>
      <c r="L435" s="532">
        <v>0</v>
      </c>
      <c r="M435" s="532">
        <v>0</v>
      </c>
      <c r="N435" s="435">
        <f t="shared" si="6"/>
        <v>164</v>
      </c>
    </row>
    <row r="436" spans="1:14" ht="15">
      <c r="A436" s="23" t="s">
        <v>4468</v>
      </c>
      <c r="B436" s="532">
        <v>91</v>
      </c>
      <c r="C436" s="532">
        <v>92</v>
      </c>
      <c r="D436" s="532">
        <v>77</v>
      </c>
      <c r="E436" s="532">
        <v>82</v>
      </c>
      <c r="F436" s="532">
        <v>0</v>
      </c>
      <c r="G436" s="532">
        <v>0</v>
      </c>
      <c r="H436" s="532">
        <v>0</v>
      </c>
      <c r="I436" s="532">
        <v>0</v>
      </c>
      <c r="J436" s="532">
        <v>0</v>
      </c>
      <c r="K436" s="532">
        <v>0</v>
      </c>
      <c r="L436" s="532">
        <v>0</v>
      </c>
      <c r="M436" s="532">
        <v>0</v>
      </c>
      <c r="N436" s="435">
        <f t="shared" si="6"/>
        <v>342</v>
      </c>
    </row>
    <row r="437" spans="1:14" ht="15">
      <c r="A437" s="23" t="s">
        <v>4469</v>
      </c>
      <c r="B437" s="532">
        <v>0</v>
      </c>
      <c r="C437" s="532">
        <v>0</v>
      </c>
      <c r="D437" s="532">
        <v>0</v>
      </c>
      <c r="E437" s="532">
        <v>0</v>
      </c>
      <c r="F437" s="532">
        <v>99</v>
      </c>
      <c r="G437" s="532">
        <v>101</v>
      </c>
      <c r="H437" s="532">
        <v>83</v>
      </c>
      <c r="I437" s="532">
        <v>80</v>
      </c>
      <c r="J437" s="532">
        <v>95</v>
      </c>
      <c r="K437" s="532">
        <v>89</v>
      </c>
      <c r="L437" s="532">
        <v>73</v>
      </c>
      <c r="M437" s="532">
        <v>71</v>
      </c>
      <c r="N437" s="435">
        <f t="shared" si="6"/>
        <v>691</v>
      </c>
    </row>
    <row r="438" spans="1:14" ht="15">
      <c r="A438" s="23" t="s">
        <v>4470</v>
      </c>
      <c r="B438" s="532">
        <v>0</v>
      </c>
      <c r="C438" s="532">
        <v>0</v>
      </c>
      <c r="D438" s="532">
        <v>0</v>
      </c>
      <c r="E438" s="532">
        <v>0</v>
      </c>
      <c r="F438" s="532">
        <v>0</v>
      </c>
      <c r="G438" s="532">
        <v>0</v>
      </c>
      <c r="H438" s="532">
        <v>46</v>
      </c>
      <c r="I438" s="532">
        <v>67</v>
      </c>
      <c r="J438" s="532">
        <v>38</v>
      </c>
      <c r="K438" s="532">
        <v>58</v>
      </c>
      <c r="L438" s="532">
        <v>29</v>
      </c>
      <c r="M438" s="532">
        <v>74</v>
      </c>
      <c r="N438" s="435">
        <f t="shared" si="6"/>
        <v>312</v>
      </c>
    </row>
    <row r="439" spans="1:14" ht="15">
      <c r="A439" s="23" t="s">
        <v>4471</v>
      </c>
      <c r="B439" s="532">
        <v>81</v>
      </c>
      <c r="C439" s="532">
        <v>108</v>
      </c>
      <c r="D439" s="532">
        <v>89</v>
      </c>
      <c r="E439" s="532">
        <v>123</v>
      </c>
      <c r="F439" s="532">
        <v>0</v>
      </c>
      <c r="G439" s="532">
        <v>0</v>
      </c>
      <c r="H439" s="532">
        <v>0</v>
      </c>
      <c r="I439" s="532">
        <v>0</v>
      </c>
      <c r="J439" s="532">
        <v>0</v>
      </c>
      <c r="K439" s="532">
        <v>0</v>
      </c>
      <c r="L439" s="532">
        <v>0</v>
      </c>
      <c r="M439" s="532">
        <v>0</v>
      </c>
      <c r="N439" s="435">
        <f t="shared" si="6"/>
        <v>401</v>
      </c>
    </row>
    <row r="440" spans="1:14" ht="15">
      <c r="A440" s="23" t="s">
        <v>4472</v>
      </c>
      <c r="B440" s="532">
        <v>0</v>
      </c>
      <c r="C440" s="532">
        <v>0</v>
      </c>
      <c r="D440" s="532">
        <v>0</v>
      </c>
      <c r="E440" s="532">
        <v>0</v>
      </c>
      <c r="F440" s="532">
        <v>109</v>
      </c>
      <c r="G440" s="532">
        <v>92</v>
      </c>
      <c r="H440" s="532">
        <v>111</v>
      </c>
      <c r="I440" s="532">
        <v>85</v>
      </c>
      <c r="J440" s="532">
        <v>93</v>
      </c>
      <c r="K440" s="532">
        <v>95</v>
      </c>
      <c r="L440" s="532">
        <v>103</v>
      </c>
      <c r="M440" s="532">
        <v>86</v>
      </c>
      <c r="N440" s="435">
        <f t="shared" si="6"/>
        <v>774</v>
      </c>
    </row>
    <row r="441" spans="1:14" ht="15">
      <c r="A441" s="23" t="s">
        <v>4473</v>
      </c>
      <c r="B441" s="532">
        <v>38</v>
      </c>
      <c r="C441" s="532">
        <v>43</v>
      </c>
      <c r="D441" s="532">
        <v>39</v>
      </c>
      <c r="E441" s="532">
        <v>52</v>
      </c>
      <c r="F441" s="532">
        <v>0</v>
      </c>
      <c r="G441" s="532">
        <v>0</v>
      </c>
      <c r="H441" s="532">
        <v>0</v>
      </c>
      <c r="I441" s="532">
        <v>0</v>
      </c>
      <c r="J441" s="532">
        <v>0</v>
      </c>
      <c r="K441" s="532">
        <v>0</v>
      </c>
      <c r="L441" s="532">
        <v>0</v>
      </c>
      <c r="M441" s="532">
        <v>0</v>
      </c>
      <c r="N441" s="435">
        <f t="shared" si="6"/>
        <v>172</v>
      </c>
    </row>
    <row r="442" spans="1:14" ht="15">
      <c r="A442" s="23" t="s">
        <v>4474</v>
      </c>
      <c r="B442" s="532">
        <v>0</v>
      </c>
      <c r="C442" s="532">
        <v>1</v>
      </c>
      <c r="D442" s="532">
        <v>0</v>
      </c>
      <c r="E442" s="532">
        <v>1</v>
      </c>
      <c r="F442" s="532">
        <v>44</v>
      </c>
      <c r="G442" s="532">
        <v>45</v>
      </c>
      <c r="H442" s="532">
        <v>50</v>
      </c>
      <c r="I442" s="532">
        <v>53</v>
      </c>
      <c r="J442" s="532">
        <v>43</v>
      </c>
      <c r="K442" s="532">
        <v>42</v>
      </c>
      <c r="L442" s="532">
        <v>39</v>
      </c>
      <c r="M442" s="532">
        <v>59</v>
      </c>
      <c r="N442" s="435">
        <f t="shared" si="6"/>
        <v>377</v>
      </c>
    </row>
    <row r="443" spans="1:14" ht="15">
      <c r="A443" s="23" t="s">
        <v>4475</v>
      </c>
      <c r="B443" s="532">
        <v>32</v>
      </c>
      <c r="C443" s="532">
        <v>28</v>
      </c>
      <c r="D443" s="532">
        <v>19</v>
      </c>
      <c r="E443" s="532">
        <v>36</v>
      </c>
      <c r="F443" s="532">
        <v>20</v>
      </c>
      <c r="G443" s="532">
        <v>33</v>
      </c>
      <c r="H443" s="532">
        <v>30</v>
      </c>
      <c r="I443" s="532">
        <v>23</v>
      </c>
      <c r="J443" s="532">
        <v>23</v>
      </c>
      <c r="K443" s="532">
        <v>33</v>
      </c>
      <c r="L443" s="532">
        <v>27</v>
      </c>
      <c r="M443" s="532">
        <v>35</v>
      </c>
      <c r="N443" s="435">
        <f t="shared" si="6"/>
        <v>339</v>
      </c>
    </row>
    <row r="444" spans="1:14" ht="15">
      <c r="A444" s="23" t="s">
        <v>4476</v>
      </c>
      <c r="B444" s="532">
        <v>40</v>
      </c>
      <c r="C444" s="532">
        <v>47</v>
      </c>
      <c r="D444" s="532">
        <v>34</v>
      </c>
      <c r="E444" s="532">
        <v>21</v>
      </c>
      <c r="F444" s="532">
        <v>35</v>
      </c>
      <c r="G444" s="532">
        <v>30</v>
      </c>
      <c r="H444" s="532">
        <v>39</v>
      </c>
      <c r="I444" s="532">
        <v>28</v>
      </c>
      <c r="J444" s="532">
        <v>28</v>
      </c>
      <c r="K444" s="532">
        <v>34</v>
      </c>
      <c r="L444" s="532">
        <v>45</v>
      </c>
      <c r="M444" s="532">
        <v>29</v>
      </c>
      <c r="N444" s="435">
        <f t="shared" si="6"/>
        <v>410</v>
      </c>
    </row>
    <row r="445" spans="1:14" ht="15">
      <c r="A445" s="23" t="s">
        <v>4477</v>
      </c>
      <c r="B445" s="532">
        <v>19</v>
      </c>
      <c r="C445" s="532">
        <v>38</v>
      </c>
      <c r="D445" s="532">
        <v>31</v>
      </c>
      <c r="E445" s="532">
        <v>50</v>
      </c>
      <c r="F445" s="532">
        <v>34</v>
      </c>
      <c r="G445" s="532">
        <v>27</v>
      </c>
      <c r="H445" s="532">
        <v>35</v>
      </c>
      <c r="I445" s="532">
        <v>40</v>
      </c>
      <c r="J445" s="532">
        <v>35</v>
      </c>
      <c r="K445" s="532">
        <v>29</v>
      </c>
      <c r="L445" s="532">
        <v>29</v>
      </c>
      <c r="M445" s="532">
        <v>32</v>
      </c>
      <c r="N445" s="435">
        <f t="shared" si="6"/>
        <v>399</v>
      </c>
    </row>
    <row r="446" spans="1:14" ht="15">
      <c r="A446" s="23" t="s">
        <v>4478</v>
      </c>
      <c r="B446" s="532">
        <v>5</v>
      </c>
      <c r="C446" s="532">
        <v>11</v>
      </c>
      <c r="D446" s="532">
        <v>3</v>
      </c>
      <c r="E446" s="532">
        <v>11</v>
      </c>
      <c r="F446" s="532">
        <v>3</v>
      </c>
      <c r="G446" s="532">
        <v>5</v>
      </c>
      <c r="H446" s="532">
        <v>9</v>
      </c>
      <c r="I446" s="532">
        <v>8</v>
      </c>
      <c r="J446" s="532">
        <v>4</v>
      </c>
      <c r="K446" s="532">
        <v>7</v>
      </c>
      <c r="L446" s="532">
        <v>9</v>
      </c>
      <c r="M446" s="532">
        <v>9</v>
      </c>
      <c r="N446" s="435">
        <f t="shared" si="6"/>
        <v>84</v>
      </c>
    </row>
    <row r="447" spans="1:14" ht="15">
      <c r="A447" s="23" t="s">
        <v>4479</v>
      </c>
      <c r="B447" s="532">
        <v>25</v>
      </c>
      <c r="C447" s="532">
        <v>31</v>
      </c>
      <c r="D447" s="532">
        <v>28</v>
      </c>
      <c r="E447" s="532">
        <v>44</v>
      </c>
      <c r="F447" s="532">
        <v>43</v>
      </c>
      <c r="G447" s="532">
        <v>33</v>
      </c>
      <c r="H447" s="532">
        <v>35</v>
      </c>
      <c r="I447" s="532">
        <v>36</v>
      </c>
      <c r="J447" s="532">
        <v>23</v>
      </c>
      <c r="K447" s="532">
        <v>35</v>
      </c>
      <c r="L447" s="532">
        <v>17</v>
      </c>
      <c r="M447" s="532">
        <v>34</v>
      </c>
      <c r="N447" s="435">
        <f t="shared" si="6"/>
        <v>384</v>
      </c>
    </row>
    <row r="448" spans="1:14" ht="15">
      <c r="A448" s="23" t="s">
        <v>4480</v>
      </c>
      <c r="B448" s="532">
        <v>13</v>
      </c>
      <c r="C448" s="532">
        <v>12</v>
      </c>
      <c r="D448" s="532">
        <v>19</v>
      </c>
      <c r="E448" s="532">
        <v>14</v>
      </c>
      <c r="F448" s="532">
        <v>7</v>
      </c>
      <c r="G448" s="532">
        <v>9</v>
      </c>
      <c r="H448" s="532">
        <v>11</v>
      </c>
      <c r="I448" s="532">
        <v>9</v>
      </c>
      <c r="J448" s="532">
        <v>9</v>
      </c>
      <c r="K448" s="532">
        <v>8</v>
      </c>
      <c r="L448" s="532">
        <v>8</v>
      </c>
      <c r="M448" s="532">
        <v>7</v>
      </c>
      <c r="N448" s="435">
        <f t="shared" si="6"/>
        <v>126</v>
      </c>
    </row>
    <row r="449" spans="1:14" ht="15">
      <c r="A449" s="23" t="s">
        <v>4481</v>
      </c>
      <c r="B449" s="532">
        <v>21</v>
      </c>
      <c r="C449" s="532">
        <v>17</v>
      </c>
      <c r="D449" s="532">
        <v>13</v>
      </c>
      <c r="E449" s="532">
        <v>23</v>
      </c>
      <c r="F449" s="532">
        <v>20</v>
      </c>
      <c r="G449" s="532">
        <v>24</v>
      </c>
      <c r="H449" s="532">
        <v>26</v>
      </c>
      <c r="I449" s="532">
        <v>23</v>
      </c>
      <c r="J449" s="532">
        <v>23</v>
      </c>
      <c r="K449" s="532">
        <v>19</v>
      </c>
      <c r="L449" s="532">
        <v>18</v>
      </c>
      <c r="M449" s="532">
        <v>25</v>
      </c>
      <c r="N449" s="435">
        <f t="shared" si="6"/>
        <v>252</v>
      </c>
    </row>
    <row r="450" spans="1:14" ht="15">
      <c r="A450" s="23" t="s">
        <v>4482</v>
      </c>
      <c r="B450" s="532">
        <v>0</v>
      </c>
      <c r="C450" s="532">
        <v>0</v>
      </c>
      <c r="D450" s="532">
        <v>0</v>
      </c>
      <c r="E450" s="532">
        <v>0</v>
      </c>
      <c r="F450" s="532">
        <v>12</v>
      </c>
      <c r="G450" s="532">
        <v>25</v>
      </c>
      <c r="H450" s="532">
        <v>16</v>
      </c>
      <c r="I450" s="532">
        <v>16</v>
      </c>
      <c r="J450" s="532">
        <v>21</v>
      </c>
      <c r="K450" s="532">
        <v>21</v>
      </c>
      <c r="L450" s="532">
        <v>16</v>
      </c>
      <c r="M450" s="532">
        <v>21</v>
      </c>
      <c r="N450" s="435">
        <f t="shared" si="6"/>
        <v>148</v>
      </c>
    </row>
    <row r="451" spans="1:14" ht="15">
      <c r="A451" s="23" t="s">
        <v>4483</v>
      </c>
      <c r="B451" s="532">
        <v>10</v>
      </c>
      <c r="C451" s="532">
        <v>18</v>
      </c>
      <c r="D451" s="532">
        <v>21</v>
      </c>
      <c r="E451" s="532">
        <v>17</v>
      </c>
      <c r="F451" s="532">
        <v>0</v>
      </c>
      <c r="G451" s="532">
        <v>0</v>
      </c>
      <c r="H451" s="532">
        <v>0</v>
      </c>
      <c r="I451" s="532">
        <v>0</v>
      </c>
      <c r="J451" s="532">
        <v>0</v>
      </c>
      <c r="K451" s="532">
        <v>0</v>
      </c>
      <c r="L451" s="532">
        <v>0</v>
      </c>
      <c r="M451" s="532">
        <v>0</v>
      </c>
      <c r="N451" s="435">
        <f t="shared" si="6"/>
        <v>66</v>
      </c>
    </row>
    <row r="452" spans="1:14" ht="15">
      <c r="A452" s="23" t="s">
        <v>4484</v>
      </c>
      <c r="B452" s="532">
        <v>3</v>
      </c>
      <c r="C452" s="532">
        <v>8</v>
      </c>
      <c r="D452" s="532">
        <v>6</v>
      </c>
      <c r="E452" s="532">
        <v>12</v>
      </c>
      <c r="F452" s="532">
        <v>0</v>
      </c>
      <c r="G452" s="532">
        <v>0</v>
      </c>
      <c r="H452" s="532">
        <v>0</v>
      </c>
      <c r="I452" s="532">
        <v>0</v>
      </c>
      <c r="J452" s="532">
        <v>0</v>
      </c>
      <c r="K452" s="532">
        <v>0</v>
      </c>
      <c r="L452" s="532">
        <v>0</v>
      </c>
      <c r="M452" s="532">
        <v>0</v>
      </c>
      <c r="N452" s="435">
        <f t="shared" si="6"/>
        <v>29</v>
      </c>
    </row>
    <row r="453" spans="1:14" ht="15">
      <c r="A453" s="23" t="s">
        <v>4485</v>
      </c>
      <c r="B453" s="532">
        <v>65</v>
      </c>
      <c r="C453" s="532">
        <v>72</v>
      </c>
      <c r="D453" s="532">
        <v>66</v>
      </c>
      <c r="E453" s="532">
        <v>69</v>
      </c>
      <c r="F453" s="532">
        <v>69</v>
      </c>
      <c r="G453" s="532">
        <v>77</v>
      </c>
      <c r="H453" s="532">
        <v>75</v>
      </c>
      <c r="I453" s="532">
        <v>73</v>
      </c>
      <c r="J453" s="532">
        <v>71</v>
      </c>
      <c r="K453" s="532">
        <v>66</v>
      </c>
      <c r="L453" s="532">
        <v>51</v>
      </c>
      <c r="M453" s="532">
        <v>68</v>
      </c>
      <c r="N453" s="435">
        <f t="shared" ref="N453:N516" si="7">SUM(B453:M453)</f>
        <v>822</v>
      </c>
    </row>
    <row r="454" spans="1:14" ht="15">
      <c r="A454" s="23" t="s">
        <v>4486</v>
      </c>
      <c r="B454" s="532">
        <v>96</v>
      </c>
      <c r="C454" s="532">
        <v>104</v>
      </c>
      <c r="D454" s="532">
        <v>104</v>
      </c>
      <c r="E454" s="532">
        <v>112</v>
      </c>
      <c r="F454" s="532">
        <v>0</v>
      </c>
      <c r="G454" s="532">
        <v>0</v>
      </c>
      <c r="H454" s="532">
        <v>0</v>
      </c>
      <c r="I454" s="532">
        <v>0</v>
      </c>
      <c r="J454" s="532">
        <v>0</v>
      </c>
      <c r="K454" s="532">
        <v>0</v>
      </c>
      <c r="L454" s="532">
        <v>0</v>
      </c>
      <c r="M454" s="532">
        <v>0</v>
      </c>
      <c r="N454" s="435">
        <f t="shared" si="7"/>
        <v>416</v>
      </c>
    </row>
    <row r="455" spans="1:14" ht="15">
      <c r="A455" s="23" t="s">
        <v>4487</v>
      </c>
      <c r="B455" s="532">
        <v>0</v>
      </c>
      <c r="C455" s="532">
        <v>0</v>
      </c>
      <c r="D455" s="532">
        <v>0</v>
      </c>
      <c r="E455" s="532">
        <v>0</v>
      </c>
      <c r="F455" s="532">
        <v>99</v>
      </c>
      <c r="G455" s="532">
        <v>136</v>
      </c>
      <c r="H455" s="532">
        <v>96</v>
      </c>
      <c r="I455" s="532">
        <v>102</v>
      </c>
      <c r="J455" s="532">
        <v>96</v>
      </c>
      <c r="K455" s="532">
        <v>99</v>
      </c>
      <c r="L455" s="532">
        <v>84</v>
      </c>
      <c r="M455" s="532">
        <v>104</v>
      </c>
      <c r="N455" s="435">
        <f t="shared" si="7"/>
        <v>816</v>
      </c>
    </row>
    <row r="456" spans="1:14" ht="15">
      <c r="A456" s="23" t="s">
        <v>4488</v>
      </c>
      <c r="B456" s="532">
        <v>0</v>
      </c>
      <c r="C456" s="532">
        <v>0</v>
      </c>
      <c r="D456" s="532">
        <v>0</v>
      </c>
      <c r="E456" s="532">
        <v>0</v>
      </c>
      <c r="F456" s="532">
        <v>0</v>
      </c>
      <c r="G456" s="532">
        <v>1</v>
      </c>
      <c r="H456" s="532">
        <v>68</v>
      </c>
      <c r="I456" s="532">
        <v>78</v>
      </c>
      <c r="J456" s="532">
        <v>53</v>
      </c>
      <c r="K456" s="532">
        <v>66</v>
      </c>
      <c r="L456" s="532">
        <v>28</v>
      </c>
      <c r="M456" s="532">
        <v>66</v>
      </c>
      <c r="N456" s="435">
        <f t="shared" si="7"/>
        <v>360</v>
      </c>
    </row>
    <row r="457" spans="1:14" ht="15">
      <c r="A457" s="23" t="s">
        <v>4489</v>
      </c>
      <c r="B457" s="532">
        <v>9</v>
      </c>
      <c r="C457" s="532">
        <v>18</v>
      </c>
      <c r="D457" s="532">
        <v>13</v>
      </c>
      <c r="E457" s="532">
        <v>15</v>
      </c>
      <c r="F457" s="532">
        <v>0</v>
      </c>
      <c r="G457" s="532">
        <v>0</v>
      </c>
      <c r="H457" s="532">
        <v>0</v>
      </c>
      <c r="I457" s="532">
        <v>0</v>
      </c>
      <c r="J457" s="532">
        <v>0</v>
      </c>
      <c r="K457" s="532">
        <v>0</v>
      </c>
      <c r="L457" s="532">
        <v>0</v>
      </c>
      <c r="M457" s="532">
        <v>0</v>
      </c>
      <c r="N457" s="435">
        <f t="shared" si="7"/>
        <v>55</v>
      </c>
    </row>
    <row r="458" spans="1:14" ht="15">
      <c r="A458" s="23" t="s">
        <v>4490</v>
      </c>
      <c r="B458" s="532">
        <v>1</v>
      </c>
      <c r="C458" s="532">
        <v>3</v>
      </c>
      <c r="D458" s="532">
        <v>5</v>
      </c>
      <c r="E458" s="532">
        <v>1</v>
      </c>
      <c r="F458" s="532">
        <v>0</v>
      </c>
      <c r="G458" s="532">
        <v>0</v>
      </c>
      <c r="H458" s="532">
        <v>0</v>
      </c>
      <c r="I458" s="532">
        <v>0</v>
      </c>
      <c r="J458" s="532">
        <v>0</v>
      </c>
      <c r="K458" s="532">
        <v>0</v>
      </c>
      <c r="L458" s="532">
        <v>0</v>
      </c>
      <c r="M458" s="532">
        <v>0</v>
      </c>
      <c r="N458" s="435">
        <f t="shared" si="7"/>
        <v>10</v>
      </c>
    </row>
    <row r="459" spans="1:14" ht="15">
      <c r="A459" s="23" t="s">
        <v>4491</v>
      </c>
      <c r="B459" s="532">
        <v>63</v>
      </c>
      <c r="C459" s="532">
        <v>42</v>
      </c>
      <c r="D459" s="532">
        <v>61</v>
      </c>
      <c r="E459" s="532">
        <v>62</v>
      </c>
      <c r="F459" s="532">
        <v>60</v>
      </c>
      <c r="G459" s="532">
        <v>55</v>
      </c>
      <c r="H459" s="532">
        <v>58</v>
      </c>
      <c r="I459" s="532">
        <v>67</v>
      </c>
      <c r="J459" s="532">
        <v>39</v>
      </c>
      <c r="K459" s="532">
        <v>55</v>
      </c>
      <c r="L459" s="532">
        <v>50</v>
      </c>
      <c r="M459" s="532">
        <v>60</v>
      </c>
      <c r="N459" s="435">
        <f t="shared" si="7"/>
        <v>672</v>
      </c>
    </row>
    <row r="460" spans="1:14" ht="15">
      <c r="A460" s="23" t="s">
        <v>4492</v>
      </c>
      <c r="B460" s="532">
        <v>0</v>
      </c>
      <c r="C460" s="532">
        <v>0</v>
      </c>
      <c r="D460" s="532">
        <v>3</v>
      </c>
      <c r="E460" s="532">
        <v>1</v>
      </c>
      <c r="F460" s="532">
        <v>285</v>
      </c>
      <c r="G460" s="532">
        <v>299</v>
      </c>
      <c r="H460" s="532">
        <v>270</v>
      </c>
      <c r="I460" s="532">
        <v>283</v>
      </c>
      <c r="J460" s="532">
        <v>264</v>
      </c>
      <c r="K460" s="532">
        <v>296</v>
      </c>
      <c r="L460" s="532">
        <v>302</v>
      </c>
      <c r="M460" s="532">
        <v>298</v>
      </c>
      <c r="N460" s="435">
        <f t="shared" si="7"/>
        <v>2301</v>
      </c>
    </row>
    <row r="461" spans="1:14" ht="15">
      <c r="A461" s="23" t="s">
        <v>4493</v>
      </c>
      <c r="B461" s="532">
        <v>151</v>
      </c>
      <c r="C461" s="532">
        <v>128</v>
      </c>
      <c r="D461" s="532">
        <v>161</v>
      </c>
      <c r="E461" s="532">
        <v>135</v>
      </c>
      <c r="F461" s="532">
        <v>0</v>
      </c>
      <c r="G461" s="532">
        <v>0</v>
      </c>
      <c r="H461" s="532">
        <v>0</v>
      </c>
      <c r="I461" s="532">
        <v>0</v>
      </c>
      <c r="J461" s="532">
        <v>0</v>
      </c>
      <c r="K461" s="532">
        <v>0</v>
      </c>
      <c r="L461" s="532">
        <v>0</v>
      </c>
      <c r="M461" s="532">
        <v>0</v>
      </c>
      <c r="N461" s="435">
        <f t="shared" si="7"/>
        <v>575</v>
      </c>
    </row>
    <row r="462" spans="1:14" ht="15">
      <c r="A462" s="23" t="s">
        <v>4494</v>
      </c>
      <c r="B462" s="532">
        <v>119</v>
      </c>
      <c r="C462" s="532">
        <v>142</v>
      </c>
      <c r="D462" s="532">
        <v>107</v>
      </c>
      <c r="E462" s="532">
        <v>120</v>
      </c>
      <c r="F462" s="532">
        <v>0</v>
      </c>
      <c r="G462" s="532">
        <v>0</v>
      </c>
      <c r="H462" s="532">
        <v>0</v>
      </c>
      <c r="I462" s="532">
        <v>0</v>
      </c>
      <c r="J462" s="532">
        <v>0</v>
      </c>
      <c r="K462" s="532">
        <v>0</v>
      </c>
      <c r="L462" s="532">
        <v>0</v>
      </c>
      <c r="M462" s="532">
        <v>0</v>
      </c>
      <c r="N462" s="435">
        <f t="shared" si="7"/>
        <v>488</v>
      </c>
    </row>
    <row r="463" spans="1:14" ht="15">
      <c r="A463" s="23" t="s">
        <v>4495</v>
      </c>
      <c r="B463" s="532">
        <v>78</v>
      </c>
      <c r="C463" s="532">
        <v>84</v>
      </c>
      <c r="D463" s="532">
        <v>79</v>
      </c>
      <c r="E463" s="532">
        <v>89</v>
      </c>
      <c r="F463" s="532">
        <v>82</v>
      </c>
      <c r="G463" s="532">
        <v>99</v>
      </c>
      <c r="H463" s="532">
        <v>86</v>
      </c>
      <c r="I463" s="532">
        <v>117</v>
      </c>
      <c r="J463" s="532">
        <v>91</v>
      </c>
      <c r="K463" s="532">
        <v>107</v>
      </c>
      <c r="L463" s="532">
        <v>84</v>
      </c>
      <c r="M463" s="532">
        <v>83</v>
      </c>
      <c r="N463" s="435">
        <f t="shared" si="7"/>
        <v>1079</v>
      </c>
    </row>
    <row r="464" spans="1:14" ht="15">
      <c r="A464" s="23" t="s">
        <v>4496</v>
      </c>
      <c r="B464" s="532">
        <v>0</v>
      </c>
      <c r="C464" s="532">
        <v>0</v>
      </c>
      <c r="D464" s="532">
        <v>0</v>
      </c>
      <c r="E464" s="532">
        <v>0</v>
      </c>
      <c r="F464" s="532">
        <v>0</v>
      </c>
      <c r="G464" s="532">
        <v>1</v>
      </c>
      <c r="H464" s="532">
        <v>16</v>
      </c>
      <c r="I464" s="532">
        <v>10</v>
      </c>
      <c r="J464" s="532">
        <v>62</v>
      </c>
      <c r="K464" s="532">
        <v>116</v>
      </c>
      <c r="L464" s="532">
        <v>39</v>
      </c>
      <c r="M464" s="532">
        <v>83</v>
      </c>
      <c r="N464" s="435">
        <f t="shared" si="7"/>
        <v>327</v>
      </c>
    </row>
    <row r="465" spans="1:14" ht="15">
      <c r="A465" s="23" t="s">
        <v>4497</v>
      </c>
      <c r="B465" s="532">
        <v>30</v>
      </c>
      <c r="C465" s="532">
        <v>43</v>
      </c>
      <c r="D465" s="532">
        <v>33</v>
      </c>
      <c r="E465" s="532">
        <v>44</v>
      </c>
      <c r="F465" s="532">
        <v>39</v>
      </c>
      <c r="G465" s="532">
        <v>45</v>
      </c>
      <c r="H465" s="532">
        <v>47</v>
      </c>
      <c r="I465" s="532">
        <v>41</v>
      </c>
      <c r="J465" s="532">
        <v>42</v>
      </c>
      <c r="K465" s="532">
        <v>60</v>
      </c>
      <c r="L465" s="532">
        <v>38</v>
      </c>
      <c r="M465" s="532">
        <v>46</v>
      </c>
      <c r="N465" s="435">
        <f t="shared" si="7"/>
        <v>508</v>
      </c>
    </row>
    <row r="466" spans="1:14" ht="15">
      <c r="A466" s="23" t="s">
        <v>4498</v>
      </c>
      <c r="B466" s="532">
        <v>0</v>
      </c>
      <c r="C466" s="532">
        <v>1</v>
      </c>
      <c r="D466" s="532">
        <v>0</v>
      </c>
      <c r="E466" s="532">
        <v>0</v>
      </c>
      <c r="F466" s="532">
        <v>0</v>
      </c>
      <c r="G466" s="532">
        <v>0</v>
      </c>
      <c r="H466" s="532">
        <v>0</v>
      </c>
      <c r="I466" s="532">
        <v>0</v>
      </c>
      <c r="J466" s="532">
        <v>0</v>
      </c>
      <c r="K466" s="532">
        <v>0</v>
      </c>
      <c r="L466" s="532">
        <v>0</v>
      </c>
      <c r="M466" s="532">
        <v>0</v>
      </c>
      <c r="N466" s="435">
        <f t="shared" si="7"/>
        <v>1</v>
      </c>
    </row>
    <row r="467" spans="1:14" ht="15">
      <c r="A467" s="23" t="s">
        <v>4499</v>
      </c>
      <c r="B467" s="532">
        <v>31</v>
      </c>
      <c r="C467" s="532">
        <v>32</v>
      </c>
      <c r="D467" s="532">
        <v>31</v>
      </c>
      <c r="E467" s="532">
        <v>39</v>
      </c>
      <c r="F467" s="532">
        <v>32</v>
      </c>
      <c r="G467" s="532">
        <v>36</v>
      </c>
      <c r="H467" s="532">
        <v>39</v>
      </c>
      <c r="I467" s="532">
        <v>31</v>
      </c>
      <c r="J467" s="532">
        <v>26</v>
      </c>
      <c r="K467" s="532">
        <v>21</v>
      </c>
      <c r="L467" s="532">
        <v>32</v>
      </c>
      <c r="M467" s="532">
        <v>36</v>
      </c>
      <c r="N467" s="435">
        <f t="shared" si="7"/>
        <v>386</v>
      </c>
    </row>
    <row r="468" spans="1:14" ht="15">
      <c r="A468" s="23" t="s">
        <v>10813</v>
      </c>
      <c r="B468" s="532">
        <v>10</v>
      </c>
      <c r="C468" s="532">
        <v>16</v>
      </c>
      <c r="D468" s="532">
        <v>9</v>
      </c>
      <c r="E468" s="532">
        <v>10</v>
      </c>
      <c r="F468" s="532">
        <v>9</v>
      </c>
      <c r="G468" s="532">
        <v>15</v>
      </c>
      <c r="H468" s="532">
        <v>11</v>
      </c>
      <c r="I468" s="532">
        <v>9</v>
      </c>
      <c r="J468" s="532">
        <v>10</v>
      </c>
      <c r="K468" s="532">
        <v>17</v>
      </c>
      <c r="L468" s="532">
        <v>11</v>
      </c>
      <c r="M468" s="532">
        <v>14</v>
      </c>
      <c r="N468" s="435">
        <f t="shared" si="7"/>
        <v>141</v>
      </c>
    </row>
    <row r="469" spans="1:14" ht="15">
      <c r="A469" s="23" t="s">
        <v>4500</v>
      </c>
      <c r="B469" s="532">
        <v>37</v>
      </c>
      <c r="C469" s="532">
        <v>37</v>
      </c>
      <c r="D469" s="532">
        <v>28</v>
      </c>
      <c r="E469" s="532">
        <v>40</v>
      </c>
      <c r="F469" s="532">
        <v>42</v>
      </c>
      <c r="G469" s="532">
        <v>39</v>
      </c>
      <c r="H469" s="532">
        <v>37</v>
      </c>
      <c r="I469" s="532">
        <v>41</v>
      </c>
      <c r="J469" s="532">
        <v>40</v>
      </c>
      <c r="K469" s="532">
        <v>31</v>
      </c>
      <c r="L469" s="532">
        <v>29</v>
      </c>
      <c r="M469" s="532">
        <v>28</v>
      </c>
      <c r="N469" s="435">
        <f t="shared" si="7"/>
        <v>429</v>
      </c>
    </row>
    <row r="470" spans="1:14" ht="15">
      <c r="A470" s="23" t="s">
        <v>4501</v>
      </c>
      <c r="B470" s="532">
        <v>0</v>
      </c>
      <c r="C470" s="532">
        <v>0</v>
      </c>
      <c r="D470" s="532">
        <v>0</v>
      </c>
      <c r="E470" s="532">
        <v>0</v>
      </c>
      <c r="F470" s="532">
        <v>81</v>
      </c>
      <c r="G470" s="532">
        <v>80</v>
      </c>
      <c r="H470" s="532">
        <v>48</v>
      </c>
      <c r="I470" s="532">
        <v>66</v>
      </c>
      <c r="J470" s="532">
        <v>60</v>
      </c>
      <c r="K470" s="532">
        <v>69</v>
      </c>
      <c r="L470" s="532">
        <v>54</v>
      </c>
      <c r="M470" s="532">
        <v>69</v>
      </c>
      <c r="N470" s="435">
        <f t="shared" si="7"/>
        <v>527</v>
      </c>
    </row>
    <row r="471" spans="1:14" ht="15">
      <c r="A471" s="23" t="s">
        <v>10850</v>
      </c>
      <c r="B471" s="532">
        <v>59</v>
      </c>
      <c r="C471" s="532">
        <v>62</v>
      </c>
      <c r="D471" s="532">
        <v>64</v>
      </c>
      <c r="E471" s="532">
        <v>74</v>
      </c>
      <c r="F471" s="532">
        <v>0</v>
      </c>
      <c r="G471" s="532">
        <v>0</v>
      </c>
      <c r="H471" s="532">
        <v>0</v>
      </c>
      <c r="I471" s="532">
        <v>0</v>
      </c>
      <c r="J471" s="532">
        <v>0</v>
      </c>
      <c r="K471" s="532">
        <v>0</v>
      </c>
      <c r="L471" s="532">
        <v>0</v>
      </c>
      <c r="M471" s="532">
        <v>0</v>
      </c>
      <c r="N471" s="435">
        <f t="shared" si="7"/>
        <v>259</v>
      </c>
    </row>
    <row r="472" spans="1:14" ht="15">
      <c r="A472" s="23" t="s">
        <v>4502</v>
      </c>
      <c r="B472" s="532">
        <v>30</v>
      </c>
      <c r="C472" s="532">
        <v>43</v>
      </c>
      <c r="D472" s="532">
        <v>49</v>
      </c>
      <c r="E472" s="532">
        <v>54</v>
      </c>
      <c r="F472" s="532">
        <v>46</v>
      </c>
      <c r="G472" s="532">
        <v>37</v>
      </c>
      <c r="H472" s="532">
        <v>43</v>
      </c>
      <c r="I472" s="532">
        <v>50</v>
      </c>
      <c r="J472" s="532">
        <v>38</v>
      </c>
      <c r="K472" s="532">
        <v>48</v>
      </c>
      <c r="L472" s="532">
        <v>36</v>
      </c>
      <c r="M472" s="532">
        <v>45</v>
      </c>
      <c r="N472" s="435">
        <f t="shared" si="7"/>
        <v>519</v>
      </c>
    </row>
    <row r="473" spans="1:14" ht="15">
      <c r="A473" s="23" t="s">
        <v>10819</v>
      </c>
      <c r="B473" s="532">
        <v>0</v>
      </c>
      <c r="C473" s="532">
        <v>0</v>
      </c>
      <c r="D473" s="532">
        <v>0</v>
      </c>
      <c r="E473" s="532">
        <v>0</v>
      </c>
      <c r="F473" s="532">
        <v>1</v>
      </c>
      <c r="G473" s="532">
        <v>0</v>
      </c>
      <c r="H473" s="532">
        <v>1</v>
      </c>
      <c r="I473" s="532">
        <v>0</v>
      </c>
      <c r="J473" s="532">
        <v>0</v>
      </c>
      <c r="K473" s="532">
        <v>0</v>
      </c>
      <c r="L473" s="532">
        <v>0</v>
      </c>
      <c r="M473" s="532">
        <v>1</v>
      </c>
      <c r="N473" s="435">
        <f t="shared" si="7"/>
        <v>3</v>
      </c>
    </row>
    <row r="474" spans="1:14" ht="15">
      <c r="A474" s="23" t="s">
        <v>4503</v>
      </c>
      <c r="B474" s="532">
        <v>0</v>
      </c>
      <c r="C474" s="532">
        <v>0</v>
      </c>
      <c r="D474" s="532">
        <v>0</v>
      </c>
      <c r="E474" s="532">
        <v>0</v>
      </c>
      <c r="F474" s="532">
        <v>14</v>
      </c>
      <c r="G474" s="532">
        <v>7</v>
      </c>
      <c r="H474" s="532">
        <v>16</v>
      </c>
      <c r="I474" s="532">
        <v>13</v>
      </c>
      <c r="J474" s="532">
        <v>19</v>
      </c>
      <c r="K474" s="532">
        <v>23</v>
      </c>
      <c r="L474" s="532">
        <v>17</v>
      </c>
      <c r="M474" s="532">
        <v>15</v>
      </c>
      <c r="N474" s="435">
        <f t="shared" si="7"/>
        <v>124</v>
      </c>
    </row>
    <row r="475" spans="1:14" ht="15">
      <c r="A475" s="23" t="s">
        <v>4504</v>
      </c>
      <c r="B475" s="532">
        <v>0</v>
      </c>
      <c r="C475" s="532">
        <v>0</v>
      </c>
      <c r="D475" s="532">
        <v>0</v>
      </c>
      <c r="E475" s="532">
        <v>0</v>
      </c>
      <c r="F475" s="532">
        <v>139</v>
      </c>
      <c r="G475" s="532">
        <v>157</v>
      </c>
      <c r="H475" s="532">
        <v>135</v>
      </c>
      <c r="I475" s="532">
        <v>179</v>
      </c>
      <c r="J475" s="532">
        <v>142</v>
      </c>
      <c r="K475" s="532">
        <v>146</v>
      </c>
      <c r="L475" s="532">
        <v>140</v>
      </c>
      <c r="M475" s="532">
        <v>142</v>
      </c>
      <c r="N475" s="435">
        <f t="shared" si="7"/>
        <v>1180</v>
      </c>
    </row>
    <row r="476" spans="1:14" ht="15">
      <c r="A476" s="23" t="s">
        <v>4505</v>
      </c>
      <c r="B476" s="532">
        <v>133</v>
      </c>
      <c r="C476" s="532">
        <v>121</v>
      </c>
      <c r="D476" s="532">
        <v>146</v>
      </c>
      <c r="E476" s="532">
        <v>143</v>
      </c>
      <c r="F476" s="532">
        <v>0</v>
      </c>
      <c r="G476" s="532">
        <v>0</v>
      </c>
      <c r="H476" s="532">
        <v>0</v>
      </c>
      <c r="I476" s="532">
        <v>0</v>
      </c>
      <c r="J476" s="532">
        <v>0</v>
      </c>
      <c r="K476" s="532">
        <v>0</v>
      </c>
      <c r="L476" s="532">
        <v>0</v>
      </c>
      <c r="M476" s="532">
        <v>0</v>
      </c>
      <c r="N476" s="435">
        <f t="shared" si="7"/>
        <v>543</v>
      </c>
    </row>
    <row r="477" spans="1:14" ht="15">
      <c r="A477" s="23" t="s">
        <v>4506</v>
      </c>
      <c r="B477" s="532">
        <v>13</v>
      </c>
      <c r="C477" s="532">
        <v>12</v>
      </c>
      <c r="D477" s="532">
        <v>17</v>
      </c>
      <c r="E477" s="532">
        <v>20</v>
      </c>
      <c r="F477" s="532">
        <v>0</v>
      </c>
      <c r="G477" s="532">
        <v>0</v>
      </c>
      <c r="H477" s="532">
        <v>0</v>
      </c>
      <c r="I477" s="532">
        <v>0</v>
      </c>
      <c r="J477" s="532">
        <v>0</v>
      </c>
      <c r="K477" s="532">
        <v>0</v>
      </c>
      <c r="L477" s="532">
        <v>0</v>
      </c>
      <c r="M477" s="532">
        <v>0</v>
      </c>
      <c r="N477" s="435">
        <f t="shared" si="7"/>
        <v>62</v>
      </c>
    </row>
    <row r="478" spans="1:14" ht="15">
      <c r="A478" s="23" t="s">
        <v>15360</v>
      </c>
      <c r="B478" s="532">
        <v>0</v>
      </c>
      <c r="C478" s="532">
        <v>0</v>
      </c>
      <c r="D478" s="532">
        <v>0</v>
      </c>
      <c r="E478" s="532">
        <v>0</v>
      </c>
      <c r="F478" s="532">
        <v>9</v>
      </c>
      <c r="G478" s="532">
        <v>39</v>
      </c>
      <c r="H478" s="532">
        <v>73</v>
      </c>
      <c r="I478" s="532">
        <v>129</v>
      </c>
      <c r="J478" s="532">
        <v>81</v>
      </c>
      <c r="K478" s="532">
        <v>105</v>
      </c>
      <c r="L478" s="532">
        <v>85</v>
      </c>
      <c r="M478" s="532">
        <v>89</v>
      </c>
      <c r="N478" s="435">
        <f t="shared" si="7"/>
        <v>610</v>
      </c>
    </row>
    <row r="479" spans="1:14" ht="15">
      <c r="A479" s="23" t="s">
        <v>4507</v>
      </c>
      <c r="B479" s="532">
        <v>0</v>
      </c>
      <c r="C479" s="532">
        <v>0</v>
      </c>
      <c r="D479" s="532">
        <v>0</v>
      </c>
      <c r="E479" s="532">
        <v>0</v>
      </c>
      <c r="F479" s="532">
        <v>29</v>
      </c>
      <c r="G479" s="532">
        <v>55</v>
      </c>
      <c r="H479" s="532">
        <v>35</v>
      </c>
      <c r="I479" s="532">
        <v>36</v>
      </c>
      <c r="J479" s="532">
        <v>20</v>
      </c>
      <c r="K479" s="532">
        <v>33</v>
      </c>
      <c r="L479" s="532">
        <v>34</v>
      </c>
      <c r="M479" s="532">
        <v>23</v>
      </c>
      <c r="N479" s="435">
        <f t="shared" si="7"/>
        <v>265</v>
      </c>
    </row>
    <row r="480" spans="1:14" ht="15">
      <c r="A480" s="23" t="s">
        <v>4508</v>
      </c>
      <c r="B480" s="532">
        <v>34</v>
      </c>
      <c r="C480" s="532">
        <v>39</v>
      </c>
      <c r="D480" s="532">
        <v>36</v>
      </c>
      <c r="E480" s="532">
        <v>33</v>
      </c>
      <c r="F480" s="532">
        <v>0</v>
      </c>
      <c r="G480" s="532">
        <v>0</v>
      </c>
      <c r="H480" s="532">
        <v>0</v>
      </c>
      <c r="I480" s="532">
        <v>0</v>
      </c>
      <c r="J480" s="532">
        <v>0</v>
      </c>
      <c r="K480" s="532">
        <v>0</v>
      </c>
      <c r="L480" s="532">
        <v>0</v>
      </c>
      <c r="M480" s="532">
        <v>0</v>
      </c>
      <c r="N480" s="435">
        <f t="shared" si="7"/>
        <v>142</v>
      </c>
    </row>
    <row r="481" spans="1:14" ht="15">
      <c r="A481" s="23" t="s">
        <v>4509</v>
      </c>
      <c r="B481" s="532">
        <v>11</v>
      </c>
      <c r="C481" s="532">
        <v>10</v>
      </c>
      <c r="D481" s="532">
        <v>11</v>
      </c>
      <c r="E481" s="532">
        <v>19</v>
      </c>
      <c r="F481" s="532">
        <v>9</v>
      </c>
      <c r="G481" s="532">
        <v>19</v>
      </c>
      <c r="H481" s="532">
        <v>10</v>
      </c>
      <c r="I481" s="532">
        <v>16</v>
      </c>
      <c r="J481" s="532">
        <v>20</v>
      </c>
      <c r="K481" s="532">
        <v>12</v>
      </c>
      <c r="L481" s="532">
        <v>12</v>
      </c>
      <c r="M481" s="532">
        <v>16</v>
      </c>
      <c r="N481" s="435">
        <f t="shared" si="7"/>
        <v>165</v>
      </c>
    </row>
    <row r="482" spans="1:14" ht="15">
      <c r="A482" s="23" t="s">
        <v>4510</v>
      </c>
      <c r="B482" s="532">
        <v>0</v>
      </c>
      <c r="C482" s="532">
        <v>0</v>
      </c>
      <c r="D482" s="532">
        <v>0</v>
      </c>
      <c r="E482" s="532">
        <v>0</v>
      </c>
      <c r="F482" s="532">
        <v>2</v>
      </c>
      <c r="G482" s="532">
        <v>6</v>
      </c>
      <c r="H482" s="532">
        <v>35</v>
      </c>
      <c r="I482" s="532">
        <v>40</v>
      </c>
      <c r="J482" s="532">
        <v>18</v>
      </c>
      <c r="K482" s="532">
        <v>23</v>
      </c>
      <c r="L482" s="532">
        <v>9</v>
      </c>
      <c r="M482" s="532">
        <v>21</v>
      </c>
      <c r="N482" s="435">
        <f t="shared" si="7"/>
        <v>154</v>
      </c>
    </row>
    <row r="483" spans="1:14" ht="15">
      <c r="A483" s="23" t="s">
        <v>4511</v>
      </c>
      <c r="B483" s="532">
        <v>34</v>
      </c>
      <c r="C483" s="532">
        <v>31</v>
      </c>
      <c r="D483" s="532">
        <v>34</v>
      </c>
      <c r="E483" s="532">
        <v>26</v>
      </c>
      <c r="F483" s="532">
        <v>27</v>
      </c>
      <c r="G483" s="532">
        <v>37</v>
      </c>
      <c r="H483" s="532">
        <v>36</v>
      </c>
      <c r="I483" s="532">
        <v>33</v>
      </c>
      <c r="J483" s="532">
        <v>32</v>
      </c>
      <c r="K483" s="532">
        <v>31</v>
      </c>
      <c r="L483" s="532">
        <v>26</v>
      </c>
      <c r="M483" s="532">
        <v>22</v>
      </c>
      <c r="N483" s="435">
        <f t="shared" si="7"/>
        <v>369</v>
      </c>
    </row>
    <row r="484" spans="1:14" ht="15">
      <c r="A484" s="23" t="s">
        <v>4512</v>
      </c>
      <c r="B484" s="532">
        <v>0</v>
      </c>
      <c r="C484" s="532">
        <v>0</v>
      </c>
      <c r="D484" s="532">
        <v>0</v>
      </c>
      <c r="E484" s="532">
        <v>0</v>
      </c>
      <c r="F484" s="532">
        <v>75</v>
      </c>
      <c r="G484" s="532">
        <v>76</v>
      </c>
      <c r="H484" s="532">
        <v>80</v>
      </c>
      <c r="I484" s="532">
        <v>87</v>
      </c>
      <c r="J484" s="532">
        <v>69</v>
      </c>
      <c r="K484" s="532">
        <v>78</v>
      </c>
      <c r="L484" s="532">
        <v>73</v>
      </c>
      <c r="M484" s="532">
        <v>77</v>
      </c>
      <c r="N484" s="435">
        <f t="shared" si="7"/>
        <v>615</v>
      </c>
    </row>
    <row r="485" spans="1:14" ht="15">
      <c r="A485" s="23" t="s">
        <v>4513</v>
      </c>
      <c r="B485" s="532">
        <v>80</v>
      </c>
      <c r="C485" s="532">
        <v>88</v>
      </c>
      <c r="D485" s="532">
        <v>94</v>
      </c>
      <c r="E485" s="532">
        <v>67</v>
      </c>
      <c r="F485" s="532">
        <v>0</v>
      </c>
      <c r="G485" s="532">
        <v>0</v>
      </c>
      <c r="H485" s="532">
        <v>0</v>
      </c>
      <c r="I485" s="532">
        <v>0</v>
      </c>
      <c r="J485" s="532">
        <v>0</v>
      </c>
      <c r="K485" s="532">
        <v>0</v>
      </c>
      <c r="L485" s="532">
        <v>0</v>
      </c>
      <c r="M485" s="532">
        <v>0</v>
      </c>
      <c r="N485" s="435">
        <f t="shared" si="7"/>
        <v>329</v>
      </c>
    </row>
    <row r="486" spans="1:14" ht="15">
      <c r="A486" s="23" t="s">
        <v>4514</v>
      </c>
      <c r="B486" s="532">
        <v>0</v>
      </c>
      <c r="C486" s="532">
        <v>0</v>
      </c>
      <c r="D486" s="532">
        <v>0</v>
      </c>
      <c r="E486" s="532">
        <v>0</v>
      </c>
      <c r="F486" s="532">
        <v>0</v>
      </c>
      <c r="G486" s="532">
        <v>1</v>
      </c>
      <c r="H486" s="532">
        <v>54</v>
      </c>
      <c r="I486" s="532">
        <v>74</v>
      </c>
      <c r="J486" s="532">
        <v>25</v>
      </c>
      <c r="K486" s="532">
        <v>63</v>
      </c>
      <c r="L486" s="532">
        <v>43</v>
      </c>
      <c r="M486" s="532">
        <v>66</v>
      </c>
      <c r="N486" s="435">
        <f t="shared" si="7"/>
        <v>326</v>
      </c>
    </row>
    <row r="487" spans="1:14" ht="15">
      <c r="A487" s="23" t="s">
        <v>4515</v>
      </c>
      <c r="B487" s="532">
        <v>32</v>
      </c>
      <c r="C487" s="532">
        <v>28</v>
      </c>
      <c r="D487" s="532">
        <v>29</v>
      </c>
      <c r="E487" s="532">
        <v>28</v>
      </c>
      <c r="F487" s="532">
        <v>26</v>
      </c>
      <c r="G487" s="532">
        <v>25</v>
      </c>
      <c r="H487" s="532">
        <v>21</v>
      </c>
      <c r="I487" s="532">
        <v>28</v>
      </c>
      <c r="J487" s="532">
        <v>39</v>
      </c>
      <c r="K487" s="532">
        <v>29</v>
      </c>
      <c r="L487" s="532">
        <v>35</v>
      </c>
      <c r="M487" s="532">
        <v>35</v>
      </c>
      <c r="N487" s="435">
        <f t="shared" si="7"/>
        <v>355</v>
      </c>
    </row>
    <row r="488" spans="1:14" ht="15">
      <c r="A488" s="23" t="s">
        <v>10818</v>
      </c>
      <c r="B488" s="532">
        <v>1</v>
      </c>
      <c r="C488" s="532">
        <v>1</v>
      </c>
      <c r="D488" s="532">
        <v>0</v>
      </c>
      <c r="E488" s="532">
        <v>0</v>
      </c>
      <c r="F488" s="532">
        <v>0</v>
      </c>
      <c r="G488" s="532">
        <v>0</v>
      </c>
      <c r="H488" s="532">
        <v>0</v>
      </c>
      <c r="I488" s="532">
        <v>0</v>
      </c>
      <c r="J488" s="532">
        <v>0</v>
      </c>
      <c r="K488" s="532">
        <v>0</v>
      </c>
      <c r="L488" s="532">
        <v>0</v>
      </c>
      <c r="M488" s="532">
        <v>0</v>
      </c>
      <c r="N488" s="435">
        <f t="shared" si="7"/>
        <v>2</v>
      </c>
    </row>
    <row r="489" spans="1:14" ht="15">
      <c r="A489" s="23" t="s">
        <v>4516</v>
      </c>
      <c r="B489" s="532">
        <v>66</v>
      </c>
      <c r="C489" s="532">
        <v>55</v>
      </c>
      <c r="D489" s="532">
        <v>59</v>
      </c>
      <c r="E489" s="532">
        <v>61</v>
      </c>
      <c r="F489" s="532">
        <v>0</v>
      </c>
      <c r="G489" s="532">
        <v>0</v>
      </c>
      <c r="H489" s="532">
        <v>0</v>
      </c>
      <c r="I489" s="532">
        <v>0</v>
      </c>
      <c r="J489" s="532">
        <v>0</v>
      </c>
      <c r="K489" s="532">
        <v>0</v>
      </c>
      <c r="L489" s="532">
        <v>0</v>
      </c>
      <c r="M489" s="532">
        <v>0</v>
      </c>
      <c r="N489" s="435">
        <f t="shared" si="7"/>
        <v>241</v>
      </c>
    </row>
    <row r="490" spans="1:14" ht="15">
      <c r="A490" s="23" t="s">
        <v>4517</v>
      </c>
      <c r="B490" s="532">
        <v>0</v>
      </c>
      <c r="C490" s="532">
        <v>0</v>
      </c>
      <c r="D490" s="532">
        <v>0</v>
      </c>
      <c r="E490" s="532">
        <v>0</v>
      </c>
      <c r="F490" s="532">
        <v>71</v>
      </c>
      <c r="G490" s="532">
        <v>80</v>
      </c>
      <c r="H490" s="532">
        <v>42</v>
      </c>
      <c r="I490" s="532">
        <v>54</v>
      </c>
      <c r="J490" s="532">
        <v>49</v>
      </c>
      <c r="K490" s="532">
        <v>53</v>
      </c>
      <c r="L490" s="532">
        <v>60</v>
      </c>
      <c r="M490" s="532">
        <v>62</v>
      </c>
      <c r="N490" s="435">
        <f t="shared" si="7"/>
        <v>471</v>
      </c>
    </row>
    <row r="491" spans="1:14" ht="15">
      <c r="A491" s="23" t="s">
        <v>4518</v>
      </c>
      <c r="B491" s="532">
        <v>35</v>
      </c>
      <c r="C491" s="532">
        <v>55</v>
      </c>
      <c r="D491" s="532">
        <v>58</v>
      </c>
      <c r="E491" s="532">
        <v>48</v>
      </c>
      <c r="F491" s="532">
        <v>43</v>
      </c>
      <c r="G491" s="532">
        <v>55</v>
      </c>
      <c r="H491" s="532">
        <v>55</v>
      </c>
      <c r="I491" s="532">
        <v>56</v>
      </c>
      <c r="J491" s="532">
        <v>39</v>
      </c>
      <c r="K491" s="532">
        <v>43</v>
      </c>
      <c r="L491" s="532">
        <v>31</v>
      </c>
      <c r="M491" s="532">
        <v>55</v>
      </c>
      <c r="N491" s="435">
        <f t="shared" si="7"/>
        <v>573</v>
      </c>
    </row>
    <row r="492" spans="1:14" ht="15">
      <c r="A492" s="23" t="s">
        <v>5452</v>
      </c>
      <c r="B492" s="532">
        <v>0</v>
      </c>
      <c r="C492" s="532">
        <v>0</v>
      </c>
      <c r="D492" s="532">
        <v>0</v>
      </c>
      <c r="E492" s="532">
        <v>1</v>
      </c>
      <c r="F492" s="532">
        <v>0</v>
      </c>
      <c r="G492" s="532">
        <v>3</v>
      </c>
      <c r="H492" s="532">
        <v>0</v>
      </c>
      <c r="I492" s="532">
        <v>5</v>
      </c>
      <c r="J492" s="532">
        <v>0</v>
      </c>
      <c r="K492" s="532">
        <v>10</v>
      </c>
      <c r="L492" s="532">
        <v>0</v>
      </c>
      <c r="M492" s="532">
        <v>4</v>
      </c>
      <c r="N492" s="435">
        <f t="shared" si="7"/>
        <v>23</v>
      </c>
    </row>
    <row r="493" spans="1:14" ht="15">
      <c r="A493" s="23" t="s">
        <v>4519</v>
      </c>
      <c r="B493" s="532">
        <v>58</v>
      </c>
      <c r="C493" s="532">
        <v>45</v>
      </c>
      <c r="D493" s="532">
        <v>35</v>
      </c>
      <c r="E493" s="532">
        <v>44</v>
      </c>
      <c r="F493" s="532">
        <v>50</v>
      </c>
      <c r="G493" s="532">
        <v>50</v>
      </c>
      <c r="H493" s="532">
        <v>51</v>
      </c>
      <c r="I493" s="532">
        <v>49</v>
      </c>
      <c r="J493" s="532">
        <v>48</v>
      </c>
      <c r="K493" s="532">
        <v>41</v>
      </c>
      <c r="L493" s="532">
        <v>40</v>
      </c>
      <c r="M493" s="532">
        <v>42</v>
      </c>
      <c r="N493" s="435">
        <f t="shared" si="7"/>
        <v>553</v>
      </c>
    </row>
    <row r="494" spans="1:14" ht="15">
      <c r="A494" s="23" t="s">
        <v>4520</v>
      </c>
      <c r="B494" s="532">
        <v>0</v>
      </c>
      <c r="C494" s="532">
        <v>0</v>
      </c>
      <c r="D494" s="532">
        <v>0</v>
      </c>
      <c r="E494" s="532">
        <v>0</v>
      </c>
      <c r="F494" s="532">
        <v>70</v>
      </c>
      <c r="G494" s="532">
        <v>67</v>
      </c>
      <c r="H494" s="532">
        <v>73</v>
      </c>
      <c r="I494" s="532">
        <v>71</v>
      </c>
      <c r="J494" s="532">
        <v>58</v>
      </c>
      <c r="K494" s="532">
        <v>70</v>
      </c>
      <c r="L494" s="532">
        <v>72</v>
      </c>
      <c r="M494" s="532">
        <v>65</v>
      </c>
      <c r="N494" s="435">
        <f t="shared" si="7"/>
        <v>546</v>
      </c>
    </row>
    <row r="495" spans="1:14" ht="15">
      <c r="A495" s="23" t="s">
        <v>4521</v>
      </c>
      <c r="B495" s="532">
        <v>88</v>
      </c>
      <c r="C495" s="532">
        <v>84</v>
      </c>
      <c r="D495" s="532">
        <v>71</v>
      </c>
      <c r="E495" s="532">
        <v>72</v>
      </c>
      <c r="F495" s="532">
        <v>0</v>
      </c>
      <c r="G495" s="532">
        <v>0</v>
      </c>
      <c r="H495" s="532">
        <v>0</v>
      </c>
      <c r="I495" s="532">
        <v>0</v>
      </c>
      <c r="J495" s="532">
        <v>0</v>
      </c>
      <c r="K495" s="532">
        <v>0</v>
      </c>
      <c r="L495" s="532">
        <v>0</v>
      </c>
      <c r="M495" s="532">
        <v>0</v>
      </c>
      <c r="N495" s="435">
        <f t="shared" si="7"/>
        <v>315</v>
      </c>
    </row>
    <row r="496" spans="1:14" ht="15">
      <c r="A496" s="23" t="s">
        <v>4522</v>
      </c>
      <c r="B496" s="532">
        <v>3</v>
      </c>
      <c r="C496" s="532">
        <v>6</v>
      </c>
      <c r="D496" s="532">
        <v>10</v>
      </c>
      <c r="E496" s="532">
        <v>10</v>
      </c>
      <c r="F496" s="532">
        <v>16</v>
      </c>
      <c r="G496" s="532">
        <v>14</v>
      </c>
      <c r="H496" s="532">
        <v>23</v>
      </c>
      <c r="I496" s="532">
        <v>18</v>
      </c>
      <c r="J496" s="532">
        <v>8</v>
      </c>
      <c r="K496" s="532">
        <v>16</v>
      </c>
      <c r="L496" s="532">
        <v>18</v>
      </c>
      <c r="M496" s="532">
        <v>6</v>
      </c>
      <c r="N496" s="435">
        <f t="shared" si="7"/>
        <v>148</v>
      </c>
    </row>
    <row r="497" spans="1:14" ht="15">
      <c r="A497" s="23" t="s">
        <v>10826</v>
      </c>
      <c r="B497" s="532">
        <v>0</v>
      </c>
      <c r="C497" s="532">
        <v>0</v>
      </c>
      <c r="D497" s="532">
        <v>0</v>
      </c>
      <c r="E497" s="532">
        <v>0</v>
      </c>
      <c r="F497" s="532">
        <v>0</v>
      </c>
      <c r="G497" s="532">
        <v>1</v>
      </c>
      <c r="H497" s="532">
        <v>56</v>
      </c>
      <c r="I497" s="532">
        <v>76</v>
      </c>
      <c r="J497" s="532">
        <v>46</v>
      </c>
      <c r="K497" s="532">
        <v>65</v>
      </c>
      <c r="L497" s="532">
        <v>38</v>
      </c>
      <c r="M497" s="532">
        <v>35</v>
      </c>
      <c r="N497" s="435">
        <f t="shared" si="7"/>
        <v>317</v>
      </c>
    </row>
    <row r="498" spans="1:14" ht="15">
      <c r="A498" s="23" t="s">
        <v>4523</v>
      </c>
      <c r="B498" s="532">
        <v>182</v>
      </c>
      <c r="C498" s="532">
        <v>247</v>
      </c>
      <c r="D498" s="532">
        <v>0</v>
      </c>
      <c r="E498" s="532">
        <v>0</v>
      </c>
      <c r="F498" s="532">
        <v>0</v>
      </c>
      <c r="G498" s="532">
        <v>0</v>
      </c>
      <c r="H498" s="532">
        <v>0</v>
      </c>
      <c r="I498" s="532">
        <v>0</v>
      </c>
      <c r="J498" s="532">
        <v>0</v>
      </c>
      <c r="K498" s="532">
        <v>0</v>
      </c>
      <c r="L498" s="532">
        <v>0</v>
      </c>
      <c r="M498" s="532">
        <v>0</v>
      </c>
      <c r="N498" s="435">
        <f t="shared" si="7"/>
        <v>429</v>
      </c>
    </row>
    <row r="499" spans="1:14" ht="15">
      <c r="A499" s="23" t="s">
        <v>4524</v>
      </c>
      <c r="B499" s="532">
        <v>0</v>
      </c>
      <c r="C499" s="532">
        <v>0</v>
      </c>
      <c r="D499" s="532">
        <v>203</v>
      </c>
      <c r="E499" s="532">
        <v>236</v>
      </c>
      <c r="F499" s="532">
        <v>216</v>
      </c>
      <c r="G499" s="532">
        <v>238</v>
      </c>
      <c r="H499" s="532">
        <v>0</v>
      </c>
      <c r="I499" s="532">
        <v>0</v>
      </c>
      <c r="J499" s="532">
        <v>0</v>
      </c>
      <c r="K499" s="532">
        <v>0</v>
      </c>
      <c r="L499" s="532">
        <v>0</v>
      </c>
      <c r="M499" s="532">
        <v>0</v>
      </c>
      <c r="N499" s="435">
        <f t="shared" si="7"/>
        <v>893</v>
      </c>
    </row>
    <row r="500" spans="1:14" ht="15">
      <c r="A500" s="23" t="s">
        <v>4525</v>
      </c>
      <c r="B500" s="532">
        <v>0</v>
      </c>
      <c r="C500" s="532">
        <v>0</v>
      </c>
      <c r="D500" s="532">
        <v>0</v>
      </c>
      <c r="E500" s="532">
        <v>0</v>
      </c>
      <c r="F500" s="532">
        <v>0</v>
      </c>
      <c r="G500" s="532">
        <v>0</v>
      </c>
      <c r="H500" s="532">
        <v>219</v>
      </c>
      <c r="I500" s="532">
        <v>172</v>
      </c>
      <c r="J500" s="532">
        <v>183</v>
      </c>
      <c r="K500" s="532">
        <v>203</v>
      </c>
      <c r="L500" s="532">
        <v>204</v>
      </c>
      <c r="M500" s="532">
        <v>190</v>
      </c>
      <c r="N500" s="435">
        <f t="shared" si="7"/>
        <v>1171</v>
      </c>
    </row>
    <row r="501" spans="1:14" ht="15">
      <c r="A501" s="23" t="s">
        <v>4526</v>
      </c>
      <c r="B501" s="532">
        <v>0</v>
      </c>
      <c r="C501" s="532">
        <v>0</v>
      </c>
      <c r="D501" s="532">
        <v>0</v>
      </c>
      <c r="E501" s="532">
        <v>0</v>
      </c>
      <c r="F501" s="532">
        <v>85</v>
      </c>
      <c r="G501" s="532">
        <v>74</v>
      </c>
      <c r="H501" s="532">
        <v>66</v>
      </c>
      <c r="I501" s="532">
        <v>93</v>
      </c>
      <c r="J501" s="532">
        <v>71</v>
      </c>
      <c r="K501" s="532">
        <v>87</v>
      </c>
      <c r="L501" s="532">
        <v>84</v>
      </c>
      <c r="M501" s="532">
        <v>82</v>
      </c>
      <c r="N501" s="435">
        <f t="shared" si="7"/>
        <v>642</v>
      </c>
    </row>
    <row r="502" spans="1:14" ht="15">
      <c r="A502" s="23" t="s">
        <v>4527</v>
      </c>
      <c r="B502" s="532">
        <v>78</v>
      </c>
      <c r="C502" s="532">
        <v>73</v>
      </c>
      <c r="D502" s="532">
        <v>88</v>
      </c>
      <c r="E502" s="532">
        <v>86</v>
      </c>
      <c r="F502" s="532">
        <v>0</v>
      </c>
      <c r="G502" s="532">
        <v>0</v>
      </c>
      <c r="H502" s="532">
        <v>0</v>
      </c>
      <c r="I502" s="532">
        <v>0</v>
      </c>
      <c r="J502" s="532">
        <v>0</v>
      </c>
      <c r="K502" s="532">
        <v>0</v>
      </c>
      <c r="L502" s="532">
        <v>0</v>
      </c>
      <c r="M502" s="532">
        <v>0</v>
      </c>
      <c r="N502" s="435">
        <f t="shared" si="7"/>
        <v>325</v>
      </c>
    </row>
    <row r="503" spans="1:14" ht="15">
      <c r="A503" s="23" t="s">
        <v>15361</v>
      </c>
      <c r="B503" s="532">
        <v>0</v>
      </c>
      <c r="C503" s="532">
        <v>0</v>
      </c>
      <c r="D503" s="532">
        <v>0</v>
      </c>
      <c r="E503" s="532">
        <v>0</v>
      </c>
      <c r="F503" s="532">
        <v>150</v>
      </c>
      <c r="G503" s="532">
        <v>155</v>
      </c>
      <c r="H503" s="532">
        <v>152</v>
      </c>
      <c r="I503" s="532">
        <v>148</v>
      </c>
      <c r="J503" s="532">
        <v>158</v>
      </c>
      <c r="K503" s="532">
        <v>163</v>
      </c>
      <c r="L503" s="532">
        <v>155</v>
      </c>
      <c r="M503" s="532">
        <v>145</v>
      </c>
      <c r="N503" s="435">
        <f t="shared" si="7"/>
        <v>1226</v>
      </c>
    </row>
    <row r="504" spans="1:14" ht="15">
      <c r="A504" s="23" t="s">
        <v>4528</v>
      </c>
      <c r="B504" s="532">
        <v>139</v>
      </c>
      <c r="C504" s="532">
        <v>159</v>
      </c>
      <c r="D504" s="532">
        <v>146</v>
      </c>
      <c r="E504" s="532">
        <v>150</v>
      </c>
      <c r="F504" s="532">
        <v>0</v>
      </c>
      <c r="G504" s="532">
        <v>0</v>
      </c>
      <c r="H504" s="532">
        <v>0</v>
      </c>
      <c r="I504" s="532">
        <v>0</v>
      </c>
      <c r="J504" s="532">
        <v>0</v>
      </c>
      <c r="K504" s="532">
        <v>0</v>
      </c>
      <c r="L504" s="532">
        <v>0</v>
      </c>
      <c r="M504" s="532">
        <v>0</v>
      </c>
      <c r="N504" s="435">
        <f t="shared" si="7"/>
        <v>594</v>
      </c>
    </row>
    <row r="505" spans="1:14" ht="15">
      <c r="A505" s="23" t="s">
        <v>15362</v>
      </c>
      <c r="B505" s="532">
        <v>1</v>
      </c>
      <c r="C505" s="532">
        <v>0</v>
      </c>
      <c r="D505" s="532">
        <v>0</v>
      </c>
      <c r="E505" s="532">
        <v>0</v>
      </c>
      <c r="F505" s="532">
        <v>0</v>
      </c>
      <c r="G505" s="532">
        <v>0</v>
      </c>
      <c r="H505" s="532">
        <v>0</v>
      </c>
      <c r="I505" s="532">
        <v>0</v>
      </c>
      <c r="J505" s="532">
        <v>0</v>
      </c>
      <c r="K505" s="532">
        <v>0</v>
      </c>
      <c r="L505" s="532">
        <v>0</v>
      </c>
      <c r="M505" s="532">
        <v>0</v>
      </c>
      <c r="N505" s="435">
        <f t="shared" si="7"/>
        <v>1</v>
      </c>
    </row>
    <row r="506" spans="1:14" ht="15">
      <c r="A506" s="23" t="s">
        <v>4529</v>
      </c>
      <c r="B506" s="532">
        <v>0</v>
      </c>
      <c r="C506" s="532">
        <v>0</v>
      </c>
      <c r="D506" s="532">
        <v>0</v>
      </c>
      <c r="E506" s="532">
        <v>0</v>
      </c>
      <c r="F506" s="532">
        <v>45</v>
      </c>
      <c r="G506" s="532">
        <v>43</v>
      </c>
      <c r="H506" s="532">
        <v>42</v>
      </c>
      <c r="I506" s="532">
        <v>41</v>
      </c>
      <c r="J506" s="532">
        <v>47</v>
      </c>
      <c r="K506" s="532">
        <v>52</v>
      </c>
      <c r="L506" s="532">
        <v>47</v>
      </c>
      <c r="M506" s="532">
        <v>52</v>
      </c>
      <c r="N506" s="435">
        <f t="shared" si="7"/>
        <v>369</v>
      </c>
    </row>
    <row r="507" spans="1:14" ht="15">
      <c r="A507" s="23" t="s">
        <v>4530</v>
      </c>
      <c r="B507" s="532">
        <v>40</v>
      </c>
      <c r="C507" s="532">
        <v>42</v>
      </c>
      <c r="D507" s="532">
        <v>54</v>
      </c>
      <c r="E507" s="532">
        <v>40</v>
      </c>
      <c r="F507" s="532">
        <v>0</v>
      </c>
      <c r="G507" s="532">
        <v>0</v>
      </c>
      <c r="H507" s="532">
        <v>0</v>
      </c>
      <c r="I507" s="532">
        <v>0</v>
      </c>
      <c r="J507" s="532">
        <v>0</v>
      </c>
      <c r="K507" s="532">
        <v>0</v>
      </c>
      <c r="L507" s="532">
        <v>0</v>
      </c>
      <c r="M507" s="532">
        <v>0</v>
      </c>
      <c r="N507" s="435">
        <f t="shared" si="7"/>
        <v>176</v>
      </c>
    </row>
    <row r="508" spans="1:14" ht="15">
      <c r="A508" s="23" t="s">
        <v>15363</v>
      </c>
      <c r="B508" s="532">
        <v>100</v>
      </c>
      <c r="C508" s="532">
        <v>94</v>
      </c>
      <c r="D508" s="532">
        <v>113</v>
      </c>
      <c r="E508" s="532">
        <v>126</v>
      </c>
      <c r="F508" s="532">
        <v>0</v>
      </c>
      <c r="G508" s="532">
        <v>0</v>
      </c>
      <c r="H508" s="532">
        <v>0</v>
      </c>
      <c r="I508" s="532">
        <v>0</v>
      </c>
      <c r="J508" s="532">
        <v>0</v>
      </c>
      <c r="K508" s="532">
        <v>0</v>
      </c>
      <c r="L508" s="532">
        <v>0</v>
      </c>
      <c r="M508" s="532">
        <v>0</v>
      </c>
      <c r="N508" s="435">
        <f t="shared" si="7"/>
        <v>433</v>
      </c>
    </row>
    <row r="509" spans="1:14" ht="15">
      <c r="A509" s="23" t="s">
        <v>4531</v>
      </c>
      <c r="B509" s="532">
        <v>0</v>
      </c>
      <c r="C509" s="532">
        <v>0</v>
      </c>
      <c r="D509" s="532">
        <v>0</v>
      </c>
      <c r="E509" s="532">
        <v>0</v>
      </c>
      <c r="F509" s="532">
        <v>135</v>
      </c>
      <c r="G509" s="532">
        <v>124</v>
      </c>
      <c r="H509" s="532">
        <v>99</v>
      </c>
      <c r="I509" s="532">
        <v>116</v>
      </c>
      <c r="J509" s="532">
        <v>145</v>
      </c>
      <c r="K509" s="532">
        <v>141</v>
      </c>
      <c r="L509" s="532">
        <v>156</v>
      </c>
      <c r="M509" s="532">
        <v>138</v>
      </c>
      <c r="N509" s="435">
        <f t="shared" si="7"/>
        <v>1054</v>
      </c>
    </row>
    <row r="510" spans="1:14" ht="15">
      <c r="A510" s="23" t="s">
        <v>15364</v>
      </c>
      <c r="B510" s="532">
        <v>62</v>
      </c>
      <c r="C510" s="532">
        <v>83</v>
      </c>
      <c r="D510" s="532">
        <v>66</v>
      </c>
      <c r="E510" s="532">
        <v>81</v>
      </c>
      <c r="F510" s="532">
        <v>0</v>
      </c>
      <c r="G510" s="532">
        <v>0</v>
      </c>
      <c r="H510" s="532">
        <v>0</v>
      </c>
      <c r="I510" s="532">
        <v>0</v>
      </c>
      <c r="J510" s="532">
        <v>0</v>
      </c>
      <c r="K510" s="532">
        <v>0</v>
      </c>
      <c r="L510" s="532">
        <v>0</v>
      </c>
      <c r="M510" s="532">
        <v>0</v>
      </c>
      <c r="N510" s="435">
        <f t="shared" si="7"/>
        <v>292</v>
      </c>
    </row>
    <row r="511" spans="1:14" ht="15">
      <c r="A511" s="23" t="s">
        <v>15365</v>
      </c>
      <c r="B511" s="532">
        <v>0</v>
      </c>
      <c r="C511" s="532">
        <v>0</v>
      </c>
      <c r="D511" s="532">
        <v>0</v>
      </c>
      <c r="E511" s="532">
        <v>0</v>
      </c>
      <c r="F511" s="532">
        <v>72</v>
      </c>
      <c r="G511" s="532">
        <v>76</v>
      </c>
      <c r="H511" s="532">
        <v>92</v>
      </c>
      <c r="I511" s="532">
        <v>85</v>
      </c>
      <c r="J511" s="532">
        <v>67</v>
      </c>
      <c r="K511" s="532">
        <v>71</v>
      </c>
      <c r="L511" s="532">
        <v>75</v>
      </c>
      <c r="M511" s="532">
        <v>97</v>
      </c>
      <c r="N511" s="435">
        <f t="shared" si="7"/>
        <v>635</v>
      </c>
    </row>
    <row r="512" spans="1:14" ht="15">
      <c r="A512" s="23" t="s">
        <v>15366</v>
      </c>
      <c r="B512" s="532">
        <v>0</v>
      </c>
      <c r="C512" s="532">
        <v>0</v>
      </c>
      <c r="D512" s="532">
        <v>0</v>
      </c>
      <c r="E512" s="532">
        <v>1</v>
      </c>
      <c r="F512" s="532">
        <v>0</v>
      </c>
      <c r="G512" s="532">
        <v>0</v>
      </c>
      <c r="H512" s="532">
        <v>0</v>
      </c>
      <c r="I512" s="532">
        <v>0</v>
      </c>
      <c r="J512" s="532">
        <v>0</v>
      </c>
      <c r="K512" s="532">
        <v>0</v>
      </c>
      <c r="L512" s="532">
        <v>0</v>
      </c>
      <c r="M512" s="532">
        <v>0</v>
      </c>
      <c r="N512" s="435">
        <f t="shared" si="7"/>
        <v>1</v>
      </c>
    </row>
    <row r="513" spans="1:14" ht="15">
      <c r="A513" s="23" t="s">
        <v>15367</v>
      </c>
      <c r="B513" s="532">
        <v>1</v>
      </c>
      <c r="C513" s="532">
        <v>0</v>
      </c>
      <c r="D513" s="532">
        <v>0</v>
      </c>
      <c r="E513" s="532">
        <v>1</v>
      </c>
      <c r="F513" s="532">
        <v>0</v>
      </c>
      <c r="G513" s="532">
        <v>0</v>
      </c>
      <c r="H513" s="532">
        <v>0</v>
      </c>
      <c r="I513" s="532">
        <v>0</v>
      </c>
      <c r="J513" s="532">
        <v>0</v>
      </c>
      <c r="K513" s="532">
        <v>0</v>
      </c>
      <c r="L513" s="532">
        <v>0</v>
      </c>
      <c r="M513" s="532">
        <v>0</v>
      </c>
      <c r="N513" s="435">
        <f t="shared" si="7"/>
        <v>2</v>
      </c>
    </row>
    <row r="514" spans="1:14" ht="15">
      <c r="A514" s="23" t="s">
        <v>15368</v>
      </c>
      <c r="B514" s="532">
        <v>0</v>
      </c>
      <c r="C514" s="532">
        <v>1</v>
      </c>
      <c r="D514" s="532">
        <v>0</v>
      </c>
      <c r="E514" s="532">
        <v>0</v>
      </c>
      <c r="F514" s="532">
        <v>0</v>
      </c>
      <c r="G514" s="532">
        <v>0</v>
      </c>
      <c r="H514" s="532">
        <v>0</v>
      </c>
      <c r="I514" s="532">
        <v>0</v>
      </c>
      <c r="J514" s="532">
        <v>0</v>
      </c>
      <c r="K514" s="532">
        <v>0</v>
      </c>
      <c r="L514" s="532">
        <v>0</v>
      </c>
      <c r="M514" s="532">
        <v>0</v>
      </c>
      <c r="N514" s="435">
        <f t="shared" si="7"/>
        <v>1</v>
      </c>
    </row>
    <row r="515" spans="1:14" ht="15">
      <c r="A515" s="23" t="s">
        <v>15369</v>
      </c>
      <c r="B515" s="532">
        <v>0</v>
      </c>
      <c r="C515" s="532">
        <v>0</v>
      </c>
      <c r="D515" s="532">
        <v>0</v>
      </c>
      <c r="E515" s="532">
        <v>0</v>
      </c>
      <c r="F515" s="532">
        <v>59</v>
      </c>
      <c r="G515" s="532">
        <v>94</v>
      </c>
      <c r="H515" s="532">
        <v>61</v>
      </c>
      <c r="I515" s="532">
        <v>62</v>
      </c>
      <c r="J515" s="532">
        <v>59</v>
      </c>
      <c r="K515" s="532">
        <v>67</v>
      </c>
      <c r="L515" s="532">
        <v>68</v>
      </c>
      <c r="M515" s="532">
        <v>64</v>
      </c>
      <c r="N515" s="435">
        <f t="shared" si="7"/>
        <v>534</v>
      </c>
    </row>
    <row r="516" spans="1:14" ht="15">
      <c r="A516" s="23" t="s">
        <v>4532</v>
      </c>
      <c r="B516" s="532">
        <v>82</v>
      </c>
      <c r="C516" s="532">
        <v>74</v>
      </c>
      <c r="D516" s="532">
        <v>58</v>
      </c>
      <c r="E516" s="532">
        <v>78</v>
      </c>
      <c r="F516" s="532">
        <v>0</v>
      </c>
      <c r="G516" s="532">
        <v>0</v>
      </c>
      <c r="H516" s="532">
        <v>0</v>
      </c>
      <c r="I516" s="532">
        <v>0</v>
      </c>
      <c r="J516" s="532">
        <v>0</v>
      </c>
      <c r="K516" s="532">
        <v>0</v>
      </c>
      <c r="L516" s="532">
        <v>0</v>
      </c>
      <c r="M516" s="532">
        <v>0</v>
      </c>
      <c r="N516" s="435">
        <f t="shared" si="7"/>
        <v>292</v>
      </c>
    </row>
    <row r="517" spans="1:14" ht="15">
      <c r="A517" s="23" t="s">
        <v>4533</v>
      </c>
      <c r="B517" s="532">
        <v>186</v>
      </c>
      <c r="C517" s="532">
        <v>164</v>
      </c>
      <c r="D517" s="532">
        <v>172</v>
      </c>
      <c r="E517" s="532">
        <v>167</v>
      </c>
      <c r="F517" s="532">
        <v>0</v>
      </c>
      <c r="G517" s="532">
        <v>0</v>
      </c>
      <c r="H517" s="532">
        <v>0</v>
      </c>
      <c r="I517" s="532">
        <v>0</v>
      </c>
      <c r="J517" s="532">
        <v>0</v>
      </c>
      <c r="K517" s="532">
        <v>0</v>
      </c>
      <c r="L517" s="532">
        <v>0</v>
      </c>
      <c r="M517" s="532">
        <v>0</v>
      </c>
      <c r="N517" s="435">
        <f t="shared" ref="N517:N580" si="8">SUM(B517:M517)</f>
        <v>689</v>
      </c>
    </row>
    <row r="518" spans="1:14" ht="15">
      <c r="A518" s="23" t="s">
        <v>4534</v>
      </c>
      <c r="B518" s="532">
        <v>0</v>
      </c>
      <c r="C518" s="532">
        <v>0</v>
      </c>
      <c r="D518" s="532">
        <v>0</v>
      </c>
      <c r="E518" s="532">
        <v>0</v>
      </c>
      <c r="F518" s="532">
        <v>293</v>
      </c>
      <c r="G518" s="532">
        <v>299</v>
      </c>
      <c r="H518" s="532">
        <v>246</v>
      </c>
      <c r="I518" s="532">
        <v>258</v>
      </c>
      <c r="J518" s="532">
        <v>239</v>
      </c>
      <c r="K518" s="532">
        <v>235</v>
      </c>
      <c r="L518" s="532">
        <v>268</v>
      </c>
      <c r="M518" s="532">
        <v>279</v>
      </c>
      <c r="N518" s="435">
        <f t="shared" si="8"/>
        <v>2117</v>
      </c>
    </row>
    <row r="519" spans="1:14" ht="15">
      <c r="A519" s="23" t="s">
        <v>4535</v>
      </c>
      <c r="B519" s="532">
        <v>150</v>
      </c>
      <c r="C519" s="532">
        <v>168</v>
      </c>
      <c r="D519" s="532">
        <v>162</v>
      </c>
      <c r="E519" s="532">
        <v>173</v>
      </c>
      <c r="F519" s="532">
        <v>0</v>
      </c>
      <c r="G519" s="532">
        <v>0</v>
      </c>
      <c r="H519" s="532">
        <v>0</v>
      </c>
      <c r="I519" s="532">
        <v>0</v>
      </c>
      <c r="J519" s="532">
        <v>0</v>
      </c>
      <c r="K519" s="532">
        <v>0</v>
      </c>
      <c r="L519" s="532">
        <v>0</v>
      </c>
      <c r="M519" s="532">
        <v>0</v>
      </c>
      <c r="N519" s="435">
        <f t="shared" si="8"/>
        <v>653</v>
      </c>
    </row>
    <row r="520" spans="1:14" ht="15">
      <c r="A520" s="23" t="s">
        <v>4536</v>
      </c>
      <c r="B520" s="532">
        <v>0</v>
      </c>
      <c r="C520" s="532">
        <v>0</v>
      </c>
      <c r="D520" s="532">
        <v>0</v>
      </c>
      <c r="E520" s="532">
        <v>0</v>
      </c>
      <c r="F520" s="532">
        <v>66</v>
      </c>
      <c r="G520" s="532">
        <v>64</v>
      </c>
      <c r="H520" s="532">
        <v>70</v>
      </c>
      <c r="I520" s="532">
        <v>71</v>
      </c>
      <c r="J520" s="532">
        <v>59</v>
      </c>
      <c r="K520" s="532">
        <v>63</v>
      </c>
      <c r="L520" s="532">
        <v>43</v>
      </c>
      <c r="M520" s="532">
        <v>43</v>
      </c>
      <c r="N520" s="435">
        <f t="shared" si="8"/>
        <v>479</v>
      </c>
    </row>
    <row r="521" spans="1:14" ht="15">
      <c r="A521" s="23" t="s">
        <v>4537</v>
      </c>
      <c r="B521" s="532">
        <v>0</v>
      </c>
      <c r="C521" s="532">
        <v>0</v>
      </c>
      <c r="D521" s="532">
        <v>0</v>
      </c>
      <c r="E521" s="532">
        <v>0</v>
      </c>
      <c r="F521" s="532">
        <v>20</v>
      </c>
      <c r="G521" s="532">
        <v>18</v>
      </c>
      <c r="H521" s="532">
        <v>18</v>
      </c>
      <c r="I521" s="532">
        <v>20</v>
      </c>
      <c r="J521" s="532">
        <v>18</v>
      </c>
      <c r="K521" s="532">
        <v>39</v>
      </c>
      <c r="L521" s="532">
        <v>18</v>
      </c>
      <c r="M521" s="532">
        <v>9</v>
      </c>
      <c r="N521" s="435">
        <f t="shared" si="8"/>
        <v>160</v>
      </c>
    </row>
    <row r="522" spans="1:14" ht="15">
      <c r="A522" s="23" t="s">
        <v>4538</v>
      </c>
      <c r="B522" s="532">
        <v>24</v>
      </c>
      <c r="C522" s="532">
        <v>14</v>
      </c>
      <c r="D522" s="532">
        <v>24</v>
      </c>
      <c r="E522" s="532">
        <v>10</v>
      </c>
      <c r="F522" s="532">
        <v>0</v>
      </c>
      <c r="G522" s="532">
        <v>0</v>
      </c>
      <c r="H522" s="532">
        <v>0</v>
      </c>
      <c r="I522" s="532">
        <v>0</v>
      </c>
      <c r="J522" s="532">
        <v>0</v>
      </c>
      <c r="K522" s="532">
        <v>0</v>
      </c>
      <c r="L522" s="532">
        <v>0</v>
      </c>
      <c r="M522" s="532">
        <v>0</v>
      </c>
      <c r="N522" s="435">
        <f t="shared" si="8"/>
        <v>72</v>
      </c>
    </row>
    <row r="523" spans="1:14" ht="15">
      <c r="A523" s="23" t="s">
        <v>4539</v>
      </c>
      <c r="B523" s="532">
        <v>0</v>
      </c>
      <c r="C523" s="532">
        <v>0</v>
      </c>
      <c r="D523" s="532">
        <v>0</v>
      </c>
      <c r="E523" s="532">
        <v>0</v>
      </c>
      <c r="F523" s="532">
        <v>0</v>
      </c>
      <c r="G523" s="532">
        <v>0</v>
      </c>
      <c r="H523" s="532">
        <v>48</v>
      </c>
      <c r="I523" s="532">
        <v>82</v>
      </c>
      <c r="J523" s="532">
        <v>65</v>
      </c>
      <c r="K523" s="532">
        <v>78</v>
      </c>
      <c r="L523" s="532">
        <v>54</v>
      </c>
      <c r="M523" s="532">
        <v>71</v>
      </c>
      <c r="N523" s="435">
        <f t="shared" si="8"/>
        <v>398</v>
      </c>
    </row>
    <row r="524" spans="1:14" ht="15">
      <c r="A524" s="23" t="s">
        <v>4540</v>
      </c>
      <c r="B524" s="532">
        <v>0</v>
      </c>
      <c r="C524" s="532">
        <v>0</v>
      </c>
      <c r="D524" s="532">
        <v>0</v>
      </c>
      <c r="E524" s="532">
        <v>0</v>
      </c>
      <c r="F524" s="532">
        <v>104</v>
      </c>
      <c r="G524" s="532">
        <v>124</v>
      </c>
      <c r="H524" s="532">
        <v>108</v>
      </c>
      <c r="I524" s="532">
        <v>131</v>
      </c>
      <c r="J524" s="532">
        <v>124</v>
      </c>
      <c r="K524" s="532">
        <v>114</v>
      </c>
      <c r="L524" s="532">
        <v>107</v>
      </c>
      <c r="M524" s="532">
        <v>98</v>
      </c>
      <c r="N524" s="435">
        <f t="shared" si="8"/>
        <v>910</v>
      </c>
    </row>
    <row r="525" spans="1:14" ht="15">
      <c r="A525" s="23" t="s">
        <v>4541</v>
      </c>
      <c r="B525" s="532">
        <v>107</v>
      </c>
      <c r="C525" s="532">
        <v>109</v>
      </c>
      <c r="D525" s="532">
        <v>132</v>
      </c>
      <c r="E525" s="532">
        <v>124</v>
      </c>
      <c r="F525" s="532">
        <v>0</v>
      </c>
      <c r="G525" s="532">
        <v>0</v>
      </c>
      <c r="H525" s="532">
        <v>0</v>
      </c>
      <c r="I525" s="532">
        <v>0</v>
      </c>
      <c r="J525" s="532">
        <v>0</v>
      </c>
      <c r="K525" s="532">
        <v>0</v>
      </c>
      <c r="L525" s="532">
        <v>0</v>
      </c>
      <c r="M525" s="532">
        <v>0</v>
      </c>
      <c r="N525" s="435">
        <f t="shared" si="8"/>
        <v>472</v>
      </c>
    </row>
    <row r="526" spans="1:14" ht="15">
      <c r="A526" s="23" t="s">
        <v>4542</v>
      </c>
      <c r="B526" s="532">
        <v>0</v>
      </c>
      <c r="C526" s="532">
        <v>0</v>
      </c>
      <c r="D526" s="532">
        <v>0</v>
      </c>
      <c r="E526" s="532">
        <v>0</v>
      </c>
      <c r="F526" s="532">
        <v>103</v>
      </c>
      <c r="G526" s="532">
        <v>81</v>
      </c>
      <c r="H526" s="532">
        <v>109</v>
      </c>
      <c r="I526" s="532">
        <v>128</v>
      </c>
      <c r="J526" s="532">
        <v>96</v>
      </c>
      <c r="K526" s="532">
        <v>93</v>
      </c>
      <c r="L526" s="532">
        <v>88</v>
      </c>
      <c r="M526" s="532">
        <v>100</v>
      </c>
      <c r="N526" s="435">
        <f t="shared" si="8"/>
        <v>798</v>
      </c>
    </row>
    <row r="527" spans="1:14" ht="15">
      <c r="A527" s="23" t="s">
        <v>4543</v>
      </c>
      <c r="B527" s="532">
        <v>89</v>
      </c>
      <c r="C527" s="532">
        <v>88</v>
      </c>
      <c r="D527" s="532">
        <v>105</v>
      </c>
      <c r="E527" s="532">
        <v>94</v>
      </c>
      <c r="F527" s="532">
        <v>0</v>
      </c>
      <c r="G527" s="532">
        <v>0</v>
      </c>
      <c r="H527" s="532">
        <v>0</v>
      </c>
      <c r="I527" s="532">
        <v>0</v>
      </c>
      <c r="J527" s="532">
        <v>0</v>
      </c>
      <c r="K527" s="532">
        <v>0</v>
      </c>
      <c r="L527" s="532">
        <v>0</v>
      </c>
      <c r="M527" s="532">
        <v>0</v>
      </c>
      <c r="N527" s="435">
        <f t="shared" si="8"/>
        <v>376</v>
      </c>
    </row>
    <row r="528" spans="1:14" ht="15">
      <c r="A528" s="23" t="s">
        <v>4544</v>
      </c>
      <c r="B528" s="532">
        <v>0</v>
      </c>
      <c r="C528" s="532">
        <v>0</v>
      </c>
      <c r="D528" s="532">
        <v>0</v>
      </c>
      <c r="E528" s="532">
        <v>0</v>
      </c>
      <c r="F528" s="532">
        <v>171</v>
      </c>
      <c r="G528" s="532">
        <v>159</v>
      </c>
      <c r="H528" s="532">
        <v>182</v>
      </c>
      <c r="I528" s="532">
        <v>152</v>
      </c>
      <c r="J528" s="532">
        <v>145</v>
      </c>
      <c r="K528" s="532">
        <v>152</v>
      </c>
      <c r="L528" s="532">
        <v>141</v>
      </c>
      <c r="M528" s="532">
        <v>141</v>
      </c>
      <c r="N528" s="435">
        <f t="shared" si="8"/>
        <v>1243</v>
      </c>
    </row>
    <row r="529" spans="1:14" ht="15">
      <c r="A529" s="23" t="s">
        <v>4545</v>
      </c>
      <c r="B529" s="532">
        <v>173</v>
      </c>
      <c r="C529" s="532">
        <v>177</v>
      </c>
      <c r="D529" s="532">
        <v>167</v>
      </c>
      <c r="E529" s="532">
        <v>191</v>
      </c>
      <c r="F529" s="532">
        <v>0</v>
      </c>
      <c r="G529" s="532">
        <v>0</v>
      </c>
      <c r="H529" s="532">
        <v>0</v>
      </c>
      <c r="I529" s="532">
        <v>0</v>
      </c>
      <c r="J529" s="532">
        <v>0</v>
      </c>
      <c r="K529" s="532">
        <v>0</v>
      </c>
      <c r="L529" s="532">
        <v>0</v>
      </c>
      <c r="M529" s="532">
        <v>0</v>
      </c>
      <c r="N529" s="435">
        <f t="shared" si="8"/>
        <v>708</v>
      </c>
    </row>
    <row r="530" spans="1:14" ht="15">
      <c r="A530" s="23" t="s">
        <v>5453</v>
      </c>
      <c r="B530" s="532">
        <v>0</v>
      </c>
      <c r="C530" s="532">
        <v>0</v>
      </c>
      <c r="D530" s="532">
        <v>0</v>
      </c>
      <c r="E530" s="532">
        <v>1</v>
      </c>
      <c r="F530" s="532">
        <v>0</v>
      </c>
      <c r="G530" s="532">
        <v>1</v>
      </c>
      <c r="H530" s="532">
        <v>0</v>
      </c>
      <c r="I530" s="532">
        <v>5</v>
      </c>
      <c r="J530" s="532">
        <v>0</v>
      </c>
      <c r="K530" s="532">
        <v>3</v>
      </c>
      <c r="L530" s="532">
        <v>0</v>
      </c>
      <c r="M530" s="532">
        <v>11</v>
      </c>
      <c r="N530" s="435">
        <f t="shared" si="8"/>
        <v>21</v>
      </c>
    </row>
    <row r="531" spans="1:14" ht="15">
      <c r="A531" s="23" t="s">
        <v>4546</v>
      </c>
      <c r="B531" s="532">
        <v>247</v>
      </c>
      <c r="C531" s="532">
        <v>241</v>
      </c>
      <c r="D531" s="532">
        <v>252</v>
      </c>
      <c r="E531" s="532">
        <v>274</v>
      </c>
      <c r="F531" s="532">
        <v>2</v>
      </c>
      <c r="G531" s="532">
        <v>0</v>
      </c>
      <c r="H531" s="532">
        <v>0</v>
      </c>
      <c r="I531" s="532">
        <v>0</v>
      </c>
      <c r="J531" s="532">
        <v>0</v>
      </c>
      <c r="K531" s="532">
        <v>0</v>
      </c>
      <c r="L531" s="532">
        <v>0</v>
      </c>
      <c r="M531" s="532">
        <v>0</v>
      </c>
      <c r="N531" s="435">
        <f t="shared" si="8"/>
        <v>1016</v>
      </c>
    </row>
    <row r="532" spans="1:14" ht="15">
      <c r="A532" s="23" t="s">
        <v>4547</v>
      </c>
      <c r="B532" s="532">
        <v>0</v>
      </c>
      <c r="C532" s="532">
        <v>0</v>
      </c>
      <c r="D532" s="532">
        <v>0</v>
      </c>
      <c r="E532" s="532">
        <v>0</v>
      </c>
      <c r="F532" s="532">
        <v>237</v>
      </c>
      <c r="G532" s="532">
        <v>257</v>
      </c>
      <c r="H532" s="532">
        <v>203</v>
      </c>
      <c r="I532" s="532">
        <v>216</v>
      </c>
      <c r="J532" s="532">
        <v>245</v>
      </c>
      <c r="K532" s="532">
        <v>188</v>
      </c>
      <c r="L532" s="532">
        <v>192</v>
      </c>
      <c r="M532" s="532">
        <v>216</v>
      </c>
      <c r="N532" s="435">
        <f t="shared" si="8"/>
        <v>1754</v>
      </c>
    </row>
    <row r="533" spans="1:14" ht="15">
      <c r="A533" s="23" t="s">
        <v>4548</v>
      </c>
      <c r="B533" s="532">
        <v>0</v>
      </c>
      <c r="C533" s="532">
        <v>0</v>
      </c>
      <c r="D533" s="532">
        <v>0</v>
      </c>
      <c r="E533" s="532">
        <v>0</v>
      </c>
      <c r="F533" s="532">
        <v>235</v>
      </c>
      <c r="G533" s="532">
        <v>289</v>
      </c>
      <c r="H533" s="532">
        <v>213</v>
      </c>
      <c r="I533" s="532">
        <v>257</v>
      </c>
      <c r="J533" s="532">
        <v>195</v>
      </c>
      <c r="K533" s="532">
        <v>207</v>
      </c>
      <c r="L533" s="532">
        <v>209</v>
      </c>
      <c r="M533" s="532">
        <v>233</v>
      </c>
      <c r="N533" s="435">
        <f t="shared" si="8"/>
        <v>1838</v>
      </c>
    </row>
    <row r="534" spans="1:14" ht="15">
      <c r="A534" s="23" t="s">
        <v>4549</v>
      </c>
      <c r="B534" s="532">
        <v>248</v>
      </c>
      <c r="C534" s="532">
        <v>241</v>
      </c>
      <c r="D534" s="532">
        <v>261</v>
      </c>
      <c r="E534" s="532">
        <v>264</v>
      </c>
      <c r="F534" s="532">
        <v>0</v>
      </c>
      <c r="G534" s="532">
        <v>4</v>
      </c>
      <c r="H534" s="532">
        <v>0</v>
      </c>
      <c r="I534" s="532">
        <v>2</v>
      </c>
      <c r="J534" s="532">
        <v>0</v>
      </c>
      <c r="K534" s="532">
        <v>0</v>
      </c>
      <c r="L534" s="532">
        <v>0</v>
      </c>
      <c r="M534" s="532">
        <v>0</v>
      </c>
      <c r="N534" s="435">
        <f t="shared" si="8"/>
        <v>1020</v>
      </c>
    </row>
    <row r="535" spans="1:14" ht="15">
      <c r="A535" s="23" t="s">
        <v>4550</v>
      </c>
      <c r="B535" s="532">
        <v>2</v>
      </c>
      <c r="C535" s="532">
        <v>2</v>
      </c>
      <c r="D535" s="532">
        <v>0</v>
      </c>
      <c r="E535" s="532">
        <v>0</v>
      </c>
      <c r="F535" s="532">
        <v>0</v>
      </c>
      <c r="G535" s="532">
        <v>0</v>
      </c>
      <c r="H535" s="532">
        <v>0</v>
      </c>
      <c r="I535" s="532">
        <v>0</v>
      </c>
      <c r="J535" s="532">
        <v>0</v>
      </c>
      <c r="K535" s="532">
        <v>0</v>
      </c>
      <c r="L535" s="532">
        <v>0</v>
      </c>
      <c r="M535" s="532">
        <v>0</v>
      </c>
      <c r="N535" s="435">
        <f t="shared" si="8"/>
        <v>4</v>
      </c>
    </row>
    <row r="536" spans="1:14" ht="15">
      <c r="A536" s="23" t="s">
        <v>4551</v>
      </c>
      <c r="B536" s="532">
        <v>0</v>
      </c>
      <c r="C536" s="532">
        <v>0</v>
      </c>
      <c r="D536" s="532">
        <v>0</v>
      </c>
      <c r="E536" s="532">
        <v>0</v>
      </c>
      <c r="F536" s="532">
        <v>125</v>
      </c>
      <c r="G536" s="532">
        <v>146</v>
      </c>
      <c r="H536" s="532">
        <v>112</v>
      </c>
      <c r="I536" s="532">
        <v>116</v>
      </c>
      <c r="J536" s="532">
        <v>106</v>
      </c>
      <c r="K536" s="532">
        <v>133</v>
      </c>
      <c r="L536" s="532">
        <v>132</v>
      </c>
      <c r="M536" s="532">
        <v>107</v>
      </c>
      <c r="N536" s="435">
        <f t="shared" si="8"/>
        <v>977</v>
      </c>
    </row>
    <row r="537" spans="1:14" ht="15">
      <c r="A537" s="23" t="s">
        <v>4552</v>
      </c>
      <c r="B537" s="532">
        <v>133</v>
      </c>
      <c r="C537" s="532">
        <v>144</v>
      </c>
      <c r="D537" s="532">
        <v>138</v>
      </c>
      <c r="E537" s="532">
        <v>151</v>
      </c>
      <c r="F537" s="532">
        <v>0</v>
      </c>
      <c r="G537" s="532">
        <v>0</v>
      </c>
      <c r="H537" s="532">
        <v>0</v>
      </c>
      <c r="I537" s="532">
        <v>0</v>
      </c>
      <c r="J537" s="532">
        <v>0</v>
      </c>
      <c r="K537" s="532">
        <v>0</v>
      </c>
      <c r="L537" s="532">
        <v>0</v>
      </c>
      <c r="M537" s="532">
        <v>0</v>
      </c>
      <c r="N537" s="435">
        <f t="shared" si="8"/>
        <v>566</v>
      </c>
    </row>
    <row r="538" spans="1:14" ht="15">
      <c r="A538" s="23" t="s">
        <v>4553</v>
      </c>
      <c r="B538" s="532">
        <v>0</v>
      </c>
      <c r="C538" s="532">
        <v>0</v>
      </c>
      <c r="D538" s="532">
        <v>0</v>
      </c>
      <c r="E538" s="532">
        <v>0</v>
      </c>
      <c r="F538" s="532">
        <v>95</v>
      </c>
      <c r="G538" s="532">
        <v>83</v>
      </c>
      <c r="H538" s="532">
        <v>77</v>
      </c>
      <c r="I538" s="532">
        <v>85</v>
      </c>
      <c r="J538" s="532">
        <v>81</v>
      </c>
      <c r="K538" s="532">
        <v>98</v>
      </c>
      <c r="L538" s="532">
        <v>89</v>
      </c>
      <c r="M538" s="532">
        <v>88</v>
      </c>
      <c r="N538" s="435">
        <f t="shared" si="8"/>
        <v>696</v>
      </c>
    </row>
    <row r="539" spans="1:14" ht="15">
      <c r="A539" s="23" t="s">
        <v>4554</v>
      </c>
      <c r="B539" s="532">
        <v>100</v>
      </c>
      <c r="C539" s="532">
        <v>104</v>
      </c>
      <c r="D539" s="532">
        <v>82</v>
      </c>
      <c r="E539" s="532">
        <v>106</v>
      </c>
      <c r="F539" s="532">
        <v>1</v>
      </c>
      <c r="G539" s="532">
        <v>1</v>
      </c>
      <c r="H539" s="532">
        <v>0</v>
      </c>
      <c r="I539" s="532">
        <v>0</v>
      </c>
      <c r="J539" s="532">
        <v>0</v>
      </c>
      <c r="K539" s="532">
        <v>0</v>
      </c>
      <c r="L539" s="532">
        <v>0</v>
      </c>
      <c r="M539" s="532">
        <v>0</v>
      </c>
      <c r="N539" s="435">
        <f t="shared" si="8"/>
        <v>394</v>
      </c>
    </row>
    <row r="540" spans="1:14" ht="15">
      <c r="A540" s="23" t="s">
        <v>4555</v>
      </c>
      <c r="B540" s="532">
        <v>58</v>
      </c>
      <c r="C540" s="532">
        <v>60</v>
      </c>
      <c r="D540" s="532">
        <v>68</v>
      </c>
      <c r="E540" s="532">
        <v>59</v>
      </c>
      <c r="F540" s="532">
        <v>0</v>
      </c>
      <c r="G540" s="532">
        <v>1</v>
      </c>
      <c r="H540" s="532">
        <v>0</v>
      </c>
      <c r="I540" s="532">
        <v>0</v>
      </c>
      <c r="J540" s="532">
        <v>0</v>
      </c>
      <c r="K540" s="532">
        <v>0</v>
      </c>
      <c r="L540" s="532">
        <v>0</v>
      </c>
      <c r="M540" s="532">
        <v>0</v>
      </c>
      <c r="N540" s="435">
        <f t="shared" si="8"/>
        <v>246</v>
      </c>
    </row>
    <row r="541" spans="1:14" ht="15">
      <c r="A541" s="23" t="s">
        <v>4556</v>
      </c>
      <c r="B541" s="532">
        <v>0</v>
      </c>
      <c r="C541" s="532">
        <v>0</v>
      </c>
      <c r="D541" s="532">
        <v>0</v>
      </c>
      <c r="E541" s="532">
        <v>0</v>
      </c>
      <c r="F541" s="532">
        <v>52</v>
      </c>
      <c r="G541" s="532">
        <v>73</v>
      </c>
      <c r="H541" s="532">
        <v>59</v>
      </c>
      <c r="I541" s="532">
        <v>56</v>
      </c>
      <c r="J541" s="532">
        <v>54</v>
      </c>
      <c r="K541" s="532">
        <v>46</v>
      </c>
      <c r="L541" s="532">
        <v>41</v>
      </c>
      <c r="M541" s="532">
        <v>40</v>
      </c>
      <c r="N541" s="435">
        <f t="shared" si="8"/>
        <v>421</v>
      </c>
    </row>
    <row r="542" spans="1:14" ht="15">
      <c r="A542" s="23" t="s">
        <v>4557</v>
      </c>
      <c r="B542" s="532">
        <v>0</v>
      </c>
      <c r="C542" s="532">
        <v>0</v>
      </c>
      <c r="D542" s="532">
        <v>0</v>
      </c>
      <c r="E542" s="532">
        <v>0</v>
      </c>
      <c r="F542" s="532">
        <v>0</v>
      </c>
      <c r="G542" s="532">
        <v>0</v>
      </c>
      <c r="H542" s="532">
        <v>0</v>
      </c>
      <c r="I542" s="532">
        <v>0</v>
      </c>
      <c r="J542" s="532">
        <v>0</v>
      </c>
      <c r="K542" s="532">
        <v>0</v>
      </c>
      <c r="L542" s="532">
        <v>34</v>
      </c>
      <c r="M542" s="532">
        <v>30</v>
      </c>
      <c r="N542" s="435">
        <f t="shared" si="8"/>
        <v>64</v>
      </c>
    </row>
    <row r="543" spans="1:14" ht="15">
      <c r="A543" s="23" t="s">
        <v>4558</v>
      </c>
      <c r="B543" s="532">
        <v>0</v>
      </c>
      <c r="C543" s="532">
        <v>0</v>
      </c>
      <c r="D543" s="532">
        <v>0</v>
      </c>
      <c r="E543" s="532">
        <v>0</v>
      </c>
      <c r="F543" s="532">
        <v>135</v>
      </c>
      <c r="G543" s="532">
        <v>127</v>
      </c>
      <c r="H543" s="532">
        <v>117</v>
      </c>
      <c r="I543" s="532">
        <v>140</v>
      </c>
      <c r="J543" s="532">
        <v>119</v>
      </c>
      <c r="K543" s="532">
        <v>129</v>
      </c>
      <c r="L543" s="532">
        <v>112</v>
      </c>
      <c r="M543" s="532">
        <v>117</v>
      </c>
      <c r="N543" s="435">
        <f t="shared" si="8"/>
        <v>996</v>
      </c>
    </row>
    <row r="544" spans="1:14" ht="15">
      <c r="A544" s="23" t="s">
        <v>4559</v>
      </c>
      <c r="B544" s="532">
        <v>153</v>
      </c>
      <c r="C544" s="532">
        <v>170</v>
      </c>
      <c r="D544" s="532">
        <v>153</v>
      </c>
      <c r="E544" s="532">
        <v>159</v>
      </c>
      <c r="F544" s="532">
        <v>0</v>
      </c>
      <c r="G544" s="532">
        <v>0</v>
      </c>
      <c r="H544" s="532">
        <v>0</v>
      </c>
      <c r="I544" s="532">
        <v>0</v>
      </c>
      <c r="J544" s="532">
        <v>0</v>
      </c>
      <c r="K544" s="532">
        <v>0</v>
      </c>
      <c r="L544" s="532">
        <v>0</v>
      </c>
      <c r="M544" s="532">
        <v>0</v>
      </c>
      <c r="N544" s="435">
        <f t="shared" si="8"/>
        <v>635</v>
      </c>
    </row>
    <row r="545" spans="1:14" ht="15">
      <c r="A545" s="23" t="s">
        <v>4560</v>
      </c>
      <c r="B545" s="532">
        <v>196</v>
      </c>
      <c r="C545" s="532">
        <v>226</v>
      </c>
      <c r="D545" s="532">
        <v>221</v>
      </c>
      <c r="E545" s="532">
        <v>224</v>
      </c>
      <c r="F545" s="532">
        <v>0</v>
      </c>
      <c r="G545" s="532">
        <v>0</v>
      </c>
      <c r="H545" s="532">
        <v>0</v>
      </c>
      <c r="I545" s="532">
        <v>0</v>
      </c>
      <c r="J545" s="532">
        <v>0</v>
      </c>
      <c r="K545" s="532">
        <v>0</v>
      </c>
      <c r="L545" s="532">
        <v>0</v>
      </c>
      <c r="M545" s="532">
        <v>0</v>
      </c>
      <c r="N545" s="435">
        <f t="shared" si="8"/>
        <v>867</v>
      </c>
    </row>
    <row r="546" spans="1:14" ht="15">
      <c r="A546" s="23" t="s">
        <v>4561</v>
      </c>
      <c r="B546" s="532">
        <v>0</v>
      </c>
      <c r="C546" s="532">
        <v>0</v>
      </c>
      <c r="D546" s="532">
        <v>0</v>
      </c>
      <c r="E546" s="532">
        <v>1</v>
      </c>
      <c r="F546" s="532">
        <v>198</v>
      </c>
      <c r="G546" s="532">
        <v>217</v>
      </c>
      <c r="H546" s="532">
        <v>176</v>
      </c>
      <c r="I546" s="532">
        <v>224</v>
      </c>
      <c r="J546" s="532">
        <v>198</v>
      </c>
      <c r="K546" s="532">
        <v>221</v>
      </c>
      <c r="L546" s="532">
        <v>185</v>
      </c>
      <c r="M546" s="532">
        <v>188</v>
      </c>
      <c r="N546" s="435">
        <f t="shared" si="8"/>
        <v>1608</v>
      </c>
    </row>
    <row r="547" spans="1:14" ht="15">
      <c r="A547" s="23" t="s">
        <v>4562</v>
      </c>
      <c r="B547" s="532">
        <v>0</v>
      </c>
      <c r="C547" s="532">
        <v>0</v>
      </c>
      <c r="D547" s="532">
        <v>0</v>
      </c>
      <c r="E547" s="532">
        <v>0</v>
      </c>
      <c r="F547" s="532">
        <v>84</v>
      </c>
      <c r="G547" s="532">
        <v>120</v>
      </c>
      <c r="H547" s="532">
        <v>100</v>
      </c>
      <c r="I547" s="532">
        <v>104</v>
      </c>
      <c r="J547" s="532">
        <v>95</v>
      </c>
      <c r="K547" s="532">
        <v>89</v>
      </c>
      <c r="L547" s="532">
        <v>98</v>
      </c>
      <c r="M547" s="532">
        <v>87</v>
      </c>
      <c r="N547" s="435">
        <f t="shared" si="8"/>
        <v>777</v>
      </c>
    </row>
    <row r="548" spans="1:14" ht="15">
      <c r="A548" s="23" t="s">
        <v>4563</v>
      </c>
      <c r="B548" s="532">
        <v>114</v>
      </c>
      <c r="C548" s="532">
        <v>123</v>
      </c>
      <c r="D548" s="532">
        <v>108</v>
      </c>
      <c r="E548" s="532">
        <v>103</v>
      </c>
      <c r="F548" s="532">
        <v>0</v>
      </c>
      <c r="G548" s="532">
        <v>0</v>
      </c>
      <c r="H548" s="532">
        <v>0</v>
      </c>
      <c r="I548" s="532">
        <v>0</v>
      </c>
      <c r="J548" s="532">
        <v>0</v>
      </c>
      <c r="K548" s="532">
        <v>0</v>
      </c>
      <c r="L548" s="532">
        <v>0</v>
      </c>
      <c r="M548" s="532">
        <v>0</v>
      </c>
      <c r="N548" s="435">
        <f t="shared" si="8"/>
        <v>448</v>
      </c>
    </row>
    <row r="549" spans="1:14" ht="15">
      <c r="A549" s="23" t="s">
        <v>4564</v>
      </c>
      <c r="B549" s="532">
        <v>0</v>
      </c>
      <c r="C549" s="532">
        <v>0</v>
      </c>
      <c r="D549" s="532">
        <v>0</v>
      </c>
      <c r="E549" s="532">
        <v>0</v>
      </c>
      <c r="F549" s="532">
        <v>163</v>
      </c>
      <c r="G549" s="532">
        <v>163</v>
      </c>
      <c r="H549" s="532">
        <v>130</v>
      </c>
      <c r="I549" s="532">
        <v>145</v>
      </c>
      <c r="J549" s="532">
        <v>140</v>
      </c>
      <c r="K549" s="532">
        <v>167</v>
      </c>
      <c r="L549" s="532">
        <v>160</v>
      </c>
      <c r="M549" s="532">
        <v>159</v>
      </c>
      <c r="N549" s="435">
        <f t="shared" si="8"/>
        <v>1227</v>
      </c>
    </row>
    <row r="550" spans="1:14" ht="15">
      <c r="A550" s="23" t="s">
        <v>4565</v>
      </c>
      <c r="B550" s="532">
        <v>159</v>
      </c>
      <c r="C550" s="532">
        <v>165</v>
      </c>
      <c r="D550" s="532">
        <v>140</v>
      </c>
      <c r="E550" s="532">
        <v>177</v>
      </c>
      <c r="F550" s="532">
        <v>0</v>
      </c>
      <c r="G550" s="532">
        <v>0</v>
      </c>
      <c r="H550" s="532">
        <v>0</v>
      </c>
      <c r="I550" s="532">
        <v>0</v>
      </c>
      <c r="J550" s="532">
        <v>0</v>
      </c>
      <c r="K550" s="532">
        <v>0</v>
      </c>
      <c r="L550" s="532">
        <v>0</v>
      </c>
      <c r="M550" s="532">
        <v>0</v>
      </c>
      <c r="N550" s="435">
        <f t="shared" si="8"/>
        <v>641</v>
      </c>
    </row>
    <row r="551" spans="1:14" ht="15">
      <c r="A551" s="23" t="s">
        <v>4566</v>
      </c>
      <c r="B551" s="532">
        <v>0</v>
      </c>
      <c r="C551" s="532">
        <v>0</v>
      </c>
      <c r="D551" s="532">
        <v>0</v>
      </c>
      <c r="E551" s="532">
        <v>0</v>
      </c>
      <c r="F551" s="532">
        <v>117</v>
      </c>
      <c r="G551" s="532">
        <v>119</v>
      </c>
      <c r="H551" s="532">
        <v>114</v>
      </c>
      <c r="I551" s="532">
        <v>109</v>
      </c>
      <c r="J551" s="532">
        <v>108</v>
      </c>
      <c r="K551" s="532">
        <v>116</v>
      </c>
      <c r="L551" s="532">
        <v>119</v>
      </c>
      <c r="M551" s="532">
        <v>118</v>
      </c>
      <c r="N551" s="435">
        <f t="shared" si="8"/>
        <v>920</v>
      </c>
    </row>
    <row r="552" spans="1:14" ht="15">
      <c r="A552" s="23" t="s">
        <v>4567</v>
      </c>
      <c r="B552" s="532">
        <v>113</v>
      </c>
      <c r="C552" s="532">
        <v>126</v>
      </c>
      <c r="D552" s="532">
        <v>138</v>
      </c>
      <c r="E552" s="532">
        <v>122</v>
      </c>
      <c r="F552" s="532">
        <v>0</v>
      </c>
      <c r="G552" s="532">
        <v>0</v>
      </c>
      <c r="H552" s="532">
        <v>0</v>
      </c>
      <c r="I552" s="532">
        <v>0</v>
      </c>
      <c r="J552" s="532">
        <v>0</v>
      </c>
      <c r="K552" s="532">
        <v>0</v>
      </c>
      <c r="L552" s="532">
        <v>0</v>
      </c>
      <c r="M552" s="532">
        <v>0</v>
      </c>
      <c r="N552" s="435">
        <f t="shared" si="8"/>
        <v>499</v>
      </c>
    </row>
    <row r="553" spans="1:14" ht="15">
      <c r="A553" s="23" t="s">
        <v>15370</v>
      </c>
      <c r="B553" s="532">
        <v>0</v>
      </c>
      <c r="C553" s="532">
        <v>1</v>
      </c>
      <c r="D553" s="532">
        <v>0</v>
      </c>
      <c r="E553" s="532">
        <v>1</v>
      </c>
      <c r="F553" s="532">
        <v>0</v>
      </c>
      <c r="G553" s="532">
        <v>0</v>
      </c>
      <c r="H553" s="532">
        <v>0</v>
      </c>
      <c r="I553" s="532">
        <v>0</v>
      </c>
      <c r="J553" s="532">
        <v>0</v>
      </c>
      <c r="K553" s="532">
        <v>0</v>
      </c>
      <c r="L553" s="532">
        <v>0</v>
      </c>
      <c r="M553" s="532">
        <v>0</v>
      </c>
      <c r="N553" s="435">
        <f t="shared" si="8"/>
        <v>2</v>
      </c>
    </row>
    <row r="554" spans="1:14" ht="15">
      <c r="A554" s="23" t="s">
        <v>4568</v>
      </c>
      <c r="B554" s="532">
        <v>0</v>
      </c>
      <c r="C554" s="532">
        <v>0</v>
      </c>
      <c r="D554" s="532">
        <v>0</v>
      </c>
      <c r="E554" s="532">
        <v>0</v>
      </c>
      <c r="F554" s="532">
        <v>143</v>
      </c>
      <c r="G554" s="532">
        <v>147</v>
      </c>
      <c r="H554" s="532">
        <v>132</v>
      </c>
      <c r="I554" s="532">
        <v>150</v>
      </c>
      <c r="J554" s="532">
        <v>129</v>
      </c>
      <c r="K554" s="532">
        <v>138</v>
      </c>
      <c r="L554" s="532">
        <v>137</v>
      </c>
      <c r="M554" s="532">
        <v>129</v>
      </c>
      <c r="N554" s="435">
        <f t="shared" si="8"/>
        <v>1105</v>
      </c>
    </row>
    <row r="555" spans="1:14" ht="15">
      <c r="A555" s="23" t="s">
        <v>4569</v>
      </c>
      <c r="B555" s="532">
        <v>175</v>
      </c>
      <c r="C555" s="532">
        <v>162</v>
      </c>
      <c r="D555" s="532">
        <v>132</v>
      </c>
      <c r="E555" s="532">
        <v>153</v>
      </c>
      <c r="F555" s="532">
        <v>0</v>
      </c>
      <c r="G555" s="532">
        <v>3</v>
      </c>
      <c r="H555" s="532">
        <v>0</v>
      </c>
      <c r="I555" s="532">
        <v>0</v>
      </c>
      <c r="J555" s="532">
        <v>0</v>
      </c>
      <c r="K555" s="532">
        <v>0</v>
      </c>
      <c r="L555" s="532">
        <v>0</v>
      </c>
      <c r="M555" s="532">
        <v>0</v>
      </c>
      <c r="N555" s="435">
        <f t="shared" si="8"/>
        <v>625</v>
      </c>
    </row>
    <row r="556" spans="1:14" ht="15">
      <c r="A556" s="23" t="s">
        <v>4570</v>
      </c>
      <c r="B556" s="532">
        <v>0</v>
      </c>
      <c r="C556" s="532">
        <v>0</v>
      </c>
      <c r="D556" s="532">
        <v>0</v>
      </c>
      <c r="E556" s="532">
        <v>0</v>
      </c>
      <c r="F556" s="532">
        <v>113</v>
      </c>
      <c r="G556" s="532">
        <v>117</v>
      </c>
      <c r="H556" s="532">
        <v>115</v>
      </c>
      <c r="I556" s="532">
        <v>116</v>
      </c>
      <c r="J556" s="532">
        <v>108</v>
      </c>
      <c r="K556" s="532">
        <v>133</v>
      </c>
      <c r="L556" s="532">
        <v>98</v>
      </c>
      <c r="M556" s="532">
        <v>102</v>
      </c>
      <c r="N556" s="435">
        <f t="shared" si="8"/>
        <v>902</v>
      </c>
    </row>
    <row r="557" spans="1:14" ht="15">
      <c r="A557" s="23" t="s">
        <v>4571</v>
      </c>
      <c r="B557" s="532">
        <v>133</v>
      </c>
      <c r="C557" s="532">
        <v>116</v>
      </c>
      <c r="D557" s="532">
        <v>116</v>
      </c>
      <c r="E557" s="532">
        <v>117</v>
      </c>
      <c r="F557" s="532">
        <v>0</v>
      </c>
      <c r="G557" s="532">
        <v>0</v>
      </c>
      <c r="H557" s="532">
        <v>0</v>
      </c>
      <c r="I557" s="532">
        <v>0</v>
      </c>
      <c r="J557" s="532">
        <v>0</v>
      </c>
      <c r="K557" s="532">
        <v>0</v>
      </c>
      <c r="L557" s="532">
        <v>0</v>
      </c>
      <c r="M557" s="532">
        <v>0</v>
      </c>
      <c r="N557" s="435">
        <f t="shared" si="8"/>
        <v>482</v>
      </c>
    </row>
    <row r="558" spans="1:14" ht="15">
      <c r="A558" s="23" t="s">
        <v>4572</v>
      </c>
      <c r="B558" s="532">
        <v>0</v>
      </c>
      <c r="C558" s="532">
        <v>0</v>
      </c>
      <c r="D558" s="532">
        <v>0</v>
      </c>
      <c r="E558" s="532">
        <v>0</v>
      </c>
      <c r="F558" s="532">
        <v>171</v>
      </c>
      <c r="G558" s="532">
        <v>181</v>
      </c>
      <c r="H558" s="532">
        <v>114</v>
      </c>
      <c r="I558" s="532">
        <v>122</v>
      </c>
      <c r="J558" s="532">
        <v>111</v>
      </c>
      <c r="K558" s="532">
        <v>118</v>
      </c>
      <c r="L558" s="532">
        <v>120</v>
      </c>
      <c r="M558" s="532">
        <v>130</v>
      </c>
      <c r="N558" s="435">
        <f t="shared" si="8"/>
        <v>1067</v>
      </c>
    </row>
    <row r="559" spans="1:14" ht="15">
      <c r="A559" s="23" t="s">
        <v>4573</v>
      </c>
      <c r="B559" s="532">
        <v>29</v>
      </c>
      <c r="C559" s="532">
        <v>16</v>
      </c>
      <c r="D559" s="532">
        <v>22</v>
      </c>
      <c r="E559" s="532">
        <v>24</v>
      </c>
      <c r="F559" s="532">
        <v>0</v>
      </c>
      <c r="G559" s="532">
        <v>0</v>
      </c>
      <c r="H559" s="532">
        <v>0</v>
      </c>
      <c r="I559" s="532">
        <v>0</v>
      </c>
      <c r="J559" s="532">
        <v>0</v>
      </c>
      <c r="K559" s="532">
        <v>0</v>
      </c>
      <c r="L559" s="532">
        <v>0</v>
      </c>
      <c r="M559" s="532">
        <v>0</v>
      </c>
      <c r="N559" s="435">
        <f t="shared" si="8"/>
        <v>91</v>
      </c>
    </row>
    <row r="560" spans="1:14" ht="15">
      <c r="A560" s="23" t="s">
        <v>4574</v>
      </c>
      <c r="B560" s="532">
        <v>27</v>
      </c>
      <c r="C560" s="532">
        <v>33</v>
      </c>
      <c r="D560" s="532">
        <v>35</v>
      </c>
      <c r="E560" s="532">
        <v>26</v>
      </c>
      <c r="F560" s="532">
        <v>0</v>
      </c>
      <c r="G560" s="532">
        <v>0</v>
      </c>
      <c r="H560" s="532">
        <v>0</v>
      </c>
      <c r="I560" s="532">
        <v>0</v>
      </c>
      <c r="J560" s="532">
        <v>0</v>
      </c>
      <c r="K560" s="532">
        <v>0</v>
      </c>
      <c r="L560" s="532">
        <v>0</v>
      </c>
      <c r="M560" s="532">
        <v>0</v>
      </c>
      <c r="N560" s="435">
        <f t="shared" si="8"/>
        <v>121</v>
      </c>
    </row>
    <row r="561" spans="1:14" ht="15">
      <c r="A561" s="23" t="s">
        <v>4575</v>
      </c>
      <c r="B561" s="532">
        <v>39</v>
      </c>
      <c r="C561" s="532">
        <v>38</v>
      </c>
      <c r="D561" s="532">
        <v>43</v>
      </c>
      <c r="E561" s="532">
        <v>44</v>
      </c>
      <c r="F561" s="532">
        <v>0</v>
      </c>
      <c r="G561" s="532">
        <v>0</v>
      </c>
      <c r="H561" s="532">
        <v>0</v>
      </c>
      <c r="I561" s="532">
        <v>0</v>
      </c>
      <c r="J561" s="532">
        <v>0</v>
      </c>
      <c r="K561" s="532">
        <v>0</v>
      </c>
      <c r="L561" s="532">
        <v>0</v>
      </c>
      <c r="M561" s="532">
        <v>0</v>
      </c>
      <c r="N561" s="435">
        <f t="shared" si="8"/>
        <v>164</v>
      </c>
    </row>
    <row r="562" spans="1:14" ht="15">
      <c r="A562" s="23" t="s">
        <v>4576</v>
      </c>
      <c r="B562" s="532">
        <v>13</v>
      </c>
      <c r="C562" s="532">
        <v>31</v>
      </c>
      <c r="D562" s="532">
        <v>14</v>
      </c>
      <c r="E562" s="532">
        <v>17</v>
      </c>
      <c r="F562" s="532">
        <v>0</v>
      </c>
      <c r="G562" s="532">
        <v>0</v>
      </c>
      <c r="H562" s="532">
        <v>0</v>
      </c>
      <c r="I562" s="532">
        <v>0</v>
      </c>
      <c r="J562" s="532">
        <v>0</v>
      </c>
      <c r="K562" s="532">
        <v>0</v>
      </c>
      <c r="L562" s="532">
        <v>0</v>
      </c>
      <c r="M562" s="532">
        <v>0</v>
      </c>
      <c r="N562" s="435">
        <f t="shared" si="8"/>
        <v>75</v>
      </c>
    </row>
    <row r="563" spans="1:14" ht="15">
      <c r="A563" s="23" t="s">
        <v>4577</v>
      </c>
      <c r="B563" s="532">
        <v>27</v>
      </c>
      <c r="C563" s="532">
        <v>22</v>
      </c>
      <c r="D563" s="532">
        <v>30</v>
      </c>
      <c r="E563" s="532">
        <v>28</v>
      </c>
      <c r="F563" s="532">
        <v>0</v>
      </c>
      <c r="G563" s="532">
        <v>0</v>
      </c>
      <c r="H563" s="532">
        <v>0</v>
      </c>
      <c r="I563" s="532">
        <v>0</v>
      </c>
      <c r="J563" s="532">
        <v>0</v>
      </c>
      <c r="K563" s="532">
        <v>0</v>
      </c>
      <c r="L563" s="532">
        <v>0</v>
      </c>
      <c r="M563" s="532">
        <v>0</v>
      </c>
      <c r="N563" s="435">
        <f t="shared" si="8"/>
        <v>107</v>
      </c>
    </row>
    <row r="564" spans="1:14" ht="15">
      <c r="A564" s="23" t="s">
        <v>4578</v>
      </c>
      <c r="B564" s="532">
        <v>23</v>
      </c>
      <c r="C564" s="532">
        <v>34</v>
      </c>
      <c r="D564" s="532">
        <v>27</v>
      </c>
      <c r="E564" s="532">
        <v>31</v>
      </c>
      <c r="F564" s="532">
        <v>0</v>
      </c>
      <c r="G564" s="532">
        <v>0</v>
      </c>
      <c r="H564" s="532">
        <v>0</v>
      </c>
      <c r="I564" s="532">
        <v>0</v>
      </c>
      <c r="J564" s="532">
        <v>0</v>
      </c>
      <c r="K564" s="532">
        <v>0</v>
      </c>
      <c r="L564" s="532">
        <v>0</v>
      </c>
      <c r="M564" s="532">
        <v>0</v>
      </c>
      <c r="N564" s="435">
        <f t="shared" si="8"/>
        <v>115</v>
      </c>
    </row>
    <row r="565" spans="1:14" ht="15">
      <c r="A565" s="23" t="s">
        <v>10864</v>
      </c>
      <c r="B565" s="532">
        <v>32</v>
      </c>
      <c r="C565" s="532">
        <v>52</v>
      </c>
      <c r="D565" s="532">
        <v>33</v>
      </c>
      <c r="E565" s="532">
        <v>43</v>
      </c>
      <c r="F565" s="532">
        <v>0</v>
      </c>
      <c r="G565" s="532">
        <v>0</v>
      </c>
      <c r="H565" s="532">
        <v>0</v>
      </c>
      <c r="I565" s="532">
        <v>0</v>
      </c>
      <c r="J565" s="532">
        <v>0</v>
      </c>
      <c r="K565" s="532">
        <v>0</v>
      </c>
      <c r="L565" s="532">
        <v>0</v>
      </c>
      <c r="M565" s="532">
        <v>0</v>
      </c>
      <c r="N565" s="435">
        <f t="shared" si="8"/>
        <v>160</v>
      </c>
    </row>
    <row r="566" spans="1:14" ht="15">
      <c r="A566" s="23" t="s">
        <v>4579</v>
      </c>
      <c r="B566" s="532">
        <v>0</v>
      </c>
      <c r="C566" s="532">
        <v>0</v>
      </c>
      <c r="D566" s="532">
        <v>0</v>
      </c>
      <c r="E566" s="532">
        <v>0</v>
      </c>
      <c r="F566" s="532">
        <v>238</v>
      </c>
      <c r="G566" s="532">
        <v>277</v>
      </c>
      <c r="H566" s="532">
        <v>193</v>
      </c>
      <c r="I566" s="532">
        <v>223</v>
      </c>
      <c r="J566" s="532">
        <v>192</v>
      </c>
      <c r="K566" s="532">
        <v>229</v>
      </c>
      <c r="L566" s="532">
        <v>141</v>
      </c>
      <c r="M566" s="532">
        <v>200</v>
      </c>
      <c r="N566" s="435">
        <f t="shared" si="8"/>
        <v>1693</v>
      </c>
    </row>
    <row r="567" spans="1:14" ht="15">
      <c r="A567" s="23" t="s">
        <v>4580</v>
      </c>
      <c r="B567" s="532">
        <v>130</v>
      </c>
      <c r="C567" s="532">
        <v>129</v>
      </c>
      <c r="D567" s="532">
        <v>116</v>
      </c>
      <c r="E567" s="532">
        <v>119</v>
      </c>
      <c r="F567" s="532">
        <v>0</v>
      </c>
      <c r="G567" s="532">
        <v>0</v>
      </c>
      <c r="H567" s="532">
        <v>0</v>
      </c>
      <c r="I567" s="532">
        <v>1</v>
      </c>
      <c r="J567" s="532">
        <v>0</v>
      </c>
      <c r="K567" s="532">
        <v>0</v>
      </c>
      <c r="L567" s="532">
        <v>0</v>
      </c>
      <c r="M567" s="532">
        <v>0</v>
      </c>
      <c r="N567" s="435">
        <f t="shared" si="8"/>
        <v>495</v>
      </c>
    </row>
    <row r="568" spans="1:14" ht="15">
      <c r="A568" s="23" t="s">
        <v>4581</v>
      </c>
      <c r="B568" s="532">
        <v>0</v>
      </c>
      <c r="C568" s="532">
        <v>0</v>
      </c>
      <c r="D568" s="532">
        <v>0</v>
      </c>
      <c r="E568" s="532">
        <v>0</v>
      </c>
      <c r="F568" s="532">
        <v>108</v>
      </c>
      <c r="G568" s="532">
        <v>129</v>
      </c>
      <c r="H568" s="532">
        <v>88</v>
      </c>
      <c r="I568" s="532">
        <v>103</v>
      </c>
      <c r="J568" s="532">
        <v>108</v>
      </c>
      <c r="K568" s="532">
        <v>102</v>
      </c>
      <c r="L568" s="532">
        <v>110</v>
      </c>
      <c r="M568" s="532">
        <v>109</v>
      </c>
      <c r="N568" s="435">
        <f t="shared" si="8"/>
        <v>857</v>
      </c>
    </row>
    <row r="569" spans="1:14" ht="15">
      <c r="A569" s="23" t="s">
        <v>4582</v>
      </c>
      <c r="B569" s="532">
        <v>89</v>
      </c>
      <c r="C569" s="532">
        <v>101</v>
      </c>
      <c r="D569" s="532">
        <v>118</v>
      </c>
      <c r="E569" s="532">
        <v>141</v>
      </c>
      <c r="F569" s="532">
        <v>0</v>
      </c>
      <c r="G569" s="532">
        <v>0</v>
      </c>
      <c r="H569" s="532">
        <v>0</v>
      </c>
      <c r="I569" s="532">
        <v>0</v>
      </c>
      <c r="J569" s="532">
        <v>0</v>
      </c>
      <c r="K569" s="532">
        <v>0</v>
      </c>
      <c r="L569" s="532">
        <v>0</v>
      </c>
      <c r="M569" s="532">
        <v>0</v>
      </c>
      <c r="N569" s="435">
        <f t="shared" si="8"/>
        <v>449</v>
      </c>
    </row>
    <row r="570" spans="1:14" ht="15">
      <c r="A570" s="23" t="s">
        <v>4583</v>
      </c>
      <c r="B570" s="532">
        <v>0</v>
      </c>
      <c r="C570" s="532">
        <v>0</v>
      </c>
      <c r="D570" s="532">
        <v>0</v>
      </c>
      <c r="E570" s="532">
        <v>0</v>
      </c>
      <c r="F570" s="532">
        <v>133</v>
      </c>
      <c r="G570" s="532">
        <v>137</v>
      </c>
      <c r="H570" s="532">
        <v>138</v>
      </c>
      <c r="I570" s="532">
        <v>113</v>
      </c>
      <c r="J570" s="532">
        <v>142</v>
      </c>
      <c r="K570" s="532">
        <v>130</v>
      </c>
      <c r="L570" s="532">
        <v>113</v>
      </c>
      <c r="M570" s="532">
        <v>96</v>
      </c>
      <c r="N570" s="435">
        <f t="shared" si="8"/>
        <v>1002</v>
      </c>
    </row>
    <row r="571" spans="1:14" ht="15">
      <c r="A571" s="23" t="s">
        <v>4584</v>
      </c>
      <c r="B571" s="532">
        <v>0</v>
      </c>
      <c r="C571" s="532">
        <v>0</v>
      </c>
      <c r="D571" s="532">
        <v>0</v>
      </c>
      <c r="E571" s="532">
        <v>0</v>
      </c>
      <c r="F571" s="532">
        <v>61</v>
      </c>
      <c r="G571" s="532">
        <v>61</v>
      </c>
      <c r="H571" s="532">
        <v>27</v>
      </c>
      <c r="I571" s="532">
        <v>53</v>
      </c>
      <c r="J571" s="532">
        <v>29</v>
      </c>
      <c r="K571" s="532">
        <v>47</v>
      </c>
      <c r="L571" s="532">
        <v>39</v>
      </c>
      <c r="M571" s="532">
        <v>39</v>
      </c>
      <c r="N571" s="435">
        <f t="shared" si="8"/>
        <v>356</v>
      </c>
    </row>
    <row r="572" spans="1:14" ht="15">
      <c r="A572" s="23" t="s">
        <v>10807</v>
      </c>
      <c r="B572" s="532">
        <v>55</v>
      </c>
      <c r="C572" s="532">
        <v>68</v>
      </c>
      <c r="D572" s="532">
        <v>61</v>
      </c>
      <c r="E572" s="532">
        <v>41</v>
      </c>
      <c r="F572" s="532">
        <v>0</v>
      </c>
      <c r="G572" s="532">
        <v>0</v>
      </c>
      <c r="H572" s="532">
        <v>0</v>
      </c>
      <c r="I572" s="532">
        <v>0</v>
      </c>
      <c r="J572" s="532">
        <v>0</v>
      </c>
      <c r="K572" s="532">
        <v>0</v>
      </c>
      <c r="L572" s="532">
        <v>0</v>
      </c>
      <c r="M572" s="532">
        <v>0</v>
      </c>
      <c r="N572" s="435">
        <f t="shared" si="8"/>
        <v>225</v>
      </c>
    </row>
    <row r="573" spans="1:14" ht="15">
      <c r="A573" s="23" t="s">
        <v>4585</v>
      </c>
      <c r="B573" s="532">
        <v>167</v>
      </c>
      <c r="C573" s="532">
        <v>174</v>
      </c>
      <c r="D573" s="532">
        <v>180</v>
      </c>
      <c r="E573" s="532">
        <v>173</v>
      </c>
      <c r="F573" s="532">
        <v>0</v>
      </c>
      <c r="G573" s="532">
        <v>0</v>
      </c>
      <c r="H573" s="532">
        <v>0</v>
      </c>
      <c r="I573" s="532">
        <v>0</v>
      </c>
      <c r="J573" s="532">
        <v>0</v>
      </c>
      <c r="K573" s="532">
        <v>0</v>
      </c>
      <c r="L573" s="532">
        <v>0</v>
      </c>
      <c r="M573" s="532">
        <v>0</v>
      </c>
      <c r="N573" s="435">
        <f t="shared" si="8"/>
        <v>694</v>
      </c>
    </row>
    <row r="574" spans="1:14" ht="15">
      <c r="A574" s="23" t="s">
        <v>4586</v>
      </c>
      <c r="B574" s="532">
        <v>0</v>
      </c>
      <c r="C574" s="532">
        <v>0</v>
      </c>
      <c r="D574" s="532">
        <v>0</v>
      </c>
      <c r="E574" s="532">
        <v>0</v>
      </c>
      <c r="F574" s="532">
        <v>164</v>
      </c>
      <c r="G574" s="532">
        <v>179</v>
      </c>
      <c r="H574" s="532">
        <v>164</v>
      </c>
      <c r="I574" s="532">
        <v>199</v>
      </c>
      <c r="J574" s="532">
        <v>155</v>
      </c>
      <c r="K574" s="532">
        <v>173</v>
      </c>
      <c r="L574" s="532">
        <v>153</v>
      </c>
      <c r="M574" s="532">
        <v>181</v>
      </c>
      <c r="N574" s="435">
        <f t="shared" si="8"/>
        <v>1368</v>
      </c>
    </row>
    <row r="575" spans="1:14" ht="15">
      <c r="A575" s="23" t="s">
        <v>4587</v>
      </c>
      <c r="B575" s="532">
        <v>0</v>
      </c>
      <c r="C575" s="532">
        <v>0</v>
      </c>
      <c r="D575" s="532">
        <v>0</v>
      </c>
      <c r="E575" s="532">
        <v>0</v>
      </c>
      <c r="F575" s="532">
        <v>120</v>
      </c>
      <c r="G575" s="532">
        <v>121</v>
      </c>
      <c r="H575" s="532">
        <v>108</v>
      </c>
      <c r="I575" s="532">
        <v>123</v>
      </c>
      <c r="J575" s="532">
        <v>122</v>
      </c>
      <c r="K575" s="532">
        <v>107</v>
      </c>
      <c r="L575" s="532">
        <v>81</v>
      </c>
      <c r="M575" s="532">
        <v>72</v>
      </c>
      <c r="N575" s="435">
        <f t="shared" si="8"/>
        <v>854</v>
      </c>
    </row>
    <row r="576" spans="1:14" ht="15">
      <c r="A576" s="23" t="s">
        <v>4588</v>
      </c>
      <c r="B576" s="532">
        <v>112</v>
      </c>
      <c r="C576" s="532">
        <v>129</v>
      </c>
      <c r="D576" s="532">
        <v>113</v>
      </c>
      <c r="E576" s="532">
        <v>122</v>
      </c>
      <c r="F576" s="532">
        <v>0</v>
      </c>
      <c r="G576" s="532">
        <v>0</v>
      </c>
      <c r="H576" s="532">
        <v>0</v>
      </c>
      <c r="I576" s="532">
        <v>0</v>
      </c>
      <c r="J576" s="532">
        <v>0</v>
      </c>
      <c r="K576" s="532">
        <v>0</v>
      </c>
      <c r="L576" s="532">
        <v>0</v>
      </c>
      <c r="M576" s="532">
        <v>0</v>
      </c>
      <c r="N576" s="435">
        <f t="shared" si="8"/>
        <v>476</v>
      </c>
    </row>
    <row r="577" spans="1:14" ht="15">
      <c r="A577" s="23" t="s">
        <v>4589</v>
      </c>
      <c r="B577" s="532">
        <v>1</v>
      </c>
      <c r="C577" s="532">
        <v>1</v>
      </c>
      <c r="D577" s="532">
        <v>0</v>
      </c>
      <c r="E577" s="532">
        <v>0</v>
      </c>
      <c r="F577" s="532">
        <v>137</v>
      </c>
      <c r="G577" s="532">
        <v>162</v>
      </c>
      <c r="H577" s="532">
        <v>136</v>
      </c>
      <c r="I577" s="532">
        <v>132</v>
      </c>
      <c r="J577" s="532">
        <v>125</v>
      </c>
      <c r="K577" s="532">
        <v>122</v>
      </c>
      <c r="L577" s="532">
        <v>76</v>
      </c>
      <c r="M577" s="532">
        <v>96</v>
      </c>
      <c r="N577" s="435">
        <f t="shared" si="8"/>
        <v>988</v>
      </c>
    </row>
    <row r="578" spans="1:14" ht="15">
      <c r="A578" s="23" t="s">
        <v>4590</v>
      </c>
      <c r="B578" s="532">
        <v>106</v>
      </c>
      <c r="C578" s="532">
        <v>136</v>
      </c>
      <c r="D578" s="532">
        <v>128</v>
      </c>
      <c r="E578" s="532">
        <v>132</v>
      </c>
      <c r="F578" s="532">
        <v>3</v>
      </c>
      <c r="G578" s="532">
        <v>2</v>
      </c>
      <c r="H578" s="532">
        <v>0</v>
      </c>
      <c r="I578" s="532">
        <v>0</v>
      </c>
      <c r="J578" s="532">
        <v>0</v>
      </c>
      <c r="K578" s="532">
        <v>0</v>
      </c>
      <c r="L578" s="532">
        <v>0</v>
      </c>
      <c r="M578" s="532">
        <v>0</v>
      </c>
      <c r="N578" s="435">
        <f t="shared" si="8"/>
        <v>507</v>
      </c>
    </row>
    <row r="579" spans="1:14" ht="15">
      <c r="A579" s="23" t="s">
        <v>4591</v>
      </c>
      <c r="B579" s="532">
        <v>0</v>
      </c>
      <c r="C579" s="532">
        <v>0</v>
      </c>
      <c r="D579" s="532">
        <v>0</v>
      </c>
      <c r="E579" s="532">
        <v>0</v>
      </c>
      <c r="F579" s="532">
        <v>155</v>
      </c>
      <c r="G579" s="532">
        <v>192</v>
      </c>
      <c r="H579" s="532">
        <v>168</v>
      </c>
      <c r="I579" s="532">
        <v>145</v>
      </c>
      <c r="J579" s="532">
        <v>156</v>
      </c>
      <c r="K579" s="532">
        <v>141</v>
      </c>
      <c r="L579" s="532">
        <v>127</v>
      </c>
      <c r="M579" s="532">
        <v>147</v>
      </c>
      <c r="N579" s="435">
        <f t="shared" si="8"/>
        <v>1231</v>
      </c>
    </row>
    <row r="580" spans="1:14" ht="15">
      <c r="A580" s="23" t="s">
        <v>4592</v>
      </c>
      <c r="B580" s="532">
        <v>146</v>
      </c>
      <c r="C580" s="532">
        <v>168</v>
      </c>
      <c r="D580" s="532">
        <v>147</v>
      </c>
      <c r="E580" s="532">
        <v>157</v>
      </c>
      <c r="F580" s="532">
        <v>0</v>
      </c>
      <c r="G580" s="532">
        <v>0</v>
      </c>
      <c r="H580" s="532">
        <v>0</v>
      </c>
      <c r="I580" s="532">
        <v>0</v>
      </c>
      <c r="J580" s="532">
        <v>0</v>
      </c>
      <c r="K580" s="532">
        <v>0</v>
      </c>
      <c r="L580" s="532">
        <v>0</v>
      </c>
      <c r="M580" s="532">
        <v>0</v>
      </c>
      <c r="N580" s="435">
        <f t="shared" si="8"/>
        <v>618</v>
      </c>
    </row>
    <row r="581" spans="1:14" ht="15">
      <c r="A581" s="23" t="s">
        <v>4593</v>
      </c>
      <c r="B581" s="532">
        <v>0</v>
      </c>
      <c r="C581" s="532">
        <v>0</v>
      </c>
      <c r="D581" s="532">
        <v>0</v>
      </c>
      <c r="E581" s="532">
        <v>0</v>
      </c>
      <c r="F581" s="532">
        <v>156</v>
      </c>
      <c r="G581" s="532">
        <v>162</v>
      </c>
      <c r="H581" s="532">
        <v>162</v>
      </c>
      <c r="I581" s="532">
        <v>154</v>
      </c>
      <c r="J581" s="532">
        <v>152</v>
      </c>
      <c r="K581" s="532">
        <v>176</v>
      </c>
      <c r="L581" s="532">
        <v>147</v>
      </c>
      <c r="M581" s="532">
        <v>130</v>
      </c>
      <c r="N581" s="435">
        <f t="shared" ref="N581:N644" si="9">SUM(B581:M581)</f>
        <v>1239</v>
      </c>
    </row>
    <row r="582" spans="1:14" ht="15">
      <c r="A582" s="23" t="s">
        <v>4594</v>
      </c>
      <c r="B582" s="532">
        <v>159</v>
      </c>
      <c r="C582" s="532">
        <v>145</v>
      </c>
      <c r="D582" s="532">
        <v>144</v>
      </c>
      <c r="E582" s="532">
        <v>165</v>
      </c>
      <c r="F582" s="532">
        <v>2</v>
      </c>
      <c r="G582" s="532">
        <v>1</v>
      </c>
      <c r="H582" s="532">
        <v>0</v>
      </c>
      <c r="I582" s="532">
        <v>0</v>
      </c>
      <c r="J582" s="532">
        <v>0</v>
      </c>
      <c r="K582" s="532">
        <v>0</v>
      </c>
      <c r="L582" s="532">
        <v>0</v>
      </c>
      <c r="M582" s="532">
        <v>0</v>
      </c>
      <c r="N582" s="435">
        <f t="shared" si="9"/>
        <v>616</v>
      </c>
    </row>
    <row r="583" spans="1:14" ht="15">
      <c r="A583" s="23" t="s">
        <v>4595</v>
      </c>
      <c r="B583" s="532">
        <v>10</v>
      </c>
      <c r="C583" s="532">
        <v>15</v>
      </c>
      <c r="D583" s="532">
        <v>22</v>
      </c>
      <c r="E583" s="532">
        <v>14</v>
      </c>
      <c r="F583" s="532">
        <v>20</v>
      </c>
      <c r="G583" s="532">
        <v>12</v>
      </c>
      <c r="H583" s="532">
        <v>15</v>
      </c>
      <c r="I583" s="532">
        <v>14</v>
      </c>
      <c r="J583" s="532">
        <v>21</v>
      </c>
      <c r="K583" s="532">
        <v>12</v>
      </c>
      <c r="L583" s="532">
        <v>11</v>
      </c>
      <c r="M583" s="532">
        <v>11</v>
      </c>
      <c r="N583" s="435">
        <f t="shared" si="9"/>
        <v>177</v>
      </c>
    </row>
    <row r="584" spans="1:14" ht="15">
      <c r="A584" s="23" t="s">
        <v>4596</v>
      </c>
      <c r="B584" s="532">
        <v>0</v>
      </c>
      <c r="C584" s="532">
        <v>0</v>
      </c>
      <c r="D584" s="532">
        <v>0</v>
      </c>
      <c r="E584" s="532">
        <v>0</v>
      </c>
      <c r="F584" s="532">
        <v>274</v>
      </c>
      <c r="G584" s="532">
        <v>290</v>
      </c>
      <c r="H584" s="532">
        <v>262</v>
      </c>
      <c r="I584" s="532">
        <v>298</v>
      </c>
      <c r="J584" s="532">
        <v>262</v>
      </c>
      <c r="K584" s="532">
        <v>296</v>
      </c>
      <c r="L584" s="532">
        <v>262</v>
      </c>
      <c r="M584" s="532">
        <v>258</v>
      </c>
      <c r="N584" s="435">
        <f t="shared" si="9"/>
        <v>2202</v>
      </c>
    </row>
    <row r="585" spans="1:14" ht="15">
      <c r="A585" s="23" t="s">
        <v>4597</v>
      </c>
      <c r="B585" s="532">
        <v>164</v>
      </c>
      <c r="C585" s="532">
        <v>146</v>
      </c>
      <c r="D585" s="532">
        <v>122</v>
      </c>
      <c r="E585" s="532">
        <v>172</v>
      </c>
      <c r="F585" s="532">
        <v>0</v>
      </c>
      <c r="G585" s="532">
        <v>0</v>
      </c>
      <c r="H585" s="532">
        <v>0</v>
      </c>
      <c r="I585" s="532">
        <v>0</v>
      </c>
      <c r="J585" s="532">
        <v>0</v>
      </c>
      <c r="K585" s="532">
        <v>0</v>
      </c>
      <c r="L585" s="532">
        <v>0</v>
      </c>
      <c r="M585" s="532">
        <v>0</v>
      </c>
      <c r="N585" s="435">
        <f t="shared" si="9"/>
        <v>604</v>
      </c>
    </row>
    <row r="586" spans="1:14" ht="15">
      <c r="A586" s="23" t="s">
        <v>4598</v>
      </c>
      <c r="B586" s="532">
        <v>97</v>
      </c>
      <c r="C586" s="532">
        <v>120</v>
      </c>
      <c r="D586" s="532">
        <v>146</v>
      </c>
      <c r="E586" s="532">
        <v>130</v>
      </c>
      <c r="F586" s="532">
        <v>0</v>
      </c>
      <c r="G586" s="532">
        <v>0</v>
      </c>
      <c r="H586" s="532">
        <v>0</v>
      </c>
      <c r="I586" s="532">
        <v>0</v>
      </c>
      <c r="J586" s="532">
        <v>0</v>
      </c>
      <c r="K586" s="532">
        <v>0</v>
      </c>
      <c r="L586" s="532">
        <v>0</v>
      </c>
      <c r="M586" s="532">
        <v>0</v>
      </c>
      <c r="N586" s="435">
        <f t="shared" si="9"/>
        <v>493</v>
      </c>
    </row>
    <row r="587" spans="1:14" ht="15">
      <c r="A587" s="23" t="s">
        <v>4599</v>
      </c>
      <c r="B587" s="532">
        <v>0</v>
      </c>
      <c r="C587" s="532">
        <v>0</v>
      </c>
      <c r="D587" s="532">
        <v>0</v>
      </c>
      <c r="E587" s="532">
        <v>0</v>
      </c>
      <c r="F587" s="532">
        <v>116</v>
      </c>
      <c r="G587" s="532">
        <v>161</v>
      </c>
      <c r="H587" s="532">
        <v>120</v>
      </c>
      <c r="I587" s="532">
        <v>115</v>
      </c>
      <c r="J587" s="532">
        <v>119</v>
      </c>
      <c r="K587" s="532">
        <v>128</v>
      </c>
      <c r="L587" s="532">
        <v>133</v>
      </c>
      <c r="M587" s="532">
        <v>117</v>
      </c>
      <c r="N587" s="435">
        <f t="shared" si="9"/>
        <v>1009</v>
      </c>
    </row>
    <row r="588" spans="1:14" ht="15">
      <c r="A588" s="23" t="s">
        <v>4600</v>
      </c>
      <c r="B588" s="532">
        <v>120</v>
      </c>
      <c r="C588" s="532">
        <v>119</v>
      </c>
      <c r="D588" s="532">
        <v>126</v>
      </c>
      <c r="E588" s="532">
        <v>133</v>
      </c>
      <c r="F588" s="532">
        <v>0</v>
      </c>
      <c r="G588" s="532">
        <v>0</v>
      </c>
      <c r="H588" s="532">
        <v>0</v>
      </c>
      <c r="I588" s="532">
        <v>0</v>
      </c>
      <c r="J588" s="532">
        <v>0</v>
      </c>
      <c r="K588" s="532">
        <v>0</v>
      </c>
      <c r="L588" s="532">
        <v>0</v>
      </c>
      <c r="M588" s="532">
        <v>0</v>
      </c>
      <c r="N588" s="435">
        <f t="shared" si="9"/>
        <v>498</v>
      </c>
    </row>
    <row r="589" spans="1:14" ht="15">
      <c r="A589" s="23" t="s">
        <v>4601</v>
      </c>
      <c r="B589" s="532">
        <v>0</v>
      </c>
      <c r="C589" s="532">
        <v>0</v>
      </c>
      <c r="D589" s="532">
        <v>0</v>
      </c>
      <c r="E589" s="532">
        <v>0</v>
      </c>
      <c r="F589" s="532">
        <v>0</v>
      </c>
      <c r="G589" s="532">
        <v>0</v>
      </c>
      <c r="H589" s="532">
        <v>0</v>
      </c>
      <c r="I589" s="532">
        <v>14</v>
      </c>
      <c r="J589" s="532">
        <v>32</v>
      </c>
      <c r="K589" s="532">
        <v>44</v>
      </c>
      <c r="L589" s="532">
        <v>142</v>
      </c>
      <c r="M589" s="532">
        <v>148</v>
      </c>
      <c r="N589" s="435">
        <f t="shared" si="9"/>
        <v>380</v>
      </c>
    </row>
    <row r="590" spans="1:14" ht="15">
      <c r="A590" s="23" t="s">
        <v>4602</v>
      </c>
      <c r="B590" s="532">
        <v>0</v>
      </c>
      <c r="C590" s="532">
        <v>0</v>
      </c>
      <c r="D590" s="532">
        <v>0</v>
      </c>
      <c r="E590" s="532">
        <v>0</v>
      </c>
      <c r="F590" s="532">
        <v>0</v>
      </c>
      <c r="G590" s="532">
        <v>0</v>
      </c>
      <c r="H590" s="532">
        <v>0</v>
      </c>
      <c r="I590" s="532">
        <v>3</v>
      </c>
      <c r="J590" s="532">
        <v>48</v>
      </c>
      <c r="K590" s="532">
        <v>70</v>
      </c>
      <c r="L590" s="532">
        <v>237</v>
      </c>
      <c r="M590" s="532">
        <v>132</v>
      </c>
      <c r="N590" s="435">
        <f t="shared" si="9"/>
        <v>490</v>
      </c>
    </row>
    <row r="591" spans="1:14" ht="15">
      <c r="A591" s="23" t="s">
        <v>4603</v>
      </c>
      <c r="B591" s="532">
        <v>0</v>
      </c>
      <c r="C591" s="532">
        <v>0</v>
      </c>
      <c r="D591" s="532">
        <v>0</v>
      </c>
      <c r="E591" s="532">
        <v>0</v>
      </c>
      <c r="F591" s="532">
        <v>0</v>
      </c>
      <c r="G591" s="532">
        <v>0</v>
      </c>
      <c r="H591" s="532">
        <v>0</v>
      </c>
      <c r="I591" s="532">
        <v>0</v>
      </c>
      <c r="J591" s="532">
        <v>50</v>
      </c>
      <c r="K591" s="532">
        <v>91</v>
      </c>
      <c r="L591" s="532">
        <v>49</v>
      </c>
      <c r="M591" s="532">
        <v>170</v>
      </c>
      <c r="N591" s="435">
        <f t="shared" si="9"/>
        <v>360</v>
      </c>
    </row>
    <row r="592" spans="1:14" ht="15">
      <c r="A592" s="23" t="s">
        <v>4604</v>
      </c>
      <c r="B592" s="532">
        <v>77</v>
      </c>
      <c r="C592" s="532">
        <v>80</v>
      </c>
      <c r="D592" s="532">
        <v>90</v>
      </c>
      <c r="E592" s="532">
        <v>83</v>
      </c>
      <c r="F592" s="532">
        <v>0</v>
      </c>
      <c r="G592" s="532">
        <v>0</v>
      </c>
      <c r="H592" s="532">
        <v>0</v>
      </c>
      <c r="I592" s="532">
        <v>0</v>
      </c>
      <c r="J592" s="532">
        <v>0</v>
      </c>
      <c r="K592" s="532">
        <v>0</v>
      </c>
      <c r="L592" s="532">
        <v>0</v>
      </c>
      <c r="M592" s="532">
        <v>0</v>
      </c>
      <c r="N592" s="435">
        <f t="shared" si="9"/>
        <v>330</v>
      </c>
    </row>
    <row r="593" spans="1:14" ht="15">
      <c r="A593" s="23" t="s">
        <v>4605</v>
      </c>
      <c r="B593" s="532">
        <v>63</v>
      </c>
      <c r="C593" s="532">
        <v>102</v>
      </c>
      <c r="D593" s="532">
        <v>95</v>
      </c>
      <c r="E593" s="532">
        <v>87</v>
      </c>
      <c r="F593" s="532">
        <v>2</v>
      </c>
      <c r="G593" s="532">
        <v>1</v>
      </c>
      <c r="H593" s="532">
        <v>0</v>
      </c>
      <c r="I593" s="532">
        <v>0</v>
      </c>
      <c r="J593" s="532">
        <v>0</v>
      </c>
      <c r="K593" s="532">
        <v>0</v>
      </c>
      <c r="L593" s="532">
        <v>0</v>
      </c>
      <c r="M593" s="532">
        <v>0</v>
      </c>
      <c r="N593" s="435">
        <f t="shared" si="9"/>
        <v>350</v>
      </c>
    </row>
    <row r="594" spans="1:14" ht="15">
      <c r="A594" s="23" t="s">
        <v>4606</v>
      </c>
      <c r="B594" s="532">
        <v>83</v>
      </c>
      <c r="C594" s="532">
        <v>86</v>
      </c>
      <c r="D594" s="532">
        <v>105</v>
      </c>
      <c r="E594" s="532">
        <v>99</v>
      </c>
      <c r="F594" s="532">
        <v>2</v>
      </c>
      <c r="G594" s="532">
        <v>2</v>
      </c>
      <c r="H594" s="532">
        <v>1</v>
      </c>
      <c r="I594" s="532">
        <v>0</v>
      </c>
      <c r="J594" s="532">
        <v>0</v>
      </c>
      <c r="K594" s="532">
        <v>0</v>
      </c>
      <c r="L594" s="532">
        <v>0</v>
      </c>
      <c r="M594" s="532">
        <v>0</v>
      </c>
      <c r="N594" s="435">
        <f t="shared" si="9"/>
        <v>378</v>
      </c>
    </row>
    <row r="595" spans="1:14" ht="15">
      <c r="A595" s="23" t="s">
        <v>4607</v>
      </c>
      <c r="B595" s="532">
        <v>0</v>
      </c>
      <c r="C595" s="532">
        <v>0</v>
      </c>
      <c r="D595" s="532">
        <v>0</v>
      </c>
      <c r="E595" s="532">
        <v>0</v>
      </c>
      <c r="F595" s="532">
        <v>394</v>
      </c>
      <c r="G595" s="532">
        <v>406</v>
      </c>
      <c r="H595" s="532">
        <v>370</v>
      </c>
      <c r="I595" s="532">
        <v>374</v>
      </c>
      <c r="J595" s="532">
        <v>301</v>
      </c>
      <c r="K595" s="532">
        <v>297</v>
      </c>
      <c r="L595" s="532">
        <v>256</v>
      </c>
      <c r="M595" s="532">
        <v>238</v>
      </c>
      <c r="N595" s="435">
        <f t="shared" si="9"/>
        <v>2636</v>
      </c>
    </row>
    <row r="596" spans="1:14" ht="15">
      <c r="A596" s="23" t="s">
        <v>10820</v>
      </c>
      <c r="B596" s="532">
        <v>26</v>
      </c>
      <c r="C596" s="532">
        <v>20</v>
      </c>
      <c r="D596" s="532">
        <v>0</v>
      </c>
      <c r="E596" s="532">
        <v>0</v>
      </c>
      <c r="F596" s="532">
        <v>0</v>
      </c>
      <c r="G596" s="532">
        <v>0</v>
      </c>
      <c r="H596" s="532">
        <v>0</v>
      </c>
      <c r="I596" s="532">
        <v>0</v>
      </c>
      <c r="J596" s="532">
        <v>0</v>
      </c>
      <c r="K596" s="532">
        <v>0</v>
      </c>
      <c r="L596" s="532">
        <v>0</v>
      </c>
      <c r="M596" s="532">
        <v>0</v>
      </c>
      <c r="N596" s="435">
        <f t="shared" si="9"/>
        <v>46</v>
      </c>
    </row>
    <row r="597" spans="1:14" ht="15">
      <c r="A597" s="23" t="s">
        <v>4608</v>
      </c>
      <c r="B597" s="532">
        <v>77</v>
      </c>
      <c r="C597" s="532">
        <v>112</v>
      </c>
      <c r="D597" s="532">
        <v>105</v>
      </c>
      <c r="E597" s="532">
        <v>105</v>
      </c>
      <c r="F597" s="532">
        <v>0</v>
      </c>
      <c r="G597" s="532">
        <v>0</v>
      </c>
      <c r="H597" s="532">
        <v>0</v>
      </c>
      <c r="I597" s="532">
        <v>0</v>
      </c>
      <c r="J597" s="532">
        <v>0</v>
      </c>
      <c r="K597" s="532">
        <v>0</v>
      </c>
      <c r="L597" s="532">
        <v>0</v>
      </c>
      <c r="M597" s="532">
        <v>0</v>
      </c>
      <c r="N597" s="435">
        <f t="shared" si="9"/>
        <v>399</v>
      </c>
    </row>
    <row r="598" spans="1:14" ht="15">
      <c r="A598" s="23" t="s">
        <v>4609</v>
      </c>
      <c r="B598" s="532">
        <v>10</v>
      </c>
      <c r="C598" s="532">
        <v>5</v>
      </c>
      <c r="D598" s="532">
        <v>10</v>
      </c>
      <c r="E598" s="532">
        <v>18</v>
      </c>
      <c r="F598" s="532">
        <v>19</v>
      </c>
      <c r="G598" s="532">
        <v>54</v>
      </c>
      <c r="H598" s="532">
        <v>22</v>
      </c>
      <c r="I598" s="532">
        <v>37</v>
      </c>
      <c r="J598" s="532">
        <v>24</v>
      </c>
      <c r="K598" s="532">
        <v>68</v>
      </c>
      <c r="L598" s="532">
        <v>20</v>
      </c>
      <c r="M598" s="532">
        <v>36</v>
      </c>
      <c r="N598" s="435">
        <f t="shared" si="9"/>
        <v>323</v>
      </c>
    </row>
    <row r="599" spans="1:14" ht="15">
      <c r="A599" s="23" t="s">
        <v>4610</v>
      </c>
      <c r="B599" s="532">
        <v>0</v>
      </c>
      <c r="C599" s="532">
        <v>0</v>
      </c>
      <c r="D599" s="532">
        <v>0</v>
      </c>
      <c r="E599" s="532">
        <v>0</v>
      </c>
      <c r="F599" s="532">
        <v>105</v>
      </c>
      <c r="G599" s="532">
        <v>126</v>
      </c>
      <c r="H599" s="532">
        <v>112</v>
      </c>
      <c r="I599" s="532">
        <v>125</v>
      </c>
      <c r="J599" s="532">
        <v>121</v>
      </c>
      <c r="K599" s="532">
        <v>120</v>
      </c>
      <c r="L599" s="532">
        <v>96</v>
      </c>
      <c r="M599" s="532">
        <v>102</v>
      </c>
      <c r="N599" s="435">
        <f t="shared" si="9"/>
        <v>907</v>
      </c>
    </row>
    <row r="600" spans="1:14" ht="15">
      <c r="A600" s="23" t="s">
        <v>4611</v>
      </c>
      <c r="B600" s="532">
        <v>113</v>
      </c>
      <c r="C600" s="532">
        <v>121</v>
      </c>
      <c r="D600" s="532">
        <v>99</v>
      </c>
      <c r="E600" s="532">
        <v>125</v>
      </c>
      <c r="F600" s="532">
        <v>0</v>
      </c>
      <c r="G600" s="532">
        <v>0</v>
      </c>
      <c r="H600" s="532">
        <v>0</v>
      </c>
      <c r="I600" s="532">
        <v>1</v>
      </c>
      <c r="J600" s="532">
        <v>0</v>
      </c>
      <c r="K600" s="532">
        <v>0</v>
      </c>
      <c r="L600" s="532">
        <v>0</v>
      </c>
      <c r="M600" s="532">
        <v>0</v>
      </c>
      <c r="N600" s="435">
        <f t="shared" si="9"/>
        <v>459</v>
      </c>
    </row>
    <row r="601" spans="1:14" ht="15">
      <c r="A601" s="23" t="s">
        <v>4612</v>
      </c>
      <c r="B601" s="532">
        <v>0</v>
      </c>
      <c r="C601" s="532">
        <v>0</v>
      </c>
      <c r="D601" s="532">
        <v>0</v>
      </c>
      <c r="E601" s="532">
        <v>0</v>
      </c>
      <c r="F601" s="532">
        <v>241</v>
      </c>
      <c r="G601" s="532">
        <v>232</v>
      </c>
      <c r="H601" s="532">
        <v>214</v>
      </c>
      <c r="I601" s="532">
        <v>239</v>
      </c>
      <c r="J601" s="532">
        <v>212</v>
      </c>
      <c r="K601" s="532">
        <v>245</v>
      </c>
      <c r="L601" s="532">
        <v>174</v>
      </c>
      <c r="M601" s="532">
        <v>198</v>
      </c>
      <c r="N601" s="435">
        <f t="shared" si="9"/>
        <v>1755</v>
      </c>
    </row>
    <row r="602" spans="1:14" ht="15">
      <c r="A602" s="23" t="s">
        <v>4613</v>
      </c>
      <c r="B602" s="532">
        <v>209</v>
      </c>
      <c r="C602" s="532">
        <v>230</v>
      </c>
      <c r="D602" s="532">
        <v>198</v>
      </c>
      <c r="E602" s="532">
        <v>250</v>
      </c>
      <c r="F602" s="532">
        <v>0</v>
      </c>
      <c r="G602" s="532">
        <v>0</v>
      </c>
      <c r="H602" s="532">
        <v>0</v>
      </c>
      <c r="I602" s="532">
        <v>0</v>
      </c>
      <c r="J602" s="532">
        <v>0</v>
      </c>
      <c r="K602" s="532">
        <v>0</v>
      </c>
      <c r="L602" s="532">
        <v>0</v>
      </c>
      <c r="M602" s="532">
        <v>0</v>
      </c>
      <c r="N602" s="435">
        <f t="shared" si="9"/>
        <v>887</v>
      </c>
    </row>
    <row r="603" spans="1:14" ht="15">
      <c r="A603" s="23" t="s">
        <v>4614</v>
      </c>
      <c r="B603" s="532">
        <v>0</v>
      </c>
      <c r="C603" s="532">
        <v>0</v>
      </c>
      <c r="D603" s="532">
        <v>0</v>
      </c>
      <c r="E603" s="532">
        <v>0</v>
      </c>
      <c r="F603" s="532">
        <v>212</v>
      </c>
      <c r="G603" s="532">
        <v>213</v>
      </c>
      <c r="H603" s="532">
        <v>224</v>
      </c>
      <c r="I603" s="532">
        <v>239</v>
      </c>
      <c r="J603" s="532">
        <v>236</v>
      </c>
      <c r="K603" s="532">
        <v>195</v>
      </c>
      <c r="L603" s="532">
        <v>146</v>
      </c>
      <c r="M603" s="532">
        <v>192</v>
      </c>
      <c r="N603" s="435">
        <f t="shared" si="9"/>
        <v>1657</v>
      </c>
    </row>
    <row r="604" spans="1:14" ht="15">
      <c r="A604" s="23" t="s">
        <v>4615</v>
      </c>
      <c r="B604" s="532">
        <v>74</v>
      </c>
      <c r="C604" s="532">
        <v>90</v>
      </c>
      <c r="D604" s="532">
        <v>64</v>
      </c>
      <c r="E604" s="532">
        <v>88</v>
      </c>
      <c r="F604" s="532">
        <v>0</v>
      </c>
      <c r="G604" s="532">
        <v>0</v>
      </c>
      <c r="H604" s="532">
        <v>0</v>
      </c>
      <c r="I604" s="532">
        <v>0</v>
      </c>
      <c r="J604" s="532">
        <v>0</v>
      </c>
      <c r="K604" s="532">
        <v>0</v>
      </c>
      <c r="L604" s="532">
        <v>0</v>
      </c>
      <c r="M604" s="532">
        <v>0</v>
      </c>
      <c r="N604" s="435">
        <f t="shared" si="9"/>
        <v>316</v>
      </c>
    </row>
    <row r="605" spans="1:14" ht="15">
      <c r="A605" s="23" t="s">
        <v>4616</v>
      </c>
      <c r="B605" s="532">
        <v>101</v>
      </c>
      <c r="C605" s="532">
        <v>94</v>
      </c>
      <c r="D605" s="532">
        <v>132</v>
      </c>
      <c r="E605" s="532">
        <v>123</v>
      </c>
      <c r="F605" s="532">
        <v>0</v>
      </c>
      <c r="G605" s="532">
        <v>0</v>
      </c>
      <c r="H605" s="532">
        <v>0</v>
      </c>
      <c r="I605" s="532">
        <v>0</v>
      </c>
      <c r="J605" s="532">
        <v>0</v>
      </c>
      <c r="K605" s="532">
        <v>0</v>
      </c>
      <c r="L605" s="532">
        <v>0</v>
      </c>
      <c r="M605" s="532">
        <v>0</v>
      </c>
      <c r="N605" s="435">
        <f t="shared" si="9"/>
        <v>450</v>
      </c>
    </row>
    <row r="606" spans="1:14" ht="15">
      <c r="A606" s="23" t="s">
        <v>4617</v>
      </c>
      <c r="B606" s="532">
        <v>0</v>
      </c>
      <c r="C606" s="532">
        <v>0</v>
      </c>
      <c r="D606" s="532">
        <v>0</v>
      </c>
      <c r="E606" s="532">
        <v>0</v>
      </c>
      <c r="F606" s="532">
        <v>56</v>
      </c>
      <c r="G606" s="532">
        <v>78</v>
      </c>
      <c r="H606" s="532">
        <v>70</v>
      </c>
      <c r="I606" s="532">
        <v>67</v>
      </c>
      <c r="J606" s="532">
        <v>70</v>
      </c>
      <c r="K606" s="532">
        <v>66</v>
      </c>
      <c r="L606" s="532">
        <v>45</v>
      </c>
      <c r="M606" s="532">
        <v>60</v>
      </c>
      <c r="N606" s="435">
        <f t="shared" si="9"/>
        <v>512</v>
      </c>
    </row>
    <row r="607" spans="1:14" ht="15">
      <c r="A607" s="23" t="s">
        <v>4618</v>
      </c>
      <c r="B607" s="532">
        <v>60</v>
      </c>
      <c r="C607" s="532">
        <v>61</v>
      </c>
      <c r="D607" s="532">
        <v>62</v>
      </c>
      <c r="E607" s="532">
        <v>67</v>
      </c>
      <c r="F607" s="532">
        <v>0</v>
      </c>
      <c r="G607" s="532">
        <v>0</v>
      </c>
      <c r="H607" s="532">
        <v>0</v>
      </c>
      <c r="I607" s="532">
        <v>0</v>
      </c>
      <c r="J607" s="532">
        <v>0</v>
      </c>
      <c r="K607" s="532">
        <v>0</v>
      </c>
      <c r="L607" s="532">
        <v>0</v>
      </c>
      <c r="M607" s="532">
        <v>0</v>
      </c>
      <c r="N607" s="435">
        <f t="shared" si="9"/>
        <v>250</v>
      </c>
    </row>
    <row r="608" spans="1:14" ht="15">
      <c r="A608" s="23" t="s">
        <v>4619</v>
      </c>
      <c r="B608" s="532">
        <v>56</v>
      </c>
      <c r="C608" s="532">
        <v>69</v>
      </c>
      <c r="D608" s="532">
        <v>67</v>
      </c>
      <c r="E608" s="532">
        <v>64</v>
      </c>
      <c r="F608" s="532">
        <v>0</v>
      </c>
      <c r="G608" s="532">
        <v>0</v>
      </c>
      <c r="H608" s="532">
        <v>0</v>
      </c>
      <c r="I608" s="532">
        <v>0</v>
      </c>
      <c r="J608" s="532">
        <v>0</v>
      </c>
      <c r="K608" s="532">
        <v>0</v>
      </c>
      <c r="L608" s="532">
        <v>0</v>
      </c>
      <c r="M608" s="532">
        <v>0</v>
      </c>
      <c r="N608" s="435">
        <f t="shared" si="9"/>
        <v>256</v>
      </c>
    </row>
    <row r="609" spans="1:14" ht="15">
      <c r="A609" s="23" t="s">
        <v>4620</v>
      </c>
      <c r="B609" s="532">
        <v>0</v>
      </c>
      <c r="C609" s="532">
        <v>0</v>
      </c>
      <c r="D609" s="532">
        <v>0</v>
      </c>
      <c r="E609" s="532">
        <v>0</v>
      </c>
      <c r="F609" s="532">
        <v>153</v>
      </c>
      <c r="G609" s="532">
        <v>193</v>
      </c>
      <c r="H609" s="532">
        <v>146</v>
      </c>
      <c r="I609" s="532">
        <v>151</v>
      </c>
      <c r="J609" s="532">
        <v>126</v>
      </c>
      <c r="K609" s="532">
        <v>134</v>
      </c>
      <c r="L609" s="532">
        <v>102</v>
      </c>
      <c r="M609" s="532">
        <v>101</v>
      </c>
      <c r="N609" s="435">
        <f t="shared" si="9"/>
        <v>1106</v>
      </c>
    </row>
    <row r="610" spans="1:14" ht="15">
      <c r="A610" s="23" t="s">
        <v>4621</v>
      </c>
      <c r="B610" s="532">
        <v>55</v>
      </c>
      <c r="C610" s="532">
        <v>70</v>
      </c>
      <c r="D610" s="532">
        <v>72</v>
      </c>
      <c r="E610" s="532">
        <v>68</v>
      </c>
      <c r="F610" s="532">
        <v>0</v>
      </c>
      <c r="G610" s="532">
        <v>0</v>
      </c>
      <c r="H610" s="532">
        <v>0</v>
      </c>
      <c r="I610" s="532">
        <v>0</v>
      </c>
      <c r="J610" s="532">
        <v>0</v>
      </c>
      <c r="K610" s="532">
        <v>0</v>
      </c>
      <c r="L610" s="532">
        <v>0</v>
      </c>
      <c r="M610" s="532">
        <v>0</v>
      </c>
      <c r="N610" s="435">
        <f t="shared" si="9"/>
        <v>265</v>
      </c>
    </row>
    <row r="611" spans="1:14" ht="15">
      <c r="A611" s="23" t="s">
        <v>4622</v>
      </c>
      <c r="B611" s="532">
        <v>0</v>
      </c>
      <c r="C611" s="532">
        <v>0</v>
      </c>
      <c r="D611" s="532">
        <v>0</v>
      </c>
      <c r="E611" s="532">
        <v>0</v>
      </c>
      <c r="F611" s="532">
        <v>168</v>
      </c>
      <c r="G611" s="532">
        <v>198</v>
      </c>
      <c r="H611" s="532">
        <v>162</v>
      </c>
      <c r="I611" s="532">
        <v>173</v>
      </c>
      <c r="J611" s="532">
        <v>157</v>
      </c>
      <c r="K611" s="532">
        <v>190</v>
      </c>
      <c r="L611" s="532">
        <v>156</v>
      </c>
      <c r="M611" s="532">
        <v>165</v>
      </c>
      <c r="N611" s="435">
        <f t="shared" si="9"/>
        <v>1369</v>
      </c>
    </row>
    <row r="612" spans="1:14" ht="15">
      <c r="A612" s="23" t="s">
        <v>4623</v>
      </c>
      <c r="B612" s="532">
        <v>170</v>
      </c>
      <c r="C612" s="532">
        <v>146</v>
      </c>
      <c r="D612" s="532">
        <v>169</v>
      </c>
      <c r="E612" s="532">
        <v>179</v>
      </c>
      <c r="F612" s="532">
        <v>3</v>
      </c>
      <c r="G612" s="532">
        <v>0</v>
      </c>
      <c r="H612" s="532">
        <v>0</v>
      </c>
      <c r="I612" s="532">
        <v>0</v>
      </c>
      <c r="J612" s="532">
        <v>0</v>
      </c>
      <c r="K612" s="532">
        <v>0</v>
      </c>
      <c r="L612" s="532">
        <v>0</v>
      </c>
      <c r="M612" s="532">
        <v>0</v>
      </c>
      <c r="N612" s="435">
        <f t="shared" si="9"/>
        <v>667</v>
      </c>
    </row>
    <row r="613" spans="1:14" ht="15">
      <c r="A613" s="23" t="s">
        <v>4624</v>
      </c>
      <c r="B613" s="532">
        <v>0</v>
      </c>
      <c r="C613" s="532">
        <v>0</v>
      </c>
      <c r="D613" s="532">
        <v>0</v>
      </c>
      <c r="E613" s="532">
        <v>0</v>
      </c>
      <c r="F613" s="532">
        <v>59</v>
      </c>
      <c r="G613" s="532">
        <v>65</v>
      </c>
      <c r="H613" s="532">
        <v>55</v>
      </c>
      <c r="I613" s="532">
        <v>79</v>
      </c>
      <c r="J613" s="532">
        <v>73</v>
      </c>
      <c r="K613" s="532">
        <v>61</v>
      </c>
      <c r="L613" s="532">
        <v>62</v>
      </c>
      <c r="M613" s="532">
        <v>62</v>
      </c>
      <c r="N613" s="435">
        <f t="shared" si="9"/>
        <v>516</v>
      </c>
    </row>
    <row r="614" spans="1:14" ht="15">
      <c r="A614" s="23" t="s">
        <v>4625</v>
      </c>
      <c r="B614" s="532">
        <v>43</v>
      </c>
      <c r="C614" s="532">
        <v>59</v>
      </c>
      <c r="D614" s="532">
        <v>61</v>
      </c>
      <c r="E614" s="532">
        <v>48</v>
      </c>
      <c r="F614" s="532">
        <v>0</v>
      </c>
      <c r="G614" s="532">
        <v>0</v>
      </c>
      <c r="H614" s="532">
        <v>0</v>
      </c>
      <c r="I614" s="532">
        <v>0</v>
      </c>
      <c r="J614" s="532">
        <v>0</v>
      </c>
      <c r="K614" s="532">
        <v>0</v>
      </c>
      <c r="L614" s="532">
        <v>0</v>
      </c>
      <c r="M614" s="532">
        <v>0</v>
      </c>
      <c r="N614" s="435">
        <f t="shared" si="9"/>
        <v>211</v>
      </c>
    </row>
    <row r="615" spans="1:14" ht="15">
      <c r="A615" s="23" t="s">
        <v>4626</v>
      </c>
      <c r="B615" s="532">
        <v>0</v>
      </c>
      <c r="C615" s="532">
        <v>0</v>
      </c>
      <c r="D615" s="532">
        <v>0</v>
      </c>
      <c r="E615" s="532">
        <v>0</v>
      </c>
      <c r="F615" s="532">
        <v>165</v>
      </c>
      <c r="G615" s="532">
        <v>182</v>
      </c>
      <c r="H615" s="532">
        <v>202</v>
      </c>
      <c r="I615" s="532">
        <v>174</v>
      </c>
      <c r="J615" s="532">
        <v>153</v>
      </c>
      <c r="K615" s="532">
        <v>175</v>
      </c>
      <c r="L615" s="532">
        <v>143</v>
      </c>
      <c r="M615" s="532">
        <v>170</v>
      </c>
      <c r="N615" s="435">
        <f t="shared" si="9"/>
        <v>1364</v>
      </c>
    </row>
    <row r="616" spans="1:14" ht="15">
      <c r="A616" s="23" t="s">
        <v>4627</v>
      </c>
      <c r="B616" s="532">
        <v>213</v>
      </c>
      <c r="C616" s="532">
        <v>189</v>
      </c>
      <c r="D616" s="532">
        <v>213</v>
      </c>
      <c r="E616" s="532">
        <v>175</v>
      </c>
      <c r="F616" s="532">
        <v>0</v>
      </c>
      <c r="G616" s="532">
        <v>0</v>
      </c>
      <c r="H616" s="532">
        <v>0</v>
      </c>
      <c r="I616" s="532">
        <v>0</v>
      </c>
      <c r="J616" s="532">
        <v>0</v>
      </c>
      <c r="K616" s="532">
        <v>0</v>
      </c>
      <c r="L616" s="532">
        <v>0</v>
      </c>
      <c r="M616" s="532">
        <v>0</v>
      </c>
      <c r="N616" s="435">
        <f t="shared" si="9"/>
        <v>790</v>
      </c>
    </row>
    <row r="617" spans="1:14" ht="15">
      <c r="A617" s="23" t="s">
        <v>4628</v>
      </c>
      <c r="B617" s="532">
        <v>0</v>
      </c>
      <c r="C617" s="532">
        <v>0</v>
      </c>
      <c r="D617" s="532">
        <v>0</v>
      </c>
      <c r="E617" s="532">
        <v>0</v>
      </c>
      <c r="F617" s="532">
        <v>105</v>
      </c>
      <c r="G617" s="532">
        <v>106</v>
      </c>
      <c r="H617" s="532">
        <v>77</v>
      </c>
      <c r="I617" s="532">
        <v>84</v>
      </c>
      <c r="J617" s="532">
        <v>84</v>
      </c>
      <c r="K617" s="532">
        <v>109</v>
      </c>
      <c r="L617" s="532">
        <v>79</v>
      </c>
      <c r="M617" s="532">
        <v>78</v>
      </c>
      <c r="N617" s="435">
        <f t="shared" si="9"/>
        <v>722</v>
      </c>
    </row>
    <row r="618" spans="1:14" ht="15">
      <c r="A618" s="23" t="s">
        <v>4629</v>
      </c>
      <c r="B618" s="532">
        <v>90</v>
      </c>
      <c r="C618" s="532">
        <v>90</v>
      </c>
      <c r="D618" s="532">
        <v>82</v>
      </c>
      <c r="E618" s="532">
        <v>100</v>
      </c>
      <c r="F618" s="532">
        <v>0</v>
      </c>
      <c r="G618" s="532">
        <v>0</v>
      </c>
      <c r="H618" s="532">
        <v>0</v>
      </c>
      <c r="I618" s="532">
        <v>0</v>
      </c>
      <c r="J618" s="532">
        <v>0</v>
      </c>
      <c r="K618" s="532">
        <v>0</v>
      </c>
      <c r="L618" s="532">
        <v>0</v>
      </c>
      <c r="M618" s="532">
        <v>0</v>
      </c>
      <c r="N618" s="435">
        <f t="shared" si="9"/>
        <v>362</v>
      </c>
    </row>
    <row r="619" spans="1:14" ht="15">
      <c r="A619" s="23" t="s">
        <v>4630</v>
      </c>
      <c r="B619" s="532">
        <v>0</v>
      </c>
      <c r="C619" s="532">
        <v>0</v>
      </c>
      <c r="D619" s="532">
        <v>0</v>
      </c>
      <c r="E619" s="532">
        <v>0</v>
      </c>
      <c r="F619" s="532">
        <v>0</v>
      </c>
      <c r="G619" s="532">
        <v>0</v>
      </c>
      <c r="H619" s="532">
        <v>4</v>
      </c>
      <c r="I619" s="532">
        <v>12</v>
      </c>
      <c r="J619" s="532">
        <v>75</v>
      </c>
      <c r="K619" s="532">
        <v>152</v>
      </c>
      <c r="L619" s="532">
        <v>136</v>
      </c>
      <c r="M619" s="532">
        <v>162</v>
      </c>
      <c r="N619" s="435">
        <f t="shared" si="9"/>
        <v>541</v>
      </c>
    </row>
    <row r="620" spans="1:14" ht="15">
      <c r="A620" s="23" t="s">
        <v>4631</v>
      </c>
      <c r="B620" s="532">
        <v>161</v>
      </c>
      <c r="C620" s="532">
        <v>173</v>
      </c>
      <c r="D620" s="532">
        <v>158</v>
      </c>
      <c r="E620" s="532">
        <v>186</v>
      </c>
      <c r="F620" s="532">
        <v>0</v>
      </c>
      <c r="G620" s="532">
        <v>0</v>
      </c>
      <c r="H620" s="532">
        <v>0</v>
      </c>
      <c r="I620" s="532">
        <v>0</v>
      </c>
      <c r="J620" s="532">
        <v>0</v>
      </c>
      <c r="K620" s="532">
        <v>0</v>
      </c>
      <c r="L620" s="532">
        <v>0</v>
      </c>
      <c r="M620" s="532">
        <v>0</v>
      </c>
      <c r="N620" s="435">
        <f t="shared" si="9"/>
        <v>678</v>
      </c>
    </row>
    <row r="621" spans="1:14" ht="15">
      <c r="A621" s="23" t="s">
        <v>4632</v>
      </c>
      <c r="B621" s="532">
        <v>0</v>
      </c>
      <c r="C621" s="532">
        <v>0</v>
      </c>
      <c r="D621" s="532">
        <v>0</v>
      </c>
      <c r="E621" s="532">
        <v>0</v>
      </c>
      <c r="F621" s="532">
        <v>159</v>
      </c>
      <c r="G621" s="532">
        <v>174</v>
      </c>
      <c r="H621" s="532">
        <v>149</v>
      </c>
      <c r="I621" s="532">
        <v>172</v>
      </c>
      <c r="J621" s="532">
        <v>150</v>
      </c>
      <c r="K621" s="532">
        <v>153</v>
      </c>
      <c r="L621" s="532">
        <v>136</v>
      </c>
      <c r="M621" s="532">
        <v>117</v>
      </c>
      <c r="N621" s="435">
        <f t="shared" si="9"/>
        <v>1210</v>
      </c>
    </row>
    <row r="622" spans="1:14" ht="15">
      <c r="A622" s="23" t="s">
        <v>4633</v>
      </c>
      <c r="B622" s="532">
        <v>0</v>
      </c>
      <c r="C622" s="532">
        <v>0</v>
      </c>
      <c r="D622" s="532">
        <v>0</v>
      </c>
      <c r="E622" s="532">
        <v>0</v>
      </c>
      <c r="F622" s="532">
        <v>99</v>
      </c>
      <c r="G622" s="532">
        <v>120</v>
      </c>
      <c r="H622" s="532">
        <v>77</v>
      </c>
      <c r="I622" s="532">
        <v>83</v>
      </c>
      <c r="J622" s="532">
        <v>71</v>
      </c>
      <c r="K622" s="532">
        <v>101</v>
      </c>
      <c r="L622" s="532">
        <v>63</v>
      </c>
      <c r="M622" s="532">
        <v>92</v>
      </c>
      <c r="N622" s="435">
        <f t="shared" si="9"/>
        <v>706</v>
      </c>
    </row>
    <row r="623" spans="1:14" ht="15">
      <c r="A623" s="23" t="s">
        <v>10831</v>
      </c>
      <c r="B623" s="532">
        <v>86</v>
      </c>
      <c r="C623" s="532">
        <v>96</v>
      </c>
      <c r="D623" s="532">
        <v>80</v>
      </c>
      <c r="E623" s="532">
        <v>89</v>
      </c>
      <c r="F623" s="532">
        <v>0</v>
      </c>
      <c r="G623" s="532">
        <v>0</v>
      </c>
      <c r="H623" s="532">
        <v>0</v>
      </c>
      <c r="I623" s="532">
        <v>0</v>
      </c>
      <c r="J623" s="532">
        <v>0</v>
      </c>
      <c r="K623" s="532">
        <v>0</v>
      </c>
      <c r="L623" s="532">
        <v>0</v>
      </c>
      <c r="M623" s="532">
        <v>0</v>
      </c>
      <c r="N623" s="435">
        <f t="shared" si="9"/>
        <v>351</v>
      </c>
    </row>
    <row r="624" spans="1:14" ht="15">
      <c r="A624" s="23" t="s">
        <v>4634</v>
      </c>
      <c r="B624" s="532">
        <v>137</v>
      </c>
      <c r="C624" s="532">
        <v>145</v>
      </c>
      <c r="D624" s="532">
        <v>131</v>
      </c>
      <c r="E624" s="532">
        <v>145</v>
      </c>
      <c r="F624" s="532">
        <v>0</v>
      </c>
      <c r="G624" s="532">
        <v>0</v>
      </c>
      <c r="H624" s="532">
        <v>0</v>
      </c>
      <c r="I624" s="532">
        <v>0</v>
      </c>
      <c r="J624" s="532">
        <v>0</v>
      </c>
      <c r="K624" s="532">
        <v>0</v>
      </c>
      <c r="L624" s="532">
        <v>0</v>
      </c>
      <c r="M624" s="532">
        <v>0</v>
      </c>
      <c r="N624" s="435">
        <f t="shared" si="9"/>
        <v>558</v>
      </c>
    </row>
    <row r="625" spans="1:14" ht="15">
      <c r="A625" s="23" t="s">
        <v>4635</v>
      </c>
      <c r="B625" s="532">
        <v>0</v>
      </c>
      <c r="C625" s="532">
        <v>0</v>
      </c>
      <c r="D625" s="532">
        <v>0</v>
      </c>
      <c r="E625" s="532">
        <v>0</v>
      </c>
      <c r="F625" s="532">
        <v>142</v>
      </c>
      <c r="G625" s="532">
        <v>134</v>
      </c>
      <c r="H625" s="532">
        <v>138</v>
      </c>
      <c r="I625" s="532">
        <v>133</v>
      </c>
      <c r="J625" s="532">
        <v>135</v>
      </c>
      <c r="K625" s="532">
        <v>115</v>
      </c>
      <c r="L625" s="532">
        <v>112</v>
      </c>
      <c r="M625" s="532">
        <v>106</v>
      </c>
      <c r="N625" s="435">
        <f t="shared" si="9"/>
        <v>1015</v>
      </c>
    </row>
    <row r="626" spans="1:14" ht="15">
      <c r="A626" s="23" t="s">
        <v>4636</v>
      </c>
      <c r="B626" s="532">
        <v>0</v>
      </c>
      <c r="C626" s="532">
        <v>0</v>
      </c>
      <c r="D626" s="532">
        <v>0</v>
      </c>
      <c r="E626" s="532">
        <v>0</v>
      </c>
      <c r="F626" s="532">
        <v>74</v>
      </c>
      <c r="G626" s="532">
        <v>63</v>
      </c>
      <c r="H626" s="532">
        <v>86</v>
      </c>
      <c r="I626" s="532">
        <v>77</v>
      </c>
      <c r="J626" s="532">
        <v>89</v>
      </c>
      <c r="K626" s="532">
        <v>56</v>
      </c>
      <c r="L626" s="532">
        <v>40</v>
      </c>
      <c r="M626" s="532">
        <v>31</v>
      </c>
      <c r="N626" s="435">
        <f t="shared" si="9"/>
        <v>516</v>
      </c>
    </row>
    <row r="627" spans="1:14" ht="15">
      <c r="A627" s="23" t="s">
        <v>4637</v>
      </c>
      <c r="B627" s="532">
        <v>37</v>
      </c>
      <c r="C627" s="532">
        <v>40</v>
      </c>
      <c r="D627" s="532">
        <v>34</v>
      </c>
      <c r="E627" s="532">
        <v>38</v>
      </c>
      <c r="F627" s="532">
        <v>43</v>
      </c>
      <c r="G627" s="532">
        <v>54</v>
      </c>
      <c r="H627" s="532">
        <v>30</v>
      </c>
      <c r="I627" s="532">
        <v>38</v>
      </c>
      <c r="J627" s="532">
        <v>35</v>
      </c>
      <c r="K627" s="532">
        <v>41</v>
      </c>
      <c r="L627" s="532">
        <v>29</v>
      </c>
      <c r="M627" s="532">
        <v>46</v>
      </c>
      <c r="N627" s="435">
        <f t="shared" si="9"/>
        <v>465</v>
      </c>
    </row>
    <row r="628" spans="1:14" ht="15">
      <c r="A628" s="23" t="s">
        <v>4638</v>
      </c>
      <c r="B628" s="532">
        <v>0</v>
      </c>
      <c r="C628" s="532">
        <v>0</v>
      </c>
      <c r="D628" s="532">
        <v>0</v>
      </c>
      <c r="E628" s="532">
        <v>0</v>
      </c>
      <c r="F628" s="532">
        <v>12</v>
      </c>
      <c r="G628" s="532">
        <v>20</v>
      </c>
      <c r="H628" s="532">
        <v>129</v>
      </c>
      <c r="I628" s="532">
        <v>146</v>
      </c>
      <c r="J628" s="532">
        <v>87</v>
      </c>
      <c r="K628" s="532">
        <v>196</v>
      </c>
      <c r="L628" s="532">
        <v>125</v>
      </c>
      <c r="M628" s="532">
        <v>157</v>
      </c>
      <c r="N628" s="435">
        <f t="shared" si="9"/>
        <v>872</v>
      </c>
    </row>
    <row r="629" spans="1:14" ht="15">
      <c r="A629" s="23" t="s">
        <v>4639</v>
      </c>
      <c r="B629" s="532">
        <v>0</v>
      </c>
      <c r="C629" s="532">
        <v>0</v>
      </c>
      <c r="D629" s="532">
        <v>0</v>
      </c>
      <c r="E629" s="532">
        <v>0</v>
      </c>
      <c r="F629" s="532">
        <v>10</v>
      </c>
      <c r="G629" s="532">
        <v>18</v>
      </c>
      <c r="H629" s="532">
        <v>124</v>
      </c>
      <c r="I629" s="532">
        <v>155</v>
      </c>
      <c r="J629" s="532">
        <v>100</v>
      </c>
      <c r="K629" s="532">
        <v>165</v>
      </c>
      <c r="L629" s="532">
        <v>93</v>
      </c>
      <c r="M629" s="532">
        <v>171</v>
      </c>
      <c r="N629" s="435">
        <f t="shared" si="9"/>
        <v>836</v>
      </c>
    </row>
    <row r="630" spans="1:14" ht="15">
      <c r="A630" s="23" t="s">
        <v>4640</v>
      </c>
      <c r="B630" s="532">
        <v>123</v>
      </c>
      <c r="C630" s="532">
        <v>121</v>
      </c>
      <c r="D630" s="532">
        <v>153</v>
      </c>
      <c r="E630" s="532">
        <v>131</v>
      </c>
      <c r="F630" s="532">
        <v>140</v>
      </c>
      <c r="G630" s="532">
        <v>145</v>
      </c>
      <c r="H630" s="532">
        <v>0</v>
      </c>
      <c r="I630" s="532">
        <v>0</v>
      </c>
      <c r="J630" s="532">
        <v>0</v>
      </c>
      <c r="K630" s="532">
        <v>0</v>
      </c>
      <c r="L630" s="532">
        <v>0</v>
      </c>
      <c r="M630" s="532">
        <v>0</v>
      </c>
      <c r="N630" s="435">
        <f t="shared" si="9"/>
        <v>813</v>
      </c>
    </row>
    <row r="631" spans="1:14" ht="15">
      <c r="A631" s="23" t="s">
        <v>4641</v>
      </c>
      <c r="B631" s="532">
        <v>0</v>
      </c>
      <c r="C631" s="532">
        <v>0</v>
      </c>
      <c r="D631" s="532">
        <v>0</v>
      </c>
      <c r="E631" s="532">
        <v>0</v>
      </c>
      <c r="F631" s="532">
        <v>0</v>
      </c>
      <c r="G631" s="532">
        <v>0</v>
      </c>
      <c r="H631" s="532">
        <v>281</v>
      </c>
      <c r="I631" s="532">
        <v>301</v>
      </c>
      <c r="J631" s="532">
        <v>246</v>
      </c>
      <c r="K631" s="532">
        <v>276</v>
      </c>
      <c r="L631" s="532">
        <v>250</v>
      </c>
      <c r="M631" s="532">
        <v>260</v>
      </c>
      <c r="N631" s="435">
        <f t="shared" si="9"/>
        <v>1614</v>
      </c>
    </row>
    <row r="632" spans="1:14" ht="15">
      <c r="A632" s="23" t="s">
        <v>4642</v>
      </c>
      <c r="B632" s="532">
        <v>132</v>
      </c>
      <c r="C632" s="532">
        <v>143</v>
      </c>
      <c r="D632" s="532">
        <v>137</v>
      </c>
      <c r="E632" s="532">
        <v>137</v>
      </c>
      <c r="F632" s="532">
        <v>142</v>
      </c>
      <c r="G632" s="532">
        <v>151</v>
      </c>
      <c r="H632" s="532">
        <v>0</v>
      </c>
      <c r="I632" s="532">
        <v>0</v>
      </c>
      <c r="J632" s="532">
        <v>0</v>
      </c>
      <c r="K632" s="532">
        <v>0</v>
      </c>
      <c r="L632" s="532">
        <v>0</v>
      </c>
      <c r="M632" s="532">
        <v>0</v>
      </c>
      <c r="N632" s="435">
        <f t="shared" si="9"/>
        <v>842</v>
      </c>
    </row>
    <row r="633" spans="1:14" ht="15">
      <c r="A633" s="23" t="s">
        <v>4643</v>
      </c>
      <c r="B633" s="532">
        <v>0</v>
      </c>
      <c r="C633" s="532">
        <v>0</v>
      </c>
      <c r="D633" s="532">
        <v>0</v>
      </c>
      <c r="E633" s="532">
        <v>0</v>
      </c>
      <c r="F633" s="532">
        <v>69</v>
      </c>
      <c r="G633" s="532">
        <v>60</v>
      </c>
      <c r="H633" s="532">
        <v>65</v>
      </c>
      <c r="I633" s="532">
        <v>63</v>
      </c>
      <c r="J633" s="532">
        <v>75</v>
      </c>
      <c r="K633" s="532">
        <v>81</v>
      </c>
      <c r="L633" s="532">
        <v>55</v>
      </c>
      <c r="M633" s="532">
        <v>57</v>
      </c>
      <c r="N633" s="435">
        <f t="shared" si="9"/>
        <v>525</v>
      </c>
    </row>
    <row r="634" spans="1:14" ht="15">
      <c r="A634" s="23" t="s">
        <v>4644</v>
      </c>
      <c r="B634" s="532">
        <v>63</v>
      </c>
      <c r="C634" s="532">
        <v>57</v>
      </c>
      <c r="D634" s="532">
        <v>55</v>
      </c>
      <c r="E634" s="532">
        <v>65</v>
      </c>
      <c r="F634" s="532">
        <v>0</v>
      </c>
      <c r="G634" s="532">
        <v>0</v>
      </c>
      <c r="H634" s="532">
        <v>0</v>
      </c>
      <c r="I634" s="532">
        <v>0</v>
      </c>
      <c r="J634" s="532">
        <v>0</v>
      </c>
      <c r="K634" s="532">
        <v>0</v>
      </c>
      <c r="L634" s="532">
        <v>0</v>
      </c>
      <c r="M634" s="532">
        <v>0</v>
      </c>
      <c r="N634" s="435">
        <f t="shared" si="9"/>
        <v>240</v>
      </c>
    </row>
    <row r="635" spans="1:14" ht="15">
      <c r="A635" s="23" t="s">
        <v>4645</v>
      </c>
      <c r="B635" s="532">
        <v>0</v>
      </c>
      <c r="C635" s="532">
        <v>0</v>
      </c>
      <c r="D635" s="532">
        <v>0</v>
      </c>
      <c r="E635" s="532">
        <v>0</v>
      </c>
      <c r="F635" s="532">
        <v>123</v>
      </c>
      <c r="G635" s="532">
        <v>127</v>
      </c>
      <c r="H635" s="532">
        <v>118</v>
      </c>
      <c r="I635" s="532">
        <v>114</v>
      </c>
      <c r="J635" s="532">
        <v>112</v>
      </c>
      <c r="K635" s="532">
        <v>123</v>
      </c>
      <c r="L635" s="532">
        <v>114</v>
      </c>
      <c r="M635" s="532">
        <v>106</v>
      </c>
      <c r="N635" s="435">
        <f t="shared" si="9"/>
        <v>937</v>
      </c>
    </row>
    <row r="636" spans="1:14" ht="15">
      <c r="A636" s="23" t="s">
        <v>4646</v>
      </c>
      <c r="B636" s="532">
        <v>113</v>
      </c>
      <c r="C636" s="532">
        <v>112</v>
      </c>
      <c r="D636" s="532">
        <v>101</v>
      </c>
      <c r="E636" s="532">
        <v>93</v>
      </c>
      <c r="F636" s="532">
        <v>0</v>
      </c>
      <c r="G636" s="532">
        <v>0</v>
      </c>
      <c r="H636" s="532">
        <v>0</v>
      </c>
      <c r="I636" s="532">
        <v>0</v>
      </c>
      <c r="J636" s="532">
        <v>0</v>
      </c>
      <c r="K636" s="532">
        <v>0</v>
      </c>
      <c r="L636" s="532">
        <v>0</v>
      </c>
      <c r="M636" s="532">
        <v>0</v>
      </c>
      <c r="N636" s="435">
        <f t="shared" si="9"/>
        <v>419</v>
      </c>
    </row>
    <row r="637" spans="1:14" ht="15">
      <c r="A637" s="23" t="s">
        <v>4647</v>
      </c>
      <c r="B637" s="532">
        <v>0</v>
      </c>
      <c r="C637" s="532">
        <v>0</v>
      </c>
      <c r="D637" s="532">
        <v>0</v>
      </c>
      <c r="E637" s="532">
        <v>0</v>
      </c>
      <c r="F637" s="532">
        <v>156</v>
      </c>
      <c r="G637" s="532">
        <v>157</v>
      </c>
      <c r="H637" s="532">
        <v>142</v>
      </c>
      <c r="I637" s="532">
        <v>148</v>
      </c>
      <c r="J637" s="532">
        <v>134</v>
      </c>
      <c r="K637" s="532">
        <v>134</v>
      </c>
      <c r="L637" s="532">
        <v>152</v>
      </c>
      <c r="M637" s="532">
        <v>134</v>
      </c>
      <c r="N637" s="435">
        <f t="shared" si="9"/>
        <v>1157</v>
      </c>
    </row>
    <row r="638" spans="1:14" ht="15">
      <c r="A638" s="23" t="s">
        <v>4648</v>
      </c>
      <c r="B638" s="532">
        <v>130</v>
      </c>
      <c r="C638" s="532">
        <v>159</v>
      </c>
      <c r="D638" s="532">
        <v>152</v>
      </c>
      <c r="E638" s="532">
        <v>153</v>
      </c>
      <c r="F638" s="532">
        <v>0</v>
      </c>
      <c r="G638" s="532">
        <v>0</v>
      </c>
      <c r="H638" s="532">
        <v>0</v>
      </c>
      <c r="I638" s="532">
        <v>0</v>
      </c>
      <c r="J638" s="532">
        <v>0</v>
      </c>
      <c r="K638" s="532">
        <v>0</v>
      </c>
      <c r="L638" s="532">
        <v>0</v>
      </c>
      <c r="M638" s="532">
        <v>0</v>
      </c>
      <c r="N638" s="435">
        <f t="shared" si="9"/>
        <v>594</v>
      </c>
    </row>
    <row r="639" spans="1:14" ht="15">
      <c r="A639" s="23" t="s">
        <v>4649</v>
      </c>
      <c r="B639" s="532">
        <v>165</v>
      </c>
      <c r="C639" s="532">
        <v>163</v>
      </c>
      <c r="D639" s="532">
        <v>156</v>
      </c>
      <c r="E639" s="532">
        <v>161</v>
      </c>
      <c r="F639" s="532">
        <v>2</v>
      </c>
      <c r="G639" s="532">
        <v>0</v>
      </c>
      <c r="H639" s="532">
        <v>1</v>
      </c>
      <c r="I639" s="532">
        <v>0</v>
      </c>
      <c r="J639" s="532">
        <v>2</v>
      </c>
      <c r="K639" s="532">
        <v>0</v>
      </c>
      <c r="L639" s="532">
        <v>0</v>
      </c>
      <c r="M639" s="532">
        <v>0</v>
      </c>
      <c r="N639" s="435">
        <f t="shared" si="9"/>
        <v>650</v>
      </c>
    </row>
    <row r="640" spans="1:14" ht="15">
      <c r="A640" s="23" t="s">
        <v>4650</v>
      </c>
      <c r="B640" s="532">
        <v>0</v>
      </c>
      <c r="C640" s="532">
        <v>0</v>
      </c>
      <c r="D640" s="532">
        <v>0</v>
      </c>
      <c r="E640" s="532">
        <v>0</v>
      </c>
      <c r="F640" s="532">
        <v>186</v>
      </c>
      <c r="G640" s="532">
        <v>156</v>
      </c>
      <c r="H640" s="532">
        <v>167</v>
      </c>
      <c r="I640" s="532">
        <v>163</v>
      </c>
      <c r="J640" s="532">
        <v>174</v>
      </c>
      <c r="K640" s="532">
        <v>179</v>
      </c>
      <c r="L640" s="532">
        <v>174</v>
      </c>
      <c r="M640" s="532">
        <v>189</v>
      </c>
      <c r="N640" s="435">
        <f t="shared" si="9"/>
        <v>1388</v>
      </c>
    </row>
    <row r="641" spans="1:14" ht="15">
      <c r="A641" s="23" t="s">
        <v>4651</v>
      </c>
      <c r="B641" s="532">
        <v>2</v>
      </c>
      <c r="C641" s="532">
        <v>1</v>
      </c>
      <c r="D641" s="532">
        <v>0</v>
      </c>
      <c r="E641" s="532">
        <v>0</v>
      </c>
      <c r="F641" s="532">
        <v>0</v>
      </c>
      <c r="G641" s="532">
        <v>0</v>
      </c>
      <c r="H641" s="532">
        <v>0</v>
      </c>
      <c r="I641" s="532">
        <v>0</v>
      </c>
      <c r="J641" s="532">
        <v>0</v>
      </c>
      <c r="K641" s="532">
        <v>0</v>
      </c>
      <c r="L641" s="532">
        <v>0</v>
      </c>
      <c r="M641" s="532">
        <v>0</v>
      </c>
      <c r="N641" s="435">
        <f t="shared" si="9"/>
        <v>3</v>
      </c>
    </row>
    <row r="642" spans="1:14" ht="15">
      <c r="A642" s="23" t="s">
        <v>4652</v>
      </c>
      <c r="B642" s="532">
        <v>0</v>
      </c>
      <c r="C642" s="532">
        <v>0</v>
      </c>
      <c r="D642" s="532">
        <v>0</v>
      </c>
      <c r="E642" s="532">
        <v>0</v>
      </c>
      <c r="F642" s="532">
        <v>99</v>
      </c>
      <c r="G642" s="532">
        <v>108</v>
      </c>
      <c r="H642" s="532">
        <v>103</v>
      </c>
      <c r="I642" s="532">
        <v>110</v>
      </c>
      <c r="J642" s="532">
        <v>114</v>
      </c>
      <c r="K642" s="532">
        <v>125</v>
      </c>
      <c r="L642" s="532">
        <v>96</v>
      </c>
      <c r="M642" s="532">
        <v>93</v>
      </c>
      <c r="N642" s="435">
        <f t="shared" si="9"/>
        <v>848</v>
      </c>
    </row>
    <row r="643" spans="1:14" ht="15">
      <c r="A643" s="23" t="s">
        <v>4653</v>
      </c>
      <c r="B643" s="532">
        <v>109</v>
      </c>
      <c r="C643" s="532">
        <v>121</v>
      </c>
      <c r="D643" s="532">
        <v>105</v>
      </c>
      <c r="E643" s="532">
        <v>112</v>
      </c>
      <c r="F643" s="532">
        <v>0</v>
      </c>
      <c r="G643" s="532">
        <v>0</v>
      </c>
      <c r="H643" s="532">
        <v>0</v>
      </c>
      <c r="I643" s="532">
        <v>0</v>
      </c>
      <c r="J643" s="532">
        <v>0</v>
      </c>
      <c r="K643" s="532">
        <v>0</v>
      </c>
      <c r="L643" s="532">
        <v>0</v>
      </c>
      <c r="M643" s="532">
        <v>0</v>
      </c>
      <c r="N643" s="435">
        <f t="shared" si="9"/>
        <v>447</v>
      </c>
    </row>
    <row r="644" spans="1:14" ht="15">
      <c r="A644" s="23" t="s">
        <v>4654</v>
      </c>
      <c r="B644" s="532">
        <v>146</v>
      </c>
      <c r="C644" s="532">
        <v>156</v>
      </c>
      <c r="D644" s="532">
        <v>163</v>
      </c>
      <c r="E644" s="532">
        <v>179</v>
      </c>
      <c r="F644" s="532">
        <v>0</v>
      </c>
      <c r="G644" s="532">
        <v>0</v>
      </c>
      <c r="H644" s="532">
        <v>0</v>
      </c>
      <c r="I644" s="532">
        <v>0</v>
      </c>
      <c r="J644" s="532">
        <v>0</v>
      </c>
      <c r="K644" s="532">
        <v>0</v>
      </c>
      <c r="L644" s="532">
        <v>0</v>
      </c>
      <c r="M644" s="532">
        <v>0</v>
      </c>
      <c r="N644" s="435">
        <f t="shared" si="9"/>
        <v>644</v>
      </c>
    </row>
    <row r="645" spans="1:14" ht="15">
      <c r="A645" s="23" t="s">
        <v>4655</v>
      </c>
      <c r="B645" s="532">
        <v>0</v>
      </c>
      <c r="C645" s="532">
        <v>0</v>
      </c>
      <c r="D645" s="532">
        <v>0</v>
      </c>
      <c r="E645" s="532">
        <v>0</v>
      </c>
      <c r="F645" s="532">
        <v>156</v>
      </c>
      <c r="G645" s="532">
        <v>183</v>
      </c>
      <c r="H645" s="532">
        <v>148</v>
      </c>
      <c r="I645" s="532">
        <v>169</v>
      </c>
      <c r="J645" s="532">
        <v>150</v>
      </c>
      <c r="K645" s="532">
        <v>156</v>
      </c>
      <c r="L645" s="532">
        <v>142</v>
      </c>
      <c r="M645" s="532">
        <v>183</v>
      </c>
      <c r="N645" s="435">
        <f t="shared" ref="N645:N708" si="10">SUM(B645:M645)</f>
        <v>1287</v>
      </c>
    </row>
    <row r="646" spans="1:14" ht="15">
      <c r="A646" s="23" t="s">
        <v>4656</v>
      </c>
      <c r="B646" s="532">
        <v>0</v>
      </c>
      <c r="C646" s="532">
        <v>0</v>
      </c>
      <c r="D646" s="532">
        <v>0</v>
      </c>
      <c r="E646" s="532">
        <v>0</v>
      </c>
      <c r="F646" s="532">
        <v>91</v>
      </c>
      <c r="G646" s="532">
        <v>105</v>
      </c>
      <c r="H646" s="532">
        <v>87</v>
      </c>
      <c r="I646" s="532">
        <v>96</v>
      </c>
      <c r="J646" s="532">
        <v>77</v>
      </c>
      <c r="K646" s="532">
        <v>97</v>
      </c>
      <c r="L646" s="532">
        <v>80</v>
      </c>
      <c r="M646" s="532">
        <v>90</v>
      </c>
      <c r="N646" s="435">
        <f t="shared" si="10"/>
        <v>723</v>
      </c>
    </row>
    <row r="647" spans="1:14" ht="15">
      <c r="A647" s="23" t="s">
        <v>10812</v>
      </c>
      <c r="B647" s="532">
        <v>0</v>
      </c>
      <c r="C647" s="532">
        <v>1</v>
      </c>
      <c r="D647" s="532">
        <v>0</v>
      </c>
      <c r="E647" s="532">
        <v>0</v>
      </c>
      <c r="F647" s="532">
        <v>0</v>
      </c>
      <c r="G647" s="532">
        <v>0</v>
      </c>
      <c r="H647" s="532">
        <v>0</v>
      </c>
      <c r="I647" s="532">
        <v>0</v>
      </c>
      <c r="J647" s="532">
        <v>0</v>
      </c>
      <c r="K647" s="532">
        <v>0</v>
      </c>
      <c r="L647" s="532">
        <v>0</v>
      </c>
      <c r="M647" s="532">
        <v>0</v>
      </c>
      <c r="N647" s="435">
        <f t="shared" si="10"/>
        <v>1</v>
      </c>
    </row>
    <row r="648" spans="1:14" ht="15">
      <c r="A648" s="23" t="s">
        <v>4657</v>
      </c>
      <c r="B648" s="532">
        <v>92</v>
      </c>
      <c r="C648" s="532">
        <v>78</v>
      </c>
      <c r="D648" s="532">
        <v>84</v>
      </c>
      <c r="E648" s="532">
        <v>105</v>
      </c>
      <c r="F648" s="532">
        <v>0</v>
      </c>
      <c r="G648" s="532">
        <v>0</v>
      </c>
      <c r="H648" s="532">
        <v>0</v>
      </c>
      <c r="I648" s="532">
        <v>0</v>
      </c>
      <c r="J648" s="532">
        <v>0</v>
      </c>
      <c r="K648" s="532">
        <v>0</v>
      </c>
      <c r="L648" s="532">
        <v>0</v>
      </c>
      <c r="M648" s="532">
        <v>0</v>
      </c>
      <c r="N648" s="435">
        <f t="shared" si="10"/>
        <v>359</v>
      </c>
    </row>
    <row r="649" spans="1:14" ht="15">
      <c r="A649" s="23" t="s">
        <v>4658</v>
      </c>
      <c r="B649" s="532">
        <v>0</v>
      </c>
      <c r="C649" s="532">
        <v>0</v>
      </c>
      <c r="D649" s="532">
        <v>0</v>
      </c>
      <c r="E649" s="532">
        <v>0</v>
      </c>
      <c r="F649" s="532">
        <v>56</v>
      </c>
      <c r="G649" s="532">
        <v>57</v>
      </c>
      <c r="H649" s="532">
        <v>62</v>
      </c>
      <c r="I649" s="532">
        <v>54</v>
      </c>
      <c r="J649" s="532">
        <v>44</v>
      </c>
      <c r="K649" s="532">
        <v>62</v>
      </c>
      <c r="L649" s="532">
        <v>63</v>
      </c>
      <c r="M649" s="532">
        <v>54</v>
      </c>
      <c r="N649" s="435">
        <f t="shared" si="10"/>
        <v>452</v>
      </c>
    </row>
    <row r="650" spans="1:14" ht="15">
      <c r="A650" s="23" t="s">
        <v>4659</v>
      </c>
      <c r="B650" s="532">
        <v>52</v>
      </c>
      <c r="C650" s="532">
        <v>61</v>
      </c>
      <c r="D650" s="532">
        <v>59</v>
      </c>
      <c r="E650" s="532">
        <v>58</v>
      </c>
      <c r="F650" s="532">
        <v>0</v>
      </c>
      <c r="G650" s="532">
        <v>0</v>
      </c>
      <c r="H650" s="532">
        <v>0</v>
      </c>
      <c r="I650" s="532">
        <v>0</v>
      </c>
      <c r="J650" s="532">
        <v>0</v>
      </c>
      <c r="K650" s="532">
        <v>0</v>
      </c>
      <c r="L650" s="532">
        <v>0</v>
      </c>
      <c r="M650" s="532">
        <v>0</v>
      </c>
      <c r="N650" s="435">
        <f t="shared" si="10"/>
        <v>230</v>
      </c>
    </row>
    <row r="651" spans="1:14" ht="15">
      <c r="A651" s="23" t="s">
        <v>4660</v>
      </c>
      <c r="B651" s="532">
        <v>133</v>
      </c>
      <c r="C651" s="532">
        <v>146</v>
      </c>
      <c r="D651" s="532">
        <v>145</v>
      </c>
      <c r="E651" s="532">
        <v>136</v>
      </c>
      <c r="F651" s="532">
        <v>128</v>
      </c>
      <c r="G651" s="532">
        <v>150</v>
      </c>
      <c r="H651" s="532">
        <v>0</v>
      </c>
      <c r="I651" s="532">
        <v>0</v>
      </c>
      <c r="J651" s="532">
        <v>0</v>
      </c>
      <c r="K651" s="532">
        <v>0</v>
      </c>
      <c r="L651" s="532">
        <v>0</v>
      </c>
      <c r="M651" s="532">
        <v>0</v>
      </c>
      <c r="N651" s="435">
        <f t="shared" si="10"/>
        <v>838</v>
      </c>
    </row>
    <row r="652" spans="1:14" ht="15">
      <c r="A652" s="23" t="s">
        <v>4661</v>
      </c>
      <c r="B652" s="532">
        <v>0</v>
      </c>
      <c r="C652" s="532">
        <v>0</v>
      </c>
      <c r="D652" s="532">
        <v>0</v>
      </c>
      <c r="E652" s="532">
        <v>0</v>
      </c>
      <c r="F652" s="532">
        <v>0</v>
      </c>
      <c r="G652" s="532">
        <v>0</v>
      </c>
      <c r="H652" s="532">
        <v>154</v>
      </c>
      <c r="I652" s="532">
        <v>170</v>
      </c>
      <c r="J652" s="532">
        <v>162</v>
      </c>
      <c r="K652" s="532">
        <v>159</v>
      </c>
      <c r="L652" s="532">
        <v>152</v>
      </c>
      <c r="M652" s="532">
        <v>157</v>
      </c>
      <c r="N652" s="435">
        <f t="shared" si="10"/>
        <v>954</v>
      </c>
    </row>
    <row r="653" spans="1:14" ht="15">
      <c r="A653" s="23" t="s">
        <v>4662</v>
      </c>
      <c r="B653" s="532">
        <v>0</v>
      </c>
      <c r="C653" s="532">
        <v>0</v>
      </c>
      <c r="D653" s="532">
        <v>0</v>
      </c>
      <c r="E653" s="532">
        <v>0</v>
      </c>
      <c r="F653" s="532">
        <v>70</v>
      </c>
      <c r="G653" s="532">
        <v>74</v>
      </c>
      <c r="H653" s="532">
        <v>52</v>
      </c>
      <c r="I653" s="532">
        <v>82</v>
      </c>
      <c r="J653" s="532">
        <v>68</v>
      </c>
      <c r="K653" s="532">
        <v>52</v>
      </c>
      <c r="L653" s="532">
        <v>78</v>
      </c>
      <c r="M653" s="532">
        <v>94</v>
      </c>
      <c r="N653" s="435">
        <f t="shared" si="10"/>
        <v>570</v>
      </c>
    </row>
    <row r="654" spans="1:14" ht="15">
      <c r="A654" s="23" t="s">
        <v>4663</v>
      </c>
      <c r="B654" s="532">
        <v>69</v>
      </c>
      <c r="C654" s="532">
        <v>63</v>
      </c>
      <c r="D654" s="532">
        <v>68</v>
      </c>
      <c r="E654" s="532">
        <v>66</v>
      </c>
      <c r="F654" s="532">
        <v>0</v>
      </c>
      <c r="G654" s="532">
        <v>0</v>
      </c>
      <c r="H654" s="532">
        <v>0</v>
      </c>
      <c r="I654" s="532">
        <v>0</v>
      </c>
      <c r="J654" s="532">
        <v>0</v>
      </c>
      <c r="K654" s="532">
        <v>0</v>
      </c>
      <c r="L654" s="532">
        <v>0</v>
      </c>
      <c r="M654" s="532">
        <v>0</v>
      </c>
      <c r="N654" s="435">
        <f t="shared" si="10"/>
        <v>266</v>
      </c>
    </row>
    <row r="655" spans="1:14" ht="15">
      <c r="A655" s="23" t="s">
        <v>4664</v>
      </c>
      <c r="B655" s="532">
        <v>151</v>
      </c>
      <c r="C655" s="532">
        <v>119</v>
      </c>
      <c r="D655" s="532">
        <v>0</v>
      </c>
      <c r="E655" s="532">
        <v>0</v>
      </c>
      <c r="F655" s="532">
        <v>0</v>
      </c>
      <c r="G655" s="532">
        <v>0</v>
      </c>
      <c r="H655" s="532">
        <v>0</v>
      </c>
      <c r="I655" s="532">
        <v>0</v>
      </c>
      <c r="J655" s="532">
        <v>0</v>
      </c>
      <c r="K655" s="532">
        <v>0</v>
      </c>
      <c r="L655" s="532">
        <v>0</v>
      </c>
      <c r="M655" s="532">
        <v>0</v>
      </c>
      <c r="N655" s="435">
        <f t="shared" si="10"/>
        <v>270</v>
      </c>
    </row>
    <row r="656" spans="1:14" ht="15">
      <c r="A656" s="23" t="s">
        <v>4665</v>
      </c>
      <c r="B656" s="532">
        <v>162</v>
      </c>
      <c r="C656" s="532">
        <v>156</v>
      </c>
      <c r="D656" s="532">
        <v>0</v>
      </c>
      <c r="E656" s="532">
        <v>0</v>
      </c>
      <c r="F656" s="532">
        <v>0</v>
      </c>
      <c r="G656" s="532">
        <v>0</v>
      </c>
      <c r="H656" s="532">
        <v>0</v>
      </c>
      <c r="I656" s="532">
        <v>0</v>
      </c>
      <c r="J656" s="532">
        <v>0</v>
      </c>
      <c r="K656" s="532">
        <v>0</v>
      </c>
      <c r="L656" s="532">
        <v>0</v>
      </c>
      <c r="M656" s="532">
        <v>0</v>
      </c>
      <c r="N656" s="435">
        <f t="shared" si="10"/>
        <v>318</v>
      </c>
    </row>
    <row r="657" spans="1:14" ht="15">
      <c r="A657" s="23" t="s">
        <v>4666</v>
      </c>
      <c r="B657" s="532">
        <v>95</v>
      </c>
      <c r="C657" s="532">
        <v>130</v>
      </c>
      <c r="D657" s="532">
        <v>0</v>
      </c>
      <c r="E657" s="532">
        <v>0</v>
      </c>
      <c r="F657" s="532">
        <v>0</v>
      </c>
      <c r="G657" s="532">
        <v>0</v>
      </c>
      <c r="H657" s="532">
        <v>0</v>
      </c>
      <c r="I657" s="532">
        <v>0</v>
      </c>
      <c r="J657" s="532">
        <v>0</v>
      </c>
      <c r="K657" s="532">
        <v>0</v>
      </c>
      <c r="L657" s="532">
        <v>0</v>
      </c>
      <c r="M657" s="532">
        <v>0</v>
      </c>
      <c r="N657" s="435">
        <f t="shared" si="10"/>
        <v>225</v>
      </c>
    </row>
    <row r="658" spans="1:14" ht="15">
      <c r="A658" s="23" t="s">
        <v>4667</v>
      </c>
      <c r="B658" s="532">
        <v>188</v>
      </c>
      <c r="C658" s="532">
        <v>219</v>
      </c>
      <c r="D658" s="532">
        <v>0</v>
      </c>
      <c r="E658" s="532">
        <v>0</v>
      </c>
      <c r="F658" s="532">
        <v>0</v>
      </c>
      <c r="G658" s="532">
        <v>0</v>
      </c>
      <c r="H658" s="532">
        <v>0</v>
      </c>
      <c r="I658" s="532">
        <v>0</v>
      </c>
      <c r="J658" s="532">
        <v>0</v>
      </c>
      <c r="K658" s="532">
        <v>0</v>
      </c>
      <c r="L658" s="532">
        <v>0</v>
      </c>
      <c r="M658" s="532">
        <v>0</v>
      </c>
      <c r="N658" s="435">
        <f t="shared" si="10"/>
        <v>407</v>
      </c>
    </row>
    <row r="659" spans="1:14" ht="15">
      <c r="A659" s="23" t="s">
        <v>4668</v>
      </c>
      <c r="B659" s="532">
        <v>0</v>
      </c>
      <c r="C659" s="532">
        <v>0</v>
      </c>
      <c r="D659" s="532">
        <v>0</v>
      </c>
      <c r="E659" s="532">
        <v>0</v>
      </c>
      <c r="F659" s="532">
        <v>0</v>
      </c>
      <c r="G659" s="532">
        <v>0</v>
      </c>
      <c r="H659" s="532">
        <v>563</v>
      </c>
      <c r="I659" s="532">
        <v>703</v>
      </c>
      <c r="J659" s="532">
        <v>401</v>
      </c>
      <c r="K659" s="532">
        <v>385</v>
      </c>
      <c r="L659" s="532">
        <v>459</v>
      </c>
      <c r="M659" s="532">
        <v>533</v>
      </c>
      <c r="N659" s="435">
        <f t="shared" si="10"/>
        <v>3044</v>
      </c>
    </row>
    <row r="660" spans="1:14" ht="15">
      <c r="A660" s="23" t="s">
        <v>4669</v>
      </c>
      <c r="B660" s="532">
        <v>0</v>
      </c>
      <c r="C660" s="532">
        <v>0</v>
      </c>
      <c r="D660" s="532">
        <v>606</v>
      </c>
      <c r="E660" s="532">
        <v>618</v>
      </c>
      <c r="F660" s="532">
        <v>507</v>
      </c>
      <c r="G660" s="532">
        <v>590</v>
      </c>
      <c r="H660" s="532">
        <v>0</v>
      </c>
      <c r="I660" s="532">
        <v>0</v>
      </c>
      <c r="J660" s="532">
        <v>0</v>
      </c>
      <c r="K660" s="532">
        <v>0</v>
      </c>
      <c r="L660" s="532">
        <v>0</v>
      </c>
      <c r="M660" s="532">
        <v>0</v>
      </c>
      <c r="N660" s="435">
        <f t="shared" si="10"/>
        <v>2321</v>
      </c>
    </row>
    <row r="661" spans="1:14" ht="15">
      <c r="A661" s="23" t="s">
        <v>4670</v>
      </c>
      <c r="B661" s="532">
        <v>0</v>
      </c>
      <c r="C661" s="532">
        <v>0</v>
      </c>
      <c r="D661" s="532">
        <v>0</v>
      </c>
      <c r="E661" s="532">
        <v>0</v>
      </c>
      <c r="F661" s="532">
        <v>0</v>
      </c>
      <c r="G661" s="532">
        <v>0</v>
      </c>
      <c r="H661" s="532">
        <v>206</v>
      </c>
      <c r="I661" s="532">
        <v>213</v>
      </c>
      <c r="J661" s="532">
        <v>175</v>
      </c>
      <c r="K661" s="532">
        <v>154</v>
      </c>
      <c r="L661" s="532">
        <v>129</v>
      </c>
      <c r="M661" s="532">
        <v>142</v>
      </c>
      <c r="N661" s="435">
        <f t="shared" si="10"/>
        <v>1019</v>
      </c>
    </row>
    <row r="662" spans="1:14" ht="15">
      <c r="A662" s="23" t="s">
        <v>4671</v>
      </c>
      <c r="B662" s="532">
        <v>0</v>
      </c>
      <c r="C662" s="532">
        <v>0</v>
      </c>
      <c r="D662" s="532">
        <v>0</v>
      </c>
      <c r="E662" s="532">
        <v>0</v>
      </c>
      <c r="F662" s="532">
        <v>76</v>
      </c>
      <c r="G662" s="532">
        <v>90</v>
      </c>
      <c r="H662" s="532">
        <v>74</v>
      </c>
      <c r="I662" s="532">
        <v>80</v>
      </c>
      <c r="J662" s="532">
        <v>82</v>
      </c>
      <c r="K662" s="532">
        <v>74</v>
      </c>
      <c r="L662" s="532">
        <v>82</v>
      </c>
      <c r="M662" s="532">
        <v>71</v>
      </c>
      <c r="N662" s="435">
        <f t="shared" si="10"/>
        <v>629</v>
      </c>
    </row>
    <row r="663" spans="1:14" ht="15">
      <c r="A663" s="23" t="s">
        <v>4672</v>
      </c>
      <c r="B663" s="532">
        <v>71</v>
      </c>
      <c r="C663" s="532">
        <v>75</v>
      </c>
      <c r="D663" s="532">
        <v>83</v>
      </c>
      <c r="E663" s="532">
        <v>69</v>
      </c>
      <c r="F663" s="532">
        <v>0</v>
      </c>
      <c r="G663" s="532">
        <v>0</v>
      </c>
      <c r="H663" s="532">
        <v>0</v>
      </c>
      <c r="I663" s="532">
        <v>0</v>
      </c>
      <c r="J663" s="532">
        <v>0</v>
      </c>
      <c r="K663" s="532">
        <v>0</v>
      </c>
      <c r="L663" s="532">
        <v>0</v>
      </c>
      <c r="M663" s="532">
        <v>0</v>
      </c>
      <c r="N663" s="435">
        <f t="shared" si="10"/>
        <v>298</v>
      </c>
    </row>
    <row r="664" spans="1:14" ht="15">
      <c r="A664" s="23" t="s">
        <v>4673</v>
      </c>
      <c r="B664" s="532">
        <v>54</v>
      </c>
      <c r="C664" s="532">
        <v>63</v>
      </c>
      <c r="D664" s="532">
        <v>56</v>
      </c>
      <c r="E664" s="532">
        <v>61</v>
      </c>
      <c r="F664" s="532">
        <v>54</v>
      </c>
      <c r="G664" s="532">
        <v>54</v>
      </c>
      <c r="H664" s="532">
        <v>56</v>
      </c>
      <c r="I664" s="532">
        <v>62</v>
      </c>
      <c r="J664" s="532">
        <v>59</v>
      </c>
      <c r="K664" s="532">
        <v>44</v>
      </c>
      <c r="L664" s="532">
        <v>47</v>
      </c>
      <c r="M664" s="532">
        <v>57</v>
      </c>
      <c r="N664" s="435">
        <f t="shared" si="10"/>
        <v>667</v>
      </c>
    </row>
    <row r="665" spans="1:14" ht="15">
      <c r="A665" s="23" t="s">
        <v>4674</v>
      </c>
      <c r="B665" s="532">
        <v>0</v>
      </c>
      <c r="C665" s="532">
        <v>0</v>
      </c>
      <c r="D665" s="532">
        <v>0</v>
      </c>
      <c r="E665" s="532">
        <v>0</v>
      </c>
      <c r="F665" s="532">
        <v>134</v>
      </c>
      <c r="G665" s="532">
        <v>158</v>
      </c>
      <c r="H665" s="532">
        <v>130</v>
      </c>
      <c r="I665" s="532">
        <v>136</v>
      </c>
      <c r="J665" s="532">
        <v>116</v>
      </c>
      <c r="K665" s="532">
        <v>125</v>
      </c>
      <c r="L665" s="532">
        <v>110</v>
      </c>
      <c r="M665" s="532">
        <v>108</v>
      </c>
      <c r="N665" s="435">
        <f t="shared" si="10"/>
        <v>1017</v>
      </c>
    </row>
    <row r="666" spans="1:14" ht="15">
      <c r="A666" s="23" t="s">
        <v>4675</v>
      </c>
      <c r="B666" s="532">
        <v>122</v>
      </c>
      <c r="C666" s="532">
        <v>142</v>
      </c>
      <c r="D666" s="532">
        <v>152</v>
      </c>
      <c r="E666" s="532">
        <v>122</v>
      </c>
      <c r="F666" s="532">
        <v>0</v>
      </c>
      <c r="G666" s="532">
        <v>0</v>
      </c>
      <c r="H666" s="532">
        <v>0</v>
      </c>
      <c r="I666" s="532">
        <v>0</v>
      </c>
      <c r="J666" s="532">
        <v>1</v>
      </c>
      <c r="K666" s="532">
        <v>0</v>
      </c>
      <c r="L666" s="532">
        <v>0</v>
      </c>
      <c r="M666" s="532">
        <v>0</v>
      </c>
      <c r="N666" s="435">
        <f t="shared" si="10"/>
        <v>539</v>
      </c>
    </row>
    <row r="667" spans="1:14" ht="15">
      <c r="A667" s="23" t="s">
        <v>4676</v>
      </c>
      <c r="B667" s="532">
        <v>0</v>
      </c>
      <c r="C667" s="532">
        <v>0</v>
      </c>
      <c r="D667" s="532">
        <v>0</v>
      </c>
      <c r="E667" s="532">
        <v>0</v>
      </c>
      <c r="F667" s="532">
        <v>235</v>
      </c>
      <c r="G667" s="532">
        <v>282</v>
      </c>
      <c r="H667" s="532">
        <v>222</v>
      </c>
      <c r="I667" s="532">
        <v>257</v>
      </c>
      <c r="J667" s="532">
        <v>214</v>
      </c>
      <c r="K667" s="532">
        <v>240</v>
      </c>
      <c r="L667" s="532">
        <v>227</v>
      </c>
      <c r="M667" s="532">
        <v>251</v>
      </c>
      <c r="N667" s="435">
        <f t="shared" si="10"/>
        <v>1928</v>
      </c>
    </row>
    <row r="668" spans="1:14" ht="15">
      <c r="A668" s="23" t="s">
        <v>4677</v>
      </c>
      <c r="B668" s="532">
        <v>143</v>
      </c>
      <c r="C668" s="532">
        <v>120</v>
      </c>
      <c r="D668" s="532">
        <v>102</v>
      </c>
      <c r="E668" s="532">
        <v>131</v>
      </c>
      <c r="F668" s="532">
        <v>0</v>
      </c>
      <c r="G668" s="532">
        <v>0</v>
      </c>
      <c r="H668" s="532">
        <v>0</v>
      </c>
      <c r="I668" s="532">
        <v>0</v>
      </c>
      <c r="J668" s="532">
        <v>0</v>
      </c>
      <c r="K668" s="532">
        <v>0</v>
      </c>
      <c r="L668" s="532">
        <v>0</v>
      </c>
      <c r="M668" s="532">
        <v>0</v>
      </c>
      <c r="N668" s="435">
        <f t="shared" si="10"/>
        <v>496</v>
      </c>
    </row>
    <row r="669" spans="1:14" ht="15">
      <c r="A669" s="23" t="s">
        <v>4678</v>
      </c>
      <c r="B669" s="532">
        <v>122</v>
      </c>
      <c r="C669" s="532">
        <v>92</v>
      </c>
      <c r="D669" s="532">
        <v>86</v>
      </c>
      <c r="E669" s="532">
        <v>121</v>
      </c>
      <c r="F669" s="532">
        <v>0</v>
      </c>
      <c r="G669" s="532">
        <v>0</v>
      </c>
      <c r="H669" s="532">
        <v>0</v>
      </c>
      <c r="I669" s="532">
        <v>0</v>
      </c>
      <c r="J669" s="532">
        <v>0</v>
      </c>
      <c r="K669" s="532">
        <v>0</v>
      </c>
      <c r="L669" s="532">
        <v>0</v>
      </c>
      <c r="M669" s="532">
        <v>0</v>
      </c>
      <c r="N669" s="435">
        <f t="shared" si="10"/>
        <v>421</v>
      </c>
    </row>
    <row r="670" spans="1:14" ht="15">
      <c r="A670" s="23" t="s">
        <v>4679</v>
      </c>
      <c r="B670" s="532">
        <v>71</v>
      </c>
      <c r="C670" s="532">
        <v>89</v>
      </c>
      <c r="D670" s="532">
        <v>88</v>
      </c>
      <c r="E670" s="532">
        <v>66</v>
      </c>
      <c r="F670" s="532">
        <v>80</v>
      </c>
      <c r="G670" s="532">
        <v>94</v>
      </c>
      <c r="H670" s="532">
        <v>80</v>
      </c>
      <c r="I670" s="532">
        <v>80</v>
      </c>
      <c r="J670" s="532">
        <v>62</v>
      </c>
      <c r="K670" s="532">
        <v>84</v>
      </c>
      <c r="L670" s="532">
        <v>61</v>
      </c>
      <c r="M670" s="532">
        <v>92</v>
      </c>
      <c r="N670" s="435">
        <f t="shared" si="10"/>
        <v>947</v>
      </c>
    </row>
    <row r="671" spans="1:14" ht="15">
      <c r="A671" s="23" t="s">
        <v>4680</v>
      </c>
      <c r="B671" s="532">
        <v>19</v>
      </c>
      <c r="C671" s="532">
        <v>30</v>
      </c>
      <c r="D671" s="532">
        <v>31</v>
      </c>
      <c r="E671" s="532">
        <v>25</v>
      </c>
      <c r="F671" s="532">
        <v>25</v>
      </c>
      <c r="G671" s="532">
        <v>23</v>
      </c>
      <c r="H671" s="532">
        <v>27</v>
      </c>
      <c r="I671" s="532">
        <v>24</v>
      </c>
      <c r="J671" s="532">
        <v>31</v>
      </c>
      <c r="K671" s="532">
        <v>18</v>
      </c>
      <c r="L671" s="532">
        <v>17</v>
      </c>
      <c r="M671" s="532">
        <v>19</v>
      </c>
      <c r="N671" s="435">
        <f t="shared" si="10"/>
        <v>289</v>
      </c>
    </row>
    <row r="672" spans="1:14" ht="15">
      <c r="A672" s="23" t="s">
        <v>4681</v>
      </c>
      <c r="B672" s="532">
        <v>0</v>
      </c>
      <c r="C672" s="532">
        <v>0</v>
      </c>
      <c r="D672" s="532">
        <v>0</v>
      </c>
      <c r="E672" s="532">
        <v>0</v>
      </c>
      <c r="F672" s="532">
        <v>111</v>
      </c>
      <c r="G672" s="532">
        <v>119</v>
      </c>
      <c r="H672" s="532">
        <v>125</v>
      </c>
      <c r="I672" s="532">
        <v>116</v>
      </c>
      <c r="J672" s="532">
        <v>110</v>
      </c>
      <c r="K672" s="532">
        <v>93</v>
      </c>
      <c r="L672" s="532">
        <v>88</v>
      </c>
      <c r="M672" s="532">
        <v>93</v>
      </c>
      <c r="N672" s="435">
        <f t="shared" si="10"/>
        <v>855</v>
      </c>
    </row>
    <row r="673" spans="1:14" ht="15">
      <c r="A673" s="23" t="s">
        <v>4682</v>
      </c>
      <c r="B673" s="532">
        <v>78</v>
      </c>
      <c r="C673" s="532">
        <v>113</v>
      </c>
      <c r="D673" s="532">
        <v>93</v>
      </c>
      <c r="E673" s="532">
        <v>123</v>
      </c>
      <c r="F673" s="532">
        <v>0</v>
      </c>
      <c r="G673" s="532">
        <v>0</v>
      </c>
      <c r="H673" s="532">
        <v>0</v>
      </c>
      <c r="I673" s="532">
        <v>0</v>
      </c>
      <c r="J673" s="532">
        <v>0</v>
      </c>
      <c r="K673" s="532">
        <v>0</v>
      </c>
      <c r="L673" s="532">
        <v>0</v>
      </c>
      <c r="M673" s="532">
        <v>0</v>
      </c>
      <c r="N673" s="435">
        <f t="shared" si="10"/>
        <v>407</v>
      </c>
    </row>
    <row r="674" spans="1:14" ht="15">
      <c r="A674" s="23" t="s">
        <v>4683</v>
      </c>
      <c r="B674" s="532">
        <v>0</v>
      </c>
      <c r="C674" s="532">
        <v>0</v>
      </c>
      <c r="D674" s="532">
        <v>0</v>
      </c>
      <c r="E674" s="532">
        <v>0</v>
      </c>
      <c r="F674" s="532">
        <v>46</v>
      </c>
      <c r="G674" s="532">
        <v>65</v>
      </c>
      <c r="H674" s="532">
        <v>42</v>
      </c>
      <c r="I674" s="532">
        <v>54</v>
      </c>
      <c r="J674" s="532">
        <v>53</v>
      </c>
      <c r="K674" s="532">
        <v>51</v>
      </c>
      <c r="L674" s="532">
        <v>43</v>
      </c>
      <c r="M674" s="532">
        <v>48</v>
      </c>
      <c r="N674" s="435">
        <f t="shared" si="10"/>
        <v>402</v>
      </c>
    </row>
    <row r="675" spans="1:14" ht="15">
      <c r="A675" s="23" t="s">
        <v>4684</v>
      </c>
      <c r="B675" s="532">
        <v>36</v>
      </c>
      <c r="C675" s="532">
        <v>66</v>
      </c>
      <c r="D675" s="532">
        <v>46</v>
      </c>
      <c r="E675" s="532">
        <v>38</v>
      </c>
      <c r="F675" s="532">
        <v>0</v>
      </c>
      <c r="G675" s="532">
        <v>0</v>
      </c>
      <c r="H675" s="532">
        <v>0</v>
      </c>
      <c r="I675" s="532">
        <v>0</v>
      </c>
      <c r="J675" s="532">
        <v>0</v>
      </c>
      <c r="K675" s="532">
        <v>0</v>
      </c>
      <c r="L675" s="532">
        <v>0</v>
      </c>
      <c r="M675" s="532">
        <v>0</v>
      </c>
      <c r="N675" s="435">
        <f t="shared" si="10"/>
        <v>186</v>
      </c>
    </row>
    <row r="676" spans="1:14" ht="15">
      <c r="A676" s="23" t="s">
        <v>4685</v>
      </c>
      <c r="B676" s="532">
        <v>0</v>
      </c>
      <c r="C676" s="532">
        <v>0</v>
      </c>
      <c r="D676" s="532">
        <v>0</v>
      </c>
      <c r="E676" s="532">
        <v>0</v>
      </c>
      <c r="F676" s="532">
        <v>208</v>
      </c>
      <c r="G676" s="532">
        <v>242</v>
      </c>
      <c r="H676" s="532">
        <v>189</v>
      </c>
      <c r="I676" s="532">
        <v>180</v>
      </c>
      <c r="J676" s="532">
        <v>178</v>
      </c>
      <c r="K676" s="532">
        <v>173</v>
      </c>
      <c r="L676" s="532">
        <v>204</v>
      </c>
      <c r="M676" s="532">
        <v>148</v>
      </c>
      <c r="N676" s="435">
        <f t="shared" si="10"/>
        <v>1522</v>
      </c>
    </row>
    <row r="677" spans="1:14" ht="15">
      <c r="A677" s="23" t="s">
        <v>4686</v>
      </c>
      <c r="B677" s="532">
        <v>97</v>
      </c>
      <c r="C677" s="532">
        <v>88</v>
      </c>
      <c r="D677" s="532">
        <v>83</v>
      </c>
      <c r="E677" s="532">
        <v>95</v>
      </c>
      <c r="F677" s="532">
        <v>0</v>
      </c>
      <c r="G677" s="532">
        <v>0</v>
      </c>
      <c r="H677" s="532">
        <v>0</v>
      </c>
      <c r="I677" s="532">
        <v>0</v>
      </c>
      <c r="J677" s="532">
        <v>0</v>
      </c>
      <c r="K677" s="532">
        <v>0</v>
      </c>
      <c r="L677" s="532">
        <v>0</v>
      </c>
      <c r="M677" s="532">
        <v>0</v>
      </c>
      <c r="N677" s="435">
        <f t="shared" si="10"/>
        <v>363</v>
      </c>
    </row>
    <row r="678" spans="1:14" ht="15">
      <c r="A678" s="23" t="s">
        <v>4687</v>
      </c>
      <c r="B678" s="532">
        <v>93</v>
      </c>
      <c r="C678" s="532">
        <v>105</v>
      </c>
      <c r="D678" s="532">
        <v>98</v>
      </c>
      <c r="E678" s="532">
        <v>99</v>
      </c>
      <c r="F678" s="532">
        <v>0</v>
      </c>
      <c r="G678" s="532">
        <v>0</v>
      </c>
      <c r="H678" s="532">
        <v>0</v>
      </c>
      <c r="I678" s="532">
        <v>0</v>
      </c>
      <c r="J678" s="532">
        <v>0</v>
      </c>
      <c r="K678" s="532">
        <v>0</v>
      </c>
      <c r="L678" s="532">
        <v>0</v>
      </c>
      <c r="M678" s="532">
        <v>0</v>
      </c>
      <c r="N678" s="435">
        <f t="shared" si="10"/>
        <v>395</v>
      </c>
    </row>
    <row r="679" spans="1:14" ht="15">
      <c r="A679" s="23" t="s">
        <v>4688</v>
      </c>
      <c r="B679" s="532">
        <v>0</v>
      </c>
      <c r="C679" s="532">
        <v>0</v>
      </c>
      <c r="D679" s="532">
        <v>0</v>
      </c>
      <c r="E679" s="532">
        <v>0</v>
      </c>
      <c r="F679" s="532">
        <v>295</v>
      </c>
      <c r="G679" s="532">
        <v>344</v>
      </c>
      <c r="H679" s="532">
        <v>333</v>
      </c>
      <c r="I679" s="532">
        <v>327</v>
      </c>
      <c r="J679" s="532">
        <v>304</v>
      </c>
      <c r="K679" s="532">
        <v>313</v>
      </c>
      <c r="L679" s="532">
        <v>321</v>
      </c>
      <c r="M679" s="532">
        <v>333</v>
      </c>
      <c r="N679" s="435">
        <f t="shared" si="10"/>
        <v>2570</v>
      </c>
    </row>
    <row r="680" spans="1:14" ht="15">
      <c r="A680" s="23" t="s">
        <v>4689</v>
      </c>
      <c r="B680" s="532">
        <v>169</v>
      </c>
      <c r="C680" s="532">
        <v>179</v>
      </c>
      <c r="D680" s="532">
        <v>167</v>
      </c>
      <c r="E680" s="532">
        <v>168</v>
      </c>
      <c r="F680" s="532">
        <v>0</v>
      </c>
      <c r="G680" s="532">
        <v>0</v>
      </c>
      <c r="H680" s="532">
        <v>0</v>
      </c>
      <c r="I680" s="532">
        <v>0</v>
      </c>
      <c r="J680" s="532">
        <v>0</v>
      </c>
      <c r="K680" s="532">
        <v>0</v>
      </c>
      <c r="L680" s="532">
        <v>0</v>
      </c>
      <c r="M680" s="532">
        <v>0</v>
      </c>
      <c r="N680" s="435">
        <f t="shared" si="10"/>
        <v>683</v>
      </c>
    </row>
    <row r="681" spans="1:14" ht="15">
      <c r="A681" s="23" t="s">
        <v>4690</v>
      </c>
      <c r="B681" s="532">
        <v>137</v>
      </c>
      <c r="C681" s="532">
        <v>153</v>
      </c>
      <c r="D681" s="532">
        <v>181</v>
      </c>
      <c r="E681" s="532">
        <v>147</v>
      </c>
      <c r="F681" s="532">
        <v>0</v>
      </c>
      <c r="G681" s="532">
        <v>0</v>
      </c>
      <c r="H681" s="532">
        <v>0</v>
      </c>
      <c r="I681" s="532">
        <v>0</v>
      </c>
      <c r="J681" s="532">
        <v>0</v>
      </c>
      <c r="K681" s="532">
        <v>1</v>
      </c>
      <c r="L681" s="532">
        <v>0</v>
      </c>
      <c r="M681" s="532">
        <v>0</v>
      </c>
      <c r="N681" s="435">
        <f t="shared" si="10"/>
        <v>619</v>
      </c>
    </row>
    <row r="682" spans="1:14" ht="15">
      <c r="A682" s="23" t="s">
        <v>4691</v>
      </c>
      <c r="B682" s="532">
        <v>0</v>
      </c>
      <c r="C682" s="532">
        <v>0</v>
      </c>
      <c r="D682" s="532">
        <v>0</v>
      </c>
      <c r="E682" s="532">
        <v>0</v>
      </c>
      <c r="F682" s="532">
        <v>12</v>
      </c>
      <c r="G682" s="532">
        <v>25</v>
      </c>
      <c r="H682" s="532">
        <v>112</v>
      </c>
      <c r="I682" s="532">
        <v>210</v>
      </c>
      <c r="J682" s="532">
        <v>122</v>
      </c>
      <c r="K682" s="532">
        <v>220</v>
      </c>
      <c r="L682" s="532">
        <v>120</v>
      </c>
      <c r="M682" s="532">
        <v>183</v>
      </c>
      <c r="N682" s="435">
        <f t="shared" si="10"/>
        <v>1004</v>
      </c>
    </row>
    <row r="683" spans="1:14" ht="15">
      <c r="A683" s="23" t="s">
        <v>4692</v>
      </c>
      <c r="B683" s="532">
        <v>0</v>
      </c>
      <c r="C683" s="532">
        <v>0</v>
      </c>
      <c r="D683" s="532">
        <v>0</v>
      </c>
      <c r="E683" s="532">
        <v>0</v>
      </c>
      <c r="F683" s="532">
        <v>123</v>
      </c>
      <c r="G683" s="532">
        <v>84</v>
      </c>
      <c r="H683" s="532">
        <v>94</v>
      </c>
      <c r="I683" s="532">
        <v>109</v>
      </c>
      <c r="J683" s="532">
        <v>103</v>
      </c>
      <c r="K683" s="532">
        <v>117</v>
      </c>
      <c r="L683" s="532">
        <v>94</v>
      </c>
      <c r="M683" s="532">
        <v>101</v>
      </c>
      <c r="N683" s="435">
        <f t="shared" si="10"/>
        <v>825</v>
      </c>
    </row>
    <row r="684" spans="1:14" ht="15">
      <c r="A684" s="23" t="s">
        <v>4693</v>
      </c>
      <c r="B684" s="532">
        <v>98</v>
      </c>
      <c r="C684" s="532">
        <v>104</v>
      </c>
      <c r="D684" s="532">
        <v>103</v>
      </c>
      <c r="E684" s="532">
        <v>112</v>
      </c>
      <c r="F684" s="532">
        <v>0</v>
      </c>
      <c r="G684" s="532">
        <v>0</v>
      </c>
      <c r="H684" s="532">
        <v>0</v>
      </c>
      <c r="I684" s="532">
        <v>0</v>
      </c>
      <c r="J684" s="532">
        <v>0</v>
      </c>
      <c r="K684" s="532">
        <v>0</v>
      </c>
      <c r="L684" s="532">
        <v>0</v>
      </c>
      <c r="M684" s="532">
        <v>0</v>
      </c>
      <c r="N684" s="435">
        <f t="shared" si="10"/>
        <v>417</v>
      </c>
    </row>
    <row r="685" spans="1:14" ht="15">
      <c r="A685" s="23" t="s">
        <v>4694</v>
      </c>
      <c r="B685" s="532">
        <v>148</v>
      </c>
      <c r="C685" s="532">
        <v>142</v>
      </c>
      <c r="D685" s="532">
        <v>135</v>
      </c>
      <c r="E685" s="532">
        <v>142</v>
      </c>
      <c r="F685" s="532">
        <v>0</v>
      </c>
      <c r="G685" s="532">
        <v>0</v>
      </c>
      <c r="H685" s="532">
        <v>0</v>
      </c>
      <c r="I685" s="532">
        <v>0</v>
      </c>
      <c r="J685" s="532">
        <v>0</v>
      </c>
      <c r="K685" s="532">
        <v>0</v>
      </c>
      <c r="L685" s="532">
        <v>0</v>
      </c>
      <c r="M685" s="532">
        <v>0</v>
      </c>
      <c r="N685" s="435">
        <f t="shared" si="10"/>
        <v>567</v>
      </c>
    </row>
    <row r="686" spans="1:14" ht="15">
      <c r="A686" s="23" t="s">
        <v>4695</v>
      </c>
      <c r="B686" s="532">
        <v>0</v>
      </c>
      <c r="C686" s="532">
        <v>0</v>
      </c>
      <c r="D686" s="532">
        <v>0</v>
      </c>
      <c r="E686" s="532">
        <v>0</v>
      </c>
      <c r="F686" s="532">
        <v>146</v>
      </c>
      <c r="G686" s="532">
        <v>156</v>
      </c>
      <c r="H686" s="532">
        <v>151</v>
      </c>
      <c r="I686" s="532">
        <v>146</v>
      </c>
      <c r="J686" s="532">
        <v>124</v>
      </c>
      <c r="K686" s="532">
        <v>153</v>
      </c>
      <c r="L686" s="532">
        <v>136</v>
      </c>
      <c r="M686" s="532">
        <v>157</v>
      </c>
      <c r="N686" s="435">
        <f t="shared" si="10"/>
        <v>1169</v>
      </c>
    </row>
    <row r="687" spans="1:14" ht="15">
      <c r="A687" s="23" t="s">
        <v>4696</v>
      </c>
      <c r="B687" s="532">
        <v>115</v>
      </c>
      <c r="C687" s="532">
        <v>144</v>
      </c>
      <c r="D687" s="532">
        <v>125</v>
      </c>
      <c r="E687" s="532">
        <v>136</v>
      </c>
      <c r="F687" s="532">
        <v>0</v>
      </c>
      <c r="G687" s="532">
        <v>0</v>
      </c>
      <c r="H687" s="532">
        <v>0</v>
      </c>
      <c r="I687" s="532">
        <v>0</v>
      </c>
      <c r="J687" s="532">
        <v>0</v>
      </c>
      <c r="K687" s="532">
        <v>0</v>
      </c>
      <c r="L687" s="532">
        <v>0</v>
      </c>
      <c r="M687" s="532">
        <v>0</v>
      </c>
      <c r="N687" s="435">
        <f t="shared" si="10"/>
        <v>520</v>
      </c>
    </row>
    <row r="688" spans="1:14" ht="15">
      <c r="A688" s="23" t="s">
        <v>4697</v>
      </c>
      <c r="B688" s="532">
        <v>0</v>
      </c>
      <c r="C688" s="532">
        <v>0</v>
      </c>
      <c r="D688" s="532">
        <v>0</v>
      </c>
      <c r="E688" s="532">
        <v>0</v>
      </c>
      <c r="F688" s="532">
        <v>139</v>
      </c>
      <c r="G688" s="532">
        <v>142</v>
      </c>
      <c r="H688" s="532">
        <v>125</v>
      </c>
      <c r="I688" s="532">
        <v>148</v>
      </c>
      <c r="J688" s="532">
        <v>139</v>
      </c>
      <c r="K688" s="532">
        <v>104</v>
      </c>
      <c r="L688" s="532">
        <v>114</v>
      </c>
      <c r="M688" s="532">
        <v>134</v>
      </c>
      <c r="N688" s="435">
        <f t="shared" si="10"/>
        <v>1045</v>
      </c>
    </row>
    <row r="689" spans="1:14" ht="15">
      <c r="A689" s="23" t="s">
        <v>4698</v>
      </c>
      <c r="B689" s="532">
        <v>0</v>
      </c>
      <c r="C689" s="532">
        <v>0</v>
      </c>
      <c r="D689" s="532">
        <v>0</v>
      </c>
      <c r="E689" s="532">
        <v>0</v>
      </c>
      <c r="F689" s="532">
        <v>90</v>
      </c>
      <c r="G689" s="532">
        <v>84</v>
      </c>
      <c r="H689" s="532">
        <v>72</v>
      </c>
      <c r="I689" s="532">
        <v>88</v>
      </c>
      <c r="J689" s="532">
        <v>81</v>
      </c>
      <c r="K689" s="532">
        <v>95</v>
      </c>
      <c r="L689" s="532">
        <v>95</v>
      </c>
      <c r="M689" s="532">
        <v>71</v>
      </c>
      <c r="N689" s="435">
        <f t="shared" si="10"/>
        <v>676</v>
      </c>
    </row>
    <row r="690" spans="1:14" ht="15">
      <c r="A690" s="23" t="s">
        <v>4699</v>
      </c>
      <c r="B690" s="532">
        <v>80</v>
      </c>
      <c r="C690" s="532">
        <v>84</v>
      </c>
      <c r="D690" s="532">
        <v>88</v>
      </c>
      <c r="E690" s="532">
        <v>92</v>
      </c>
      <c r="F690" s="532">
        <v>0</v>
      </c>
      <c r="G690" s="532">
        <v>0</v>
      </c>
      <c r="H690" s="532">
        <v>0</v>
      </c>
      <c r="I690" s="532">
        <v>0</v>
      </c>
      <c r="J690" s="532">
        <v>0</v>
      </c>
      <c r="K690" s="532">
        <v>0</v>
      </c>
      <c r="L690" s="532">
        <v>0</v>
      </c>
      <c r="M690" s="532">
        <v>0</v>
      </c>
      <c r="N690" s="435">
        <f t="shared" si="10"/>
        <v>344</v>
      </c>
    </row>
    <row r="691" spans="1:14" ht="15">
      <c r="A691" s="23" t="s">
        <v>4700</v>
      </c>
      <c r="B691" s="532">
        <v>0</v>
      </c>
      <c r="C691" s="532">
        <v>0</v>
      </c>
      <c r="D691" s="532">
        <v>0</v>
      </c>
      <c r="E691" s="532">
        <v>0</v>
      </c>
      <c r="F691" s="532">
        <v>171</v>
      </c>
      <c r="G691" s="532">
        <v>186</v>
      </c>
      <c r="H691" s="532">
        <v>156</v>
      </c>
      <c r="I691" s="532">
        <v>152</v>
      </c>
      <c r="J691" s="532">
        <v>147</v>
      </c>
      <c r="K691" s="532">
        <v>158</v>
      </c>
      <c r="L691" s="532">
        <v>151</v>
      </c>
      <c r="M691" s="532">
        <v>165</v>
      </c>
      <c r="N691" s="435">
        <f t="shared" si="10"/>
        <v>1286</v>
      </c>
    </row>
    <row r="692" spans="1:14" ht="15">
      <c r="A692" s="23" t="s">
        <v>4701</v>
      </c>
      <c r="B692" s="532">
        <v>88</v>
      </c>
      <c r="C692" s="532">
        <v>89</v>
      </c>
      <c r="D692" s="532">
        <v>102</v>
      </c>
      <c r="E692" s="532">
        <v>99</v>
      </c>
      <c r="F692" s="532">
        <v>0</v>
      </c>
      <c r="G692" s="532">
        <v>0</v>
      </c>
      <c r="H692" s="532">
        <v>0</v>
      </c>
      <c r="I692" s="532">
        <v>0</v>
      </c>
      <c r="J692" s="532">
        <v>0</v>
      </c>
      <c r="K692" s="532">
        <v>0</v>
      </c>
      <c r="L692" s="532">
        <v>0</v>
      </c>
      <c r="M692" s="532">
        <v>0</v>
      </c>
      <c r="N692" s="435">
        <f t="shared" si="10"/>
        <v>378</v>
      </c>
    </row>
    <row r="693" spans="1:14" ht="15">
      <c r="A693" s="23" t="s">
        <v>4702</v>
      </c>
      <c r="B693" s="532">
        <v>0</v>
      </c>
      <c r="C693" s="532">
        <v>0</v>
      </c>
      <c r="D693" s="532">
        <v>0</v>
      </c>
      <c r="E693" s="532">
        <v>0</v>
      </c>
      <c r="F693" s="532">
        <v>152</v>
      </c>
      <c r="G693" s="532">
        <v>162</v>
      </c>
      <c r="H693" s="532">
        <v>121</v>
      </c>
      <c r="I693" s="532">
        <v>151</v>
      </c>
      <c r="J693" s="532">
        <v>154</v>
      </c>
      <c r="K693" s="532">
        <v>154</v>
      </c>
      <c r="L693" s="532">
        <v>148</v>
      </c>
      <c r="M693" s="532">
        <v>117</v>
      </c>
      <c r="N693" s="435">
        <f t="shared" si="10"/>
        <v>1159</v>
      </c>
    </row>
    <row r="694" spans="1:14" ht="15">
      <c r="A694" s="23" t="s">
        <v>4703</v>
      </c>
      <c r="B694" s="532">
        <v>111</v>
      </c>
      <c r="C694" s="532">
        <v>132</v>
      </c>
      <c r="D694" s="532">
        <v>128</v>
      </c>
      <c r="E694" s="532">
        <v>104</v>
      </c>
      <c r="F694" s="532">
        <v>0</v>
      </c>
      <c r="G694" s="532">
        <v>0</v>
      </c>
      <c r="H694" s="532">
        <v>0</v>
      </c>
      <c r="I694" s="532">
        <v>0</v>
      </c>
      <c r="J694" s="532">
        <v>0</v>
      </c>
      <c r="K694" s="532">
        <v>0</v>
      </c>
      <c r="L694" s="532">
        <v>0</v>
      </c>
      <c r="M694" s="532">
        <v>0</v>
      </c>
      <c r="N694" s="435">
        <f t="shared" si="10"/>
        <v>475</v>
      </c>
    </row>
    <row r="695" spans="1:14" ht="15">
      <c r="A695" s="23" t="s">
        <v>10862</v>
      </c>
      <c r="B695" s="532">
        <v>94</v>
      </c>
      <c r="C695" s="532">
        <v>102</v>
      </c>
      <c r="D695" s="532">
        <v>82</v>
      </c>
      <c r="E695" s="532">
        <v>95</v>
      </c>
      <c r="F695" s="532">
        <v>0</v>
      </c>
      <c r="G695" s="532">
        <v>0</v>
      </c>
      <c r="H695" s="532">
        <v>0</v>
      </c>
      <c r="I695" s="532">
        <v>0</v>
      </c>
      <c r="J695" s="532">
        <v>0</v>
      </c>
      <c r="K695" s="532">
        <v>0</v>
      </c>
      <c r="L695" s="532">
        <v>0</v>
      </c>
      <c r="M695" s="532">
        <v>0</v>
      </c>
      <c r="N695" s="435">
        <f t="shared" si="10"/>
        <v>373</v>
      </c>
    </row>
    <row r="696" spans="1:14" ht="15">
      <c r="A696" s="23" t="s">
        <v>4704</v>
      </c>
      <c r="B696" s="532">
        <v>11</v>
      </c>
      <c r="C696" s="532">
        <v>5</v>
      </c>
      <c r="D696" s="532">
        <v>7</v>
      </c>
      <c r="E696" s="532">
        <v>6</v>
      </c>
      <c r="F696" s="532">
        <v>0</v>
      </c>
      <c r="G696" s="532">
        <v>0</v>
      </c>
      <c r="H696" s="532">
        <v>0</v>
      </c>
      <c r="I696" s="532">
        <v>0</v>
      </c>
      <c r="J696" s="532">
        <v>0</v>
      </c>
      <c r="K696" s="532">
        <v>0</v>
      </c>
      <c r="L696" s="532">
        <v>0</v>
      </c>
      <c r="M696" s="532">
        <v>0</v>
      </c>
      <c r="N696" s="435">
        <f t="shared" si="10"/>
        <v>29</v>
      </c>
    </row>
    <row r="697" spans="1:14" ht="15">
      <c r="A697" s="23" t="s">
        <v>4705</v>
      </c>
      <c r="B697" s="532">
        <v>422</v>
      </c>
      <c r="C697" s="532">
        <v>347</v>
      </c>
      <c r="D697" s="532">
        <v>450</v>
      </c>
      <c r="E697" s="532">
        <v>423</v>
      </c>
      <c r="F697" s="532">
        <v>616</v>
      </c>
      <c r="G697" s="532">
        <v>507</v>
      </c>
      <c r="H697" s="532">
        <v>522</v>
      </c>
      <c r="I697" s="532">
        <v>451</v>
      </c>
      <c r="J697" s="532">
        <v>576</v>
      </c>
      <c r="K697" s="532">
        <v>367</v>
      </c>
      <c r="L697" s="532">
        <v>545</v>
      </c>
      <c r="M697" s="532">
        <v>375</v>
      </c>
      <c r="N697" s="435">
        <f t="shared" si="10"/>
        <v>5601</v>
      </c>
    </row>
    <row r="698" spans="1:14" ht="15">
      <c r="A698" s="23" t="s">
        <v>4706</v>
      </c>
      <c r="B698" s="532">
        <v>18</v>
      </c>
      <c r="C698" s="532">
        <v>19</v>
      </c>
      <c r="D698" s="532">
        <v>28</v>
      </c>
      <c r="E698" s="532">
        <v>31</v>
      </c>
      <c r="F698" s="532">
        <v>47</v>
      </c>
      <c r="G698" s="532">
        <v>45</v>
      </c>
      <c r="H698" s="532">
        <v>42</v>
      </c>
      <c r="I698" s="532">
        <v>29</v>
      </c>
      <c r="J698" s="532">
        <v>40</v>
      </c>
      <c r="K698" s="532">
        <v>19</v>
      </c>
      <c r="L698" s="532">
        <v>25</v>
      </c>
      <c r="M698" s="532">
        <v>14</v>
      </c>
      <c r="N698" s="435">
        <f t="shared" si="10"/>
        <v>357</v>
      </c>
    </row>
    <row r="699" spans="1:14" ht="15">
      <c r="A699" s="23" t="s">
        <v>4707</v>
      </c>
      <c r="B699" s="532">
        <v>82</v>
      </c>
      <c r="C699" s="532">
        <v>106</v>
      </c>
      <c r="D699" s="532">
        <v>97</v>
      </c>
      <c r="E699" s="532">
        <v>94</v>
      </c>
      <c r="F699" s="532">
        <v>0</v>
      </c>
      <c r="G699" s="532">
        <v>0</v>
      </c>
      <c r="H699" s="532">
        <v>0</v>
      </c>
      <c r="I699" s="532">
        <v>0</v>
      </c>
      <c r="J699" s="532">
        <v>0</v>
      </c>
      <c r="K699" s="532">
        <v>0</v>
      </c>
      <c r="L699" s="532">
        <v>0</v>
      </c>
      <c r="M699" s="532">
        <v>0</v>
      </c>
      <c r="N699" s="435">
        <f t="shared" si="10"/>
        <v>379</v>
      </c>
    </row>
    <row r="700" spans="1:14" ht="15">
      <c r="A700" s="23" t="s">
        <v>4708</v>
      </c>
      <c r="B700" s="532">
        <v>110</v>
      </c>
      <c r="C700" s="532">
        <v>120</v>
      </c>
      <c r="D700" s="532">
        <v>105</v>
      </c>
      <c r="E700" s="532">
        <v>112</v>
      </c>
      <c r="F700" s="532">
        <v>0</v>
      </c>
      <c r="G700" s="532">
        <v>0</v>
      </c>
      <c r="H700" s="532">
        <v>0</v>
      </c>
      <c r="I700" s="532">
        <v>0</v>
      </c>
      <c r="J700" s="532">
        <v>0</v>
      </c>
      <c r="K700" s="532">
        <v>0</v>
      </c>
      <c r="L700" s="532">
        <v>0</v>
      </c>
      <c r="M700" s="532">
        <v>0</v>
      </c>
      <c r="N700" s="435">
        <f t="shared" si="10"/>
        <v>447</v>
      </c>
    </row>
    <row r="701" spans="1:14" ht="15">
      <c r="A701" s="23" t="s">
        <v>4709</v>
      </c>
      <c r="B701" s="532">
        <v>0</v>
      </c>
      <c r="C701" s="532">
        <v>0</v>
      </c>
      <c r="D701" s="532">
        <v>0</v>
      </c>
      <c r="E701" s="532">
        <v>0</v>
      </c>
      <c r="F701" s="532">
        <v>194</v>
      </c>
      <c r="G701" s="532">
        <v>207</v>
      </c>
      <c r="H701" s="532">
        <v>181</v>
      </c>
      <c r="I701" s="532">
        <v>238</v>
      </c>
      <c r="J701" s="532">
        <v>210</v>
      </c>
      <c r="K701" s="532">
        <v>223</v>
      </c>
      <c r="L701" s="532">
        <v>186</v>
      </c>
      <c r="M701" s="532">
        <v>233</v>
      </c>
      <c r="N701" s="435">
        <f t="shared" si="10"/>
        <v>1672</v>
      </c>
    </row>
    <row r="702" spans="1:14" ht="15">
      <c r="A702" s="23" t="s">
        <v>4710</v>
      </c>
      <c r="B702" s="532">
        <v>0</v>
      </c>
      <c r="C702" s="532">
        <v>0</v>
      </c>
      <c r="D702" s="532">
        <v>0</v>
      </c>
      <c r="E702" s="532">
        <v>0</v>
      </c>
      <c r="F702" s="532">
        <v>172</v>
      </c>
      <c r="G702" s="532">
        <v>190</v>
      </c>
      <c r="H702" s="532">
        <v>146</v>
      </c>
      <c r="I702" s="532">
        <v>166</v>
      </c>
      <c r="J702" s="532">
        <v>179</v>
      </c>
      <c r="K702" s="532">
        <v>166</v>
      </c>
      <c r="L702" s="532">
        <v>157</v>
      </c>
      <c r="M702" s="532">
        <v>181</v>
      </c>
      <c r="N702" s="435">
        <f t="shared" si="10"/>
        <v>1357</v>
      </c>
    </row>
    <row r="703" spans="1:14" ht="15">
      <c r="A703" s="23" t="s">
        <v>4711</v>
      </c>
      <c r="B703" s="532">
        <v>113</v>
      </c>
      <c r="C703" s="532">
        <v>123</v>
      </c>
      <c r="D703" s="532">
        <v>127</v>
      </c>
      <c r="E703" s="532">
        <v>113</v>
      </c>
      <c r="F703" s="532">
        <v>0</v>
      </c>
      <c r="G703" s="532">
        <v>0</v>
      </c>
      <c r="H703" s="532">
        <v>0</v>
      </c>
      <c r="I703" s="532">
        <v>0</v>
      </c>
      <c r="J703" s="532">
        <v>0</v>
      </c>
      <c r="K703" s="532">
        <v>0</v>
      </c>
      <c r="L703" s="532">
        <v>0</v>
      </c>
      <c r="M703" s="532">
        <v>0</v>
      </c>
      <c r="N703" s="435">
        <f t="shared" si="10"/>
        <v>476</v>
      </c>
    </row>
    <row r="704" spans="1:14" ht="15">
      <c r="A704" s="23" t="s">
        <v>4712</v>
      </c>
      <c r="B704" s="532">
        <v>111</v>
      </c>
      <c r="C704" s="532">
        <v>122</v>
      </c>
      <c r="D704" s="532">
        <v>123</v>
      </c>
      <c r="E704" s="532">
        <v>122</v>
      </c>
      <c r="F704" s="532">
        <v>0</v>
      </c>
      <c r="G704" s="532">
        <v>0</v>
      </c>
      <c r="H704" s="532">
        <v>0</v>
      </c>
      <c r="I704" s="532">
        <v>0</v>
      </c>
      <c r="J704" s="532">
        <v>0</v>
      </c>
      <c r="K704" s="532">
        <v>0</v>
      </c>
      <c r="L704" s="532">
        <v>0</v>
      </c>
      <c r="M704" s="532">
        <v>0</v>
      </c>
      <c r="N704" s="435">
        <f t="shared" si="10"/>
        <v>478</v>
      </c>
    </row>
    <row r="705" spans="1:14" ht="15">
      <c r="A705" s="23" t="s">
        <v>4713</v>
      </c>
      <c r="B705" s="532">
        <v>0</v>
      </c>
      <c r="C705" s="532">
        <v>0</v>
      </c>
      <c r="D705" s="532">
        <v>0</v>
      </c>
      <c r="E705" s="532">
        <v>0</v>
      </c>
      <c r="F705" s="532">
        <v>148</v>
      </c>
      <c r="G705" s="532">
        <v>127</v>
      </c>
      <c r="H705" s="532">
        <v>120</v>
      </c>
      <c r="I705" s="532">
        <v>133</v>
      </c>
      <c r="J705" s="532">
        <v>109</v>
      </c>
      <c r="K705" s="532">
        <v>127</v>
      </c>
      <c r="L705" s="532">
        <v>99</v>
      </c>
      <c r="M705" s="532">
        <v>128</v>
      </c>
      <c r="N705" s="435">
        <f t="shared" si="10"/>
        <v>991</v>
      </c>
    </row>
    <row r="706" spans="1:14" ht="15">
      <c r="A706" s="23" t="s">
        <v>4714</v>
      </c>
      <c r="B706" s="532">
        <v>0</v>
      </c>
      <c r="C706" s="532">
        <v>0</v>
      </c>
      <c r="D706" s="532">
        <v>2</v>
      </c>
      <c r="E706" s="532">
        <v>2</v>
      </c>
      <c r="F706" s="532">
        <v>146</v>
      </c>
      <c r="G706" s="532">
        <v>128</v>
      </c>
      <c r="H706" s="532">
        <v>138</v>
      </c>
      <c r="I706" s="532">
        <v>157</v>
      </c>
      <c r="J706" s="532">
        <v>149</v>
      </c>
      <c r="K706" s="532">
        <v>131</v>
      </c>
      <c r="L706" s="532">
        <v>133</v>
      </c>
      <c r="M706" s="532">
        <v>156</v>
      </c>
      <c r="N706" s="435">
        <f t="shared" si="10"/>
        <v>1142</v>
      </c>
    </row>
    <row r="707" spans="1:14" ht="15">
      <c r="A707" s="23" t="s">
        <v>4715</v>
      </c>
      <c r="B707" s="532">
        <v>137</v>
      </c>
      <c r="C707" s="532">
        <v>139</v>
      </c>
      <c r="D707" s="532">
        <v>147</v>
      </c>
      <c r="E707" s="532">
        <v>131</v>
      </c>
      <c r="F707" s="532">
        <v>0</v>
      </c>
      <c r="G707" s="532">
        <v>0</v>
      </c>
      <c r="H707" s="532">
        <v>0</v>
      </c>
      <c r="I707" s="532">
        <v>0</v>
      </c>
      <c r="J707" s="532">
        <v>0</v>
      </c>
      <c r="K707" s="532">
        <v>0</v>
      </c>
      <c r="L707" s="532">
        <v>0</v>
      </c>
      <c r="M707" s="532">
        <v>0</v>
      </c>
      <c r="N707" s="435">
        <f t="shared" si="10"/>
        <v>554</v>
      </c>
    </row>
    <row r="708" spans="1:14" ht="15">
      <c r="A708" s="23" t="s">
        <v>4716</v>
      </c>
      <c r="B708" s="532">
        <v>0</v>
      </c>
      <c r="C708" s="532">
        <v>0</v>
      </c>
      <c r="D708" s="532">
        <v>0</v>
      </c>
      <c r="E708" s="532">
        <v>0</v>
      </c>
      <c r="F708" s="532">
        <v>29</v>
      </c>
      <c r="G708" s="532">
        <v>51</v>
      </c>
      <c r="H708" s="532">
        <v>32</v>
      </c>
      <c r="I708" s="532">
        <v>33</v>
      </c>
      <c r="J708" s="532">
        <v>43</v>
      </c>
      <c r="K708" s="532">
        <v>41</v>
      </c>
      <c r="L708" s="532">
        <v>34</v>
      </c>
      <c r="M708" s="532">
        <v>41</v>
      </c>
      <c r="N708" s="435">
        <f t="shared" si="10"/>
        <v>304</v>
      </c>
    </row>
    <row r="709" spans="1:14" ht="15">
      <c r="A709" s="23" t="s">
        <v>4717</v>
      </c>
      <c r="B709" s="532">
        <v>37</v>
      </c>
      <c r="C709" s="532">
        <v>53</v>
      </c>
      <c r="D709" s="532">
        <v>30</v>
      </c>
      <c r="E709" s="532">
        <v>49</v>
      </c>
      <c r="F709" s="532">
        <v>0</v>
      </c>
      <c r="G709" s="532">
        <v>0</v>
      </c>
      <c r="H709" s="532">
        <v>0</v>
      </c>
      <c r="I709" s="532">
        <v>0</v>
      </c>
      <c r="J709" s="532">
        <v>0</v>
      </c>
      <c r="K709" s="532">
        <v>0</v>
      </c>
      <c r="L709" s="532">
        <v>0</v>
      </c>
      <c r="M709" s="532">
        <v>0</v>
      </c>
      <c r="N709" s="435">
        <f t="shared" ref="N709:N772" si="11">SUM(B709:M709)</f>
        <v>169</v>
      </c>
    </row>
    <row r="710" spans="1:14" ht="15">
      <c r="A710" s="23" t="s">
        <v>4718</v>
      </c>
      <c r="B710" s="532">
        <v>0</v>
      </c>
      <c r="C710" s="532">
        <v>0</v>
      </c>
      <c r="D710" s="532">
        <v>0</v>
      </c>
      <c r="E710" s="532">
        <v>0</v>
      </c>
      <c r="F710" s="532">
        <v>188</v>
      </c>
      <c r="G710" s="532">
        <v>219</v>
      </c>
      <c r="H710" s="532">
        <v>159</v>
      </c>
      <c r="I710" s="532">
        <v>154</v>
      </c>
      <c r="J710" s="532">
        <v>94</v>
      </c>
      <c r="K710" s="532">
        <v>123</v>
      </c>
      <c r="L710" s="532">
        <v>110</v>
      </c>
      <c r="M710" s="532">
        <v>118</v>
      </c>
      <c r="N710" s="435">
        <f t="shared" si="11"/>
        <v>1165</v>
      </c>
    </row>
    <row r="711" spans="1:14" ht="15">
      <c r="A711" s="23" t="s">
        <v>4719</v>
      </c>
      <c r="B711" s="532">
        <v>85</v>
      </c>
      <c r="C711" s="532">
        <v>108</v>
      </c>
      <c r="D711" s="532">
        <v>92</v>
      </c>
      <c r="E711" s="532">
        <v>110</v>
      </c>
      <c r="F711" s="532">
        <v>0</v>
      </c>
      <c r="G711" s="532">
        <v>0</v>
      </c>
      <c r="H711" s="532">
        <v>0</v>
      </c>
      <c r="I711" s="532">
        <v>0</v>
      </c>
      <c r="J711" s="532">
        <v>0</v>
      </c>
      <c r="K711" s="532">
        <v>0</v>
      </c>
      <c r="L711" s="532">
        <v>0</v>
      </c>
      <c r="M711" s="532">
        <v>0</v>
      </c>
      <c r="N711" s="435">
        <f t="shared" si="11"/>
        <v>395</v>
      </c>
    </row>
    <row r="712" spans="1:14" ht="15">
      <c r="A712" s="23" t="s">
        <v>4720</v>
      </c>
      <c r="B712" s="532">
        <v>37</v>
      </c>
      <c r="C712" s="532">
        <v>15</v>
      </c>
      <c r="D712" s="532">
        <v>30</v>
      </c>
      <c r="E712" s="532">
        <v>20</v>
      </c>
      <c r="F712" s="532">
        <v>0</v>
      </c>
      <c r="G712" s="532">
        <v>0</v>
      </c>
      <c r="H712" s="532">
        <v>0</v>
      </c>
      <c r="I712" s="532">
        <v>0</v>
      </c>
      <c r="J712" s="532">
        <v>0</v>
      </c>
      <c r="K712" s="532">
        <v>0</v>
      </c>
      <c r="L712" s="532">
        <v>0</v>
      </c>
      <c r="M712" s="532">
        <v>0</v>
      </c>
      <c r="N712" s="435">
        <f t="shared" si="11"/>
        <v>102</v>
      </c>
    </row>
    <row r="713" spans="1:14" ht="15">
      <c r="A713" s="23" t="s">
        <v>4721</v>
      </c>
      <c r="B713" s="532">
        <v>0</v>
      </c>
      <c r="C713" s="532">
        <v>0</v>
      </c>
      <c r="D713" s="532">
        <v>0</v>
      </c>
      <c r="E713" s="532">
        <v>0</v>
      </c>
      <c r="F713" s="532">
        <v>48</v>
      </c>
      <c r="G713" s="532">
        <v>27</v>
      </c>
      <c r="H713" s="532">
        <v>59</v>
      </c>
      <c r="I713" s="532">
        <v>33</v>
      </c>
      <c r="J713" s="532">
        <v>47</v>
      </c>
      <c r="K713" s="532">
        <v>33</v>
      </c>
      <c r="L713" s="532">
        <v>48</v>
      </c>
      <c r="M713" s="532">
        <v>37</v>
      </c>
      <c r="N713" s="435">
        <f t="shared" si="11"/>
        <v>332</v>
      </c>
    </row>
    <row r="714" spans="1:14" ht="15">
      <c r="A714" s="23" t="s">
        <v>10814</v>
      </c>
      <c r="B714" s="532">
        <v>98</v>
      </c>
      <c r="C714" s="532">
        <v>106</v>
      </c>
      <c r="D714" s="532">
        <v>76</v>
      </c>
      <c r="E714" s="532">
        <v>83</v>
      </c>
      <c r="F714" s="532">
        <v>0</v>
      </c>
      <c r="G714" s="532">
        <v>0</v>
      </c>
      <c r="H714" s="532">
        <v>0</v>
      </c>
      <c r="I714" s="532">
        <v>0</v>
      </c>
      <c r="J714" s="532">
        <v>0</v>
      </c>
      <c r="K714" s="532">
        <v>0</v>
      </c>
      <c r="L714" s="532">
        <v>0</v>
      </c>
      <c r="M714" s="532">
        <v>0</v>
      </c>
      <c r="N714" s="435">
        <f t="shared" si="11"/>
        <v>363</v>
      </c>
    </row>
    <row r="715" spans="1:14" ht="15">
      <c r="A715" s="23" t="s">
        <v>10815</v>
      </c>
      <c r="B715" s="532">
        <v>25</v>
      </c>
      <c r="C715" s="532">
        <v>29</v>
      </c>
      <c r="D715" s="532">
        <v>24</v>
      </c>
      <c r="E715" s="532">
        <v>40</v>
      </c>
      <c r="F715" s="532">
        <v>0</v>
      </c>
      <c r="G715" s="532">
        <v>0</v>
      </c>
      <c r="H715" s="532">
        <v>0</v>
      </c>
      <c r="I715" s="532">
        <v>0</v>
      </c>
      <c r="J715" s="532">
        <v>0</v>
      </c>
      <c r="K715" s="532">
        <v>0</v>
      </c>
      <c r="L715" s="532">
        <v>0</v>
      </c>
      <c r="M715" s="532">
        <v>0</v>
      </c>
      <c r="N715" s="435">
        <f t="shared" si="11"/>
        <v>118</v>
      </c>
    </row>
    <row r="716" spans="1:14" ht="15">
      <c r="A716" s="23" t="s">
        <v>10816</v>
      </c>
      <c r="B716" s="532">
        <v>1</v>
      </c>
      <c r="C716" s="532">
        <v>0</v>
      </c>
      <c r="D716" s="532">
        <v>2</v>
      </c>
      <c r="E716" s="532">
        <v>1</v>
      </c>
      <c r="F716" s="532">
        <v>0</v>
      </c>
      <c r="G716" s="532">
        <v>0</v>
      </c>
      <c r="H716" s="532">
        <v>0</v>
      </c>
      <c r="I716" s="532">
        <v>0</v>
      </c>
      <c r="J716" s="532">
        <v>0</v>
      </c>
      <c r="K716" s="532">
        <v>0</v>
      </c>
      <c r="L716" s="532">
        <v>0</v>
      </c>
      <c r="M716" s="532">
        <v>0</v>
      </c>
      <c r="N716" s="435">
        <f t="shared" si="11"/>
        <v>4</v>
      </c>
    </row>
    <row r="717" spans="1:14" ht="15">
      <c r="A717" s="23" t="s">
        <v>4722</v>
      </c>
      <c r="B717" s="532">
        <v>0</v>
      </c>
      <c r="C717" s="532">
        <v>0</v>
      </c>
      <c r="D717" s="532">
        <v>0</v>
      </c>
      <c r="E717" s="532">
        <v>0</v>
      </c>
      <c r="F717" s="532">
        <v>142</v>
      </c>
      <c r="G717" s="532">
        <v>158</v>
      </c>
      <c r="H717" s="532">
        <v>135</v>
      </c>
      <c r="I717" s="532">
        <v>157</v>
      </c>
      <c r="J717" s="532">
        <v>132</v>
      </c>
      <c r="K717" s="532">
        <v>145</v>
      </c>
      <c r="L717" s="532">
        <v>152</v>
      </c>
      <c r="M717" s="532">
        <v>153</v>
      </c>
      <c r="N717" s="435">
        <f t="shared" si="11"/>
        <v>1174</v>
      </c>
    </row>
    <row r="718" spans="1:14" ht="15">
      <c r="A718" s="23" t="s">
        <v>4723</v>
      </c>
      <c r="B718" s="532">
        <v>136</v>
      </c>
      <c r="C718" s="532">
        <v>160</v>
      </c>
      <c r="D718" s="532">
        <v>144</v>
      </c>
      <c r="E718" s="532">
        <v>140</v>
      </c>
      <c r="F718" s="532">
        <v>0</v>
      </c>
      <c r="G718" s="532">
        <v>0</v>
      </c>
      <c r="H718" s="532">
        <v>0</v>
      </c>
      <c r="I718" s="532">
        <v>0</v>
      </c>
      <c r="J718" s="532">
        <v>0</v>
      </c>
      <c r="K718" s="532">
        <v>0</v>
      </c>
      <c r="L718" s="532">
        <v>0</v>
      </c>
      <c r="M718" s="532">
        <v>0</v>
      </c>
      <c r="N718" s="435">
        <f t="shared" si="11"/>
        <v>580</v>
      </c>
    </row>
    <row r="719" spans="1:14" ht="15">
      <c r="A719" s="23" t="s">
        <v>4724</v>
      </c>
      <c r="B719" s="532">
        <v>0</v>
      </c>
      <c r="C719" s="532">
        <v>3</v>
      </c>
      <c r="D719" s="532">
        <v>0</v>
      </c>
      <c r="E719" s="532">
        <v>2</v>
      </c>
      <c r="F719" s="532">
        <v>0</v>
      </c>
      <c r="G719" s="532">
        <v>1</v>
      </c>
      <c r="H719" s="532">
        <v>0</v>
      </c>
      <c r="I719" s="532">
        <v>0</v>
      </c>
      <c r="J719" s="532">
        <v>1</v>
      </c>
      <c r="K719" s="532">
        <v>4</v>
      </c>
      <c r="L719" s="532">
        <v>1</v>
      </c>
      <c r="M719" s="532">
        <v>2</v>
      </c>
      <c r="N719" s="435">
        <f t="shared" si="11"/>
        <v>14</v>
      </c>
    </row>
    <row r="720" spans="1:14" ht="15">
      <c r="A720" s="23" t="s">
        <v>4725</v>
      </c>
      <c r="B720" s="532">
        <v>92</v>
      </c>
      <c r="C720" s="532">
        <v>104</v>
      </c>
      <c r="D720" s="532">
        <v>70</v>
      </c>
      <c r="E720" s="532">
        <v>97</v>
      </c>
      <c r="F720" s="532">
        <v>0</v>
      </c>
      <c r="G720" s="532">
        <v>0</v>
      </c>
      <c r="H720" s="532">
        <v>0</v>
      </c>
      <c r="I720" s="532">
        <v>0</v>
      </c>
      <c r="J720" s="532">
        <v>0</v>
      </c>
      <c r="K720" s="532">
        <v>0</v>
      </c>
      <c r="L720" s="532">
        <v>0</v>
      </c>
      <c r="M720" s="532">
        <v>0</v>
      </c>
      <c r="N720" s="435">
        <f t="shared" si="11"/>
        <v>363</v>
      </c>
    </row>
    <row r="721" spans="1:14" ht="15">
      <c r="A721" s="23" t="s">
        <v>10825</v>
      </c>
      <c r="B721" s="532">
        <v>1</v>
      </c>
      <c r="C721" s="532">
        <v>0</v>
      </c>
      <c r="D721" s="532">
        <v>0</v>
      </c>
      <c r="E721" s="532">
        <v>0</v>
      </c>
      <c r="F721" s="532">
        <v>0</v>
      </c>
      <c r="G721" s="532">
        <v>0</v>
      </c>
      <c r="H721" s="532">
        <v>0</v>
      </c>
      <c r="I721" s="532">
        <v>0</v>
      </c>
      <c r="J721" s="532">
        <v>0</v>
      </c>
      <c r="K721" s="532">
        <v>0</v>
      </c>
      <c r="L721" s="532">
        <v>0</v>
      </c>
      <c r="M721" s="532">
        <v>0</v>
      </c>
      <c r="N721" s="435">
        <f t="shared" si="11"/>
        <v>1</v>
      </c>
    </row>
    <row r="722" spans="1:14" ht="15">
      <c r="A722" s="23" t="s">
        <v>4726</v>
      </c>
      <c r="B722" s="532">
        <v>0</v>
      </c>
      <c r="C722" s="532">
        <v>0</v>
      </c>
      <c r="D722" s="532">
        <v>0</v>
      </c>
      <c r="E722" s="532">
        <v>0</v>
      </c>
      <c r="F722" s="532">
        <v>72</v>
      </c>
      <c r="G722" s="532">
        <v>92</v>
      </c>
      <c r="H722" s="532">
        <v>72</v>
      </c>
      <c r="I722" s="532">
        <v>97</v>
      </c>
      <c r="J722" s="532">
        <v>91</v>
      </c>
      <c r="K722" s="532">
        <v>77</v>
      </c>
      <c r="L722" s="532">
        <v>71</v>
      </c>
      <c r="M722" s="532">
        <v>75</v>
      </c>
      <c r="N722" s="435">
        <f t="shared" si="11"/>
        <v>647</v>
      </c>
    </row>
    <row r="723" spans="1:14" ht="15">
      <c r="A723" s="23" t="s">
        <v>4727</v>
      </c>
      <c r="B723" s="532">
        <v>0</v>
      </c>
      <c r="C723" s="532">
        <v>0</v>
      </c>
      <c r="D723" s="532">
        <v>0</v>
      </c>
      <c r="E723" s="532">
        <v>0</v>
      </c>
      <c r="F723" s="532">
        <v>30</v>
      </c>
      <c r="G723" s="532">
        <v>42</v>
      </c>
      <c r="H723" s="532">
        <v>25</v>
      </c>
      <c r="I723" s="532">
        <v>24</v>
      </c>
      <c r="J723" s="532">
        <v>38</v>
      </c>
      <c r="K723" s="532">
        <v>27</v>
      </c>
      <c r="L723" s="532">
        <v>35</v>
      </c>
      <c r="M723" s="532">
        <v>35</v>
      </c>
      <c r="N723" s="435">
        <f t="shared" si="11"/>
        <v>256</v>
      </c>
    </row>
    <row r="724" spans="1:14" ht="15">
      <c r="A724" s="23" t="s">
        <v>4728</v>
      </c>
      <c r="B724" s="532">
        <v>26</v>
      </c>
      <c r="C724" s="532">
        <v>27</v>
      </c>
      <c r="D724" s="532">
        <v>38</v>
      </c>
      <c r="E724" s="532">
        <v>41</v>
      </c>
      <c r="F724" s="532">
        <v>0</v>
      </c>
      <c r="G724" s="532">
        <v>0</v>
      </c>
      <c r="H724" s="532">
        <v>0</v>
      </c>
      <c r="I724" s="532">
        <v>0</v>
      </c>
      <c r="J724" s="532">
        <v>0</v>
      </c>
      <c r="K724" s="532">
        <v>0</v>
      </c>
      <c r="L724" s="532">
        <v>0</v>
      </c>
      <c r="M724" s="532">
        <v>0</v>
      </c>
      <c r="N724" s="435">
        <f t="shared" si="11"/>
        <v>132</v>
      </c>
    </row>
    <row r="725" spans="1:14" ht="15">
      <c r="A725" s="23" t="s">
        <v>10802</v>
      </c>
      <c r="B725" s="532">
        <v>0</v>
      </c>
      <c r="C725" s="532">
        <v>0</v>
      </c>
      <c r="D725" s="532">
        <v>0</v>
      </c>
      <c r="E725" s="532">
        <v>0</v>
      </c>
      <c r="F725" s="532">
        <v>26</v>
      </c>
      <c r="G725" s="532">
        <v>16</v>
      </c>
      <c r="H725" s="532">
        <v>35</v>
      </c>
      <c r="I725" s="532">
        <v>12</v>
      </c>
      <c r="J725" s="532">
        <v>32</v>
      </c>
      <c r="K725" s="532">
        <v>14</v>
      </c>
      <c r="L725" s="532">
        <v>28</v>
      </c>
      <c r="M725" s="532">
        <v>15</v>
      </c>
      <c r="N725" s="435">
        <f t="shared" si="11"/>
        <v>178</v>
      </c>
    </row>
    <row r="726" spans="1:14" ht="15">
      <c r="A726" s="23" t="s">
        <v>4729</v>
      </c>
      <c r="B726" s="532">
        <v>46</v>
      </c>
      <c r="C726" s="532">
        <v>50</v>
      </c>
      <c r="D726" s="532">
        <v>54</v>
      </c>
      <c r="E726" s="532">
        <v>48</v>
      </c>
      <c r="F726" s="532">
        <v>51</v>
      </c>
      <c r="G726" s="532">
        <v>52</v>
      </c>
      <c r="H726" s="532">
        <v>43</v>
      </c>
      <c r="I726" s="532">
        <v>48</v>
      </c>
      <c r="J726" s="532">
        <v>47</v>
      </c>
      <c r="K726" s="532">
        <v>42</v>
      </c>
      <c r="L726" s="532">
        <v>35</v>
      </c>
      <c r="M726" s="532">
        <v>35</v>
      </c>
      <c r="N726" s="435">
        <f t="shared" si="11"/>
        <v>551</v>
      </c>
    </row>
    <row r="727" spans="1:14" ht="15">
      <c r="A727" s="23" t="s">
        <v>4730</v>
      </c>
      <c r="B727" s="532">
        <v>99</v>
      </c>
      <c r="C727" s="532">
        <v>108</v>
      </c>
      <c r="D727" s="532">
        <v>95</v>
      </c>
      <c r="E727" s="532">
        <v>114</v>
      </c>
      <c r="F727" s="532">
        <v>0</v>
      </c>
      <c r="G727" s="532">
        <v>0</v>
      </c>
      <c r="H727" s="532">
        <v>0</v>
      </c>
      <c r="I727" s="532">
        <v>0</v>
      </c>
      <c r="J727" s="532">
        <v>0</v>
      </c>
      <c r="K727" s="532">
        <v>0</v>
      </c>
      <c r="L727" s="532">
        <v>0</v>
      </c>
      <c r="M727" s="532">
        <v>0</v>
      </c>
      <c r="N727" s="435">
        <f t="shared" si="11"/>
        <v>416</v>
      </c>
    </row>
    <row r="728" spans="1:14" ht="15">
      <c r="A728" s="23" t="s">
        <v>4731</v>
      </c>
      <c r="B728" s="532">
        <v>0</v>
      </c>
      <c r="C728" s="532">
        <v>0</v>
      </c>
      <c r="D728" s="532">
        <v>0</v>
      </c>
      <c r="E728" s="532">
        <v>0</v>
      </c>
      <c r="F728" s="532">
        <v>95</v>
      </c>
      <c r="G728" s="532">
        <v>117</v>
      </c>
      <c r="H728" s="532">
        <v>112</v>
      </c>
      <c r="I728" s="532">
        <v>108</v>
      </c>
      <c r="J728" s="532">
        <v>105</v>
      </c>
      <c r="K728" s="532">
        <v>117</v>
      </c>
      <c r="L728" s="532">
        <v>105</v>
      </c>
      <c r="M728" s="532">
        <v>109</v>
      </c>
      <c r="N728" s="435">
        <f t="shared" si="11"/>
        <v>868</v>
      </c>
    </row>
    <row r="729" spans="1:14" ht="15">
      <c r="A729" s="23" t="s">
        <v>4732</v>
      </c>
      <c r="B729" s="532">
        <v>36</v>
      </c>
      <c r="C729" s="532">
        <v>51</v>
      </c>
      <c r="D729" s="532">
        <v>40</v>
      </c>
      <c r="E729" s="532">
        <v>63</v>
      </c>
      <c r="F729" s="532">
        <v>0</v>
      </c>
      <c r="G729" s="532">
        <v>0</v>
      </c>
      <c r="H729" s="532">
        <v>0</v>
      </c>
      <c r="I729" s="532">
        <v>0</v>
      </c>
      <c r="J729" s="532">
        <v>0</v>
      </c>
      <c r="K729" s="532">
        <v>0</v>
      </c>
      <c r="L729" s="532">
        <v>0</v>
      </c>
      <c r="M729" s="532">
        <v>0</v>
      </c>
      <c r="N729" s="435">
        <f t="shared" si="11"/>
        <v>190</v>
      </c>
    </row>
    <row r="730" spans="1:14" ht="15">
      <c r="A730" s="23" t="s">
        <v>4733</v>
      </c>
      <c r="B730" s="532">
        <v>0</v>
      </c>
      <c r="C730" s="532">
        <v>0</v>
      </c>
      <c r="D730" s="532">
        <v>0</v>
      </c>
      <c r="E730" s="532">
        <v>0</v>
      </c>
      <c r="F730" s="532">
        <v>44</v>
      </c>
      <c r="G730" s="532">
        <v>59</v>
      </c>
      <c r="H730" s="532">
        <v>49</v>
      </c>
      <c r="I730" s="532">
        <v>55</v>
      </c>
      <c r="J730" s="532">
        <v>53</v>
      </c>
      <c r="K730" s="532">
        <v>44</v>
      </c>
      <c r="L730" s="532">
        <v>37</v>
      </c>
      <c r="M730" s="532">
        <v>45</v>
      </c>
      <c r="N730" s="435">
        <f t="shared" si="11"/>
        <v>386</v>
      </c>
    </row>
    <row r="731" spans="1:14" ht="15">
      <c r="A731" s="23" t="s">
        <v>4734</v>
      </c>
      <c r="B731" s="532">
        <v>0</v>
      </c>
      <c r="C731" s="532">
        <v>0</v>
      </c>
      <c r="D731" s="532">
        <v>0</v>
      </c>
      <c r="E731" s="532">
        <v>0</v>
      </c>
      <c r="F731" s="532">
        <v>25</v>
      </c>
      <c r="G731" s="532">
        <v>26</v>
      </c>
      <c r="H731" s="532">
        <v>38</v>
      </c>
      <c r="I731" s="532">
        <v>25</v>
      </c>
      <c r="J731" s="532">
        <v>35</v>
      </c>
      <c r="K731" s="532">
        <v>33</v>
      </c>
      <c r="L731" s="532">
        <v>26</v>
      </c>
      <c r="M731" s="532">
        <v>20</v>
      </c>
      <c r="N731" s="435">
        <f t="shared" si="11"/>
        <v>228</v>
      </c>
    </row>
    <row r="732" spans="1:14" ht="15">
      <c r="A732" s="23" t="s">
        <v>4735</v>
      </c>
      <c r="B732" s="532">
        <v>34</v>
      </c>
      <c r="C732" s="532">
        <v>29</v>
      </c>
      <c r="D732" s="532">
        <v>23</v>
      </c>
      <c r="E732" s="532">
        <v>31</v>
      </c>
      <c r="F732" s="532">
        <v>0</v>
      </c>
      <c r="G732" s="532">
        <v>0</v>
      </c>
      <c r="H732" s="532">
        <v>0</v>
      </c>
      <c r="I732" s="532">
        <v>0</v>
      </c>
      <c r="J732" s="532">
        <v>0</v>
      </c>
      <c r="K732" s="532">
        <v>0</v>
      </c>
      <c r="L732" s="532">
        <v>0</v>
      </c>
      <c r="M732" s="532">
        <v>0</v>
      </c>
      <c r="N732" s="435">
        <f t="shared" si="11"/>
        <v>117</v>
      </c>
    </row>
    <row r="733" spans="1:14" ht="15">
      <c r="A733" s="23" t="s">
        <v>4736</v>
      </c>
      <c r="B733" s="532">
        <v>0</v>
      </c>
      <c r="C733" s="532">
        <v>0</v>
      </c>
      <c r="D733" s="532">
        <v>0</v>
      </c>
      <c r="E733" s="532">
        <v>0</v>
      </c>
      <c r="F733" s="532">
        <v>43</v>
      </c>
      <c r="G733" s="532">
        <v>47</v>
      </c>
      <c r="H733" s="532">
        <v>31</v>
      </c>
      <c r="I733" s="532">
        <v>44</v>
      </c>
      <c r="J733" s="532">
        <v>27</v>
      </c>
      <c r="K733" s="532">
        <v>40</v>
      </c>
      <c r="L733" s="532">
        <v>45</v>
      </c>
      <c r="M733" s="532">
        <v>34</v>
      </c>
      <c r="N733" s="435">
        <f t="shared" si="11"/>
        <v>311</v>
      </c>
    </row>
    <row r="734" spans="1:14" ht="15">
      <c r="A734" s="23" t="s">
        <v>4737</v>
      </c>
      <c r="B734" s="532">
        <v>31</v>
      </c>
      <c r="C734" s="532">
        <v>35</v>
      </c>
      <c r="D734" s="532">
        <v>55</v>
      </c>
      <c r="E734" s="532">
        <v>42</v>
      </c>
      <c r="F734" s="532">
        <v>1</v>
      </c>
      <c r="G734" s="532">
        <v>0</v>
      </c>
      <c r="H734" s="532">
        <v>0</v>
      </c>
      <c r="I734" s="532">
        <v>0</v>
      </c>
      <c r="J734" s="532">
        <v>0</v>
      </c>
      <c r="K734" s="532">
        <v>0</v>
      </c>
      <c r="L734" s="532">
        <v>0</v>
      </c>
      <c r="M734" s="532">
        <v>0</v>
      </c>
      <c r="N734" s="435">
        <f t="shared" si="11"/>
        <v>164</v>
      </c>
    </row>
    <row r="735" spans="1:14" ht="15">
      <c r="A735" s="23" t="s">
        <v>4738</v>
      </c>
      <c r="B735" s="532">
        <v>0</v>
      </c>
      <c r="C735" s="532">
        <v>0</v>
      </c>
      <c r="D735" s="532">
        <v>0</v>
      </c>
      <c r="E735" s="532">
        <v>0</v>
      </c>
      <c r="F735" s="532">
        <v>64</v>
      </c>
      <c r="G735" s="532">
        <v>87</v>
      </c>
      <c r="H735" s="532">
        <v>68</v>
      </c>
      <c r="I735" s="532">
        <v>85</v>
      </c>
      <c r="J735" s="532">
        <v>69</v>
      </c>
      <c r="K735" s="532">
        <v>55</v>
      </c>
      <c r="L735" s="532">
        <v>61</v>
      </c>
      <c r="M735" s="532">
        <v>47</v>
      </c>
      <c r="N735" s="435">
        <f t="shared" si="11"/>
        <v>536</v>
      </c>
    </row>
    <row r="736" spans="1:14" ht="15">
      <c r="A736" s="23" t="s">
        <v>4739</v>
      </c>
      <c r="B736" s="532">
        <v>58</v>
      </c>
      <c r="C736" s="532">
        <v>75</v>
      </c>
      <c r="D736" s="532">
        <v>62</v>
      </c>
      <c r="E736" s="532">
        <v>68</v>
      </c>
      <c r="F736" s="532">
        <v>0</v>
      </c>
      <c r="G736" s="532">
        <v>0</v>
      </c>
      <c r="H736" s="532">
        <v>0</v>
      </c>
      <c r="I736" s="532">
        <v>0</v>
      </c>
      <c r="J736" s="532">
        <v>0</v>
      </c>
      <c r="K736" s="532">
        <v>0</v>
      </c>
      <c r="L736" s="532">
        <v>0</v>
      </c>
      <c r="M736" s="532">
        <v>0</v>
      </c>
      <c r="N736" s="435">
        <f t="shared" si="11"/>
        <v>263</v>
      </c>
    </row>
    <row r="737" spans="1:14" ht="15">
      <c r="A737" s="23" t="s">
        <v>4740</v>
      </c>
      <c r="B737" s="532">
        <v>0</v>
      </c>
      <c r="C737" s="532">
        <v>0</v>
      </c>
      <c r="D737" s="532">
        <v>0</v>
      </c>
      <c r="E737" s="532">
        <v>0</v>
      </c>
      <c r="F737" s="532">
        <v>103</v>
      </c>
      <c r="G737" s="532">
        <v>114</v>
      </c>
      <c r="H737" s="532">
        <v>104</v>
      </c>
      <c r="I737" s="532">
        <v>113</v>
      </c>
      <c r="J737" s="532">
        <v>95</v>
      </c>
      <c r="K737" s="532">
        <v>94</v>
      </c>
      <c r="L737" s="532">
        <v>92</v>
      </c>
      <c r="M737" s="532">
        <v>85</v>
      </c>
      <c r="N737" s="435">
        <f t="shared" si="11"/>
        <v>800</v>
      </c>
    </row>
    <row r="738" spans="1:14" ht="15">
      <c r="A738" s="23" t="s">
        <v>4741</v>
      </c>
      <c r="B738" s="532">
        <v>87</v>
      </c>
      <c r="C738" s="532">
        <v>97</v>
      </c>
      <c r="D738" s="532">
        <v>102</v>
      </c>
      <c r="E738" s="532">
        <v>103</v>
      </c>
      <c r="F738" s="532">
        <v>0</v>
      </c>
      <c r="G738" s="532">
        <v>0</v>
      </c>
      <c r="H738" s="532">
        <v>0</v>
      </c>
      <c r="I738" s="532">
        <v>0</v>
      </c>
      <c r="J738" s="532">
        <v>0</v>
      </c>
      <c r="K738" s="532">
        <v>0</v>
      </c>
      <c r="L738" s="532">
        <v>0</v>
      </c>
      <c r="M738" s="532">
        <v>0</v>
      </c>
      <c r="N738" s="435">
        <f t="shared" si="11"/>
        <v>389</v>
      </c>
    </row>
    <row r="739" spans="1:14" ht="15">
      <c r="A739" s="23" t="s">
        <v>4742</v>
      </c>
      <c r="B739" s="532">
        <v>0</v>
      </c>
      <c r="C739" s="532">
        <v>0</v>
      </c>
      <c r="D739" s="532">
        <v>0</v>
      </c>
      <c r="E739" s="532">
        <v>1</v>
      </c>
      <c r="F739" s="532">
        <v>0</v>
      </c>
      <c r="G739" s="532">
        <v>22</v>
      </c>
      <c r="H739" s="532">
        <v>0</v>
      </c>
      <c r="I739" s="532">
        <v>24</v>
      </c>
      <c r="J739" s="532">
        <v>0</v>
      </c>
      <c r="K739" s="532">
        <v>17</v>
      </c>
      <c r="L739" s="532">
        <v>0</v>
      </c>
      <c r="M739" s="532">
        <v>22</v>
      </c>
      <c r="N739" s="435">
        <f t="shared" si="11"/>
        <v>86</v>
      </c>
    </row>
    <row r="740" spans="1:14" ht="15">
      <c r="A740" s="23" t="s">
        <v>4743</v>
      </c>
      <c r="B740" s="532">
        <v>0</v>
      </c>
      <c r="C740" s="532">
        <v>0</v>
      </c>
      <c r="D740" s="532">
        <v>0</v>
      </c>
      <c r="E740" s="532">
        <v>0</v>
      </c>
      <c r="F740" s="532">
        <v>127</v>
      </c>
      <c r="G740" s="532">
        <v>121</v>
      </c>
      <c r="H740" s="532">
        <v>114</v>
      </c>
      <c r="I740" s="532">
        <v>130</v>
      </c>
      <c r="J740" s="532">
        <v>120</v>
      </c>
      <c r="K740" s="532">
        <v>137</v>
      </c>
      <c r="L740" s="532">
        <v>98</v>
      </c>
      <c r="M740" s="532">
        <v>127</v>
      </c>
      <c r="N740" s="435">
        <f t="shared" si="11"/>
        <v>974</v>
      </c>
    </row>
    <row r="741" spans="1:14" ht="15">
      <c r="A741" s="23" t="s">
        <v>4744</v>
      </c>
      <c r="B741" s="532">
        <v>108</v>
      </c>
      <c r="C741" s="532">
        <v>121</v>
      </c>
      <c r="D741" s="532">
        <v>120</v>
      </c>
      <c r="E741" s="532">
        <v>124</v>
      </c>
      <c r="F741" s="532">
        <v>0</v>
      </c>
      <c r="G741" s="532">
        <v>0</v>
      </c>
      <c r="H741" s="532">
        <v>0</v>
      </c>
      <c r="I741" s="532">
        <v>0</v>
      </c>
      <c r="J741" s="532">
        <v>0</v>
      </c>
      <c r="K741" s="532">
        <v>0</v>
      </c>
      <c r="L741" s="532">
        <v>0</v>
      </c>
      <c r="M741" s="532">
        <v>0</v>
      </c>
      <c r="N741" s="435">
        <f t="shared" si="11"/>
        <v>473</v>
      </c>
    </row>
    <row r="742" spans="1:14" ht="15">
      <c r="A742" s="23" t="s">
        <v>4745</v>
      </c>
      <c r="B742" s="532">
        <v>33</v>
      </c>
      <c r="C742" s="532">
        <v>28</v>
      </c>
      <c r="D742" s="532">
        <v>32</v>
      </c>
      <c r="E742" s="532">
        <v>28</v>
      </c>
      <c r="F742" s="532">
        <v>27</v>
      </c>
      <c r="G742" s="532">
        <v>21</v>
      </c>
      <c r="H742" s="532">
        <v>18</v>
      </c>
      <c r="I742" s="532">
        <v>22</v>
      </c>
      <c r="J742" s="532">
        <v>28</v>
      </c>
      <c r="K742" s="532">
        <v>25</v>
      </c>
      <c r="L742" s="532">
        <v>27</v>
      </c>
      <c r="M742" s="532">
        <v>22</v>
      </c>
      <c r="N742" s="435">
        <f t="shared" si="11"/>
        <v>311</v>
      </c>
    </row>
    <row r="743" spans="1:14" ht="15">
      <c r="A743" s="23" t="s">
        <v>4746</v>
      </c>
      <c r="B743" s="532">
        <v>0</v>
      </c>
      <c r="C743" s="532">
        <v>0</v>
      </c>
      <c r="D743" s="532">
        <v>0</v>
      </c>
      <c r="E743" s="532">
        <v>0</v>
      </c>
      <c r="F743" s="532">
        <v>89</v>
      </c>
      <c r="G743" s="532">
        <v>82</v>
      </c>
      <c r="H743" s="532">
        <v>83</v>
      </c>
      <c r="I743" s="532">
        <v>99</v>
      </c>
      <c r="J743" s="532">
        <v>92</v>
      </c>
      <c r="K743" s="532">
        <v>98</v>
      </c>
      <c r="L743" s="532">
        <v>109</v>
      </c>
      <c r="M743" s="532">
        <v>115</v>
      </c>
      <c r="N743" s="435">
        <f t="shared" si="11"/>
        <v>767</v>
      </c>
    </row>
    <row r="744" spans="1:14" ht="15">
      <c r="A744" s="23" t="s">
        <v>4747</v>
      </c>
      <c r="B744" s="532">
        <v>90</v>
      </c>
      <c r="C744" s="532">
        <v>120</v>
      </c>
      <c r="D744" s="532">
        <v>109</v>
      </c>
      <c r="E744" s="532">
        <v>128</v>
      </c>
      <c r="F744" s="532">
        <v>0</v>
      </c>
      <c r="G744" s="532">
        <v>0</v>
      </c>
      <c r="H744" s="532">
        <v>0</v>
      </c>
      <c r="I744" s="532">
        <v>0</v>
      </c>
      <c r="J744" s="532">
        <v>0</v>
      </c>
      <c r="K744" s="532">
        <v>0</v>
      </c>
      <c r="L744" s="532">
        <v>0</v>
      </c>
      <c r="M744" s="532">
        <v>0</v>
      </c>
      <c r="N744" s="435">
        <f t="shared" si="11"/>
        <v>447</v>
      </c>
    </row>
    <row r="745" spans="1:14" ht="15">
      <c r="A745" s="23" t="s">
        <v>4748</v>
      </c>
      <c r="B745" s="532">
        <v>65</v>
      </c>
      <c r="C745" s="532">
        <v>60</v>
      </c>
      <c r="D745" s="532">
        <v>55</v>
      </c>
      <c r="E745" s="532">
        <v>62</v>
      </c>
      <c r="F745" s="532">
        <v>0</v>
      </c>
      <c r="G745" s="532">
        <v>1</v>
      </c>
      <c r="H745" s="532">
        <v>0</v>
      </c>
      <c r="I745" s="532">
        <v>0</v>
      </c>
      <c r="J745" s="532">
        <v>0</v>
      </c>
      <c r="K745" s="532">
        <v>0</v>
      </c>
      <c r="L745" s="532">
        <v>0</v>
      </c>
      <c r="M745" s="532">
        <v>0</v>
      </c>
      <c r="N745" s="435">
        <f t="shared" si="11"/>
        <v>243</v>
      </c>
    </row>
    <row r="746" spans="1:14" ht="15">
      <c r="A746" s="23" t="s">
        <v>4749</v>
      </c>
      <c r="B746" s="532">
        <v>0</v>
      </c>
      <c r="C746" s="532">
        <v>0</v>
      </c>
      <c r="D746" s="532">
        <v>0</v>
      </c>
      <c r="E746" s="532">
        <v>0</v>
      </c>
      <c r="F746" s="532">
        <v>57</v>
      </c>
      <c r="G746" s="532">
        <v>64</v>
      </c>
      <c r="H746" s="532">
        <v>57</v>
      </c>
      <c r="I746" s="532">
        <v>49</v>
      </c>
      <c r="J746" s="532">
        <v>45</v>
      </c>
      <c r="K746" s="532">
        <v>50</v>
      </c>
      <c r="L746" s="532">
        <v>42</v>
      </c>
      <c r="M746" s="532">
        <v>55</v>
      </c>
      <c r="N746" s="435">
        <f t="shared" si="11"/>
        <v>419</v>
      </c>
    </row>
    <row r="747" spans="1:14" ht="15">
      <c r="A747" s="23" t="s">
        <v>4750</v>
      </c>
      <c r="B747" s="532">
        <v>0</v>
      </c>
      <c r="C747" s="532">
        <v>0</v>
      </c>
      <c r="D747" s="532">
        <v>0</v>
      </c>
      <c r="E747" s="532">
        <v>0</v>
      </c>
      <c r="F747" s="532">
        <v>62</v>
      </c>
      <c r="G747" s="532">
        <v>63</v>
      </c>
      <c r="H747" s="532">
        <v>60</v>
      </c>
      <c r="I747" s="532">
        <v>49</v>
      </c>
      <c r="J747" s="532">
        <v>60</v>
      </c>
      <c r="K747" s="532">
        <v>60</v>
      </c>
      <c r="L747" s="532">
        <v>55</v>
      </c>
      <c r="M747" s="532">
        <v>68</v>
      </c>
      <c r="N747" s="435">
        <f t="shared" si="11"/>
        <v>477</v>
      </c>
    </row>
    <row r="748" spans="1:14" ht="15">
      <c r="A748" s="23" t="s">
        <v>4751</v>
      </c>
      <c r="B748" s="532">
        <v>74</v>
      </c>
      <c r="C748" s="532">
        <v>70</v>
      </c>
      <c r="D748" s="532">
        <v>70</v>
      </c>
      <c r="E748" s="532">
        <v>80</v>
      </c>
      <c r="F748" s="532">
        <v>0</v>
      </c>
      <c r="G748" s="532">
        <v>0</v>
      </c>
      <c r="H748" s="532">
        <v>0</v>
      </c>
      <c r="I748" s="532">
        <v>0</v>
      </c>
      <c r="J748" s="532">
        <v>0</v>
      </c>
      <c r="K748" s="532">
        <v>0</v>
      </c>
      <c r="L748" s="532">
        <v>0</v>
      </c>
      <c r="M748" s="532">
        <v>0</v>
      </c>
      <c r="N748" s="435">
        <f t="shared" si="11"/>
        <v>294</v>
      </c>
    </row>
    <row r="749" spans="1:14" ht="15">
      <c r="A749" s="23" t="s">
        <v>4752</v>
      </c>
      <c r="B749" s="532">
        <v>0</v>
      </c>
      <c r="C749" s="532">
        <v>0</v>
      </c>
      <c r="D749" s="532">
        <v>0</v>
      </c>
      <c r="E749" s="532">
        <v>0</v>
      </c>
      <c r="F749" s="532">
        <v>80</v>
      </c>
      <c r="G749" s="532">
        <v>90</v>
      </c>
      <c r="H749" s="532">
        <v>71</v>
      </c>
      <c r="I749" s="532">
        <v>87</v>
      </c>
      <c r="J749" s="532">
        <v>62</v>
      </c>
      <c r="K749" s="532">
        <v>99</v>
      </c>
      <c r="L749" s="532">
        <v>53</v>
      </c>
      <c r="M749" s="532">
        <v>85</v>
      </c>
      <c r="N749" s="435">
        <f t="shared" si="11"/>
        <v>627</v>
      </c>
    </row>
    <row r="750" spans="1:14" ht="15">
      <c r="A750" s="23" t="s">
        <v>4753</v>
      </c>
      <c r="B750" s="532">
        <v>31</v>
      </c>
      <c r="C750" s="532">
        <v>35</v>
      </c>
      <c r="D750" s="532">
        <v>27</v>
      </c>
      <c r="E750" s="532">
        <v>35</v>
      </c>
      <c r="F750" s="532">
        <v>26</v>
      </c>
      <c r="G750" s="532">
        <v>20</v>
      </c>
      <c r="H750" s="532">
        <v>21</v>
      </c>
      <c r="I750" s="532">
        <v>26</v>
      </c>
      <c r="J750" s="532">
        <v>26</v>
      </c>
      <c r="K750" s="532">
        <v>18</v>
      </c>
      <c r="L750" s="532">
        <v>18</v>
      </c>
      <c r="M750" s="532">
        <v>26</v>
      </c>
      <c r="N750" s="435">
        <f t="shared" si="11"/>
        <v>309</v>
      </c>
    </row>
    <row r="751" spans="1:14" ht="15">
      <c r="A751" s="23" t="s">
        <v>4754</v>
      </c>
      <c r="B751" s="532">
        <v>0</v>
      </c>
      <c r="C751" s="532">
        <v>0</v>
      </c>
      <c r="D751" s="532">
        <v>0</v>
      </c>
      <c r="E751" s="532">
        <v>0</v>
      </c>
      <c r="F751" s="532">
        <v>51</v>
      </c>
      <c r="G751" s="532">
        <v>43</v>
      </c>
      <c r="H751" s="532">
        <v>35</v>
      </c>
      <c r="I751" s="532">
        <v>62</v>
      </c>
      <c r="J751" s="532">
        <v>59</v>
      </c>
      <c r="K751" s="532">
        <v>62</v>
      </c>
      <c r="L751" s="532">
        <v>48</v>
      </c>
      <c r="M751" s="532">
        <v>48</v>
      </c>
      <c r="N751" s="435">
        <f t="shared" si="11"/>
        <v>408</v>
      </c>
    </row>
    <row r="752" spans="1:14" ht="15">
      <c r="A752" s="23" t="s">
        <v>4755</v>
      </c>
      <c r="B752" s="532">
        <v>57</v>
      </c>
      <c r="C752" s="532">
        <v>63</v>
      </c>
      <c r="D752" s="532">
        <v>57</v>
      </c>
      <c r="E752" s="532">
        <v>57</v>
      </c>
      <c r="F752" s="532">
        <v>0</v>
      </c>
      <c r="G752" s="532">
        <v>0</v>
      </c>
      <c r="H752" s="532">
        <v>0</v>
      </c>
      <c r="I752" s="532">
        <v>0</v>
      </c>
      <c r="J752" s="532">
        <v>0</v>
      </c>
      <c r="K752" s="532">
        <v>0</v>
      </c>
      <c r="L752" s="532">
        <v>0</v>
      </c>
      <c r="M752" s="532">
        <v>0</v>
      </c>
      <c r="N752" s="435">
        <f t="shared" si="11"/>
        <v>234</v>
      </c>
    </row>
    <row r="753" spans="1:14" ht="15">
      <c r="A753" s="23" t="s">
        <v>4756</v>
      </c>
      <c r="B753" s="532">
        <v>0</v>
      </c>
      <c r="C753" s="532">
        <v>0</v>
      </c>
      <c r="D753" s="532">
        <v>0</v>
      </c>
      <c r="E753" s="532">
        <v>0</v>
      </c>
      <c r="F753" s="532">
        <v>5</v>
      </c>
      <c r="G753" s="532">
        <v>0</v>
      </c>
      <c r="H753" s="532">
        <v>7</v>
      </c>
      <c r="I753" s="532">
        <v>0</v>
      </c>
      <c r="J753" s="532">
        <v>3</v>
      </c>
      <c r="K753" s="532">
        <v>0</v>
      </c>
      <c r="L753" s="532">
        <v>13</v>
      </c>
      <c r="M753" s="532">
        <v>0</v>
      </c>
      <c r="N753" s="435">
        <f t="shared" si="11"/>
        <v>28</v>
      </c>
    </row>
    <row r="754" spans="1:14" ht="15">
      <c r="A754" s="23" t="s">
        <v>4757</v>
      </c>
      <c r="B754" s="532">
        <v>89</v>
      </c>
      <c r="C754" s="532">
        <v>107</v>
      </c>
      <c r="D754" s="532">
        <v>88</v>
      </c>
      <c r="E754" s="532">
        <v>98</v>
      </c>
      <c r="F754" s="532">
        <v>0</v>
      </c>
      <c r="G754" s="532">
        <v>0</v>
      </c>
      <c r="H754" s="532">
        <v>0</v>
      </c>
      <c r="I754" s="532">
        <v>0</v>
      </c>
      <c r="J754" s="532">
        <v>0</v>
      </c>
      <c r="K754" s="532">
        <v>0</v>
      </c>
      <c r="L754" s="532">
        <v>0</v>
      </c>
      <c r="M754" s="532">
        <v>0</v>
      </c>
      <c r="N754" s="435">
        <f t="shared" si="11"/>
        <v>382</v>
      </c>
    </row>
    <row r="755" spans="1:14" ht="15">
      <c r="A755" s="23" t="s">
        <v>4758</v>
      </c>
      <c r="B755" s="532">
        <v>0</v>
      </c>
      <c r="C755" s="532">
        <v>0</v>
      </c>
      <c r="D755" s="532">
        <v>0</v>
      </c>
      <c r="E755" s="532">
        <v>0</v>
      </c>
      <c r="F755" s="532">
        <v>72</v>
      </c>
      <c r="G755" s="532">
        <v>71</v>
      </c>
      <c r="H755" s="532">
        <v>96</v>
      </c>
      <c r="I755" s="532">
        <v>69</v>
      </c>
      <c r="J755" s="532">
        <v>75</v>
      </c>
      <c r="K755" s="532">
        <v>59</v>
      </c>
      <c r="L755" s="532">
        <v>88</v>
      </c>
      <c r="M755" s="532">
        <v>76</v>
      </c>
      <c r="N755" s="435">
        <f t="shared" si="11"/>
        <v>606</v>
      </c>
    </row>
    <row r="756" spans="1:14" ht="15">
      <c r="A756" s="23" t="s">
        <v>4759</v>
      </c>
      <c r="B756" s="532">
        <v>0</v>
      </c>
      <c r="C756" s="532">
        <v>0</v>
      </c>
      <c r="D756" s="532">
        <v>0</v>
      </c>
      <c r="E756" s="532">
        <v>0</v>
      </c>
      <c r="F756" s="532">
        <v>0</v>
      </c>
      <c r="G756" s="532">
        <v>12</v>
      </c>
      <c r="H756" s="532">
        <v>0</v>
      </c>
      <c r="I756" s="532">
        <v>15</v>
      </c>
      <c r="J756" s="532">
        <v>0</v>
      </c>
      <c r="K756" s="532">
        <v>11</v>
      </c>
      <c r="L756" s="532">
        <v>0</v>
      </c>
      <c r="M756" s="532">
        <v>22</v>
      </c>
      <c r="N756" s="435">
        <f t="shared" si="11"/>
        <v>60</v>
      </c>
    </row>
    <row r="757" spans="1:14" ht="15">
      <c r="A757" s="23" t="s">
        <v>4760</v>
      </c>
      <c r="B757" s="532">
        <v>0</v>
      </c>
      <c r="C757" s="532">
        <v>0</v>
      </c>
      <c r="D757" s="532">
        <v>0</v>
      </c>
      <c r="E757" s="532">
        <v>0</v>
      </c>
      <c r="F757" s="532">
        <v>10</v>
      </c>
      <c r="G757" s="532">
        <v>5</v>
      </c>
      <c r="H757" s="532">
        <v>22</v>
      </c>
      <c r="I757" s="532">
        <v>10</v>
      </c>
      <c r="J757" s="532">
        <v>16</v>
      </c>
      <c r="K757" s="532">
        <v>15</v>
      </c>
      <c r="L757" s="532">
        <v>31</v>
      </c>
      <c r="M757" s="532">
        <v>9</v>
      </c>
      <c r="N757" s="435">
        <f t="shared" si="11"/>
        <v>118</v>
      </c>
    </row>
    <row r="758" spans="1:14" ht="15">
      <c r="A758" s="23" t="s">
        <v>4761</v>
      </c>
      <c r="B758" s="532">
        <v>0</v>
      </c>
      <c r="C758" s="532">
        <v>0</v>
      </c>
      <c r="D758" s="532">
        <v>0</v>
      </c>
      <c r="E758" s="532">
        <v>0</v>
      </c>
      <c r="F758" s="532">
        <v>49</v>
      </c>
      <c r="G758" s="532">
        <v>50</v>
      </c>
      <c r="H758" s="532">
        <v>47</v>
      </c>
      <c r="I758" s="532">
        <v>55</v>
      </c>
      <c r="J758" s="532">
        <v>45</v>
      </c>
      <c r="K758" s="532">
        <v>45</v>
      </c>
      <c r="L758" s="532">
        <v>40</v>
      </c>
      <c r="M758" s="532">
        <v>38</v>
      </c>
      <c r="N758" s="435">
        <f t="shared" si="11"/>
        <v>369</v>
      </c>
    </row>
    <row r="759" spans="1:14" ht="15">
      <c r="A759" s="23" t="s">
        <v>10822</v>
      </c>
      <c r="B759" s="532">
        <v>53</v>
      </c>
      <c r="C759" s="532">
        <v>45</v>
      </c>
      <c r="D759" s="532">
        <v>46</v>
      </c>
      <c r="E759" s="532">
        <v>56</v>
      </c>
      <c r="F759" s="532">
        <v>0</v>
      </c>
      <c r="G759" s="532">
        <v>0</v>
      </c>
      <c r="H759" s="532">
        <v>0</v>
      </c>
      <c r="I759" s="532">
        <v>0</v>
      </c>
      <c r="J759" s="532">
        <v>0</v>
      </c>
      <c r="K759" s="532">
        <v>0</v>
      </c>
      <c r="L759" s="532">
        <v>0</v>
      </c>
      <c r="M759" s="532">
        <v>0</v>
      </c>
      <c r="N759" s="435">
        <f t="shared" si="11"/>
        <v>200</v>
      </c>
    </row>
    <row r="760" spans="1:14" ht="15">
      <c r="A760" s="23" t="s">
        <v>4762</v>
      </c>
      <c r="B760" s="532">
        <v>0</v>
      </c>
      <c r="C760" s="532">
        <v>0</v>
      </c>
      <c r="D760" s="532">
        <v>0</v>
      </c>
      <c r="E760" s="532">
        <v>0</v>
      </c>
      <c r="F760" s="532">
        <v>81</v>
      </c>
      <c r="G760" s="532">
        <v>78</v>
      </c>
      <c r="H760" s="532">
        <v>76</v>
      </c>
      <c r="I760" s="532">
        <v>95</v>
      </c>
      <c r="J760" s="532">
        <v>80</v>
      </c>
      <c r="K760" s="532">
        <v>71</v>
      </c>
      <c r="L760" s="532">
        <v>61</v>
      </c>
      <c r="M760" s="532">
        <v>89</v>
      </c>
      <c r="N760" s="435">
        <f t="shared" si="11"/>
        <v>631</v>
      </c>
    </row>
    <row r="761" spans="1:14" ht="15">
      <c r="A761" s="23" t="s">
        <v>4763</v>
      </c>
      <c r="B761" s="532">
        <v>81</v>
      </c>
      <c r="C761" s="532">
        <v>85</v>
      </c>
      <c r="D761" s="532">
        <v>88</v>
      </c>
      <c r="E761" s="532">
        <v>76</v>
      </c>
      <c r="F761" s="532">
        <v>0</v>
      </c>
      <c r="G761" s="532">
        <v>0</v>
      </c>
      <c r="H761" s="532">
        <v>0</v>
      </c>
      <c r="I761" s="532">
        <v>0</v>
      </c>
      <c r="J761" s="532">
        <v>0</v>
      </c>
      <c r="K761" s="532">
        <v>0</v>
      </c>
      <c r="L761" s="532">
        <v>0</v>
      </c>
      <c r="M761" s="532">
        <v>0</v>
      </c>
      <c r="N761" s="435">
        <f t="shared" si="11"/>
        <v>330</v>
      </c>
    </row>
    <row r="762" spans="1:14" ht="15">
      <c r="A762" s="23" t="s">
        <v>4764</v>
      </c>
      <c r="B762" s="532">
        <v>0</v>
      </c>
      <c r="C762" s="532">
        <v>0</v>
      </c>
      <c r="D762" s="532">
        <v>0</v>
      </c>
      <c r="E762" s="532">
        <v>0</v>
      </c>
      <c r="F762" s="532">
        <v>50</v>
      </c>
      <c r="G762" s="532">
        <v>70</v>
      </c>
      <c r="H762" s="532">
        <v>62</v>
      </c>
      <c r="I762" s="532">
        <v>57</v>
      </c>
      <c r="J762" s="532">
        <v>42</v>
      </c>
      <c r="K762" s="532">
        <v>61</v>
      </c>
      <c r="L762" s="532">
        <v>38</v>
      </c>
      <c r="M762" s="532">
        <v>53</v>
      </c>
      <c r="N762" s="435">
        <f t="shared" si="11"/>
        <v>433</v>
      </c>
    </row>
    <row r="763" spans="1:14" ht="15">
      <c r="A763" s="23" t="s">
        <v>4765</v>
      </c>
      <c r="B763" s="532">
        <v>54</v>
      </c>
      <c r="C763" s="532">
        <v>73</v>
      </c>
      <c r="D763" s="532">
        <v>46</v>
      </c>
      <c r="E763" s="532">
        <v>52</v>
      </c>
      <c r="F763" s="532">
        <v>0</v>
      </c>
      <c r="G763" s="532">
        <v>0</v>
      </c>
      <c r="H763" s="532">
        <v>0</v>
      </c>
      <c r="I763" s="532">
        <v>0</v>
      </c>
      <c r="J763" s="532">
        <v>0</v>
      </c>
      <c r="K763" s="532">
        <v>0</v>
      </c>
      <c r="L763" s="532">
        <v>0</v>
      </c>
      <c r="M763" s="532">
        <v>0</v>
      </c>
      <c r="N763" s="435">
        <f t="shared" si="11"/>
        <v>225</v>
      </c>
    </row>
    <row r="764" spans="1:14" ht="15">
      <c r="A764" s="23" t="s">
        <v>5454</v>
      </c>
      <c r="B764" s="532">
        <v>0</v>
      </c>
      <c r="C764" s="532">
        <v>0</v>
      </c>
      <c r="D764" s="532">
        <v>0</v>
      </c>
      <c r="E764" s="532">
        <v>0</v>
      </c>
      <c r="F764" s="532">
        <v>0</v>
      </c>
      <c r="G764" s="532">
        <v>0</v>
      </c>
      <c r="H764" s="532">
        <v>8</v>
      </c>
      <c r="I764" s="532">
        <v>20</v>
      </c>
      <c r="J764" s="532">
        <v>15</v>
      </c>
      <c r="K764" s="532">
        <v>33</v>
      </c>
      <c r="L764" s="532">
        <v>36</v>
      </c>
      <c r="M764" s="532">
        <v>54</v>
      </c>
      <c r="N764" s="435">
        <f t="shared" si="11"/>
        <v>166</v>
      </c>
    </row>
    <row r="765" spans="1:14" ht="15">
      <c r="A765" s="23" t="s">
        <v>4766</v>
      </c>
      <c r="B765" s="532">
        <v>97</v>
      </c>
      <c r="C765" s="532">
        <v>87</v>
      </c>
      <c r="D765" s="532">
        <v>90</v>
      </c>
      <c r="E765" s="532">
        <v>100</v>
      </c>
      <c r="F765" s="532">
        <v>0</v>
      </c>
      <c r="G765" s="532">
        <v>0</v>
      </c>
      <c r="H765" s="532">
        <v>0</v>
      </c>
      <c r="I765" s="532">
        <v>0</v>
      </c>
      <c r="J765" s="532">
        <v>0</v>
      </c>
      <c r="K765" s="532">
        <v>0</v>
      </c>
      <c r="L765" s="532">
        <v>0</v>
      </c>
      <c r="M765" s="532">
        <v>0</v>
      </c>
      <c r="N765" s="435">
        <f t="shared" si="11"/>
        <v>374</v>
      </c>
    </row>
    <row r="766" spans="1:14" ht="15">
      <c r="A766" s="23" t="s">
        <v>4767</v>
      </c>
      <c r="B766" s="532">
        <v>0</v>
      </c>
      <c r="C766" s="532">
        <v>0</v>
      </c>
      <c r="D766" s="532">
        <v>0</v>
      </c>
      <c r="E766" s="532">
        <v>0</v>
      </c>
      <c r="F766" s="532">
        <v>91</v>
      </c>
      <c r="G766" s="532">
        <v>87</v>
      </c>
      <c r="H766" s="532">
        <v>99</v>
      </c>
      <c r="I766" s="532">
        <v>97</v>
      </c>
      <c r="J766" s="532">
        <v>77</v>
      </c>
      <c r="K766" s="532">
        <v>102</v>
      </c>
      <c r="L766" s="532">
        <v>72</v>
      </c>
      <c r="M766" s="532">
        <v>90</v>
      </c>
      <c r="N766" s="435">
        <f t="shared" si="11"/>
        <v>715</v>
      </c>
    </row>
    <row r="767" spans="1:14" ht="15">
      <c r="A767" s="23" t="s">
        <v>4768</v>
      </c>
      <c r="B767" s="532">
        <v>0</v>
      </c>
      <c r="C767" s="532">
        <v>0</v>
      </c>
      <c r="D767" s="532">
        <v>0</v>
      </c>
      <c r="E767" s="532">
        <v>0</v>
      </c>
      <c r="F767" s="532">
        <v>103</v>
      </c>
      <c r="G767" s="532">
        <v>134</v>
      </c>
      <c r="H767" s="532">
        <v>103</v>
      </c>
      <c r="I767" s="532">
        <v>95</v>
      </c>
      <c r="J767" s="532">
        <v>87</v>
      </c>
      <c r="K767" s="532">
        <v>94</v>
      </c>
      <c r="L767" s="532">
        <v>95</v>
      </c>
      <c r="M767" s="532">
        <v>95</v>
      </c>
      <c r="N767" s="435">
        <f t="shared" si="11"/>
        <v>806</v>
      </c>
    </row>
    <row r="768" spans="1:14" ht="15">
      <c r="A768" s="23" t="s">
        <v>4769</v>
      </c>
      <c r="B768" s="532">
        <v>109</v>
      </c>
      <c r="C768" s="532">
        <v>112</v>
      </c>
      <c r="D768" s="532">
        <v>115</v>
      </c>
      <c r="E768" s="532">
        <v>93</v>
      </c>
      <c r="F768" s="532">
        <v>0</v>
      </c>
      <c r="G768" s="532">
        <v>0</v>
      </c>
      <c r="H768" s="532">
        <v>0</v>
      </c>
      <c r="I768" s="532">
        <v>0</v>
      </c>
      <c r="J768" s="532">
        <v>0</v>
      </c>
      <c r="K768" s="532">
        <v>0</v>
      </c>
      <c r="L768" s="532">
        <v>0</v>
      </c>
      <c r="M768" s="532">
        <v>0</v>
      </c>
      <c r="N768" s="435">
        <f t="shared" si="11"/>
        <v>429</v>
      </c>
    </row>
    <row r="769" spans="1:14" ht="15">
      <c r="A769" s="23" t="s">
        <v>4770</v>
      </c>
      <c r="B769" s="532">
        <v>57</v>
      </c>
      <c r="C769" s="532">
        <v>71</v>
      </c>
      <c r="D769" s="532">
        <v>60</v>
      </c>
      <c r="E769" s="532">
        <v>63</v>
      </c>
      <c r="F769" s="532">
        <v>0</v>
      </c>
      <c r="G769" s="532">
        <v>0</v>
      </c>
      <c r="H769" s="532">
        <v>0</v>
      </c>
      <c r="I769" s="532">
        <v>0</v>
      </c>
      <c r="J769" s="532">
        <v>0</v>
      </c>
      <c r="K769" s="532">
        <v>0</v>
      </c>
      <c r="L769" s="532">
        <v>0</v>
      </c>
      <c r="M769" s="532">
        <v>0</v>
      </c>
      <c r="N769" s="435">
        <f t="shared" si="11"/>
        <v>251</v>
      </c>
    </row>
    <row r="770" spans="1:14" ht="15">
      <c r="A770" s="23" t="s">
        <v>4771</v>
      </c>
      <c r="B770" s="532">
        <v>0</v>
      </c>
      <c r="C770" s="532">
        <v>0</v>
      </c>
      <c r="D770" s="532">
        <v>0</v>
      </c>
      <c r="E770" s="532">
        <v>0</v>
      </c>
      <c r="F770" s="532">
        <v>50</v>
      </c>
      <c r="G770" s="532">
        <v>72</v>
      </c>
      <c r="H770" s="532">
        <v>57</v>
      </c>
      <c r="I770" s="532">
        <v>60</v>
      </c>
      <c r="J770" s="532">
        <v>50</v>
      </c>
      <c r="K770" s="532">
        <v>60</v>
      </c>
      <c r="L770" s="532">
        <v>56</v>
      </c>
      <c r="M770" s="532">
        <v>71</v>
      </c>
      <c r="N770" s="435">
        <f t="shared" si="11"/>
        <v>476</v>
      </c>
    </row>
    <row r="771" spans="1:14" ht="15">
      <c r="A771" s="23" t="s">
        <v>4772</v>
      </c>
      <c r="B771" s="532">
        <v>0</v>
      </c>
      <c r="C771" s="532">
        <v>0</v>
      </c>
      <c r="D771" s="532">
        <v>75</v>
      </c>
      <c r="E771" s="532">
        <v>87</v>
      </c>
      <c r="F771" s="532">
        <v>104</v>
      </c>
      <c r="G771" s="532">
        <v>87</v>
      </c>
      <c r="H771" s="532">
        <v>77</v>
      </c>
      <c r="I771" s="532">
        <v>71</v>
      </c>
      <c r="J771" s="532">
        <v>69</v>
      </c>
      <c r="K771" s="532">
        <v>64</v>
      </c>
      <c r="L771" s="532">
        <v>62</v>
      </c>
      <c r="M771" s="532">
        <v>78</v>
      </c>
      <c r="N771" s="435">
        <f t="shared" si="11"/>
        <v>774</v>
      </c>
    </row>
    <row r="772" spans="1:14" ht="15">
      <c r="A772" s="23" t="s">
        <v>4773</v>
      </c>
      <c r="B772" s="532">
        <v>82</v>
      </c>
      <c r="C772" s="532">
        <v>93</v>
      </c>
      <c r="D772" s="532">
        <v>0</v>
      </c>
      <c r="E772" s="532">
        <v>0</v>
      </c>
      <c r="F772" s="532">
        <v>0</v>
      </c>
      <c r="G772" s="532">
        <v>0</v>
      </c>
      <c r="H772" s="532">
        <v>0</v>
      </c>
      <c r="I772" s="532">
        <v>0</v>
      </c>
      <c r="J772" s="532">
        <v>0</v>
      </c>
      <c r="K772" s="532">
        <v>0</v>
      </c>
      <c r="L772" s="532">
        <v>0</v>
      </c>
      <c r="M772" s="532">
        <v>0</v>
      </c>
      <c r="N772" s="435">
        <f t="shared" si="11"/>
        <v>175</v>
      </c>
    </row>
    <row r="773" spans="1:14" ht="15">
      <c r="A773" s="23" t="s">
        <v>4774</v>
      </c>
      <c r="B773" s="532">
        <v>0</v>
      </c>
      <c r="C773" s="532">
        <v>0</v>
      </c>
      <c r="D773" s="532">
        <v>0</v>
      </c>
      <c r="E773" s="532">
        <v>0</v>
      </c>
      <c r="F773" s="532">
        <v>87</v>
      </c>
      <c r="G773" s="532">
        <v>103</v>
      </c>
      <c r="H773" s="532">
        <v>94</v>
      </c>
      <c r="I773" s="532">
        <v>94</v>
      </c>
      <c r="J773" s="532">
        <v>93</v>
      </c>
      <c r="K773" s="532">
        <v>106</v>
      </c>
      <c r="L773" s="532">
        <v>91</v>
      </c>
      <c r="M773" s="532">
        <v>121</v>
      </c>
      <c r="N773" s="435">
        <f t="shared" ref="N773:N836" si="12">SUM(B773:M773)</f>
        <v>789</v>
      </c>
    </row>
    <row r="774" spans="1:14" ht="15">
      <c r="A774" s="23" t="s">
        <v>4775</v>
      </c>
      <c r="B774" s="532">
        <v>106</v>
      </c>
      <c r="C774" s="532">
        <v>113</v>
      </c>
      <c r="D774" s="532">
        <v>107</v>
      </c>
      <c r="E774" s="532">
        <v>112</v>
      </c>
      <c r="F774" s="532">
        <v>0</v>
      </c>
      <c r="G774" s="532">
        <v>0</v>
      </c>
      <c r="H774" s="532">
        <v>0</v>
      </c>
      <c r="I774" s="532">
        <v>0</v>
      </c>
      <c r="J774" s="532">
        <v>0</v>
      </c>
      <c r="K774" s="532">
        <v>0</v>
      </c>
      <c r="L774" s="532">
        <v>0</v>
      </c>
      <c r="M774" s="532">
        <v>0</v>
      </c>
      <c r="N774" s="435">
        <f t="shared" si="12"/>
        <v>438</v>
      </c>
    </row>
    <row r="775" spans="1:14" ht="15">
      <c r="A775" s="23" t="s">
        <v>4776</v>
      </c>
      <c r="B775" s="532">
        <v>0</v>
      </c>
      <c r="C775" s="532">
        <v>0</v>
      </c>
      <c r="D775" s="532">
        <v>0</v>
      </c>
      <c r="E775" s="532">
        <v>0</v>
      </c>
      <c r="F775" s="532">
        <v>94</v>
      </c>
      <c r="G775" s="532">
        <v>80</v>
      </c>
      <c r="H775" s="532">
        <v>72</v>
      </c>
      <c r="I775" s="532">
        <v>85</v>
      </c>
      <c r="J775" s="532">
        <v>57</v>
      </c>
      <c r="K775" s="532">
        <v>85</v>
      </c>
      <c r="L775" s="532">
        <v>75</v>
      </c>
      <c r="M775" s="532">
        <v>74</v>
      </c>
      <c r="N775" s="435">
        <f t="shared" si="12"/>
        <v>622</v>
      </c>
    </row>
    <row r="776" spans="1:14" ht="15">
      <c r="A776" s="23" t="s">
        <v>4777</v>
      </c>
      <c r="B776" s="532">
        <v>61</v>
      </c>
      <c r="C776" s="532">
        <v>81</v>
      </c>
      <c r="D776" s="532">
        <v>67</v>
      </c>
      <c r="E776" s="532">
        <v>81</v>
      </c>
      <c r="F776" s="532">
        <v>0</v>
      </c>
      <c r="G776" s="532">
        <v>0</v>
      </c>
      <c r="H776" s="532">
        <v>0</v>
      </c>
      <c r="I776" s="532">
        <v>0</v>
      </c>
      <c r="J776" s="532">
        <v>0</v>
      </c>
      <c r="K776" s="532">
        <v>0</v>
      </c>
      <c r="L776" s="532">
        <v>0</v>
      </c>
      <c r="M776" s="532">
        <v>0</v>
      </c>
      <c r="N776" s="435">
        <f t="shared" si="12"/>
        <v>290</v>
      </c>
    </row>
    <row r="777" spans="1:14" ht="15">
      <c r="A777" s="23" t="s">
        <v>4778</v>
      </c>
      <c r="B777" s="532">
        <v>0</v>
      </c>
      <c r="C777" s="532">
        <v>0</v>
      </c>
      <c r="D777" s="532">
        <v>0</v>
      </c>
      <c r="E777" s="532">
        <v>0</v>
      </c>
      <c r="F777" s="532">
        <v>63</v>
      </c>
      <c r="G777" s="532">
        <v>101</v>
      </c>
      <c r="H777" s="532">
        <v>78</v>
      </c>
      <c r="I777" s="532">
        <v>91</v>
      </c>
      <c r="J777" s="532">
        <v>59</v>
      </c>
      <c r="K777" s="532">
        <v>67</v>
      </c>
      <c r="L777" s="532">
        <v>55</v>
      </c>
      <c r="M777" s="532">
        <v>32</v>
      </c>
      <c r="N777" s="435">
        <f t="shared" si="12"/>
        <v>546</v>
      </c>
    </row>
    <row r="778" spans="1:14" ht="15">
      <c r="A778" s="23" t="s">
        <v>4779</v>
      </c>
      <c r="B778" s="532">
        <v>78</v>
      </c>
      <c r="C778" s="532">
        <v>96</v>
      </c>
      <c r="D778" s="532">
        <v>88</v>
      </c>
      <c r="E778" s="532">
        <v>71</v>
      </c>
      <c r="F778" s="532">
        <v>0</v>
      </c>
      <c r="G778" s="532">
        <v>0</v>
      </c>
      <c r="H778" s="532">
        <v>0</v>
      </c>
      <c r="I778" s="532">
        <v>0</v>
      </c>
      <c r="J778" s="532">
        <v>0</v>
      </c>
      <c r="K778" s="532">
        <v>0</v>
      </c>
      <c r="L778" s="532">
        <v>0</v>
      </c>
      <c r="M778" s="532">
        <v>0</v>
      </c>
      <c r="N778" s="435">
        <f t="shared" si="12"/>
        <v>333</v>
      </c>
    </row>
    <row r="779" spans="1:14" ht="15">
      <c r="A779" s="23" t="s">
        <v>4780</v>
      </c>
      <c r="B779" s="532">
        <v>0</v>
      </c>
      <c r="C779" s="532">
        <v>0</v>
      </c>
      <c r="D779" s="532">
        <v>0</v>
      </c>
      <c r="E779" s="532">
        <v>0</v>
      </c>
      <c r="F779" s="532">
        <v>0</v>
      </c>
      <c r="G779" s="532">
        <v>0</v>
      </c>
      <c r="H779" s="532">
        <v>0</v>
      </c>
      <c r="I779" s="532">
        <v>1</v>
      </c>
      <c r="J779" s="532">
        <v>11</v>
      </c>
      <c r="K779" s="532">
        <v>31</v>
      </c>
      <c r="L779" s="532">
        <v>76</v>
      </c>
      <c r="M779" s="532">
        <v>136</v>
      </c>
      <c r="N779" s="435">
        <f t="shared" si="12"/>
        <v>255</v>
      </c>
    </row>
    <row r="780" spans="1:14" ht="15">
      <c r="A780" s="23" t="s">
        <v>4781</v>
      </c>
      <c r="B780" s="532">
        <v>0</v>
      </c>
      <c r="C780" s="532">
        <v>0</v>
      </c>
      <c r="D780" s="532">
        <v>0</v>
      </c>
      <c r="E780" s="532">
        <v>0</v>
      </c>
      <c r="F780" s="532">
        <v>83</v>
      </c>
      <c r="G780" s="532">
        <v>91</v>
      </c>
      <c r="H780" s="532">
        <v>74</v>
      </c>
      <c r="I780" s="532">
        <v>107</v>
      </c>
      <c r="J780" s="532">
        <v>88</v>
      </c>
      <c r="K780" s="532">
        <v>92</v>
      </c>
      <c r="L780" s="532">
        <v>72</v>
      </c>
      <c r="M780" s="532">
        <v>77</v>
      </c>
      <c r="N780" s="435">
        <f t="shared" si="12"/>
        <v>684</v>
      </c>
    </row>
    <row r="781" spans="1:14" ht="15">
      <c r="A781" s="23" t="s">
        <v>4782</v>
      </c>
      <c r="B781" s="532">
        <v>70</v>
      </c>
      <c r="C781" s="532">
        <v>81</v>
      </c>
      <c r="D781" s="532">
        <v>73</v>
      </c>
      <c r="E781" s="532">
        <v>88</v>
      </c>
      <c r="F781" s="532">
        <v>0</v>
      </c>
      <c r="G781" s="532">
        <v>0</v>
      </c>
      <c r="H781" s="532">
        <v>0</v>
      </c>
      <c r="I781" s="532">
        <v>0</v>
      </c>
      <c r="J781" s="532">
        <v>0</v>
      </c>
      <c r="K781" s="532">
        <v>0</v>
      </c>
      <c r="L781" s="532">
        <v>0</v>
      </c>
      <c r="M781" s="532">
        <v>0</v>
      </c>
      <c r="N781" s="435">
        <f t="shared" si="12"/>
        <v>312</v>
      </c>
    </row>
    <row r="782" spans="1:14" ht="15">
      <c r="A782" s="23" t="s">
        <v>4783</v>
      </c>
      <c r="B782" s="532">
        <v>0</v>
      </c>
      <c r="C782" s="532">
        <v>0</v>
      </c>
      <c r="D782" s="532">
        <v>0</v>
      </c>
      <c r="E782" s="532">
        <v>0</v>
      </c>
      <c r="F782" s="532">
        <v>0</v>
      </c>
      <c r="G782" s="532">
        <v>0</v>
      </c>
      <c r="H782" s="532">
        <v>0</v>
      </c>
      <c r="I782" s="532">
        <v>1</v>
      </c>
      <c r="J782" s="532">
        <v>65</v>
      </c>
      <c r="K782" s="532">
        <v>106</v>
      </c>
      <c r="L782" s="532">
        <v>47</v>
      </c>
      <c r="M782" s="532">
        <v>106</v>
      </c>
      <c r="N782" s="435">
        <f t="shared" si="12"/>
        <v>325</v>
      </c>
    </row>
    <row r="783" spans="1:14" ht="15">
      <c r="A783" s="23" t="s">
        <v>4784</v>
      </c>
      <c r="B783" s="532">
        <v>36</v>
      </c>
      <c r="C783" s="532">
        <v>48</v>
      </c>
      <c r="D783" s="532">
        <v>27</v>
      </c>
      <c r="E783" s="532">
        <v>37</v>
      </c>
      <c r="F783" s="532">
        <v>35</v>
      </c>
      <c r="G783" s="532">
        <v>41</v>
      </c>
      <c r="H783" s="532">
        <v>32</v>
      </c>
      <c r="I783" s="532">
        <v>34</v>
      </c>
      <c r="J783" s="532">
        <v>35</v>
      </c>
      <c r="K783" s="532">
        <v>39</v>
      </c>
      <c r="L783" s="532">
        <v>25</v>
      </c>
      <c r="M783" s="532">
        <v>33</v>
      </c>
      <c r="N783" s="435">
        <f t="shared" si="12"/>
        <v>422</v>
      </c>
    </row>
    <row r="784" spans="1:14" ht="15">
      <c r="A784" s="23" t="s">
        <v>4785</v>
      </c>
      <c r="B784" s="532">
        <v>29</v>
      </c>
      <c r="C784" s="532">
        <v>42</v>
      </c>
      <c r="D784" s="532">
        <v>23</v>
      </c>
      <c r="E784" s="532">
        <v>38</v>
      </c>
      <c r="F784" s="532">
        <v>39</v>
      </c>
      <c r="G784" s="532">
        <v>40</v>
      </c>
      <c r="H784" s="532">
        <v>39</v>
      </c>
      <c r="I784" s="532">
        <v>43</v>
      </c>
      <c r="J784" s="532">
        <v>29</v>
      </c>
      <c r="K784" s="532">
        <v>20</v>
      </c>
      <c r="L784" s="532">
        <v>33</v>
      </c>
      <c r="M784" s="532">
        <v>33</v>
      </c>
      <c r="N784" s="435">
        <f t="shared" si="12"/>
        <v>408</v>
      </c>
    </row>
    <row r="785" spans="1:14" ht="15">
      <c r="A785" s="23" t="s">
        <v>4786</v>
      </c>
      <c r="B785" s="532">
        <v>40</v>
      </c>
      <c r="C785" s="532">
        <v>45</v>
      </c>
      <c r="D785" s="532">
        <v>49</v>
      </c>
      <c r="E785" s="532">
        <v>40</v>
      </c>
      <c r="F785" s="532">
        <v>52</v>
      </c>
      <c r="G785" s="532">
        <v>32</v>
      </c>
      <c r="H785" s="532">
        <v>34</v>
      </c>
      <c r="I785" s="532">
        <v>37</v>
      </c>
      <c r="J785" s="532">
        <v>32</v>
      </c>
      <c r="K785" s="532">
        <v>37</v>
      </c>
      <c r="L785" s="532">
        <v>35</v>
      </c>
      <c r="M785" s="532">
        <v>40</v>
      </c>
      <c r="N785" s="435">
        <f t="shared" si="12"/>
        <v>473</v>
      </c>
    </row>
    <row r="786" spans="1:14" ht="15">
      <c r="A786" s="23" t="s">
        <v>4787</v>
      </c>
      <c r="B786" s="532">
        <v>56</v>
      </c>
      <c r="C786" s="532">
        <v>53</v>
      </c>
      <c r="D786" s="532">
        <v>69</v>
      </c>
      <c r="E786" s="532">
        <v>67</v>
      </c>
      <c r="F786" s="532">
        <v>51</v>
      </c>
      <c r="G786" s="532">
        <v>73</v>
      </c>
      <c r="H786" s="532">
        <v>61</v>
      </c>
      <c r="I786" s="532">
        <v>58</v>
      </c>
      <c r="J786" s="532">
        <v>62</v>
      </c>
      <c r="K786" s="532">
        <v>54</v>
      </c>
      <c r="L786" s="532">
        <v>46</v>
      </c>
      <c r="M786" s="532">
        <v>64</v>
      </c>
      <c r="N786" s="435">
        <f t="shared" si="12"/>
        <v>714</v>
      </c>
    </row>
    <row r="787" spans="1:14" ht="15">
      <c r="A787" s="23" t="s">
        <v>4788</v>
      </c>
      <c r="B787" s="532">
        <v>61</v>
      </c>
      <c r="C787" s="532">
        <v>59</v>
      </c>
      <c r="D787" s="532">
        <v>57</v>
      </c>
      <c r="E787" s="532">
        <v>51</v>
      </c>
      <c r="F787" s="532">
        <v>68</v>
      </c>
      <c r="G787" s="532">
        <v>68</v>
      </c>
      <c r="H787" s="532">
        <v>41</v>
      </c>
      <c r="I787" s="532">
        <v>53</v>
      </c>
      <c r="J787" s="532">
        <v>42</v>
      </c>
      <c r="K787" s="532">
        <v>56</v>
      </c>
      <c r="L787" s="532">
        <v>57</v>
      </c>
      <c r="M787" s="532">
        <v>58</v>
      </c>
      <c r="N787" s="435">
        <f t="shared" si="12"/>
        <v>671</v>
      </c>
    </row>
    <row r="788" spans="1:14" ht="15">
      <c r="A788" s="23" t="s">
        <v>4789</v>
      </c>
      <c r="B788" s="532">
        <v>64</v>
      </c>
      <c r="C788" s="532">
        <v>53</v>
      </c>
      <c r="D788" s="532">
        <v>47</v>
      </c>
      <c r="E788" s="532">
        <v>49</v>
      </c>
      <c r="F788" s="532">
        <v>47</v>
      </c>
      <c r="G788" s="532">
        <v>63</v>
      </c>
      <c r="H788" s="532">
        <v>60</v>
      </c>
      <c r="I788" s="532">
        <v>33</v>
      </c>
      <c r="J788" s="532">
        <v>42</v>
      </c>
      <c r="K788" s="532">
        <v>49</v>
      </c>
      <c r="L788" s="532">
        <v>55</v>
      </c>
      <c r="M788" s="532">
        <v>44</v>
      </c>
      <c r="N788" s="435">
        <f t="shared" si="12"/>
        <v>606</v>
      </c>
    </row>
    <row r="789" spans="1:14" ht="15">
      <c r="A789" s="23" t="s">
        <v>4790</v>
      </c>
      <c r="B789" s="532">
        <v>70</v>
      </c>
      <c r="C789" s="532">
        <v>58</v>
      </c>
      <c r="D789" s="532">
        <v>53</v>
      </c>
      <c r="E789" s="532">
        <v>67</v>
      </c>
      <c r="F789" s="532">
        <v>61</v>
      </c>
      <c r="G789" s="532">
        <v>68</v>
      </c>
      <c r="H789" s="532">
        <v>69</v>
      </c>
      <c r="I789" s="532">
        <v>57</v>
      </c>
      <c r="J789" s="532">
        <v>68</v>
      </c>
      <c r="K789" s="532">
        <v>58</v>
      </c>
      <c r="L789" s="532">
        <v>57</v>
      </c>
      <c r="M789" s="532">
        <v>62</v>
      </c>
      <c r="N789" s="435">
        <f t="shared" si="12"/>
        <v>748</v>
      </c>
    </row>
    <row r="790" spans="1:14" ht="15">
      <c r="A790" s="23" t="s">
        <v>4791</v>
      </c>
      <c r="B790" s="532">
        <v>116</v>
      </c>
      <c r="C790" s="532">
        <v>114</v>
      </c>
      <c r="D790" s="532">
        <v>118</v>
      </c>
      <c r="E790" s="532">
        <v>97</v>
      </c>
      <c r="F790" s="532">
        <v>0</v>
      </c>
      <c r="G790" s="532">
        <v>0</v>
      </c>
      <c r="H790" s="532">
        <v>0</v>
      </c>
      <c r="I790" s="532">
        <v>0</v>
      </c>
      <c r="J790" s="532">
        <v>0</v>
      </c>
      <c r="K790" s="532">
        <v>0</v>
      </c>
      <c r="L790" s="532">
        <v>0</v>
      </c>
      <c r="M790" s="532">
        <v>0</v>
      </c>
      <c r="N790" s="435">
        <f t="shared" si="12"/>
        <v>445</v>
      </c>
    </row>
    <row r="791" spans="1:14" ht="15">
      <c r="A791" s="23" t="s">
        <v>4792</v>
      </c>
      <c r="B791" s="532">
        <v>0</v>
      </c>
      <c r="C791" s="532">
        <v>0</v>
      </c>
      <c r="D791" s="532">
        <v>0</v>
      </c>
      <c r="E791" s="532">
        <v>0</v>
      </c>
      <c r="F791" s="532">
        <v>104</v>
      </c>
      <c r="G791" s="532">
        <v>102</v>
      </c>
      <c r="H791" s="532">
        <v>95</v>
      </c>
      <c r="I791" s="532">
        <v>102</v>
      </c>
      <c r="J791" s="532">
        <v>91</v>
      </c>
      <c r="K791" s="532">
        <v>97</v>
      </c>
      <c r="L791" s="532">
        <v>95</v>
      </c>
      <c r="M791" s="532">
        <v>95</v>
      </c>
      <c r="N791" s="435">
        <f t="shared" si="12"/>
        <v>781</v>
      </c>
    </row>
    <row r="792" spans="1:14" ht="15">
      <c r="A792" s="23" t="s">
        <v>4793</v>
      </c>
      <c r="B792" s="532">
        <v>46</v>
      </c>
      <c r="C792" s="532">
        <v>74</v>
      </c>
      <c r="D792" s="532">
        <v>66</v>
      </c>
      <c r="E792" s="532">
        <v>65</v>
      </c>
      <c r="F792" s="532">
        <v>0</v>
      </c>
      <c r="G792" s="532">
        <v>0</v>
      </c>
      <c r="H792" s="532">
        <v>0</v>
      </c>
      <c r="I792" s="532">
        <v>0</v>
      </c>
      <c r="J792" s="532">
        <v>0</v>
      </c>
      <c r="K792" s="532">
        <v>0</v>
      </c>
      <c r="L792" s="532">
        <v>0</v>
      </c>
      <c r="M792" s="532">
        <v>0</v>
      </c>
      <c r="N792" s="435">
        <f t="shared" si="12"/>
        <v>251</v>
      </c>
    </row>
    <row r="793" spans="1:14" ht="15">
      <c r="A793" s="23" t="s">
        <v>4794</v>
      </c>
      <c r="B793" s="532">
        <v>0</v>
      </c>
      <c r="C793" s="532">
        <v>0</v>
      </c>
      <c r="D793" s="532">
        <v>0</v>
      </c>
      <c r="E793" s="532">
        <v>0</v>
      </c>
      <c r="F793" s="532">
        <v>55</v>
      </c>
      <c r="G793" s="532">
        <v>78</v>
      </c>
      <c r="H793" s="532">
        <v>48</v>
      </c>
      <c r="I793" s="532">
        <v>60</v>
      </c>
      <c r="J793" s="532">
        <v>56</v>
      </c>
      <c r="K793" s="532">
        <v>49</v>
      </c>
      <c r="L793" s="532">
        <v>49</v>
      </c>
      <c r="M793" s="532">
        <v>61</v>
      </c>
      <c r="N793" s="435">
        <f t="shared" si="12"/>
        <v>456</v>
      </c>
    </row>
    <row r="794" spans="1:14" ht="15">
      <c r="A794" s="23" t="s">
        <v>4795</v>
      </c>
      <c r="B794" s="532">
        <v>0</v>
      </c>
      <c r="C794" s="532">
        <v>0</v>
      </c>
      <c r="D794" s="532">
        <v>0</v>
      </c>
      <c r="E794" s="532">
        <v>0</v>
      </c>
      <c r="F794" s="532">
        <v>0</v>
      </c>
      <c r="G794" s="532">
        <v>0</v>
      </c>
      <c r="H794" s="532">
        <v>50</v>
      </c>
      <c r="I794" s="532">
        <v>61</v>
      </c>
      <c r="J794" s="532">
        <v>27</v>
      </c>
      <c r="K794" s="532">
        <v>77</v>
      </c>
      <c r="L794" s="532">
        <v>25</v>
      </c>
      <c r="M794" s="532">
        <v>63</v>
      </c>
      <c r="N794" s="435">
        <f t="shared" si="12"/>
        <v>303</v>
      </c>
    </row>
    <row r="795" spans="1:14" ht="15">
      <c r="A795" s="23" t="s">
        <v>4796</v>
      </c>
      <c r="B795" s="532">
        <v>29</v>
      </c>
      <c r="C795" s="532">
        <v>27</v>
      </c>
      <c r="D795" s="532">
        <v>35</v>
      </c>
      <c r="E795" s="532">
        <v>35</v>
      </c>
      <c r="F795" s="532">
        <v>29</v>
      </c>
      <c r="G795" s="532">
        <v>30</v>
      </c>
      <c r="H795" s="532">
        <v>32</v>
      </c>
      <c r="I795" s="532">
        <v>26</v>
      </c>
      <c r="J795" s="532">
        <v>32</v>
      </c>
      <c r="K795" s="532">
        <v>29</v>
      </c>
      <c r="L795" s="532">
        <v>24</v>
      </c>
      <c r="M795" s="532">
        <v>36</v>
      </c>
      <c r="N795" s="435">
        <f t="shared" si="12"/>
        <v>364</v>
      </c>
    </row>
    <row r="796" spans="1:14" ht="15">
      <c r="A796" s="23" t="s">
        <v>4797</v>
      </c>
      <c r="B796" s="532">
        <v>0</v>
      </c>
      <c r="C796" s="532">
        <v>0</v>
      </c>
      <c r="D796" s="532">
        <v>0</v>
      </c>
      <c r="E796" s="532">
        <v>0</v>
      </c>
      <c r="F796" s="532">
        <v>90</v>
      </c>
      <c r="G796" s="532">
        <v>94</v>
      </c>
      <c r="H796" s="532">
        <v>69</v>
      </c>
      <c r="I796" s="532">
        <v>75</v>
      </c>
      <c r="J796" s="532">
        <v>60</v>
      </c>
      <c r="K796" s="532">
        <v>85</v>
      </c>
      <c r="L796" s="532">
        <v>79</v>
      </c>
      <c r="M796" s="532">
        <v>76</v>
      </c>
      <c r="N796" s="435">
        <f t="shared" si="12"/>
        <v>628</v>
      </c>
    </row>
    <row r="797" spans="1:14" ht="15">
      <c r="A797" s="23" t="s">
        <v>4798</v>
      </c>
      <c r="B797" s="532">
        <v>68</v>
      </c>
      <c r="C797" s="532">
        <v>92</v>
      </c>
      <c r="D797" s="532">
        <v>70</v>
      </c>
      <c r="E797" s="532">
        <v>66</v>
      </c>
      <c r="F797" s="532">
        <v>0</v>
      </c>
      <c r="G797" s="532">
        <v>0</v>
      </c>
      <c r="H797" s="532">
        <v>0</v>
      </c>
      <c r="I797" s="532">
        <v>0</v>
      </c>
      <c r="J797" s="532">
        <v>0</v>
      </c>
      <c r="K797" s="532">
        <v>0</v>
      </c>
      <c r="L797" s="532">
        <v>0</v>
      </c>
      <c r="M797" s="532">
        <v>0</v>
      </c>
      <c r="N797" s="435">
        <f t="shared" si="12"/>
        <v>296</v>
      </c>
    </row>
    <row r="798" spans="1:14" ht="15">
      <c r="A798" s="23" t="s">
        <v>4799</v>
      </c>
      <c r="B798" s="532">
        <v>36</v>
      </c>
      <c r="C798" s="532">
        <v>27</v>
      </c>
      <c r="D798" s="532">
        <v>27</v>
      </c>
      <c r="E798" s="532">
        <v>47</v>
      </c>
      <c r="F798" s="532">
        <v>42</v>
      </c>
      <c r="G798" s="532">
        <v>40</v>
      </c>
      <c r="H798" s="532">
        <v>39</v>
      </c>
      <c r="I798" s="532">
        <v>41</v>
      </c>
      <c r="J798" s="532">
        <v>27</v>
      </c>
      <c r="K798" s="532">
        <v>42</v>
      </c>
      <c r="L798" s="532">
        <v>34</v>
      </c>
      <c r="M798" s="532">
        <v>41</v>
      </c>
      <c r="N798" s="435">
        <f t="shared" si="12"/>
        <v>443</v>
      </c>
    </row>
    <row r="799" spans="1:14" ht="15">
      <c r="A799" s="23" t="s">
        <v>4800</v>
      </c>
      <c r="B799" s="532">
        <v>54</v>
      </c>
      <c r="C799" s="532">
        <v>43</v>
      </c>
      <c r="D799" s="532">
        <v>49</v>
      </c>
      <c r="E799" s="532">
        <v>54</v>
      </c>
      <c r="F799" s="532">
        <v>39</v>
      </c>
      <c r="G799" s="532">
        <v>63</v>
      </c>
      <c r="H799" s="532">
        <v>61</v>
      </c>
      <c r="I799" s="532">
        <v>46</v>
      </c>
      <c r="J799" s="532">
        <v>54</v>
      </c>
      <c r="K799" s="532">
        <v>32</v>
      </c>
      <c r="L799" s="532">
        <v>51</v>
      </c>
      <c r="M799" s="532">
        <v>66</v>
      </c>
      <c r="N799" s="435">
        <f t="shared" si="12"/>
        <v>612</v>
      </c>
    </row>
    <row r="800" spans="1:14" ht="15">
      <c r="A800" s="23" t="s">
        <v>4801</v>
      </c>
      <c r="B800" s="532">
        <v>0</v>
      </c>
      <c r="C800" s="532">
        <v>0</v>
      </c>
      <c r="D800" s="532">
        <v>0</v>
      </c>
      <c r="E800" s="532">
        <v>0</v>
      </c>
      <c r="F800" s="532">
        <v>207</v>
      </c>
      <c r="G800" s="532">
        <v>221</v>
      </c>
      <c r="H800" s="532">
        <v>175</v>
      </c>
      <c r="I800" s="532">
        <v>211</v>
      </c>
      <c r="J800" s="532">
        <v>173</v>
      </c>
      <c r="K800" s="532">
        <v>141</v>
      </c>
      <c r="L800" s="532">
        <v>144</v>
      </c>
      <c r="M800" s="532">
        <v>203</v>
      </c>
      <c r="N800" s="435">
        <f t="shared" si="12"/>
        <v>1475</v>
      </c>
    </row>
    <row r="801" spans="1:14" ht="15">
      <c r="A801" s="23" t="s">
        <v>10863</v>
      </c>
      <c r="B801" s="532">
        <v>198</v>
      </c>
      <c r="C801" s="532">
        <v>167</v>
      </c>
      <c r="D801" s="532">
        <v>203</v>
      </c>
      <c r="E801" s="532">
        <v>187</v>
      </c>
      <c r="F801" s="532">
        <v>0</v>
      </c>
      <c r="G801" s="532">
        <v>0</v>
      </c>
      <c r="H801" s="532">
        <v>0</v>
      </c>
      <c r="I801" s="532">
        <v>0</v>
      </c>
      <c r="J801" s="532">
        <v>0</v>
      </c>
      <c r="K801" s="532">
        <v>0</v>
      </c>
      <c r="L801" s="532">
        <v>0</v>
      </c>
      <c r="M801" s="532">
        <v>0</v>
      </c>
      <c r="N801" s="435">
        <f t="shared" si="12"/>
        <v>755</v>
      </c>
    </row>
    <row r="802" spans="1:14" ht="15">
      <c r="A802" s="23" t="s">
        <v>4802</v>
      </c>
      <c r="B802" s="532">
        <v>15</v>
      </c>
      <c r="C802" s="532">
        <v>20</v>
      </c>
      <c r="D802" s="532">
        <v>22</v>
      </c>
      <c r="E802" s="532">
        <v>28</v>
      </c>
      <c r="F802" s="532">
        <v>25</v>
      </c>
      <c r="G802" s="532">
        <v>24</v>
      </c>
      <c r="H802" s="532">
        <v>26</v>
      </c>
      <c r="I802" s="532">
        <v>24</v>
      </c>
      <c r="J802" s="532">
        <v>26</v>
      </c>
      <c r="K802" s="532">
        <v>18</v>
      </c>
      <c r="L802" s="532">
        <v>17</v>
      </c>
      <c r="M802" s="532">
        <v>29</v>
      </c>
      <c r="N802" s="435">
        <f t="shared" si="12"/>
        <v>274</v>
      </c>
    </row>
    <row r="803" spans="1:14" ht="15">
      <c r="A803" s="23" t="s">
        <v>4803</v>
      </c>
      <c r="B803" s="532">
        <v>40</v>
      </c>
      <c r="C803" s="532">
        <v>33</v>
      </c>
      <c r="D803" s="532">
        <v>31</v>
      </c>
      <c r="E803" s="532">
        <v>47</v>
      </c>
      <c r="F803" s="532">
        <v>37</v>
      </c>
      <c r="G803" s="532">
        <v>34</v>
      </c>
      <c r="H803" s="532">
        <v>25</v>
      </c>
      <c r="I803" s="532">
        <v>34</v>
      </c>
      <c r="J803" s="532">
        <v>23</v>
      </c>
      <c r="K803" s="532">
        <v>30</v>
      </c>
      <c r="L803" s="532">
        <v>28</v>
      </c>
      <c r="M803" s="532">
        <v>28</v>
      </c>
      <c r="N803" s="435">
        <f t="shared" si="12"/>
        <v>390</v>
      </c>
    </row>
    <row r="804" spans="1:14" ht="15">
      <c r="A804" s="23" t="s">
        <v>4804</v>
      </c>
      <c r="B804" s="532">
        <v>44</v>
      </c>
      <c r="C804" s="532">
        <v>43</v>
      </c>
      <c r="D804" s="532">
        <v>44</v>
      </c>
      <c r="E804" s="532">
        <v>47</v>
      </c>
      <c r="F804" s="532">
        <v>48</v>
      </c>
      <c r="G804" s="532">
        <v>52</v>
      </c>
      <c r="H804" s="532">
        <v>47</v>
      </c>
      <c r="I804" s="532">
        <v>44</v>
      </c>
      <c r="J804" s="532">
        <v>28</v>
      </c>
      <c r="K804" s="532">
        <v>41</v>
      </c>
      <c r="L804" s="532">
        <v>39</v>
      </c>
      <c r="M804" s="532">
        <v>40</v>
      </c>
      <c r="N804" s="435">
        <f t="shared" si="12"/>
        <v>517</v>
      </c>
    </row>
    <row r="805" spans="1:14" ht="15">
      <c r="A805" s="23" t="s">
        <v>4805</v>
      </c>
      <c r="B805" s="532">
        <v>25</v>
      </c>
      <c r="C805" s="532">
        <v>24</v>
      </c>
      <c r="D805" s="532">
        <v>27</v>
      </c>
      <c r="E805" s="532">
        <v>32</v>
      </c>
      <c r="F805" s="532">
        <v>26</v>
      </c>
      <c r="G805" s="532">
        <v>28</v>
      </c>
      <c r="H805" s="532">
        <v>20</v>
      </c>
      <c r="I805" s="532">
        <v>23</v>
      </c>
      <c r="J805" s="532">
        <v>20</v>
      </c>
      <c r="K805" s="532">
        <v>22</v>
      </c>
      <c r="L805" s="532">
        <v>21</v>
      </c>
      <c r="M805" s="532">
        <v>31</v>
      </c>
      <c r="N805" s="435">
        <f t="shared" si="12"/>
        <v>299</v>
      </c>
    </row>
    <row r="806" spans="1:14" ht="15">
      <c r="A806" s="23" t="s">
        <v>4806</v>
      </c>
      <c r="B806" s="532">
        <v>55</v>
      </c>
      <c r="C806" s="532">
        <v>48</v>
      </c>
      <c r="D806" s="532">
        <v>56</v>
      </c>
      <c r="E806" s="532">
        <v>55</v>
      </c>
      <c r="F806" s="532">
        <v>41</v>
      </c>
      <c r="G806" s="532">
        <v>40</v>
      </c>
      <c r="H806" s="532">
        <v>43</v>
      </c>
      <c r="I806" s="532">
        <v>54</v>
      </c>
      <c r="J806" s="532">
        <v>41</v>
      </c>
      <c r="K806" s="532">
        <v>31</v>
      </c>
      <c r="L806" s="532">
        <v>37</v>
      </c>
      <c r="M806" s="532">
        <v>47</v>
      </c>
      <c r="N806" s="435">
        <f t="shared" si="12"/>
        <v>548</v>
      </c>
    </row>
    <row r="807" spans="1:14" ht="15">
      <c r="A807" s="23" t="s">
        <v>4807</v>
      </c>
      <c r="B807" s="532">
        <v>65</v>
      </c>
      <c r="C807" s="532">
        <v>66</v>
      </c>
      <c r="D807" s="532">
        <v>79</v>
      </c>
      <c r="E807" s="532">
        <v>55</v>
      </c>
      <c r="F807" s="532">
        <v>0</v>
      </c>
      <c r="G807" s="532">
        <v>0</v>
      </c>
      <c r="H807" s="532">
        <v>0</v>
      </c>
      <c r="I807" s="532">
        <v>0</v>
      </c>
      <c r="J807" s="532">
        <v>0</v>
      </c>
      <c r="K807" s="532">
        <v>0</v>
      </c>
      <c r="L807" s="532">
        <v>0</v>
      </c>
      <c r="M807" s="532">
        <v>0</v>
      </c>
      <c r="N807" s="435">
        <f t="shared" si="12"/>
        <v>265</v>
      </c>
    </row>
    <row r="808" spans="1:14" ht="15">
      <c r="A808" s="23" t="s">
        <v>4808</v>
      </c>
      <c r="B808" s="532">
        <v>0</v>
      </c>
      <c r="C808" s="532">
        <v>0</v>
      </c>
      <c r="D808" s="532">
        <v>0</v>
      </c>
      <c r="E808" s="532">
        <v>0</v>
      </c>
      <c r="F808" s="532">
        <v>66</v>
      </c>
      <c r="G808" s="532">
        <v>59</v>
      </c>
      <c r="H808" s="532">
        <v>66</v>
      </c>
      <c r="I808" s="532">
        <v>44</v>
      </c>
      <c r="J808" s="532">
        <v>64</v>
      </c>
      <c r="K808" s="532">
        <v>61</v>
      </c>
      <c r="L808" s="532">
        <v>58</v>
      </c>
      <c r="M808" s="532">
        <v>51</v>
      </c>
      <c r="N808" s="435">
        <f t="shared" si="12"/>
        <v>469</v>
      </c>
    </row>
    <row r="809" spans="1:14" ht="15">
      <c r="A809" s="23" t="s">
        <v>4809</v>
      </c>
      <c r="B809" s="532">
        <v>17</v>
      </c>
      <c r="C809" s="532">
        <v>32</v>
      </c>
      <c r="D809" s="532">
        <v>28</v>
      </c>
      <c r="E809" s="532">
        <v>11</v>
      </c>
      <c r="F809" s="532">
        <v>0</v>
      </c>
      <c r="G809" s="532">
        <v>0</v>
      </c>
      <c r="H809" s="532">
        <v>0</v>
      </c>
      <c r="I809" s="532">
        <v>0</v>
      </c>
      <c r="J809" s="532">
        <v>0</v>
      </c>
      <c r="K809" s="532">
        <v>0</v>
      </c>
      <c r="L809" s="532">
        <v>0</v>
      </c>
      <c r="M809" s="532">
        <v>0</v>
      </c>
      <c r="N809" s="435">
        <f t="shared" si="12"/>
        <v>88</v>
      </c>
    </row>
    <row r="810" spans="1:14" ht="15">
      <c r="A810" s="23" t="s">
        <v>4810</v>
      </c>
      <c r="B810" s="532">
        <v>0</v>
      </c>
      <c r="C810" s="532">
        <v>0</v>
      </c>
      <c r="D810" s="532">
        <v>0</v>
      </c>
      <c r="E810" s="532">
        <v>0</v>
      </c>
      <c r="F810" s="532">
        <v>98</v>
      </c>
      <c r="G810" s="532">
        <v>135</v>
      </c>
      <c r="H810" s="532">
        <v>102</v>
      </c>
      <c r="I810" s="532">
        <v>112</v>
      </c>
      <c r="J810" s="532">
        <v>124</v>
      </c>
      <c r="K810" s="532">
        <v>123</v>
      </c>
      <c r="L810" s="532">
        <v>104</v>
      </c>
      <c r="M810" s="532">
        <v>117</v>
      </c>
      <c r="N810" s="435">
        <f t="shared" si="12"/>
        <v>915</v>
      </c>
    </row>
    <row r="811" spans="1:14" ht="15">
      <c r="A811" s="23" t="s">
        <v>4811</v>
      </c>
      <c r="B811" s="532">
        <v>88</v>
      </c>
      <c r="C811" s="532">
        <v>129</v>
      </c>
      <c r="D811" s="532">
        <v>117</v>
      </c>
      <c r="E811" s="532">
        <v>111</v>
      </c>
      <c r="F811" s="532">
        <v>0</v>
      </c>
      <c r="G811" s="532">
        <v>0</v>
      </c>
      <c r="H811" s="532">
        <v>0</v>
      </c>
      <c r="I811" s="532">
        <v>0</v>
      </c>
      <c r="J811" s="532">
        <v>0</v>
      </c>
      <c r="K811" s="532">
        <v>0</v>
      </c>
      <c r="L811" s="532">
        <v>0</v>
      </c>
      <c r="M811" s="532">
        <v>0</v>
      </c>
      <c r="N811" s="435">
        <f t="shared" si="12"/>
        <v>445</v>
      </c>
    </row>
    <row r="812" spans="1:14" ht="15">
      <c r="A812" s="23" t="s">
        <v>4812</v>
      </c>
      <c r="B812" s="532">
        <v>0</v>
      </c>
      <c r="C812" s="532">
        <v>0</v>
      </c>
      <c r="D812" s="532">
        <v>0</v>
      </c>
      <c r="E812" s="532">
        <v>0</v>
      </c>
      <c r="F812" s="532">
        <v>96</v>
      </c>
      <c r="G812" s="532">
        <v>126</v>
      </c>
      <c r="H812" s="532">
        <v>99</v>
      </c>
      <c r="I812" s="532">
        <v>111</v>
      </c>
      <c r="J812" s="532">
        <v>97</v>
      </c>
      <c r="K812" s="532">
        <v>127</v>
      </c>
      <c r="L812" s="532">
        <v>111</v>
      </c>
      <c r="M812" s="532">
        <v>107</v>
      </c>
      <c r="N812" s="435">
        <f t="shared" si="12"/>
        <v>874</v>
      </c>
    </row>
    <row r="813" spans="1:14" ht="15">
      <c r="A813" s="23" t="s">
        <v>4813</v>
      </c>
      <c r="B813" s="532">
        <v>103</v>
      </c>
      <c r="C813" s="532">
        <v>118</v>
      </c>
      <c r="D813" s="532">
        <v>108</v>
      </c>
      <c r="E813" s="532">
        <v>119</v>
      </c>
      <c r="F813" s="532">
        <v>0</v>
      </c>
      <c r="G813" s="532">
        <v>0</v>
      </c>
      <c r="H813" s="532">
        <v>0</v>
      </c>
      <c r="I813" s="532">
        <v>0</v>
      </c>
      <c r="J813" s="532">
        <v>0</v>
      </c>
      <c r="K813" s="532">
        <v>0</v>
      </c>
      <c r="L813" s="532">
        <v>0</v>
      </c>
      <c r="M813" s="532">
        <v>0</v>
      </c>
      <c r="N813" s="435">
        <f t="shared" si="12"/>
        <v>448</v>
      </c>
    </row>
    <row r="814" spans="1:14" ht="15">
      <c r="A814" s="23" t="s">
        <v>4814</v>
      </c>
      <c r="B814" s="532">
        <v>0</v>
      </c>
      <c r="C814" s="532">
        <v>1</v>
      </c>
      <c r="D814" s="532">
        <v>91</v>
      </c>
      <c r="E814" s="532">
        <v>109</v>
      </c>
      <c r="F814" s="532">
        <v>78</v>
      </c>
      <c r="G814" s="532">
        <v>102</v>
      </c>
      <c r="H814" s="532">
        <v>96</v>
      </c>
      <c r="I814" s="532">
        <v>79</v>
      </c>
      <c r="J814" s="532">
        <v>75</v>
      </c>
      <c r="K814" s="532">
        <v>83</v>
      </c>
      <c r="L814" s="532">
        <v>93</v>
      </c>
      <c r="M814" s="532">
        <v>74</v>
      </c>
      <c r="N814" s="435">
        <f t="shared" si="12"/>
        <v>881</v>
      </c>
    </row>
    <row r="815" spans="1:14" ht="15">
      <c r="A815" s="23" t="s">
        <v>4815</v>
      </c>
      <c r="B815" s="532">
        <v>72</v>
      </c>
      <c r="C815" s="532">
        <v>95</v>
      </c>
      <c r="D815" s="532">
        <v>0</v>
      </c>
      <c r="E815" s="532">
        <v>0</v>
      </c>
      <c r="F815" s="532">
        <v>0</v>
      </c>
      <c r="G815" s="532">
        <v>0</v>
      </c>
      <c r="H815" s="532">
        <v>0</v>
      </c>
      <c r="I815" s="532">
        <v>0</v>
      </c>
      <c r="J815" s="532">
        <v>0</v>
      </c>
      <c r="K815" s="532">
        <v>0</v>
      </c>
      <c r="L815" s="532">
        <v>0</v>
      </c>
      <c r="M815" s="532">
        <v>0</v>
      </c>
      <c r="N815" s="435">
        <f t="shared" si="12"/>
        <v>167</v>
      </c>
    </row>
    <row r="816" spans="1:14" ht="15">
      <c r="A816" s="23" t="s">
        <v>4816</v>
      </c>
      <c r="B816" s="532">
        <v>79</v>
      </c>
      <c r="C816" s="532">
        <v>77</v>
      </c>
      <c r="D816" s="532">
        <v>77</v>
      </c>
      <c r="E816" s="532">
        <v>83</v>
      </c>
      <c r="F816" s="532">
        <v>69</v>
      </c>
      <c r="G816" s="532">
        <v>83</v>
      </c>
      <c r="H816" s="532">
        <v>66</v>
      </c>
      <c r="I816" s="532">
        <v>76</v>
      </c>
      <c r="J816" s="532">
        <v>79</v>
      </c>
      <c r="K816" s="532">
        <v>68</v>
      </c>
      <c r="L816" s="532">
        <v>76</v>
      </c>
      <c r="M816" s="532">
        <v>61</v>
      </c>
      <c r="N816" s="435">
        <f t="shared" si="12"/>
        <v>894</v>
      </c>
    </row>
    <row r="817" spans="1:14" ht="15">
      <c r="A817" s="23" t="s">
        <v>4817</v>
      </c>
      <c r="B817" s="532">
        <v>0</v>
      </c>
      <c r="C817" s="532">
        <v>0</v>
      </c>
      <c r="D817" s="532">
        <v>0</v>
      </c>
      <c r="E817" s="532">
        <v>0</v>
      </c>
      <c r="F817" s="532">
        <v>11</v>
      </c>
      <c r="G817" s="532">
        <v>15</v>
      </c>
      <c r="H817" s="532">
        <v>136</v>
      </c>
      <c r="I817" s="532">
        <v>166</v>
      </c>
      <c r="J817" s="532">
        <v>142</v>
      </c>
      <c r="K817" s="532">
        <v>162</v>
      </c>
      <c r="L817" s="532">
        <v>103</v>
      </c>
      <c r="M817" s="532">
        <v>123</v>
      </c>
      <c r="N817" s="435">
        <f t="shared" si="12"/>
        <v>858</v>
      </c>
    </row>
    <row r="818" spans="1:14" ht="15">
      <c r="A818" s="23" t="s">
        <v>4818</v>
      </c>
      <c r="B818" s="532">
        <v>52</v>
      </c>
      <c r="C818" s="532">
        <v>41</v>
      </c>
      <c r="D818" s="532">
        <v>43</v>
      </c>
      <c r="E818" s="532">
        <v>56</v>
      </c>
      <c r="F818" s="532">
        <v>0</v>
      </c>
      <c r="G818" s="532">
        <v>0</v>
      </c>
      <c r="H818" s="532">
        <v>0</v>
      </c>
      <c r="I818" s="532">
        <v>0</v>
      </c>
      <c r="J818" s="532">
        <v>0</v>
      </c>
      <c r="K818" s="532">
        <v>0</v>
      </c>
      <c r="L818" s="532">
        <v>0</v>
      </c>
      <c r="M818" s="532">
        <v>0</v>
      </c>
      <c r="N818" s="435">
        <f t="shared" si="12"/>
        <v>192</v>
      </c>
    </row>
    <row r="819" spans="1:14" ht="15">
      <c r="A819" s="23" t="s">
        <v>4819</v>
      </c>
      <c r="B819" s="532">
        <v>53</v>
      </c>
      <c r="C819" s="532">
        <v>60</v>
      </c>
      <c r="D819" s="532">
        <v>60</v>
      </c>
      <c r="E819" s="532">
        <v>58</v>
      </c>
      <c r="F819" s="532">
        <v>0</v>
      </c>
      <c r="G819" s="532">
        <v>0</v>
      </c>
      <c r="H819" s="532">
        <v>0</v>
      </c>
      <c r="I819" s="532">
        <v>0</v>
      </c>
      <c r="J819" s="532">
        <v>0</v>
      </c>
      <c r="K819" s="532">
        <v>0</v>
      </c>
      <c r="L819" s="532">
        <v>0</v>
      </c>
      <c r="M819" s="532">
        <v>0</v>
      </c>
      <c r="N819" s="435">
        <f t="shared" si="12"/>
        <v>231</v>
      </c>
    </row>
    <row r="820" spans="1:14" ht="15">
      <c r="A820" s="23" t="s">
        <v>4820</v>
      </c>
      <c r="B820" s="532">
        <v>62</v>
      </c>
      <c r="C820" s="532">
        <v>59</v>
      </c>
      <c r="D820" s="532">
        <v>54</v>
      </c>
      <c r="E820" s="532">
        <v>55</v>
      </c>
      <c r="F820" s="532">
        <v>0</v>
      </c>
      <c r="G820" s="532">
        <v>0</v>
      </c>
      <c r="H820" s="532">
        <v>0</v>
      </c>
      <c r="I820" s="532">
        <v>0</v>
      </c>
      <c r="J820" s="532">
        <v>0</v>
      </c>
      <c r="K820" s="532">
        <v>0</v>
      </c>
      <c r="L820" s="532">
        <v>0</v>
      </c>
      <c r="M820" s="532">
        <v>0</v>
      </c>
      <c r="N820" s="435">
        <f t="shared" si="12"/>
        <v>230</v>
      </c>
    </row>
    <row r="821" spans="1:14" ht="15">
      <c r="A821" s="23" t="s">
        <v>4821</v>
      </c>
      <c r="B821" s="532">
        <v>0</v>
      </c>
      <c r="C821" s="532">
        <v>0</v>
      </c>
      <c r="D821" s="532">
        <v>0</v>
      </c>
      <c r="E821" s="532">
        <v>0</v>
      </c>
      <c r="F821" s="532">
        <v>411</v>
      </c>
      <c r="G821" s="532">
        <v>473</v>
      </c>
      <c r="H821" s="532">
        <v>405</v>
      </c>
      <c r="I821" s="532">
        <v>419</v>
      </c>
      <c r="J821" s="532">
        <v>404</v>
      </c>
      <c r="K821" s="532">
        <v>427</v>
      </c>
      <c r="L821" s="532">
        <v>394</v>
      </c>
      <c r="M821" s="532">
        <v>385</v>
      </c>
      <c r="N821" s="435">
        <f t="shared" si="12"/>
        <v>3318</v>
      </c>
    </row>
    <row r="822" spans="1:14" ht="15">
      <c r="A822" s="23" t="s">
        <v>4822</v>
      </c>
      <c r="B822" s="532">
        <v>42</v>
      </c>
      <c r="C822" s="532">
        <v>48</v>
      </c>
      <c r="D822" s="532">
        <v>46</v>
      </c>
      <c r="E822" s="532">
        <v>70</v>
      </c>
      <c r="F822" s="532">
        <v>0</v>
      </c>
      <c r="G822" s="532">
        <v>0</v>
      </c>
      <c r="H822" s="532">
        <v>0</v>
      </c>
      <c r="I822" s="532">
        <v>0</v>
      </c>
      <c r="J822" s="532">
        <v>0</v>
      </c>
      <c r="K822" s="532">
        <v>0</v>
      </c>
      <c r="L822" s="532">
        <v>0</v>
      </c>
      <c r="M822" s="532">
        <v>0</v>
      </c>
      <c r="N822" s="435">
        <f t="shared" si="12"/>
        <v>206</v>
      </c>
    </row>
    <row r="823" spans="1:14" ht="15">
      <c r="A823" s="23" t="s">
        <v>4823</v>
      </c>
      <c r="B823" s="532">
        <v>42</v>
      </c>
      <c r="C823" s="532">
        <v>41</v>
      </c>
      <c r="D823" s="532">
        <v>30</v>
      </c>
      <c r="E823" s="532">
        <v>45</v>
      </c>
      <c r="F823" s="532">
        <v>0</v>
      </c>
      <c r="G823" s="532">
        <v>0</v>
      </c>
      <c r="H823" s="532">
        <v>0</v>
      </c>
      <c r="I823" s="532">
        <v>0</v>
      </c>
      <c r="J823" s="532">
        <v>0</v>
      </c>
      <c r="K823" s="532">
        <v>0</v>
      </c>
      <c r="L823" s="532">
        <v>0</v>
      </c>
      <c r="M823" s="532">
        <v>0</v>
      </c>
      <c r="N823" s="435">
        <f t="shared" si="12"/>
        <v>158</v>
      </c>
    </row>
    <row r="824" spans="1:14" ht="15">
      <c r="A824" s="23" t="s">
        <v>4824</v>
      </c>
      <c r="B824" s="532">
        <v>97</v>
      </c>
      <c r="C824" s="532">
        <v>98</v>
      </c>
      <c r="D824" s="532">
        <v>99</v>
      </c>
      <c r="E824" s="532">
        <v>85</v>
      </c>
      <c r="F824" s="532">
        <v>0</v>
      </c>
      <c r="G824" s="532">
        <v>0</v>
      </c>
      <c r="H824" s="532">
        <v>0</v>
      </c>
      <c r="I824" s="532">
        <v>0</v>
      </c>
      <c r="J824" s="532">
        <v>0</v>
      </c>
      <c r="K824" s="532">
        <v>0</v>
      </c>
      <c r="L824" s="532">
        <v>0</v>
      </c>
      <c r="M824" s="532">
        <v>0</v>
      </c>
      <c r="N824" s="435">
        <f t="shared" si="12"/>
        <v>379</v>
      </c>
    </row>
    <row r="825" spans="1:14" ht="15">
      <c r="A825" s="23" t="s">
        <v>4825</v>
      </c>
      <c r="B825" s="532">
        <v>39</v>
      </c>
      <c r="C825" s="532">
        <v>56</v>
      </c>
      <c r="D825" s="532">
        <v>51</v>
      </c>
      <c r="E825" s="532">
        <v>46</v>
      </c>
      <c r="F825" s="532">
        <v>0</v>
      </c>
      <c r="G825" s="532">
        <v>0</v>
      </c>
      <c r="H825" s="532">
        <v>0</v>
      </c>
      <c r="I825" s="532">
        <v>0</v>
      </c>
      <c r="J825" s="532">
        <v>0</v>
      </c>
      <c r="K825" s="532">
        <v>0</v>
      </c>
      <c r="L825" s="532">
        <v>0</v>
      </c>
      <c r="M825" s="532">
        <v>0</v>
      </c>
      <c r="N825" s="435">
        <f t="shared" si="12"/>
        <v>192</v>
      </c>
    </row>
    <row r="826" spans="1:14" ht="15">
      <c r="A826" s="23" t="s">
        <v>4826</v>
      </c>
      <c r="B826" s="532">
        <v>81</v>
      </c>
      <c r="C826" s="532">
        <v>79</v>
      </c>
      <c r="D826" s="532">
        <v>83</v>
      </c>
      <c r="E826" s="532">
        <v>87</v>
      </c>
      <c r="F826" s="532">
        <v>70</v>
      </c>
      <c r="G826" s="532">
        <v>60</v>
      </c>
      <c r="H826" s="532">
        <v>76</v>
      </c>
      <c r="I826" s="532">
        <v>99</v>
      </c>
      <c r="J826" s="532">
        <v>74</v>
      </c>
      <c r="K826" s="532">
        <v>67</v>
      </c>
      <c r="L826" s="532">
        <v>79</v>
      </c>
      <c r="M826" s="532">
        <v>78</v>
      </c>
      <c r="N826" s="435">
        <f t="shared" si="12"/>
        <v>933</v>
      </c>
    </row>
    <row r="827" spans="1:14" ht="15">
      <c r="A827" s="23" t="s">
        <v>4827</v>
      </c>
      <c r="B827" s="532">
        <v>58</v>
      </c>
      <c r="C827" s="532">
        <v>45</v>
      </c>
      <c r="D827" s="532">
        <v>39</v>
      </c>
      <c r="E827" s="532">
        <v>40</v>
      </c>
      <c r="F827" s="532">
        <v>36</v>
      </c>
      <c r="G827" s="532">
        <v>48</v>
      </c>
      <c r="H827" s="532">
        <v>32</v>
      </c>
      <c r="I827" s="532">
        <v>36</v>
      </c>
      <c r="J827" s="532">
        <v>39</v>
      </c>
      <c r="K827" s="532">
        <v>41</v>
      </c>
      <c r="L827" s="532">
        <v>45</v>
      </c>
      <c r="M827" s="532">
        <v>38</v>
      </c>
      <c r="N827" s="435">
        <f t="shared" si="12"/>
        <v>497</v>
      </c>
    </row>
    <row r="828" spans="1:14" ht="15">
      <c r="A828" s="23" t="s">
        <v>4828</v>
      </c>
      <c r="B828" s="532">
        <v>0</v>
      </c>
      <c r="C828" s="532">
        <v>0</v>
      </c>
      <c r="D828" s="532">
        <v>0</v>
      </c>
      <c r="E828" s="532">
        <v>0</v>
      </c>
      <c r="F828" s="532">
        <v>139</v>
      </c>
      <c r="G828" s="532">
        <v>128</v>
      </c>
      <c r="H828" s="532">
        <v>131</v>
      </c>
      <c r="I828" s="532">
        <v>121</v>
      </c>
      <c r="J828" s="532">
        <v>121</v>
      </c>
      <c r="K828" s="532">
        <v>130</v>
      </c>
      <c r="L828" s="532">
        <v>127</v>
      </c>
      <c r="M828" s="532">
        <v>142</v>
      </c>
      <c r="N828" s="435">
        <f t="shared" si="12"/>
        <v>1039</v>
      </c>
    </row>
    <row r="829" spans="1:14" ht="15">
      <c r="A829" s="23" t="s">
        <v>4829</v>
      </c>
      <c r="B829" s="532">
        <v>139</v>
      </c>
      <c r="C829" s="532">
        <v>139</v>
      </c>
      <c r="D829" s="532">
        <v>127</v>
      </c>
      <c r="E829" s="532">
        <v>115</v>
      </c>
      <c r="F829" s="532">
        <v>0</v>
      </c>
      <c r="G829" s="532">
        <v>0</v>
      </c>
      <c r="H829" s="532">
        <v>0</v>
      </c>
      <c r="I829" s="532">
        <v>0</v>
      </c>
      <c r="J829" s="532">
        <v>0</v>
      </c>
      <c r="K829" s="532">
        <v>0</v>
      </c>
      <c r="L829" s="532">
        <v>0</v>
      </c>
      <c r="M829" s="532">
        <v>0</v>
      </c>
      <c r="N829" s="435">
        <f t="shared" si="12"/>
        <v>520</v>
      </c>
    </row>
    <row r="830" spans="1:14" ht="15">
      <c r="A830" s="23" t="s">
        <v>4830</v>
      </c>
      <c r="B830" s="532">
        <v>0</v>
      </c>
      <c r="C830" s="532">
        <v>0</v>
      </c>
      <c r="D830" s="532">
        <v>0</v>
      </c>
      <c r="E830" s="532">
        <v>0</v>
      </c>
      <c r="F830" s="532">
        <v>32</v>
      </c>
      <c r="G830" s="532">
        <v>94</v>
      </c>
      <c r="H830" s="532">
        <v>92</v>
      </c>
      <c r="I830" s="532">
        <v>153</v>
      </c>
      <c r="J830" s="532">
        <v>99</v>
      </c>
      <c r="K830" s="532">
        <v>167</v>
      </c>
      <c r="L830" s="532">
        <v>79</v>
      </c>
      <c r="M830" s="532">
        <v>129</v>
      </c>
      <c r="N830" s="435">
        <f t="shared" si="12"/>
        <v>845</v>
      </c>
    </row>
    <row r="831" spans="1:14" ht="15">
      <c r="A831" s="23" t="s">
        <v>4831</v>
      </c>
      <c r="B831" s="532">
        <v>0</v>
      </c>
      <c r="C831" s="532">
        <v>0</v>
      </c>
      <c r="D831" s="532">
        <v>0</v>
      </c>
      <c r="E831" s="532">
        <v>0</v>
      </c>
      <c r="F831" s="532">
        <v>49</v>
      </c>
      <c r="G831" s="532">
        <v>82</v>
      </c>
      <c r="H831" s="532">
        <v>60</v>
      </c>
      <c r="I831" s="532">
        <v>67</v>
      </c>
      <c r="J831" s="532">
        <v>47</v>
      </c>
      <c r="K831" s="532">
        <v>71</v>
      </c>
      <c r="L831" s="532">
        <v>51</v>
      </c>
      <c r="M831" s="532">
        <v>62</v>
      </c>
      <c r="N831" s="435">
        <f t="shared" si="12"/>
        <v>489</v>
      </c>
    </row>
    <row r="832" spans="1:14" ht="15">
      <c r="A832" s="23" t="s">
        <v>4832</v>
      </c>
      <c r="B832" s="532">
        <v>0</v>
      </c>
      <c r="C832" s="532">
        <v>0</v>
      </c>
      <c r="D832" s="532">
        <v>0</v>
      </c>
      <c r="E832" s="532">
        <v>0</v>
      </c>
      <c r="F832" s="532">
        <v>93</v>
      </c>
      <c r="G832" s="532">
        <v>127</v>
      </c>
      <c r="H832" s="532">
        <v>119</v>
      </c>
      <c r="I832" s="532">
        <v>130</v>
      </c>
      <c r="J832" s="532">
        <v>126</v>
      </c>
      <c r="K832" s="532">
        <v>145</v>
      </c>
      <c r="L832" s="532">
        <v>110</v>
      </c>
      <c r="M832" s="532">
        <v>105</v>
      </c>
      <c r="N832" s="435">
        <f t="shared" si="12"/>
        <v>955</v>
      </c>
    </row>
    <row r="833" spans="1:14" ht="15">
      <c r="A833" s="23" t="s">
        <v>4833</v>
      </c>
      <c r="B833" s="532">
        <v>77</v>
      </c>
      <c r="C833" s="532">
        <v>73</v>
      </c>
      <c r="D833" s="532">
        <v>76</v>
      </c>
      <c r="E833" s="532">
        <v>65</v>
      </c>
      <c r="F833" s="532">
        <v>75</v>
      </c>
      <c r="G833" s="532">
        <v>58</v>
      </c>
      <c r="H833" s="532">
        <v>69</v>
      </c>
      <c r="I833" s="532">
        <v>79</v>
      </c>
      <c r="J833" s="532">
        <v>60</v>
      </c>
      <c r="K833" s="532">
        <v>67</v>
      </c>
      <c r="L833" s="532">
        <v>69</v>
      </c>
      <c r="M833" s="532">
        <v>82</v>
      </c>
      <c r="N833" s="435">
        <f t="shared" si="12"/>
        <v>850</v>
      </c>
    </row>
    <row r="834" spans="1:14" ht="15">
      <c r="A834" s="23" t="s">
        <v>4834</v>
      </c>
      <c r="B834" s="532">
        <v>62</v>
      </c>
      <c r="C834" s="532">
        <v>84</v>
      </c>
      <c r="D834" s="532">
        <v>71</v>
      </c>
      <c r="E834" s="532">
        <v>69</v>
      </c>
      <c r="F834" s="532">
        <v>77</v>
      </c>
      <c r="G834" s="532">
        <v>90</v>
      </c>
      <c r="H834" s="532">
        <v>73</v>
      </c>
      <c r="I834" s="532">
        <v>79</v>
      </c>
      <c r="J834" s="532">
        <v>63</v>
      </c>
      <c r="K834" s="532">
        <v>79</v>
      </c>
      <c r="L834" s="532">
        <v>81</v>
      </c>
      <c r="M834" s="532">
        <v>67</v>
      </c>
      <c r="N834" s="435">
        <f t="shared" si="12"/>
        <v>895</v>
      </c>
    </row>
    <row r="835" spans="1:14" ht="15">
      <c r="A835" s="23" t="s">
        <v>4835</v>
      </c>
      <c r="B835" s="532">
        <v>131</v>
      </c>
      <c r="C835" s="532">
        <v>99</v>
      </c>
      <c r="D835" s="532">
        <v>116</v>
      </c>
      <c r="E835" s="532">
        <v>127</v>
      </c>
      <c r="F835" s="532">
        <v>0</v>
      </c>
      <c r="G835" s="532">
        <v>0</v>
      </c>
      <c r="H835" s="532">
        <v>0</v>
      </c>
      <c r="I835" s="532">
        <v>0</v>
      </c>
      <c r="J835" s="532">
        <v>0</v>
      </c>
      <c r="K835" s="532">
        <v>0</v>
      </c>
      <c r="L835" s="532">
        <v>0</v>
      </c>
      <c r="M835" s="532">
        <v>0</v>
      </c>
      <c r="N835" s="435">
        <f t="shared" si="12"/>
        <v>473</v>
      </c>
    </row>
    <row r="836" spans="1:14" ht="15">
      <c r="A836" s="23" t="s">
        <v>4836</v>
      </c>
      <c r="B836" s="532">
        <v>93</v>
      </c>
      <c r="C836" s="532">
        <v>90</v>
      </c>
      <c r="D836" s="532">
        <v>96</v>
      </c>
      <c r="E836" s="532">
        <v>105</v>
      </c>
      <c r="F836" s="532">
        <v>78</v>
      </c>
      <c r="G836" s="532">
        <v>78</v>
      </c>
      <c r="H836" s="532">
        <v>82</v>
      </c>
      <c r="I836" s="532">
        <v>119</v>
      </c>
      <c r="J836" s="532">
        <v>106</v>
      </c>
      <c r="K836" s="532">
        <v>99</v>
      </c>
      <c r="L836" s="532">
        <v>83</v>
      </c>
      <c r="M836" s="532">
        <v>91</v>
      </c>
      <c r="N836" s="435">
        <f t="shared" si="12"/>
        <v>1120</v>
      </c>
    </row>
    <row r="837" spans="1:14" ht="15">
      <c r="A837" s="23" t="s">
        <v>4837</v>
      </c>
      <c r="B837" s="532">
        <v>0</v>
      </c>
      <c r="C837" s="532">
        <v>0</v>
      </c>
      <c r="D837" s="532">
        <v>0</v>
      </c>
      <c r="E837" s="532">
        <v>0</v>
      </c>
      <c r="F837" s="532">
        <v>139</v>
      </c>
      <c r="G837" s="532">
        <v>161</v>
      </c>
      <c r="H837" s="532">
        <v>167</v>
      </c>
      <c r="I837" s="532">
        <v>186</v>
      </c>
      <c r="J837" s="532">
        <v>130</v>
      </c>
      <c r="K837" s="532">
        <v>168</v>
      </c>
      <c r="L837" s="532">
        <v>169</v>
      </c>
      <c r="M837" s="532">
        <v>164</v>
      </c>
      <c r="N837" s="435">
        <f t="shared" ref="N837:N900" si="13">SUM(B837:M837)</f>
        <v>1284</v>
      </c>
    </row>
    <row r="838" spans="1:14" ht="15">
      <c r="A838" s="23" t="s">
        <v>4838</v>
      </c>
      <c r="B838" s="532">
        <v>175</v>
      </c>
      <c r="C838" s="532">
        <v>190</v>
      </c>
      <c r="D838" s="532">
        <v>190</v>
      </c>
      <c r="E838" s="532">
        <v>191</v>
      </c>
      <c r="F838" s="532">
        <v>0</v>
      </c>
      <c r="G838" s="532">
        <v>0</v>
      </c>
      <c r="H838" s="532">
        <v>0</v>
      </c>
      <c r="I838" s="532">
        <v>0</v>
      </c>
      <c r="J838" s="532">
        <v>0</v>
      </c>
      <c r="K838" s="532">
        <v>0</v>
      </c>
      <c r="L838" s="532">
        <v>0</v>
      </c>
      <c r="M838" s="532">
        <v>0</v>
      </c>
      <c r="N838" s="435">
        <f t="shared" si="13"/>
        <v>746</v>
      </c>
    </row>
    <row r="839" spans="1:14" ht="15">
      <c r="A839" s="23" t="s">
        <v>4839</v>
      </c>
      <c r="B839" s="532">
        <v>0</v>
      </c>
      <c r="C839" s="532">
        <v>0</v>
      </c>
      <c r="D839" s="532">
        <v>0</v>
      </c>
      <c r="E839" s="532">
        <v>0</v>
      </c>
      <c r="F839" s="532">
        <v>0</v>
      </c>
      <c r="G839" s="532">
        <v>3</v>
      </c>
      <c r="H839" s="532">
        <v>0</v>
      </c>
      <c r="I839" s="532">
        <v>3</v>
      </c>
      <c r="J839" s="532">
        <v>0</v>
      </c>
      <c r="K839" s="532">
        <v>7</v>
      </c>
      <c r="L839" s="532">
        <v>0</v>
      </c>
      <c r="M839" s="532">
        <v>14</v>
      </c>
      <c r="N839" s="435">
        <f t="shared" si="13"/>
        <v>27</v>
      </c>
    </row>
    <row r="840" spans="1:14" ht="15">
      <c r="A840" s="23" t="s">
        <v>4840</v>
      </c>
      <c r="B840" s="532">
        <v>89</v>
      </c>
      <c r="C840" s="532">
        <v>103</v>
      </c>
      <c r="D840" s="532">
        <v>100</v>
      </c>
      <c r="E840" s="532">
        <v>106</v>
      </c>
      <c r="F840" s="532">
        <v>0</v>
      </c>
      <c r="G840" s="532">
        <v>0</v>
      </c>
      <c r="H840" s="532">
        <v>0</v>
      </c>
      <c r="I840" s="532">
        <v>0</v>
      </c>
      <c r="J840" s="532">
        <v>0</v>
      </c>
      <c r="K840" s="532">
        <v>0</v>
      </c>
      <c r="L840" s="532">
        <v>0</v>
      </c>
      <c r="M840" s="532">
        <v>0</v>
      </c>
      <c r="N840" s="435">
        <f t="shared" si="13"/>
        <v>398</v>
      </c>
    </row>
    <row r="841" spans="1:14" ht="15">
      <c r="A841" s="23" t="s">
        <v>4841</v>
      </c>
      <c r="B841" s="532">
        <v>0</v>
      </c>
      <c r="C841" s="532">
        <v>0</v>
      </c>
      <c r="D841" s="532">
        <v>0</v>
      </c>
      <c r="E841" s="532">
        <v>0</v>
      </c>
      <c r="F841" s="532">
        <v>104</v>
      </c>
      <c r="G841" s="532">
        <v>93</v>
      </c>
      <c r="H841" s="532">
        <v>104</v>
      </c>
      <c r="I841" s="532">
        <v>113</v>
      </c>
      <c r="J841" s="532">
        <v>101</v>
      </c>
      <c r="K841" s="532">
        <v>117</v>
      </c>
      <c r="L841" s="532">
        <v>100</v>
      </c>
      <c r="M841" s="532">
        <v>96</v>
      </c>
      <c r="N841" s="435">
        <f t="shared" si="13"/>
        <v>828</v>
      </c>
    </row>
    <row r="842" spans="1:14" ht="15">
      <c r="A842" s="23" t="s">
        <v>4842</v>
      </c>
      <c r="B842" s="532">
        <v>4</v>
      </c>
      <c r="C842" s="532">
        <v>8</v>
      </c>
      <c r="D842" s="532">
        <v>6</v>
      </c>
      <c r="E842" s="532">
        <v>5</v>
      </c>
      <c r="F842" s="532">
        <v>0</v>
      </c>
      <c r="G842" s="532">
        <v>0</v>
      </c>
      <c r="H842" s="532">
        <v>0</v>
      </c>
      <c r="I842" s="532">
        <v>0</v>
      </c>
      <c r="J842" s="532">
        <v>0</v>
      </c>
      <c r="K842" s="532">
        <v>0</v>
      </c>
      <c r="L842" s="532">
        <v>0</v>
      </c>
      <c r="M842" s="532">
        <v>0</v>
      </c>
      <c r="N842" s="435">
        <f t="shared" si="13"/>
        <v>23</v>
      </c>
    </row>
    <row r="843" spans="1:14" ht="15">
      <c r="A843" s="23" t="s">
        <v>4843</v>
      </c>
      <c r="B843" s="532">
        <v>0</v>
      </c>
      <c r="C843" s="532">
        <v>0</v>
      </c>
      <c r="D843" s="532">
        <v>0</v>
      </c>
      <c r="E843" s="532">
        <v>0</v>
      </c>
      <c r="F843" s="532">
        <v>140</v>
      </c>
      <c r="G843" s="532">
        <v>128</v>
      </c>
      <c r="H843" s="532">
        <v>119</v>
      </c>
      <c r="I843" s="532">
        <v>141</v>
      </c>
      <c r="J843" s="532">
        <v>118</v>
      </c>
      <c r="K843" s="532">
        <v>132</v>
      </c>
      <c r="L843" s="532">
        <v>115</v>
      </c>
      <c r="M843" s="532">
        <v>141</v>
      </c>
      <c r="N843" s="435">
        <f t="shared" si="13"/>
        <v>1034</v>
      </c>
    </row>
    <row r="844" spans="1:14" ht="15">
      <c r="A844" s="23" t="s">
        <v>4844</v>
      </c>
      <c r="B844" s="532">
        <v>122</v>
      </c>
      <c r="C844" s="532">
        <v>123</v>
      </c>
      <c r="D844" s="532">
        <v>128</v>
      </c>
      <c r="E844" s="532">
        <v>150</v>
      </c>
      <c r="F844" s="532">
        <v>0</v>
      </c>
      <c r="G844" s="532">
        <v>0</v>
      </c>
      <c r="H844" s="532">
        <v>0</v>
      </c>
      <c r="I844" s="532">
        <v>0</v>
      </c>
      <c r="J844" s="532">
        <v>0</v>
      </c>
      <c r="K844" s="532">
        <v>0</v>
      </c>
      <c r="L844" s="532">
        <v>0</v>
      </c>
      <c r="M844" s="532">
        <v>0</v>
      </c>
      <c r="N844" s="435">
        <f t="shared" si="13"/>
        <v>523</v>
      </c>
    </row>
    <row r="845" spans="1:14" ht="15">
      <c r="A845" s="23" t="s">
        <v>4845</v>
      </c>
      <c r="B845" s="532">
        <v>55</v>
      </c>
      <c r="C845" s="532">
        <v>53</v>
      </c>
      <c r="D845" s="532">
        <v>57</v>
      </c>
      <c r="E845" s="532">
        <v>59</v>
      </c>
      <c r="F845" s="532">
        <v>67</v>
      </c>
      <c r="G845" s="532">
        <v>64</v>
      </c>
      <c r="H845" s="532">
        <v>70</v>
      </c>
      <c r="I845" s="532">
        <v>67</v>
      </c>
      <c r="J845" s="532">
        <v>48</v>
      </c>
      <c r="K845" s="532">
        <v>56</v>
      </c>
      <c r="L845" s="532">
        <v>56</v>
      </c>
      <c r="M845" s="532">
        <v>45</v>
      </c>
      <c r="N845" s="435">
        <f t="shared" si="13"/>
        <v>697</v>
      </c>
    </row>
    <row r="846" spans="1:14" ht="15">
      <c r="A846" s="23" t="s">
        <v>10808</v>
      </c>
      <c r="B846" s="532">
        <v>58</v>
      </c>
      <c r="C846" s="532">
        <v>67</v>
      </c>
      <c r="D846" s="532">
        <v>68</v>
      </c>
      <c r="E846" s="532">
        <v>58</v>
      </c>
      <c r="F846" s="532">
        <v>74</v>
      </c>
      <c r="G846" s="532">
        <v>63</v>
      </c>
      <c r="H846" s="532">
        <v>55</v>
      </c>
      <c r="I846" s="532">
        <v>65</v>
      </c>
      <c r="J846" s="532">
        <v>57</v>
      </c>
      <c r="K846" s="532">
        <v>52</v>
      </c>
      <c r="L846" s="532">
        <v>60</v>
      </c>
      <c r="M846" s="532">
        <v>56</v>
      </c>
      <c r="N846" s="435">
        <f t="shared" si="13"/>
        <v>733</v>
      </c>
    </row>
    <row r="847" spans="1:14" ht="15">
      <c r="A847" s="23" t="s">
        <v>4846</v>
      </c>
      <c r="B847" s="532">
        <v>0</v>
      </c>
      <c r="C847" s="532">
        <v>0</v>
      </c>
      <c r="D847" s="532">
        <v>0</v>
      </c>
      <c r="E847" s="532">
        <v>0</v>
      </c>
      <c r="F847" s="532">
        <v>0</v>
      </c>
      <c r="G847" s="532">
        <v>0</v>
      </c>
      <c r="H847" s="532">
        <v>85</v>
      </c>
      <c r="I847" s="532">
        <v>154</v>
      </c>
      <c r="J847" s="532">
        <v>69</v>
      </c>
      <c r="K847" s="532">
        <v>105</v>
      </c>
      <c r="L847" s="532">
        <v>60</v>
      </c>
      <c r="M847" s="532">
        <v>100</v>
      </c>
      <c r="N847" s="435">
        <f t="shared" si="13"/>
        <v>573</v>
      </c>
    </row>
    <row r="848" spans="1:14" ht="15">
      <c r="A848" s="23" t="s">
        <v>4847</v>
      </c>
      <c r="B848" s="532">
        <v>68</v>
      </c>
      <c r="C848" s="532">
        <v>63</v>
      </c>
      <c r="D848" s="532">
        <v>53</v>
      </c>
      <c r="E848" s="532">
        <v>66</v>
      </c>
      <c r="F848" s="532">
        <v>60</v>
      </c>
      <c r="G848" s="532">
        <v>61</v>
      </c>
      <c r="H848" s="532">
        <v>58</v>
      </c>
      <c r="I848" s="532">
        <v>65</v>
      </c>
      <c r="J848" s="532">
        <v>53</v>
      </c>
      <c r="K848" s="532">
        <v>57</v>
      </c>
      <c r="L848" s="532">
        <v>48</v>
      </c>
      <c r="M848" s="532">
        <v>72</v>
      </c>
      <c r="N848" s="435">
        <f t="shared" si="13"/>
        <v>724</v>
      </c>
    </row>
    <row r="849" spans="1:14" ht="15">
      <c r="A849" s="23" t="s">
        <v>4848</v>
      </c>
      <c r="B849" s="532">
        <v>8</v>
      </c>
      <c r="C849" s="532">
        <v>11</v>
      </c>
      <c r="D849" s="532">
        <v>8</v>
      </c>
      <c r="E849" s="532">
        <v>4</v>
      </c>
      <c r="F849" s="532">
        <v>0</v>
      </c>
      <c r="G849" s="532">
        <v>0</v>
      </c>
      <c r="H849" s="532">
        <v>0</v>
      </c>
      <c r="I849" s="532">
        <v>0</v>
      </c>
      <c r="J849" s="532">
        <v>0</v>
      </c>
      <c r="K849" s="532">
        <v>0</v>
      </c>
      <c r="L849" s="532">
        <v>0</v>
      </c>
      <c r="M849" s="532">
        <v>0</v>
      </c>
      <c r="N849" s="435">
        <f t="shared" si="13"/>
        <v>31</v>
      </c>
    </row>
    <row r="850" spans="1:14" ht="15">
      <c r="A850" s="23" t="s">
        <v>10824</v>
      </c>
      <c r="B850" s="532">
        <v>62</v>
      </c>
      <c r="C850" s="532">
        <v>65</v>
      </c>
      <c r="D850" s="532">
        <v>70</v>
      </c>
      <c r="E850" s="532">
        <v>68</v>
      </c>
      <c r="F850" s="532">
        <v>64</v>
      </c>
      <c r="G850" s="532">
        <v>65</v>
      </c>
      <c r="H850" s="532">
        <v>59</v>
      </c>
      <c r="I850" s="532">
        <v>66</v>
      </c>
      <c r="J850" s="532">
        <v>51</v>
      </c>
      <c r="K850" s="532">
        <v>64</v>
      </c>
      <c r="L850" s="532">
        <v>58</v>
      </c>
      <c r="M850" s="532">
        <v>50</v>
      </c>
      <c r="N850" s="435">
        <f t="shared" si="13"/>
        <v>742</v>
      </c>
    </row>
    <row r="851" spans="1:14" ht="15">
      <c r="A851" s="23" t="s">
        <v>4849</v>
      </c>
      <c r="B851" s="532">
        <v>0</v>
      </c>
      <c r="C851" s="532">
        <v>0</v>
      </c>
      <c r="D851" s="532">
        <v>0</v>
      </c>
      <c r="E851" s="532">
        <v>0</v>
      </c>
      <c r="F851" s="532">
        <v>112</v>
      </c>
      <c r="G851" s="532">
        <v>115</v>
      </c>
      <c r="H851" s="532">
        <v>102</v>
      </c>
      <c r="I851" s="532">
        <v>123</v>
      </c>
      <c r="J851" s="532">
        <v>121</v>
      </c>
      <c r="K851" s="532">
        <v>141</v>
      </c>
      <c r="L851" s="532">
        <v>117</v>
      </c>
      <c r="M851" s="532">
        <v>121</v>
      </c>
      <c r="N851" s="435">
        <f t="shared" si="13"/>
        <v>952</v>
      </c>
    </row>
    <row r="852" spans="1:14" ht="15">
      <c r="A852" s="23" t="s">
        <v>4850</v>
      </c>
      <c r="B852" s="532">
        <v>98</v>
      </c>
      <c r="C852" s="532">
        <v>115</v>
      </c>
      <c r="D852" s="532">
        <v>125</v>
      </c>
      <c r="E852" s="532">
        <v>140</v>
      </c>
      <c r="F852" s="532">
        <v>0</v>
      </c>
      <c r="G852" s="532">
        <v>0</v>
      </c>
      <c r="H852" s="532">
        <v>0</v>
      </c>
      <c r="I852" s="532">
        <v>0</v>
      </c>
      <c r="J852" s="532">
        <v>0</v>
      </c>
      <c r="K852" s="532">
        <v>0</v>
      </c>
      <c r="L852" s="532">
        <v>0</v>
      </c>
      <c r="M852" s="532">
        <v>0</v>
      </c>
      <c r="N852" s="435">
        <f t="shared" si="13"/>
        <v>478</v>
      </c>
    </row>
    <row r="853" spans="1:14" ht="15">
      <c r="A853" s="23" t="s">
        <v>4851</v>
      </c>
      <c r="B853" s="532">
        <v>1</v>
      </c>
      <c r="C853" s="532">
        <v>2</v>
      </c>
      <c r="D853" s="532">
        <v>0</v>
      </c>
      <c r="E853" s="532">
        <v>0</v>
      </c>
      <c r="F853" s="532">
        <v>0</v>
      </c>
      <c r="G853" s="532">
        <v>0</v>
      </c>
      <c r="H853" s="532">
        <v>0</v>
      </c>
      <c r="I853" s="532">
        <v>0</v>
      </c>
      <c r="J853" s="532">
        <v>0</v>
      </c>
      <c r="K853" s="532">
        <v>0</v>
      </c>
      <c r="L853" s="532">
        <v>0</v>
      </c>
      <c r="M853" s="532">
        <v>0</v>
      </c>
      <c r="N853" s="435">
        <f t="shared" si="13"/>
        <v>3</v>
      </c>
    </row>
    <row r="854" spans="1:14" ht="15">
      <c r="A854" s="23" t="s">
        <v>4852</v>
      </c>
      <c r="B854" s="532">
        <v>29</v>
      </c>
      <c r="C854" s="532">
        <v>29</v>
      </c>
      <c r="D854" s="532">
        <v>32</v>
      </c>
      <c r="E854" s="532">
        <v>32</v>
      </c>
      <c r="F854" s="532">
        <v>36</v>
      </c>
      <c r="G854" s="532">
        <v>42</v>
      </c>
      <c r="H854" s="532">
        <v>46</v>
      </c>
      <c r="I854" s="532">
        <v>30</v>
      </c>
      <c r="J854" s="532">
        <v>31</v>
      </c>
      <c r="K854" s="532">
        <v>33</v>
      </c>
      <c r="L854" s="532">
        <v>29</v>
      </c>
      <c r="M854" s="532">
        <v>30</v>
      </c>
      <c r="N854" s="435">
        <f t="shared" si="13"/>
        <v>399</v>
      </c>
    </row>
    <row r="855" spans="1:14" ht="15">
      <c r="A855" s="23" t="s">
        <v>4853</v>
      </c>
      <c r="B855" s="532">
        <v>54</v>
      </c>
      <c r="C855" s="532">
        <v>63</v>
      </c>
      <c r="D855" s="532">
        <v>51</v>
      </c>
      <c r="E855" s="532">
        <v>68</v>
      </c>
      <c r="F855" s="532">
        <v>65</v>
      </c>
      <c r="G855" s="532">
        <v>50</v>
      </c>
      <c r="H855" s="532">
        <v>49</v>
      </c>
      <c r="I855" s="532">
        <v>57</v>
      </c>
      <c r="J855" s="532">
        <v>58</v>
      </c>
      <c r="K855" s="532">
        <v>61</v>
      </c>
      <c r="L855" s="532">
        <v>56</v>
      </c>
      <c r="M855" s="532">
        <v>53</v>
      </c>
      <c r="N855" s="435">
        <f t="shared" si="13"/>
        <v>685</v>
      </c>
    </row>
    <row r="856" spans="1:14" ht="15">
      <c r="A856" s="23" t="s">
        <v>4854</v>
      </c>
      <c r="B856" s="532">
        <v>84</v>
      </c>
      <c r="C856" s="532">
        <v>94</v>
      </c>
      <c r="D856" s="532">
        <v>101</v>
      </c>
      <c r="E856" s="532">
        <v>82</v>
      </c>
      <c r="F856" s="532">
        <v>0</v>
      </c>
      <c r="G856" s="532">
        <v>0</v>
      </c>
      <c r="H856" s="532">
        <v>0</v>
      </c>
      <c r="I856" s="532">
        <v>0</v>
      </c>
      <c r="J856" s="532">
        <v>0</v>
      </c>
      <c r="K856" s="532">
        <v>0</v>
      </c>
      <c r="L856" s="532">
        <v>0</v>
      </c>
      <c r="M856" s="532">
        <v>0</v>
      </c>
      <c r="N856" s="435">
        <f t="shared" si="13"/>
        <v>361</v>
      </c>
    </row>
    <row r="857" spans="1:14" ht="15">
      <c r="A857" s="23" t="s">
        <v>4855</v>
      </c>
      <c r="B857" s="532">
        <v>0</v>
      </c>
      <c r="C857" s="532">
        <v>0</v>
      </c>
      <c r="D857" s="532">
        <v>0</v>
      </c>
      <c r="E857" s="532">
        <v>0</v>
      </c>
      <c r="F857" s="532">
        <v>104</v>
      </c>
      <c r="G857" s="532">
        <v>124</v>
      </c>
      <c r="H857" s="532">
        <v>101</v>
      </c>
      <c r="I857" s="532">
        <v>132</v>
      </c>
      <c r="J857" s="532">
        <v>94</v>
      </c>
      <c r="K857" s="532">
        <v>136</v>
      </c>
      <c r="L857" s="532">
        <v>103</v>
      </c>
      <c r="M857" s="532">
        <v>121</v>
      </c>
      <c r="N857" s="435">
        <f t="shared" si="13"/>
        <v>915</v>
      </c>
    </row>
    <row r="858" spans="1:14" ht="15">
      <c r="A858" s="23" t="s">
        <v>4856</v>
      </c>
      <c r="B858" s="532">
        <v>0</v>
      </c>
      <c r="C858" s="532">
        <v>0</v>
      </c>
      <c r="D858" s="532">
        <v>0</v>
      </c>
      <c r="E858" s="532">
        <v>0</v>
      </c>
      <c r="F858" s="532">
        <v>232</v>
      </c>
      <c r="G858" s="532">
        <v>239</v>
      </c>
      <c r="H858" s="532">
        <v>221</v>
      </c>
      <c r="I858" s="532">
        <v>258</v>
      </c>
      <c r="J858" s="532">
        <v>208</v>
      </c>
      <c r="K858" s="532">
        <v>200</v>
      </c>
      <c r="L858" s="532">
        <v>213</v>
      </c>
      <c r="M858" s="532">
        <v>213</v>
      </c>
      <c r="N858" s="435">
        <f t="shared" si="13"/>
        <v>1784</v>
      </c>
    </row>
    <row r="859" spans="1:14" ht="15">
      <c r="A859" s="23" t="s">
        <v>4857</v>
      </c>
      <c r="B859" s="532">
        <v>125</v>
      </c>
      <c r="C859" s="532">
        <v>96</v>
      </c>
      <c r="D859" s="532">
        <v>119</v>
      </c>
      <c r="E859" s="532">
        <v>133</v>
      </c>
      <c r="F859" s="532">
        <v>0</v>
      </c>
      <c r="G859" s="532">
        <v>0</v>
      </c>
      <c r="H859" s="532">
        <v>0</v>
      </c>
      <c r="I859" s="532">
        <v>0</v>
      </c>
      <c r="J859" s="532">
        <v>0</v>
      </c>
      <c r="K859" s="532">
        <v>0</v>
      </c>
      <c r="L859" s="532">
        <v>0</v>
      </c>
      <c r="M859" s="532">
        <v>0</v>
      </c>
      <c r="N859" s="435">
        <f t="shared" si="13"/>
        <v>473</v>
      </c>
    </row>
    <row r="860" spans="1:14" ht="15">
      <c r="A860" s="23" t="s">
        <v>4858</v>
      </c>
      <c r="B860" s="532">
        <v>132</v>
      </c>
      <c r="C860" s="532">
        <v>136</v>
      </c>
      <c r="D860" s="532">
        <v>117</v>
      </c>
      <c r="E860" s="532">
        <v>140</v>
      </c>
      <c r="F860" s="532">
        <v>0</v>
      </c>
      <c r="G860" s="532">
        <v>0</v>
      </c>
      <c r="H860" s="532">
        <v>0</v>
      </c>
      <c r="I860" s="532">
        <v>0</v>
      </c>
      <c r="J860" s="532">
        <v>0</v>
      </c>
      <c r="K860" s="532">
        <v>0</v>
      </c>
      <c r="L860" s="532">
        <v>0</v>
      </c>
      <c r="M860" s="532">
        <v>0</v>
      </c>
      <c r="N860" s="435">
        <f t="shared" si="13"/>
        <v>525</v>
      </c>
    </row>
    <row r="861" spans="1:14" ht="15">
      <c r="A861" s="23" t="s">
        <v>4859</v>
      </c>
      <c r="B861" s="532">
        <v>0</v>
      </c>
      <c r="C861" s="532">
        <v>0</v>
      </c>
      <c r="D861" s="532">
        <v>0</v>
      </c>
      <c r="E861" s="532">
        <v>0</v>
      </c>
      <c r="F861" s="532">
        <v>90</v>
      </c>
      <c r="G861" s="532">
        <v>95</v>
      </c>
      <c r="H861" s="532">
        <v>106</v>
      </c>
      <c r="I861" s="532">
        <v>100</v>
      </c>
      <c r="J861" s="532">
        <v>99</v>
      </c>
      <c r="K861" s="532">
        <v>98</v>
      </c>
      <c r="L861" s="532">
        <v>96</v>
      </c>
      <c r="M861" s="532">
        <v>99</v>
      </c>
      <c r="N861" s="435">
        <f t="shared" si="13"/>
        <v>783</v>
      </c>
    </row>
    <row r="862" spans="1:14" ht="15">
      <c r="A862" s="23" t="s">
        <v>4860</v>
      </c>
      <c r="B862" s="532">
        <v>102</v>
      </c>
      <c r="C862" s="532">
        <v>99</v>
      </c>
      <c r="D862" s="532">
        <v>103</v>
      </c>
      <c r="E862" s="532">
        <v>100</v>
      </c>
      <c r="F862" s="532">
        <v>0</v>
      </c>
      <c r="G862" s="532">
        <v>0</v>
      </c>
      <c r="H862" s="532">
        <v>0</v>
      </c>
      <c r="I862" s="532">
        <v>0</v>
      </c>
      <c r="J862" s="532">
        <v>0</v>
      </c>
      <c r="K862" s="532">
        <v>0</v>
      </c>
      <c r="L862" s="532">
        <v>0</v>
      </c>
      <c r="M862" s="532">
        <v>0</v>
      </c>
      <c r="N862" s="435">
        <f t="shared" si="13"/>
        <v>404</v>
      </c>
    </row>
    <row r="863" spans="1:14" ht="15">
      <c r="A863" s="23" t="s">
        <v>4861</v>
      </c>
      <c r="B863" s="532">
        <v>0</v>
      </c>
      <c r="C863" s="532">
        <v>0</v>
      </c>
      <c r="D863" s="532">
        <v>0</v>
      </c>
      <c r="E863" s="532">
        <v>1</v>
      </c>
      <c r="F863" s="532">
        <v>36</v>
      </c>
      <c r="G863" s="532">
        <v>32</v>
      </c>
      <c r="H863" s="532">
        <v>38</v>
      </c>
      <c r="I863" s="532">
        <v>47</v>
      </c>
      <c r="J863" s="532">
        <v>43</v>
      </c>
      <c r="K863" s="532">
        <v>34</v>
      </c>
      <c r="L863" s="532">
        <v>40</v>
      </c>
      <c r="M863" s="532">
        <v>44</v>
      </c>
      <c r="N863" s="435">
        <f t="shared" si="13"/>
        <v>315</v>
      </c>
    </row>
    <row r="864" spans="1:14" ht="15">
      <c r="A864" s="23" t="s">
        <v>10799</v>
      </c>
      <c r="B864" s="532">
        <v>0</v>
      </c>
      <c r="C864" s="532">
        <v>1</v>
      </c>
      <c r="D864" s="532">
        <v>0</v>
      </c>
      <c r="E864" s="532">
        <v>0</v>
      </c>
      <c r="F864" s="532">
        <v>0</v>
      </c>
      <c r="G864" s="532">
        <v>0</v>
      </c>
      <c r="H864" s="532">
        <v>0</v>
      </c>
      <c r="I864" s="532">
        <v>0</v>
      </c>
      <c r="J864" s="532">
        <v>0</v>
      </c>
      <c r="K864" s="532">
        <v>0</v>
      </c>
      <c r="L864" s="532">
        <v>0</v>
      </c>
      <c r="M864" s="532">
        <v>0</v>
      </c>
      <c r="N864" s="435">
        <f t="shared" si="13"/>
        <v>1</v>
      </c>
    </row>
    <row r="865" spans="1:14" ht="15">
      <c r="A865" s="23" t="s">
        <v>4862</v>
      </c>
      <c r="B865" s="532">
        <v>32</v>
      </c>
      <c r="C865" s="532">
        <v>30</v>
      </c>
      <c r="D865" s="532">
        <v>30</v>
      </c>
      <c r="E865" s="532">
        <v>41</v>
      </c>
      <c r="F865" s="532">
        <v>0</v>
      </c>
      <c r="G865" s="532">
        <v>0</v>
      </c>
      <c r="H865" s="532">
        <v>0</v>
      </c>
      <c r="I865" s="532">
        <v>0</v>
      </c>
      <c r="J865" s="532">
        <v>0</v>
      </c>
      <c r="K865" s="532">
        <v>0</v>
      </c>
      <c r="L865" s="532">
        <v>0</v>
      </c>
      <c r="M865" s="532">
        <v>0</v>
      </c>
      <c r="N865" s="435">
        <f t="shared" si="13"/>
        <v>133</v>
      </c>
    </row>
    <row r="866" spans="1:14" ht="15">
      <c r="A866" s="23" t="s">
        <v>4863</v>
      </c>
      <c r="B866" s="532">
        <v>40</v>
      </c>
      <c r="C866" s="532">
        <v>49</v>
      </c>
      <c r="D866" s="532">
        <v>46</v>
      </c>
      <c r="E866" s="532">
        <v>48</v>
      </c>
      <c r="F866" s="532">
        <v>57</v>
      </c>
      <c r="G866" s="532">
        <v>55</v>
      </c>
      <c r="H866" s="532">
        <v>48</v>
      </c>
      <c r="I866" s="532">
        <v>45</v>
      </c>
      <c r="J866" s="532">
        <v>42</v>
      </c>
      <c r="K866" s="532">
        <v>45</v>
      </c>
      <c r="L866" s="532">
        <v>48</v>
      </c>
      <c r="M866" s="532">
        <v>37</v>
      </c>
      <c r="N866" s="435">
        <f t="shared" si="13"/>
        <v>560</v>
      </c>
    </row>
    <row r="867" spans="1:14" ht="15">
      <c r="A867" s="23" t="s">
        <v>4864</v>
      </c>
      <c r="B867" s="532">
        <v>14</v>
      </c>
      <c r="C867" s="532">
        <v>39</v>
      </c>
      <c r="D867" s="532">
        <v>35</v>
      </c>
      <c r="E867" s="532">
        <v>41</v>
      </c>
      <c r="F867" s="532">
        <v>25</v>
      </c>
      <c r="G867" s="532">
        <v>34</v>
      </c>
      <c r="H867" s="532">
        <v>23</v>
      </c>
      <c r="I867" s="532">
        <v>32</v>
      </c>
      <c r="J867" s="532">
        <v>30</v>
      </c>
      <c r="K867" s="532">
        <v>30</v>
      </c>
      <c r="L867" s="532">
        <v>29</v>
      </c>
      <c r="M867" s="532">
        <v>37</v>
      </c>
      <c r="N867" s="435">
        <f t="shared" si="13"/>
        <v>369</v>
      </c>
    </row>
    <row r="868" spans="1:14" ht="15">
      <c r="A868" s="23" t="s">
        <v>4865</v>
      </c>
      <c r="B868" s="532">
        <v>51</v>
      </c>
      <c r="C868" s="532">
        <v>47</v>
      </c>
      <c r="D868" s="532">
        <v>64</v>
      </c>
      <c r="E868" s="532">
        <v>61</v>
      </c>
      <c r="F868" s="532">
        <v>59</v>
      </c>
      <c r="G868" s="532">
        <v>67</v>
      </c>
      <c r="H868" s="532">
        <v>64</v>
      </c>
      <c r="I868" s="532">
        <v>60</v>
      </c>
      <c r="J868" s="532">
        <v>65</v>
      </c>
      <c r="K868" s="532">
        <v>58</v>
      </c>
      <c r="L868" s="532">
        <v>52</v>
      </c>
      <c r="M868" s="532">
        <v>62</v>
      </c>
      <c r="N868" s="435">
        <f t="shared" si="13"/>
        <v>710</v>
      </c>
    </row>
    <row r="869" spans="1:14" ht="15">
      <c r="A869" s="23" t="s">
        <v>4866</v>
      </c>
      <c r="B869" s="532">
        <v>40</v>
      </c>
      <c r="C869" s="532">
        <v>40</v>
      </c>
      <c r="D869" s="532">
        <v>42</v>
      </c>
      <c r="E869" s="532">
        <v>45</v>
      </c>
      <c r="F869" s="532">
        <v>38</v>
      </c>
      <c r="G869" s="532">
        <v>45</v>
      </c>
      <c r="H869" s="532">
        <v>35</v>
      </c>
      <c r="I869" s="532">
        <v>50</v>
      </c>
      <c r="J869" s="532">
        <v>39</v>
      </c>
      <c r="K869" s="532">
        <v>54</v>
      </c>
      <c r="L869" s="532">
        <v>37</v>
      </c>
      <c r="M869" s="532">
        <v>39</v>
      </c>
      <c r="N869" s="435">
        <f t="shared" si="13"/>
        <v>504</v>
      </c>
    </row>
    <row r="870" spans="1:14" ht="15">
      <c r="A870" s="23" t="s">
        <v>4867</v>
      </c>
      <c r="B870" s="532">
        <v>0</v>
      </c>
      <c r="C870" s="532">
        <v>0</v>
      </c>
      <c r="D870" s="532">
        <v>0</v>
      </c>
      <c r="E870" s="532">
        <v>0</v>
      </c>
      <c r="F870" s="532">
        <v>28</v>
      </c>
      <c r="G870" s="532">
        <v>34</v>
      </c>
      <c r="H870" s="532">
        <v>57</v>
      </c>
      <c r="I870" s="532">
        <v>78</v>
      </c>
      <c r="J870" s="532">
        <v>54</v>
      </c>
      <c r="K870" s="532">
        <v>68</v>
      </c>
      <c r="L870" s="532">
        <v>58</v>
      </c>
      <c r="M870" s="532">
        <v>63</v>
      </c>
      <c r="N870" s="435">
        <f t="shared" si="13"/>
        <v>440</v>
      </c>
    </row>
    <row r="871" spans="1:14" ht="15">
      <c r="A871" s="23" t="s">
        <v>4868</v>
      </c>
      <c r="B871" s="532">
        <v>34</v>
      </c>
      <c r="C871" s="532">
        <v>32</v>
      </c>
      <c r="D871" s="532">
        <v>24</v>
      </c>
      <c r="E871" s="532">
        <v>40</v>
      </c>
      <c r="F871" s="532">
        <v>29</v>
      </c>
      <c r="G871" s="532">
        <v>28</v>
      </c>
      <c r="H871" s="532">
        <v>32</v>
      </c>
      <c r="I871" s="532">
        <v>22</v>
      </c>
      <c r="J871" s="532">
        <v>26</v>
      </c>
      <c r="K871" s="532">
        <v>24</v>
      </c>
      <c r="L871" s="532">
        <v>22</v>
      </c>
      <c r="M871" s="532">
        <v>21</v>
      </c>
      <c r="N871" s="435">
        <f t="shared" si="13"/>
        <v>334</v>
      </c>
    </row>
    <row r="872" spans="1:14" ht="15">
      <c r="A872" s="23" t="s">
        <v>4869</v>
      </c>
      <c r="B872" s="532">
        <v>0</v>
      </c>
      <c r="C872" s="532">
        <v>0</v>
      </c>
      <c r="D872" s="532">
        <v>0</v>
      </c>
      <c r="E872" s="532">
        <v>2</v>
      </c>
      <c r="F872" s="532">
        <v>149</v>
      </c>
      <c r="G872" s="532">
        <v>128</v>
      </c>
      <c r="H872" s="532">
        <v>139</v>
      </c>
      <c r="I872" s="532">
        <v>140</v>
      </c>
      <c r="J872" s="532">
        <v>163</v>
      </c>
      <c r="K872" s="532">
        <v>159</v>
      </c>
      <c r="L872" s="532">
        <v>140</v>
      </c>
      <c r="M872" s="532">
        <v>158</v>
      </c>
      <c r="N872" s="435">
        <f t="shared" si="13"/>
        <v>1178</v>
      </c>
    </row>
    <row r="873" spans="1:14" ht="15">
      <c r="A873" s="23" t="s">
        <v>4870</v>
      </c>
      <c r="B873" s="532">
        <v>119</v>
      </c>
      <c r="C873" s="532">
        <v>117</v>
      </c>
      <c r="D873" s="532">
        <v>128</v>
      </c>
      <c r="E873" s="532">
        <v>146</v>
      </c>
      <c r="F873" s="532">
        <v>0</v>
      </c>
      <c r="G873" s="532">
        <v>0</v>
      </c>
      <c r="H873" s="532">
        <v>0</v>
      </c>
      <c r="I873" s="532">
        <v>0</v>
      </c>
      <c r="J873" s="532">
        <v>0</v>
      </c>
      <c r="K873" s="532">
        <v>0</v>
      </c>
      <c r="L873" s="532">
        <v>0</v>
      </c>
      <c r="M873" s="532">
        <v>0</v>
      </c>
      <c r="N873" s="435">
        <f t="shared" si="13"/>
        <v>510</v>
      </c>
    </row>
    <row r="874" spans="1:14" ht="15">
      <c r="A874" s="23" t="s">
        <v>4871</v>
      </c>
      <c r="B874" s="532">
        <v>0</v>
      </c>
      <c r="C874" s="532">
        <v>0</v>
      </c>
      <c r="D874" s="532">
        <v>0</v>
      </c>
      <c r="E874" s="532">
        <v>0</v>
      </c>
      <c r="F874" s="532">
        <v>118</v>
      </c>
      <c r="G874" s="532">
        <v>113</v>
      </c>
      <c r="H874" s="532">
        <v>122</v>
      </c>
      <c r="I874" s="532">
        <v>99</v>
      </c>
      <c r="J874" s="532">
        <v>90</v>
      </c>
      <c r="K874" s="532">
        <v>104</v>
      </c>
      <c r="L874" s="532">
        <v>100</v>
      </c>
      <c r="M874" s="532">
        <v>122</v>
      </c>
      <c r="N874" s="435">
        <f t="shared" si="13"/>
        <v>868</v>
      </c>
    </row>
    <row r="875" spans="1:14" ht="15">
      <c r="A875" s="23" t="s">
        <v>4872</v>
      </c>
      <c r="B875" s="532">
        <v>17</v>
      </c>
      <c r="C875" s="532">
        <v>20</v>
      </c>
      <c r="D875" s="532">
        <v>13</v>
      </c>
      <c r="E875" s="532">
        <v>12</v>
      </c>
      <c r="F875" s="532">
        <v>0</v>
      </c>
      <c r="G875" s="532">
        <v>0</v>
      </c>
      <c r="H875" s="532">
        <v>0</v>
      </c>
      <c r="I875" s="532">
        <v>0</v>
      </c>
      <c r="J875" s="532">
        <v>0</v>
      </c>
      <c r="K875" s="532">
        <v>0</v>
      </c>
      <c r="L875" s="532">
        <v>0</v>
      </c>
      <c r="M875" s="532">
        <v>0</v>
      </c>
      <c r="N875" s="435">
        <f t="shared" si="13"/>
        <v>62</v>
      </c>
    </row>
    <row r="876" spans="1:14" ht="15">
      <c r="A876" s="23" t="s">
        <v>4873</v>
      </c>
      <c r="B876" s="532">
        <v>20</v>
      </c>
      <c r="C876" s="532">
        <v>11</v>
      </c>
      <c r="D876" s="532">
        <v>5</v>
      </c>
      <c r="E876" s="532">
        <v>7</v>
      </c>
      <c r="F876" s="532">
        <v>0</v>
      </c>
      <c r="G876" s="532">
        <v>0</v>
      </c>
      <c r="H876" s="532">
        <v>0</v>
      </c>
      <c r="I876" s="532">
        <v>0</v>
      </c>
      <c r="J876" s="532">
        <v>0</v>
      </c>
      <c r="K876" s="532">
        <v>0</v>
      </c>
      <c r="L876" s="532">
        <v>0</v>
      </c>
      <c r="M876" s="532">
        <v>0</v>
      </c>
      <c r="N876" s="435">
        <f t="shared" si="13"/>
        <v>43</v>
      </c>
    </row>
    <row r="877" spans="1:14" ht="15">
      <c r="A877" s="23" t="s">
        <v>4874</v>
      </c>
      <c r="B877" s="532">
        <v>81</v>
      </c>
      <c r="C877" s="532">
        <v>84</v>
      </c>
      <c r="D877" s="532">
        <v>76</v>
      </c>
      <c r="E877" s="532">
        <v>78</v>
      </c>
      <c r="F877" s="532">
        <v>0</v>
      </c>
      <c r="G877" s="532">
        <v>0</v>
      </c>
      <c r="H877" s="532">
        <v>0</v>
      </c>
      <c r="I877" s="532">
        <v>0</v>
      </c>
      <c r="J877" s="532">
        <v>0</v>
      </c>
      <c r="K877" s="532">
        <v>0</v>
      </c>
      <c r="L877" s="532">
        <v>0</v>
      </c>
      <c r="M877" s="532">
        <v>0</v>
      </c>
      <c r="N877" s="435">
        <f t="shared" si="13"/>
        <v>319</v>
      </c>
    </row>
    <row r="878" spans="1:14" ht="15">
      <c r="A878" s="23" t="s">
        <v>4875</v>
      </c>
      <c r="B878" s="532">
        <v>0</v>
      </c>
      <c r="C878" s="532">
        <v>0</v>
      </c>
      <c r="D878" s="532">
        <v>0</v>
      </c>
      <c r="E878" s="532">
        <v>0</v>
      </c>
      <c r="F878" s="532">
        <v>97</v>
      </c>
      <c r="G878" s="532">
        <v>67</v>
      </c>
      <c r="H878" s="532">
        <v>65</v>
      </c>
      <c r="I878" s="532">
        <v>81</v>
      </c>
      <c r="J878" s="532">
        <v>75</v>
      </c>
      <c r="K878" s="532">
        <v>86</v>
      </c>
      <c r="L878" s="532">
        <v>87</v>
      </c>
      <c r="M878" s="532">
        <v>95</v>
      </c>
      <c r="N878" s="435">
        <f t="shared" si="13"/>
        <v>653</v>
      </c>
    </row>
    <row r="879" spans="1:14" ht="15">
      <c r="A879" s="23" t="s">
        <v>4876</v>
      </c>
      <c r="B879" s="532">
        <v>70</v>
      </c>
      <c r="C879" s="532">
        <v>89</v>
      </c>
      <c r="D879" s="532">
        <v>99</v>
      </c>
      <c r="E879" s="532">
        <v>79</v>
      </c>
      <c r="F879" s="532">
        <v>0</v>
      </c>
      <c r="G879" s="532">
        <v>0</v>
      </c>
      <c r="H879" s="532">
        <v>0</v>
      </c>
      <c r="I879" s="532">
        <v>0</v>
      </c>
      <c r="J879" s="532">
        <v>0</v>
      </c>
      <c r="K879" s="532">
        <v>0</v>
      </c>
      <c r="L879" s="532">
        <v>0</v>
      </c>
      <c r="M879" s="532">
        <v>0</v>
      </c>
      <c r="N879" s="435">
        <f t="shared" si="13"/>
        <v>337</v>
      </c>
    </row>
    <row r="880" spans="1:14" ht="15">
      <c r="A880" s="23" t="s">
        <v>4877</v>
      </c>
      <c r="B880" s="532">
        <v>41</v>
      </c>
      <c r="C880" s="532">
        <v>46</v>
      </c>
      <c r="D880" s="532">
        <v>37</v>
      </c>
      <c r="E880" s="532">
        <v>34</v>
      </c>
      <c r="F880" s="532">
        <v>50</v>
      </c>
      <c r="G880" s="532">
        <v>37</v>
      </c>
      <c r="H880" s="532">
        <v>46</v>
      </c>
      <c r="I880" s="532">
        <v>46</v>
      </c>
      <c r="J880" s="532">
        <v>30</v>
      </c>
      <c r="K880" s="532">
        <v>34</v>
      </c>
      <c r="L880" s="532">
        <v>41</v>
      </c>
      <c r="M880" s="532">
        <v>44</v>
      </c>
      <c r="N880" s="435">
        <f t="shared" si="13"/>
        <v>486</v>
      </c>
    </row>
    <row r="881" spans="1:14" ht="15">
      <c r="A881" s="23" t="s">
        <v>4878</v>
      </c>
      <c r="B881" s="532">
        <v>7</v>
      </c>
      <c r="C881" s="532">
        <v>7</v>
      </c>
      <c r="D881" s="532">
        <v>10</v>
      </c>
      <c r="E881" s="532">
        <v>5</v>
      </c>
      <c r="F881" s="532">
        <v>9</v>
      </c>
      <c r="G881" s="532">
        <v>6</v>
      </c>
      <c r="H881" s="532">
        <v>10</v>
      </c>
      <c r="I881" s="532">
        <v>5</v>
      </c>
      <c r="J881" s="532">
        <v>5</v>
      </c>
      <c r="K881" s="532">
        <v>9</v>
      </c>
      <c r="L881" s="532">
        <v>6</v>
      </c>
      <c r="M881" s="532">
        <v>5</v>
      </c>
      <c r="N881" s="435">
        <f t="shared" si="13"/>
        <v>84</v>
      </c>
    </row>
    <row r="882" spans="1:14" ht="15">
      <c r="A882" s="23" t="s">
        <v>4879</v>
      </c>
      <c r="B882" s="532">
        <v>0</v>
      </c>
      <c r="C882" s="532">
        <v>0</v>
      </c>
      <c r="D882" s="532">
        <v>0</v>
      </c>
      <c r="E882" s="532">
        <v>0</v>
      </c>
      <c r="F882" s="532">
        <v>153</v>
      </c>
      <c r="G882" s="532">
        <v>220</v>
      </c>
      <c r="H882" s="532">
        <v>160</v>
      </c>
      <c r="I882" s="532">
        <v>159</v>
      </c>
      <c r="J882" s="532">
        <v>152</v>
      </c>
      <c r="K882" s="532">
        <v>176</v>
      </c>
      <c r="L882" s="532">
        <v>173</v>
      </c>
      <c r="M882" s="532">
        <v>179</v>
      </c>
      <c r="N882" s="435">
        <f t="shared" si="13"/>
        <v>1372</v>
      </c>
    </row>
    <row r="883" spans="1:14" ht="15">
      <c r="A883" s="23" t="s">
        <v>4880</v>
      </c>
      <c r="B883" s="532">
        <v>147</v>
      </c>
      <c r="C883" s="532">
        <v>158</v>
      </c>
      <c r="D883" s="532">
        <v>158</v>
      </c>
      <c r="E883" s="532">
        <v>169</v>
      </c>
      <c r="F883" s="532">
        <v>0</v>
      </c>
      <c r="G883" s="532">
        <v>0</v>
      </c>
      <c r="H883" s="532">
        <v>0</v>
      </c>
      <c r="I883" s="532">
        <v>0</v>
      </c>
      <c r="J883" s="532">
        <v>0</v>
      </c>
      <c r="K883" s="532">
        <v>0</v>
      </c>
      <c r="L883" s="532">
        <v>0</v>
      </c>
      <c r="M883" s="532">
        <v>0</v>
      </c>
      <c r="N883" s="435">
        <f t="shared" si="13"/>
        <v>632</v>
      </c>
    </row>
    <row r="884" spans="1:14" ht="15">
      <c r="A884" s="23" t="s">
        <v>4881</v>
      </c>
      <c r="B884" s="532">
        <v>0</v>
      </c>
      <c r="C884" s="532">
        <v>0</v>
      </c>
      <c r="D884" s="532">
        <v>0</v>
      </c>
      <c r="E884" s="532">
        <v>0</v>
      </c>
      <c r="F884" s="532">
        <v>140</v>
      </c>
      <c r="G884" s="532">
        <v>118</v>
      </c>
      <c r="H884" s="532">
        <v>109</v>
      </c>
      <c r="I884" s="532">
        <v>156</v>
      </c>
      <c r="J884" s="532">
        <v>120</v>
      </c>
      <c r="K884" s="532">
        <v>167</v>
      </c>
      <c r="L884" s="532">
        <v>109</v>
      </c>
      <c r="M884" s="532">
        <v>131</v>
      </c>
      <c r="N884" s="435">
        <f t="shared" si="13"/>
        <v>1050</v>
      </c>
    </row>
    <row r="885" spans="1:14" ht="15">
      <c r="A885" s="23" t="s">
        <v>4882</v>
      </c>
      <c r="B885" s="532">
        <v>115</v>
      </c>
      <c r="C885" s="532">
        <v>125</v>
      </c>
      <c r="D885" s="532">
        <v>132</v>
      </c>
      <c r="E885" s="532">
        <v>128</v>
      </c>
      <c r="F885" s="532">
        <v>0</v>
      </c>
      <c r="G885" s="532">
        <v>0</v>
      </c>
      <c r="H885" s="532">
        <v>0</v>
      </c>
      <c r="I885" s="532">
        <v>0</v>
      </c>
      <c r="J885" s="532">
        <v>0</v>
      </c>
      <c r="K885" s="532">
        <v>0</v>
      </c>
      <c r="L885" s="532">
        <v>0</v>
      </c>
      <c r="M885" s="532">
        <v>0</v>
      </c>
      <c r="N885" s="435">
        <f t="shared" si="13"/>
        <v>500</v>
      </c>
    </row>
    <row r="886" spans="1:14" ht="15">
      <c r="A886" s="23" t="s">
        <v>4883</v>
      </c>
      <c r="B886" s="532">
        <v>0</v>
      </c>
      <c r="C886" s="532">
        <v>0</v>
      </c>
      <c r="D886" s="532">
        <v>0</v>
      </c>
      <c r="E886" s="532">
        <v>0</v>
      </c>
      <c r="F886" s="532">
        <v>41</v>
      </c>
      <c r="G886" s="532">
        <v>66</v>
      </c>
      <c r="H886" s="532">
        <v>90</v>
      </c>
      <c r="I886" s="532">
        <v>166</v>
      </c>
      <c r="J886" s="532">
        <v>77</v>
      </c>
      <c r="K886" s="532">
        <v>169</v>
      </c>
      <c r="L886" s="532">
        <v>112</v>
      </c>
      <c r="M886" s="532">
        <v>186</v>
      </c>
      <c r="N886" s="435">
        <f t="shared" si="13"/>
        <v>907</v>
      </c>
    </row>
    <row r="887" spans="1:14" ht="15">
      <c r="A887" s="23" t="s">
        <v>4884</v>
      </c>
      <c r="B887" s="532">
        <v>0</v>
      </c>
      <c r="C887" s="532">
        <v>0</v>
      </c>
      <c r="D887" s="532">
        <v>0</v>
      </c>
      <c r="E887" s="532">
        <v>0</v>
      </c>
      <c r="F887" s="532">
        <v>201</v>
      </c>
      <c r="G887" s="532">
        <v>245</v>
      </c>
      <c r="H887" s="532">
        <v>212</v>
      </c>
      <c r="I887" s="532">
        <v>247</v>
      </c>
      <c r="J887" s="532">
        <v>196</v>
      </c>
      <c r="K887" s="532">
        <v>245</v>
      </c>
      <c r="L887" s="532">
        <v>244</v>
      </c>
      <c r="M887" s="532">
        <v>257</v>
      </c>
      <c r="N887" s="435">
        <f t="shared" si="13"/>
        <v>1847</v>
      </c>
    </row>
    <row r="888" spans="1:14" ht="15">
      <c r="A888" s="23" t="s">
        <v>4885</v>
      </c>
      <c r="B888" s="532">
        <v>176</v>
      </c>
      <c r="C888" s="532">
        <v>211</v>
      </c>
      <c r="D888" s="532">
        <v>218</v>
      </c>
      <c r="E888" s="532">
        <v>195</v>
      </c>
      <c r="F888" s="532">
        <v>0</v>
      </c>
      <c r="G888" s="532">
        <v>1</v>
      </c>
      <c r="H888" s="532">
        <v>0</v>
      </c>
      <c r="I888" s="532">
        <v>0</v>
      </c>
      <c r="J888" s="532">
        <v>0</v>
      </c>
      <c r="K888" s="532">
        <v>0</v>
      </c>
      <c r="L888" s="532">
        <v>0</v>
      </c>
      <c r="M888" s="532">
        <v>0</v>
      </c>
      <c r="N888" s="435">
        <f t="shared" si="13"/>
        <v>801</v>
      </c>
    </row>
    <row r="889" spans="1:14" ht="15">
      <c r="A889" s="23" t="s">
        <v>4886</v>
      </c>
      <c r="B889" s="532">
        <v>0</v>
      </c>
      <c r="C889" s="532">
        <v>0</v>
      </c>
      <c r="D889" s="532">
        <v>0</v>
      </c>
      <c r="E889" s="532">
        <v>0</v>
      </c>
      <c r="F889" s="532">
        <v>156</v>
      </c>
      <c r="G889" s="532">
        <v>170</v>
      </c>
      <c r="H889" s="532">
        <v>201</v>
      </c>
      <c r="I889" s="532">
        <v>209</v>
      </c>
      <c r="J889" s="532">
        <v>177</v>
      </c>
      <c r="K889" s="532">
        <v>185</v>
      </c>
      <c r="L889" s="532">
        <v>180</v>
      </c>
      <c r="M889" s="532">
        <v>215</v>
      </c>
      <c r="N889" s="435">
        <f t="shared" si="13"/>
        <v>1493</v>
      </c>
    </row>
    <row r="890" spans="1:14" ht="15">
      <c r="A890" s="23" t="s">
        <v>4887</v>
      </c>
      <c r="B890" s="532">
        <v>0</v>
      </c>
      <c r="C890" s="532">
        <v>0</v>
      </c>
      <c r="D890" s="532">
        <v>0</v>
      </c>
      <c r="E890" s="532">
        <v>0</v>
      </c>
      <c r="F890" s="532">
        <v>213</v>
      </c>
      <c r="G890" s="532">
        <v>209</v>
      </c>
      <c r="H890" s="532">
        <v>210</v>
      </c>
      <c r="I890" s="532">
        <v>250</v>
      </c>
      <c r="J890" s="532">
        <v>212</v>
      </c>
      <c r="K890" s="532">
        <v>253</v>
      </c>
      <c r="L890" s="532">
        <v>219</v>
      </c>
      <c r="M890" s="532">
        <v>255</v>
      </c>
      <c r="N890" s="435">
        <f t="shared" si="13"/>
        <v>1821</v>
      </c>
    </row>
    <row r="891" spans="1:14" ht="15">
      <c r="A891" s="23" t="s">
        <v>4888</v>
      </c>
      <c r="B891" s="532">
        <v>171</v>
      </c>
      <c r="C891" s="532">
        <v>196</v>
      </c>
      <c r="D891" s="532">
        <v>214</v>
      </c>
      <c r="E891" s="532">
        <v>211</v>
      </c>
      <c r="F891" s="532">
        <v>1</v>
      </c>
      <c r="G891" s="532">
        <v>3</v>
      </c>
      <c r="H891" s="532">
        <v>0</v>
      </c>
      <c r="I891" s="532">
        <v>1</v>
      </c>
      <c r="J891" s="532">
        <v>0</v>
      </c>
      <c r="K891" s="532">
        <v>0</v>
      </c>
      <c r="L891" s="532">
        <v>0</v>
      </c>
      <c r="M891" s="532">
        <v>0</v>
      </c>
      <c r="N891" s="435">
        <f t="shared" si="13"/>
        <v>797</v>
      </c>
    </row>
    <row r="892" spans="1:14" ht="15">
      <c r="A892" s="23" t="s">
        <v>4889</v>
      </c>
      <c r="B892" s="532">
        <v>153</v>
      </c>
      <c r="C892" s="532">
        <v>159</v>
      </c>
      <c r="D892" s="532">
        <v>186</v>
      </c>
      <c r="E892" s="532">
        <v>170</v>
      </c>
      <c r="F892" s="532">
        <v>0</v>
      </c>
      <c r="G892" s="532">
        <v>0</v>
      </c>
      <c r="H892" s="532">
        <v>0</v>
      </c>
      <c r="I892" s="532">
        <v>0</v>
      </c>
      <c r="J892" s="532">
        <v>0</v>
      </c>
      <c r="K892" s="532">
        <v>0</v>
      </c>
      <c r="L892" s="532">
        <v>0</v>
      </c>
      <c r="M892" s="532">
        <v>0</v>
      </c>
      <c r="N892" s="435">
        <f t="shared" si="13"/>
        <v>668</v>
      </c>
    </row>
    <row r="893" spans="1:14" ht="15">
      <c r="A893" s="23" t="s">
        <v>10854</v>
      </c>
      <c r="B893" s="532">
        <v>1</v>
      </c>
      <c r="C893" s="532">
        <v>1</v>
      </c>
      <c r="D893" s="532">
        <v>1</v>
      </c>
      <c r="E893" s="532">
        <v>1</v>
      </c>
      <c r="F893" s="532">
        <v>0</v>
      </c>
      <c r="G893" s="532">
        <v>0</v>
      </c>
      <c r="H893" s="532">
        <v>0</v>
      </c>
      <c r="I893" s="532">
        <v>0</v>
      </c>
      <c r="J893" s="532">
        <v>0</v>
      </c>
      <c r="K893" s="532">
        <v>0</v>
      </c>
      <c r="L893" s="532">
        <v>0</v>
      </c>
      <c r="M893" s="532">
        <v>0</v>
      </c>
      <c r="N893" s="435">
        <f t="shared" si="13"/>
        <v>4</v>
      </c>
    </row>
    <row r="894" spans="1:14" ht="15">
      <c r="A894" s="23" t="s">
        <v>4890</v>
      </c>
      <c r="B894" s="532">
        <v>0</v>
      </c>
      <c r="C894" s="532">
        <v>0</v>
      </c>
      <c r="D894" s="532">
        <v>0</v>
      </c>
      <c r="E894" s="532">
        <v>0</v>
      </c>
      <c r="F894" s="532">
        <v>0</v>
      </c>
      <c r="G894" s="532">
        <v>0</v>
      </c>
      <c r="H894" s="532">
        <v>208</v>
      </c>
      <c r="I894" s="532">
        <v>226</v>
      </c>
      <c r="J894" s="532">
        <v>223</v>
      </c>
      <c r="K894" s="532">
        <v>245</v>
      </c>
      <c r="L894" s="532">
        <v>198</v>
      </c>
      <c r="M894" s="532">
        <v>245</v>
      </c>
      <c r="N894" s="435">
        <f t="shared" si="13"/>
        <v>1345</v>
      </c>
    </row>
    <row r="895" spans="1:14" ht="15">
      <c r="A895" s="23" t="s">
        <v>4891</v>
      </c>
      <c r="B895" s="532">
        <v>0</v>
      </c>
      <c r="C895" s="532">
        <v>0</v>
      </c>
      <c r="D895" s="532">
        <v>194</v>
      </c>
      <c r="E895" s="532">
        <v>216</v>
      </c>
      <c r="F895" s="532">
        <v>190</v>
      </c>
      <c r="G895" s="532">
        <v>211</v>
      </c>
      <c r="H895" s="532">
        <v>0</v>
      </c>
      <c r="I895" s="532">
        <v>0</v>
      </c>
      <c r="J895" s="532">
        <v>0</v>
      </c>
      <c r="K895" s="532">
        <v>0</v>
      </c>
      <c r="L895" s="532">
        <v>0</v>
      </c>
      <c r="M895" s="532">
        <v>0</v>
      </c>
      <c r="N895" s="435">
        <f t="shared" si="13"/>
        <v>811</v>
      </c>
    </row>
    <row r="896" spans="1:14" ht="15">
      <c r="A896" s="23" t="s">
        <v>4892</v>
      </c>
      <c r="B896" s="532">
        <v>185</v>
      </c>
      <c r="C896" s="532">
        <v>200</v>
      </c>
      <c r="D896" s="532">
        <v>0</v>
      </c>
      <c r="E896" s="532">
        <v>0</v>
      </c>
      <c r="F896" s="532">
        <v>0</v>
      </c>
      <c r="G896" s="532">
        <v>0</v>
      </c>
      <c r="H896" s="532">
        <v>0</v>
      </c>
      <c r="I896" s="532">
        <v>0</v>
      </c>
      <c r="J896" s="532">
        <v>0</v>
      </c>
      <c r="K896" s="532">
        <v>0</v>
      </c>
      <c r="L896" s="532">
        <v>0</v>
      </c>
      <c r="M896" s="532">
        <v>0</v>
      </c>
      <c r="N896" s="435">
        <f t="shared" si="13"/>
        <v>385</v>
      </c>
    </row>
    <row r="897" spans="1:14" ht="15">
      <c r="A897" s="23" t="s">
        <v>4893</v>
      </c>
      <c r="B897" s="532">
        <v>72</v>
      </c>
      <c r="C897" s="532">
        <v>74</v>
      </c>
      <c r="D897" s="532">
        <v>59</v>
      </c>
      <c r="E897" s="532">
        <v>41</v>
      </c>
      <c r="F897" s="532">
        <v>50</v>
      </c>
      <c r="G897" s="532">
        <v>48</v>
      </c>
      <c r="H897" s="532">
        <v>44</v>
      </c>
      <c r="I897" s="532">
        <v>26</v>
      </c>
      <c r="J897" s="532">
        <v>40</v>
      </c>
      <c r="K897" s="532">
        <v>28</v>
      </c>
      <c r="L897" s="532">
        <v>20</v>
      </c>
      <c r="M897" s="532">
        <v>20</v>
      </c>
      <c r="N897" s="435">
        <f t="shared" si="13"/>
        <v>522</v>
      </c>
    </row>
    <row r="898" spans="1:14" ht="15">
      <c r="A898" s="23" t="s">
        <v>4894</v>
      </c>
      <c r="B898" s="532">
        <v>0</v>
      </c>
      <c r="C898" s="532">
        <v>0</v>
      </c>
      <c r="D898" s="532">
        <v>0</v>
      </c>
      <c r="E898" s="532">
        <v>0</v>
      </c>
      <c r="F898" s="532">
        <v>113</v>
      </c>
      <c r="G898" s="532">
        <v>124</v>
      </c>
      <c r="H898" s="532">
        <v>106</v>
      </c>
      <c r="I898" s="532">
        <v>141</v>
      </c>
      <c r="J898" s="532">
        <v>116</v>
      </c>
      <c r="K898" s="532">
        <v>133</v>
      </c>
      <c r="L898" s="532">
        <v>121</v>
      </c>
      <c r="M898" s="532">
        <v>119</v>
      </c>
      <c r="N898" s="435">
        <f t="shared" si="13"/>
        <v>973</v>
      </c>
    </row>
    <row r="899" spans="1:14" ht="15">
      <c r="A899" s="23" t="s">
        <v>4895</v>
      </c>
      <c r="B899" s="532">
        <v>112</v>
      </c>
      <c r="C899" s="532">
        <v>122</v>
      </c>
      <c r="D899" s="532">
        <v>128</v>
      </c>
      <c r="E899" s="532">
        <v>132</v>
      </c>
      <c r="F899" s="532">
        <v>0</v>
      </c>
      <c r="G899" s="532">
        <v>0</v>
      </c>
      <c r="H899" s="532">
        <v>0</v>
      </c>
      <c r="I899" s="532">
        <v>0</v>
      </c>
      <c r="J899" s="532">
        <v>0</v>
      </c>
      <c r="K899" s="532">
        <v>0</v>
      </c>
      <c r="L899" s="532">
        <v>0</v>
      </c>
      <c r="M899" s="532">
        <v>0</v>
      </c>
      <c r="N899" s="435">
        <f t="shared" si="13"/>
        <v>494</v>
      </c>
    </row>
    <row r="900" spans="1:14" ht="15">
      <c r="A900" s="23" t="s">
        <v>4896</v>
      </c>
      <c r="B900" s="532">
        <v>124</v>
      </c>
      <c r="C900" s="532">
        <v>138</v>
      </c>
      <c r="D900" s="532">
        <v>125</v>
      </c>
      <c r="E900" s="532">
        <v>134</v>
      </c>
      <c r="F900" s="532">
        <v>0</v>
      </c>
      <c r="G900" s="532">
        <v>0</v>
      </c>
      <c r="H900" s="532">
        <v>0</v>
      </c>
      <c r="I900" s="532">
        <v>0</v>
      </c>
      <c r="J900" s="532">
        <v>0</v>
      </c>
      <c r="K900" s="532">
        <v>0</v>
      </c>
      <c r="L900" s="532">
        <v>0</v>
      </c>
      <c r="M900" s="532">
        <v>0</v>
      </c>
      <c r="N900" s="435">
        <f t="shared" si="13"/>
        <v>521</v>
      </c>
    </row>
    <row r="901" spans="1:14" ht="15">
      <c r="A901" s="23" t="s">
        <v>4897</v>
      </c>
      <c r="B901" s="532">
        <v>123</v>
      </c>
      <c r="C901" s="532">
        <v>127</v>
      </c>
      <c r="D901" s="532">
        <v>128</v>
      </c>
      <c r="E901" s="532">
        <v>150</v>
      </c>
      <c r="F901" s="532">
        <v>0</v>
      </c>
      <c r="G901" s="532">
        <v>0</v>
      </c>
      <c r="H901" s="532">
        <v>0</v>
      </c>
      <c r="I901" s="532">
        <v>0</v>
      </c>
      <c r="J901" s="532">
        <v>0</v>
      </c>
      <c r="K901" s="532">
        <v>0</v>
      </c>
      <c r="L901" s="532">
        <v>0</v>
      </c>
      <c r="M901" s="532">
        <v>0</v>
      </c>
      <c r="N901" s="435">
        <f t="shared" ref="N901:N964" si="14">SUM(B901:M901)</f>
        <v>528</v>
      </c>
    </row>
    <row r="902" spans="1:14" ht="15">
      <c r="A902" s="23" t="s">
        <v>4898</v>
      </c>
      <c r="B902" s="532">
        <v>86</v>
      </c>
      <c r="C902" s="532">
        <v>97</v>
      </c>
      <c r="D902" s="532">
        <v>88</v>
      </c>
      <c r="E902" s="532">
        <v>103</v>
      </c>
      <c r="F902" s="532">
        <v>0</v>
      </c>
      <c r="G902" s="532">
        <v>0</v>
      </c>
      <c r="H902" s="532">
        <v>0</v>
      </c>
      <c r="I902" s="532">
        <v>0</v>
      </c>
      <c r="J902" s="532">
        <v>0</v>
      </c>
      <c r="K902" s="532">
        <v>0</v>
      </c>
      <c r="L902" s="532">
        <v>0</v>
      </c>
      <c r="M902" s="532">
        <v>0</v>
      </c>
      <c r="N902" s="435">
        <f t="shared" si="14"/>
        <v>374</v>
      </c>
    </row>
    <row r="903" spans="1:14" ht="15">
      <c r="A903" s="23" t="s">
        <v>4899</v>
      </c>
      <c r="B903" s="532">
        <v>0</v>
      </c>
      <c r="C903" s="532">
        <v>0</v>
      </c>
      <c r="D903" s="532">
        <v>0</v>
      </c>
      <c r="E903" s="532">
        <v>0</v>
      </c>
      <c r="F903" s="532">
        <v>381</v>
      </c>
      <c r="G903" s="532">
        <v>399</v>
      </c>
      <c r="H903" s="532">
        <v>351</v>
      </c>
      <c r="I903" s="532">
        <v>381</v>
      </c>
      <c r="J903" s="532">
        <v>309</v>
      </c>
      <c r="K903" s="532">
        <v>337</v>
      </c>
      <c r="L903" s="532">
        <v>269</v>
      </c>
      <c r="M903" s="532">
        <v>332</v>
      </c>
      <c r="N903" s="435">
        <f t="shared" si="14"/>
        <v>2759</v>
      </c>
    </row>
    <row r="904" spans="1:14" ht="15">
      <c r="A904" s="23" t="s">
        <v>4900</v>
      </c>
      <c r="B904" s="532">
        <v>168</v>
      </c>
      <c r="C904" s="532">
        <v>169</v>
      </c>
      <c r="D904" s="532">
        <v>181</v>
      </c>
      <c r="E904" s="532">
        <v>201</v>
      </c>
      <c r="F904" s="532">
        <v>0</v>
      </c>
      <c r="G904" s="532">
        <v>0</v>
      </c>
      <c r="H904" s="532">
        <v>0</v>
      </c>
      <c r="I904" s="532">
        <v>0</v>
      </c>
      <c r="J904" s="532">
        <v>0</v>
      </c>
      <c r="K904" s="532">
        <v>0</v>
      </c>
      <c r="L904" s="532">
        <v>0</v>
      </c>
      <c r="M904" s="532">
        <v>0</v>
      </c>
      <c r="N904" s="435">
        <f t="shared" si="14"/>
        <v>719</v>
      </c>
    </row>
    <row r="905" spans="1:14" ht="15">
      <c r="A905" s="23" t="s">
        <v>4901</v>
      </c>
      <c r="B905" s="532">
        <v>0</v>
      </c>
      <c r="C905" s="532">
        <v>0</v>
      </c>
      <c r="D905" s="532">
        <v>0</v>
      </c>
      <c r="E905" s="532">
        <v>0</v>
      </c>
      <c r="F905" s="532">
        <v>228</v>
      </c>
      <c r="G905" s="532">
        <v>251</v>
      </c>
      <c r="H905" s="532">
        <v>205</v>
      </c>
      <c r="I905" s="532">
        <v>252</v>
      </c>
      <c r="J905" s="532">
        <v>225</v>
      </c>
      <c r="K905" s="532">
        <v>249</v>
      </c>
      <c r="L905" s="532">
        <v>210</v>
      </c>
      <c r="M905" s="532">
        <v>223</v>
      </c>
      <c r="N905" s="435">
        <f t="shared" si="14"/>
        <v>1843</v>
      </c>
    </row>
    <row r="906" spans="1:14" ht="15">
      <c r="A906" s="23" t="s">
        <v>4902</v>
      </c>
      <c r="B906" s="532">
        <v>0</v>
      </c>
      <c r="C906" s="532">
        <v>0</v>
      </c>
      <c r="D906" s="532">
        <v>0</v>
      </c>
      <c r="E906" s="532">
        <v>0</v>
      </c>
      <c r="F906" s="532">
        <v>5</v>
      </c>
      <c r="G906" s="532">
        <v>18</v>
      </c>
      <c r="H906" s="532">
        <v>160</v>
      </c>
      <c r="I906" s="532">
        <v>243</v>
      </c>
      <c r="J906" s="532">
        <v>184</v>
      </c>
      <c r="K906" s="532">
        <v>263</v>
      </c>
      <c r="L906" s="532">
        <v>143</v>
      </c>
      <c r="M906" s="532">
        <v>244</v>
      </c>
      <c r="N906" s="435">
        <f t="shared" si="14"/>
        <v>1260</v>
      </c>
    </row>
    <row r="907" spans="1:14" ht="15">
      <c r="A907" s="23" t="s">
        <v>4903</v>
      </c>
      <c r="B907" s="532">
        <v>0</v>
      </c>
      <c r="C907" s="532">
        <v>0</v>
      </c>
      <c r="D907" s="532">
        <v>0</v>
      </c>
      <c r="E907" s="532">
        <v>0</v>
      </c>
      <c r="F907" s="532">
        <v>0</v>
      </c>
      <c r="G907" s="532">
        <v>5</v>
      </c>
      <c r="H907" s="532">
        <v>75</v>
      </c>
      <c r="I907" s="532">
        <v>152</v>
      </c>
      <c r="J907" s="532">
        <v>80</v>
      </c>
      <c r="K907" s="532">
        <v>133</v>
      </c>
      <c r="L907" s="532">
        <v>63</v>
      </c>
      <c r="M907" s="532">
        <v>135</v>
      </c>
      <c r="N907" s="435">
        <f t="shared" si="14"/>
        <v>643</v>
      </c>
    </row>
    <row r="908" spans="1:14" ht="15">
      <c r="A908" s="23" t="s">
        <v>4904</v>
      </c>
      <c r="B908" s="532">
        <v>0</v>
      </c>
      <c r="C908" s="532">
        <v>0</v>
      </c>
      <c r="D908" s="532">
        <v>0</v>
      </c>
      <c r="E908" s="532">
        <v>0</v>
      </c>
      <c r="F908" s="532">
        <v>106</v>
      </c>
      <c r="G908" s="532">
        <v>25</v>
      </c>
      <c r="H908" s="532">
        <v>111</v>
      </c>
      <c r="I908" s="532">
        <v>22</v>
      </c>
      <c r="J908" s="532">
        <v>93</v>
      </c>
      <c r="K908" s="532">
        <v>31</v>
      </c>
      <c r="L908" s="532">
        <v>77</v>
      </c>
      <c r="M908" s="532">
        <v>30</v>
      </c>
      <c r="N908" s="435">
        <f t="shared" si="14"/>
        <v>495</v>
      </c>
    </row>
    <row r="909" spans="1:14" ht="15">
      <c r="A909" s="23" t="s">
        <v>4905</v>
      </c>
      <c r="B909" s="532">
        <v>0</v>
      </c>
      <c r="C909" s="532">
        <v>0</v>
      </c>
      <c r="D909" s="532">
        <v>0</v>
      </c>
      <c r="E909" s="532">
        <v>0</v>
      </c>
      <c r="F909" s="532">
        <v>328</v>
      </c>
      <c r="G909" s="532">
        <v>365</v>
      </c>
      <c r="H909" s="532">
        <v>326</v>
      </c>
      <c r="I909" s="532">
        <v>332</v>
      </c>
      <c r="J909" s="532">
        <v>305</v>
      </c>
      <c r="K909" s="532">
        <v>317</v>
      </c>
      <c r="L909" s="532">
        <v>302</v>
      </c>
      <c r="M909" s="532">
        <v>318</v>
      </c>
      <c r="N909" s="435">
        <f t="shared" si="14"/>
        <v>2593</v>
      </c>
    </row>
    <row r="910" spans="1:14" ht="15">
      <c r="A910" s="23" t="s">
        <v>4906</v>
      </c>
      <c r="B910" s="532">
        <v>324</v>
      </c>
      <c r="C910" s="532">
        <v>351</v>
      </c>
      <c r="D910" s="532">
        <v>332</v>
      </c>
      <c r="E910" s="532">
        <v>345</v>
      </c>
      <c r="F910" s="532">
        <v>0</v>
      </c>
      <c r="G910" s="532">
        <v>0</v>
      </c>
      <c r="H910" s="532">
        <v>0</v>
      </c>
      <c r="I910" s="532">
        <v>0</v>
      </c>
      <c r="J910" s="532">
        <v>0</v>
      </c>
      <c r="K910" s="532">
        <v>0</v>
      </c>
      <c r="L910" s="532">
        <v>0</v>
      </c>
      <c r="M910" s="532">
        <v>0</v>
      </c>
      <c r="N910" s="435">
        <f t="shared" si="14"/>
        <v>1352</v>
      </c>
    </row>
    <row r="911" spans="1:14" ht="15">
      <c r="A911" s="23" t="s">
        <v>4907</v>
      </c>
      <c r="B911" s="532">
        <v>178</v>
      </c>
      <c r="C911" s="532">
        <v>200</v>
      </c>
      <c r="D911" s="532">
        <v>175</v>
      </c>
      <c r="E911" s="532">
        <v>180</v>
      </c>
      <c r="F911" s="532">
        <v>0</v>
      </c>
      <c r="G911" s="532">
        <v>0</v>
      </c>
      <c r="H911" s="532">
        <v>0</v>
      </c>
      <c r="I911" s="532">
        <v>0</v>
      </c>
      <c r="J911" s="532">
        <v>0</v>
      </c>
      <c r="K911" s="532">
        <v>0</v>
      </c>
      <c r="L911" s="532">
        <v>0</v>
      </c>
      <c r="M911" s="532">
        <v>0</v>
      </c>
      <c r="N911" s="435">
        <f t="shared" si="14"/>
        <v>733</v>
      </c>
    </row>
    <row r="912" spans="1:14" ht="15">
      <c r="A912" s="23" t="s">
        <v>4908</v>
      </c>
      <c r="B912" s="532">
        <v>0</v>
      </c>
      <c r="C912" s="532">
        <v>0</v>
      </c>
      <c r="D912" s="532">
        <v>0</v>
      </c>
      <c r="E912" s="532">
        <v>0</v>
      </c>
      <c r="F912" s="532">
        <v>200</v>
      </c>
      <c r="G912" s="532">
        <v>206</v>
      </c>
      <c r="H912" s="532">
        <v>195</v>
      </c>
      <c r="I912" s="532">
        <v>184</v>
      </c>
      <c r="J912" s="532">
        <v>200</v>
      </c>
      <c r="K912" s="532">
        <v>184</v>
      </c>
      <c r="L912" s="532">
        <v>194</v>
      </c>
      <c r="M912" s="532">
        <v>190</v>
      </c>
      <c r="N912" s="435">
        <f t="shared" si="14"/>
        <v>1553</v>
      </c>
    </row>
    <row r="913" spans="1:14" ht="15">
      <c r="A913" s="23" t="s">
        <v>4909</v>
      </c>
      <c r="B913" s="532">
        <v>0</v>
      </c>
      <c r="C913" s="532">
        <v>0</v>
      </c>
      <c r="D913" s="532">
        <v>0</v>
      </c>
      <c r="E913" s="532">
        <v>0</v>
      </c>
      <c r="F913" s="532">
        <v>217</v>
      </c>
      <c r="G913" s="532">
        <v>242</v>
      </c>
      <c r="H913" s="532">
        <v>214</v>
      </c>
      <c r="I913" s="532">
        <v>215</v>
      </c>
      <c r="J913" s="532">
        <v>193</v>
      </c>
      <c r="K913" s="532">
        <v>214</v>
      </c>
      <c r="L913" s="532">
        <v>177</v>
      </c>
      <c r="M913" s="532">
        <v>209</v>
      </c>
      <c r="N913" s="435">
        <f t="shared" si="14"/>
        <v>1681</v>
      </c>
    </row>
    <row r="914" spans="1:14" ht="15">
      <c r="A914" s="23" t="s">
        <v>4910</v>
      </c>
      <c r="B914" s="532">
        <v>185</v>
      </c>
      <c r="C914" s="532">
        <v>219</v>
      </c>
      <c r="D914" s="532">
        <v>238</v>
      </c>
      <c r="E914" s="532">
        <v>240</v>
      </c>
      <c r="F914" s="532">
        <v>0</v>
      </c>
      <c r="G914" s="532">
        <v>0</v>
      </c>
      <c r="H914" s="532">
        <v>0</v>
      </c>
      <c r="I914" s="532">
        <v>0</v>
      </c>
      <c r="J914" s="532">
        <v>0</v>
      </c>
      <c r="K914" s="532">
        <v>0</v>
      </c>
      <c r="L914" s="532">
        <v>0</v>
      </c>
      <c r="M914" s="532">
        <v>0</v>
      </c>
      <c r="N914" s="435">
        <f t="shared" si="14"/>
        <v>882</v>
      </c>
    </row>
    <row r="915" spans="1:14" ht="15">
      <c r="A915" s="23" t="s">
        <v>4911</v>
      </c>
      <c r="B915" s="532">
        <v>60</v>
      </c>
      <c r="C915" s="532">
        <v>62</v>
      </c>
      <c r="D915" s="532">
        <v>71</v>
      </c>
      <c r="E915" s="532">
        <v>68</v>
      </c>
      <c r="F915" s="532">
        <v>0</v>
      </c>
      <c r="G915" s="532">
        <v>0</v>
      </c>
      <c r="H915" s="532">
        <v>0</v>
      </c>
      <c r="I915" s="532">
        <v>0</v>
      </c>
      <c r="J915" s="532">
        <v>0</v>
      </c>
      <c r="K915" s="532">
        <v>0</v>
      </c>
      <c r="L915" s="532">
        <v>0</v>
      </c>
      <c r="M915" s="532">
        <v>0</v>
      </c>
      <c r="N915" s="435">
        <f t="shared" si="14"/>
        <v>261</v>
      </c>
    </row>
    <row r="916" spans="1:14" ht="15">
      <c r="A916" s="23" t="s">
        <v>4912</v>
      </c>
      <c r="B916" s="532">
        <v>0</v>
      </c>
      <c r="C916" s="532">
        <v>0</v>
      </c>
      <c r="D916" s="532">
        <v>0</v>
      </c>
      <c r="E916" s="532">
        <v>0</v>
      </c>
      <c r="F916" s="532">
        <v>55</v>
      </c>
      <c r="G916" s="532">
        <v>76</v>
      </c>
      <c r="H916" s="532">
        <v>58</v>
      </c>
      <c r="I916" s="532">
        <v>74</v>
      </c>
      <c r="J916" s="532">
        <v>56</v>
      </c>
      <c r="K916" s="532">
        <v>44</v>
      </c>
      <c r="L916" s="532">
        <v>69</v>
      </c>
      <c r="M916" s="532">
        <v>83</v>
      </c>
      <c r="N916" s="435">
        <f t="shared" si="14"/>
        <v>515</v>
      </c>
    </row>
    <row r="917" spans="1:14" ht="15">
      <c r="A917" s="23" t="s">
        <v>4913</v>
      </c>
      <c r="B917" s="532">
        <v>0</v>
      </c>
      <c r="C917" s="532">
        <v>0</v>
      </c>
      <c r="D917" s="532">
        <v>0</v>
      </c>
      <c r="E917" s="532">
        <v>0</v>
      </c>
      <c r="F917" s="532">
        <v>110</v>
      </c>
      <c r="G917" s="532">
        <v>96</v>
      </c>
      <c r="H917" s="532">
        <v>89</v>
      </c>
      <c r="I917" s="532">
        <v>96</v>
      </c>
      <c r="J917" s="532">
        <v>80</v>
      </c>
      <c r="K917" s="532">
        <v>107</v>
      </c>
      <c r="L917" s="532">
        <v>82</v>
      </c>
      <c r="M917" s="532">
        <v>107</v>
      </c>
      <c r="N917" s="435">
        <f t="shared" si="14"/>
        <v>767</v>
      </c>
    </row>
    <row r="918" spans="1:14" ht="15">
      <c r="A918" s="23" t="s">
        <v>4914</v>
      </c>
      <c r="B918" s="532">
        <v>107</v>
      </c>
      <c r="C918" s="532">
        <v>91</v>
      </c>
      <c r="D918" s="532">
        <v>71</v>
      </c>
      <c r="E918" s="532">
        <v>105</v>
      </c>
      <c r="F918" s="532">
        <v>0</v>
      </c>
      <c r="G918" s="532">
        <v>0</v>
      </c>
      <c r="H918" s="532">
        <v>0</v>
      </c>
      <c r="I918" s="532">
        <v>0</v>
      </c>
      <c r="J918" s="532">
        <v>0</v>
      </c>
      <c r="K918" s="532">
        <v>0</v>
      </c>
      <c r="L918" s="532">
        <v>0</v>
      </c>
      <c r="M918" s="532">
        <v>0</v>
      </c>
      <c r="N918" s="435">
        <f t="shared" si="14"/>
        <v>374</v>
      </c>
    </row>
    <row r="919" spans="1:14" ht="15">
      <c r="A919" s="23" t="s">
        <v>4915</v>
      </c>
      <c r="B919" s="532">
        <v>0</v>
      </c>
      <c r="C919" s="532">
        <v>0</v>
      </c>
      <c r="D919" s="532">
        <v>0</v>
      </c>
      <c r="E919" s="532">
        <v>0</v>
      </c>
      <c r="F919" s="532">
        <v>82</v>
      </c>
      <c r="G919" s="532">
        <v>92</v>
      </c>
      <c r="H919" s="532">
        <v>69</v>
      </c>
      <c r="I919" s="532">
        <v>88</v>
      </c>
      <c r="J919" s="532">
        <v>78</v>
      </c>
      <c r="K919" s="532">
        <v>86</v>
      </c>
      <c r="L919" s="532">
        <v>97</v>
      </c>
      <c r="M919" s="532">
        <v>74</v>
      </c>
      <c r="N919" s="435">
        <f t="shared" si="14"/>
        <v>666</v>
      </c>
    </row>
    <row r="920" spans="1:14" ht="15">
      <c r="A920" s="23" t="s">
        <v>4916</v>
      </c>
      <c r="B920" s="532">
        <v>81</v>
      </c>
      <c r="C920" s="532">
        <v>78</v>
      </c>
      <c r="D920" s="532">
        <v>84</v>
      </c>
      <c r="E920" s="532">
        <v>83</v>
      </c>
      <c r="F920" s="532">
        <v>0</v>
      </c>
      <c r="G920" s="532">
        <v>0</v>
      </c>
      <c r="H920" s="532">
        <v>0</v>
      </c>
      <c r="I920" s="532">
        <v>0</v>
      </c>
      <c r="J920" s="532">
        <v>0</v>
      </c>
      <c r="K920" s="532">
        <v>0</v>
      </c>
      <c r="L920" s="532">
        <v>0</v>
      </c>
      <c r="M920" s="532">
        <v>0</v>
      </c>
      <c r="N920" s="435">
        <f t="shared" si="14"/>
        <v>326</v>
      </c>
    </row>
    <row r="921" spans="1:14" ht="15">
      <c r="A921" s="23" t="s">
        <v>4917</v>
      </c>
      <c r="B921" s="532">
        <v>85</v>
      </c>
      <c r="C921" s="532">
        <v>92</v>
      </c>
      <c r="D921" s="532">
        <v>87</v>
      </c>
      <c r="E921" s="532">
        <v>76</v>
      </c>
      <c r="F921" s="532">
        <v>0</v>
      </c>
      <c r="G921" s="532">
        <v>0</v>
      </c>
      <c r="H921" s="532">
        <v>0</v>
      </c>
      <c r="I921" s="532">
        <v>0</v>
      </c>
      <c r="J921" s="532">
        <v>1</v>
      </c>
      <c r="K921" s="532">
        <v>0</v>
      </c>
      <c r="L921" s="532">
        <v>1</v>
      </c>
      <c r="M921" s="532">
        <v>1</v>
      </c>
      <c r="N921" s="435">
        <f t="shared" si="14"/>
        <v>343</v>
      </c>
    </row>
    <row r="922" spans="1:14" ht="15">
      <c r="A922" s="23" t="s">
        <v>4918</v>
      </c>
      <c r="B922" s="532">
        <v>0</v>
      </c>
      <c r="C922" s="532">
        <v>0</v>
      </c>
      <c r="D922" s="532">
        <v>0</v>
      </c>
      <c r="E922" s="532">
        <v>0</v>
      </c>
      <c r="F922" s="532">
        <v>202</v>
      </c>
      <c r="G922" s="532">
        <v>222</v>
      </c>
      <c r="H922" s="532">
        <v>188</v>
      </c>
      <c r="I922" s="532">
        <v>197</v>
      </c>
      <c r="J922" s="532">
        <v>181</v>
      </c>
      <c r="K922" s="532">
        <v>184</v>
      </c>
      <c r="L922" s="532">
        <v>190</v>
      </c>
      <c r="M922" s="532">
        <v>230</v>
      </c>
      <c r="N922" s="435">
        <f t="shared" si="14"/>
        <v>1594</v>
      </c>
    </row>
    <row r="923" spans="1:14" ht="15">
      <c r="A923" s="23" t="s">
        <v>4919</v>
      </c>
      <c r="B923" s="532">
        <v>84</v>
      </c>
      <c r="C923" s="532">
        <v>120</v>
      </c>
      <c r="D923" s="532">
        <v>113</v>
      </c>
      <c r="E923" s="532">
        <v>102</v>
      </c>
      <c r="F923" s="532">
        <v>0</v>
      </c>
      <c r="G923" s="532">
        <v>0</v>
      </c>
      <c r="H923" s="532">
        <v>0</v>
      </c>
      <c r="I923" s="532">
        <v>0</v>
      </c>
      <c r="J923" s="532">
        <v>0</v>
      </c>
      <c r="K923" s="532">
        <v>0</v>
      </c>
      <c r="L923" s="532">
        <v>0</v>
      </c>
      <c r="M923" s="532">
        <v>0</v>
      </c>
      <c r="N923" s="435">
        <f t="shared" si="14"/>
        <v>419</v>
      </c>
    </row>
    <row r="924" spans="1:14" ht="15">
      <c r="A924" s="23" t="s">
        <v>4920</v>
      </c>
      <c r="B924" s="532">
        <v>0</v>
      </c>
      <c r="C924" s="532">
        <v>0</v>
      </c>
      <c r="D924" s="532">
        <v>0</v>
      </c>
      <c r="E924" s="532">
        <v>0</v>
      </c>
      <c r="F924" s="532">
        <v>12</v>
      </c>
      <c r="G924" s="532">
        <v>36</v>
      </c>
      <c r="H924" s="532">
        <v>44</v>
      </c>
      <c r="I924" s="532">
        <v>68</v>
      </c>
      <c r="J924" s="532">
        <v>55</v>
      </c>
      <c r="K924" s="532">
        <v>63</v>
      </c>
      <c r="L924" s="532">
        <v>39</v>
      </c>
      <c r="M924" s="532">
        <v>63</v>
      </c>
      <c r="N924" s="435">
        <f t="shared" si="14"/>
        <v>380</v>
      </c>
    </row>
    <row r="925" spans="1:14" ht="15">
      <c r="A925" s="23" t="s">
        <v>4921</v>
      </c>
      <c r="B925" s="532">
        <v>0</v>
      </c>
      <c r="C925" s="532">
        <v>0</v>
      </c>
      <c r="D925" s="532">
        <v>0</v>
      </c>
      <c r="E925" s="532">
        <v>0</v>
      </c>
      <c r="F925" s="532">
        <v>88</v>
      </c>
      <c r="G925" s="532">
        <v>93</v>
      </c>
      <c r="H925" s="532">
        <v>71</v>
      </c>
      <c r="I925" s="532">
        <v>94</v>
      </c>
      <c r="J925" s="532">
        <v>62</v>
      </c>
      <c r="K925" s="532">
        <v>72</v>
      </c>
      <c r="L925" s="532">
        <v>58</v>
      </c>
      <c r="M925" s="532">
        <v>55</v>
      </c>
      <c r="N925" s="435">
        <f t="shared" si="14"/>
        <v>593</v>
      </c>
    </row>
    <row r="926" spans="1:14" ht="15">
      <c r="A926" s="23" t="s">
        <v>4922</v>
      </c>
      <c r="B926" s="532">
        <v>46</v>
      </c>
      <c r="C926" s="532">
        <v>42</v>
      </c>
      <c r="D926" s="532">
        <v>34</v>
      </c>
      <c r="E926" s="532">
        <v>45</v>
      </c>
      <c r="F926" s="532">
        <v>0</v>
      </c>
      <c r="G926" s="532">
        <v>0</v>
      </c>
      <c r="H926" s="532">
        <v>0</v>
      </c>
      <c r="I926" s="532">
        <v>0</v>
      </c>
      <c r="J926" s="532">
        <v>0</v>
      </c>
      <c r="K926" s="532">
        <v>0</v>
      </c>
      <c r="L926" s="532">
        <v>0</v>
      </c>
      <c r="M926" s="532">
        <v>0</v>
      </c>
      <c r="N926" s="435">
        <f t="shared" si="14"/>
        <v>167</v>
      </c>
    </row>
    <row r="927" spans="1:14" ht="15">
      <c r="A927" s="23" t="s">
        <v>4923</v>
      </c>
      <c r="B927" s="532">
        <v>43</v>
      </c>
      <c r="C927" s="532">
        <v>36</v>
      </c>
      <c r="D927" s="532">
        <v>41</v>
      </c>
      <c r="E927" s="532">
        <v>55</v>
      </c>
      <c r="F927" s="532">
        <v>0</v>
      </c>
      <c r="G927" s="532">
        <v>0</v>
      </c>
      <c r="H927" s="532">
        <v>0</v>
      </c>
      <c r="I927" s="532">
        <v>0</v>
      </c>
      <c r="J927" s="532">
        <v>0</v>
      </c>
      <c r="K927" s="532">
        <v>0</v>
      </c>
      <c r="L927" s="532">
        <v>0</v>
      </c>
      <c r="M927" s="532">
        <v>0</v>
      </c>
      <c r="N927" s="435">
        <f t="shared" si="14"/>
        <v>175</v>
      </c>
    </row>
    <row r="928" spans="1:14" ht="15">
      <c r="A928" s="23" t="s">
        <v>4924</v>
      </c>
      <c r="B928" s="532">
        <v>102</v>
      </c>
      <c r="C928" s="532">
        <v>72</v>
      </c>
      <c r="D928" s="532">
        <v>97</v>
      </c>
      <c r="E928" s="532">
        <v>95</v>
      </c>
      <c r="F928" s="532">
        <v>0</v>
      </c>
      <c r="G928" s="532">
        <v>0</v>
      </c>
      <c r="H928" s="532">
        <v>0</v>
      </c>
      <c r="I928" s="532">
        <v>0</v>
      </c>
      <c r="J928" s="532">
        <v>0</v>
      </c>
      <c r="K928" s="532">
        <v>0</v>
      </c>
      <c r="L928" s="532">
        <v>0</v>
      </c>
      <c r="M928" s="532">
        <v>0</v>
      </c>
      <c r="N928" s="435">
        <f t="shared" si="14"/>
        <v>366</v>
      </c>
    </row>
    <row r="929" spans="1:14" ht="15">
      <c r="A929" s="23" t="s">
        <v>4925</v>
      </c>
      <c r="B929" s="532">
        <v>0</v>
      </c>
      <c r="C929" s="532">
        <v>1</v>
      </c>
      <c r="D929" s="532">
        <v>0</v>
      </c>
      <c r="E929" s="532">
        <v>0</v>
      </c>
      <c r="F929" s="532">
        <v>88</v>
      </c>
      <c r="G929" s="532">
        <v>101</v>
      </c>
      <c r="H929" s="532">
        <v>80</v>
      </c>
      <c r="I929" s="532">
        <v>81</v>
      </c>
      <c r="J929" s="532">
        <v>80</v>
      </c>
      <c r="K929" s="532">
        <v>93</v>
      </c>
      <c r="L929" s="532">
        <v>92</v>
      </c>
      <c r="M929" s="532">
        <v>82</v>
      </c>
      <c r="N929" s="435">
        <f t="shared" si="14"/>
        <v>698</v>
      </c>
    </row>
    <row r="930" spans="1:14" ht="15">
      <c r="A930" s="23" t="s">
        <v>4926</v>
      </c>
      <c r="B930" s="532">
        <v>0</v>
      </c>
      <c r="C930" s="532">
        <v>0</v>
      </c>
      <c r="D930" s="532">
        <v>0</v>
      </c>
      <c r="E930" s="532">
        <v>0</v>
      </c>
      <c r="F930" s="532">
        <v>75</v>
      </c>
      <c r="G930" s="532">
        <v>74</v>
      </c>
      <c r="H930" s="532">
        <v>50</v>
      </c>
      <c r="I930" s="532">
        <v>46</v>
      </c>
      <c r="J930" s="532">
        <v>51</v>
      </c>
      <c r="K930" s="532">
        <v>61</v>
      </c>
      <c r="L930" s="532">
        <v>72</v>
      </c>
      <c r="M930" s="532">
        <v>77</v>
      </c>
      <c r="N930" s="435">
        <f t="shared" si="14"/>
        <v>506</v>
      </c>
    </row>
    <row r="931" spans="1:14" ht="15">
      <c r="A931" s="23" t="s">
        <v>4927</v>
      </c>
      <c r="B931" s="532">
        <v>73</v>
      </c>
      <c r="C931" s="532">
        <v>90</v>
      </c>
      <c r="D931" s="532">
        <v>69</v>
      </c>
      <c r="E931" s="532">
        <v>80</v>
      </c>
      <c r="F931" s="532">
        <v>0</v>
      </c>
      <c r="G931" s="532">
        <v>0</v>
      </c>
      <c r="H931" s="532">
        <v>0</v>
      </c>
      <c r="I931" s="532">
        <v>0</v>
      </c>
      <c r="J931" s="532">
        <v>0</v>
      </c>
      <c r="K931" s="532">
        <v>0</v>
      </c>
      <c r="L931" s="532">
        <v>0</v>
      </c>
      <c r="M931" s="532">
        <v>0</v>
      </c>
      <c r="N931" s="435">
        <f t="shared" si="14"/>
        <v>312</v>
      </c>
    </row>
    <row r="932" spans="1:14" ht="15">
      <c r="A932" s="23" t="s">
        <v>4928</v>
      </c>
      <c r="B932" s="532">
        <v>60</v>
      </c>
      <c r="C932" s="532">
        <v>66</v>
      </c>
      <c r="D932" s="532">
        <v>75</v>
      </c>
      <c r="E932" s="532">
        <v>64</v>
      </c>
      <c r="F932" s="532">
        <v>0</v>
      </c>
      <c r="G932" s="532">
        <v>0</v>
      </c>
      <c r="H932" s="532">
        <v>0</v>
      </c>
      <c r="I932" s="532">
        <v>0</v>
      </c>
      <c r="J932" s="532">
        <v>0</v>
      </c>
      <c r="K932" s="532">
        <v>0</v>
      </c>
      <c r="L932" s="532">
        <v>0</v>
      </c>
      <c r="M932" s="532">
        <v>0</v>
      </c>
      <c r="N932" s="435">
        <f t="shared" si="14"/>
        <v>265</v>
      </c>
    </row>
    <row r="933" spans="1:14" ht="15">
      <c r="A933" s="23" t="s">
        <v>4929</v>
      </c>
      <c r="B933" s="532">
        <v>0</v>
      </c>
      <c r="C933" s="532">
        <v>0</v>
      </c>
      <c r="D933" s="532">
        <v>0</v>
      </c>
      <c r="E933" s="532">
        <v>0</v>
      </c>
      <c r="F933" s="532">
        <v>56</v>
      </c>
      <c r="G933" s="532">
        <v>70</v>
      </c>
      <c r="H933" s="532">
        <v>53</v>
      </c>
      <c r="I933" s="532">
        <v>38</v>
      </c>
      <c r="J933" s="532">
        <v>36</v>
      </c>
      <c r="K933" s="532">
        <v>51</v>
      </c>
      <c r="L933" s="532">
        <v>43</v>
      </c>
      <c r="M933" s="532">
        <v>49</v>
      </c>
      <c r="N933" s="435">
        <f t="shared" si="14"/>
        <v>396</v>
      </c>
    </row>
    <row r="934" spans="1:14" ht="15">
      <c r="A934" s="23" t="s">
        <v>4930</v>
      </c>
      <c r="B934" s="532">
        <v>0</v>
      </c>
      <c r="C934" s="532">
        <v>0</v>
      </c>
      <c r="D934" s="532">
        <v>0</v>
      </c>
      <c r="E934" s="532">
        <v>0</v>
      </c>
      <c r="F934" s="532">
        <v>27</v>
      </c>
      <c r="G934" s="532">
        <v>26</v>
      </c>
      <c r="H934" s="532">
        <v>38</v>
      </c>
      <c r="I934" s="532">
        <v>28</v>
      </c>
      <c r="J934" s="532">
        <v>29</v>
      </c>
      <c r="K934" s="532">
        <v>28</v>
      </c>
      <c r="L934" s="532">
        <v>26</v>
      </c>
      <c r="M934" s="532">
        <v>22</v>
      </c>
      <c r="N934" s="435">
        <f t="shared" si="14"/>
        <v>224</v>
      </c>
    </row>
    <row r="935" spans="1:14" ht="15">
      <c r="A935" s="23" t="s">
        <v>4931</v>
      </c>
      <c r="B935" s="532">
        <v>25</v>
      </c>
      <c r="C935" s="532">
        <v>27</v>
      </c>
      <c r="D935" s="532">
        <v>33</v>
      </c>
      <c r="E935" s="532">
        <v>22</v>
      </c>
      <c r="F935" s="532">
        <v>0</v>
      </c>
      <c r="G935" s="532">
        <v>0</v>
      </c>
      <c r="H935" s="532">
        <v>0</v>
      </c>
      <c r="I935" s="532">
        <v>0</v>
      </c>
      <c r="J935" s="532">
        <v>0</v>
      </c>
      <c r="K935" s="532">
        <v>0</v>
      </c>
      <c r="L935" s="532">
        <v>0</v>
      </c>
      <c r="M935" s="532">
        <v>0</v>
      </c>
      <c r="N935" s="435">
        <f t="shared" si="14"/>
        <v>107</v>
      </c>
    </row>
    <row r="936" spans="1:14" ht="15">
      <c r="A936" s="23" t="s">
        <v>4932</v>
      </c>
      <c r="B936" s="532">
        <v>107</v>
      </c>
      <c r="C936" s="532">
        <v>166</v>
      </c>
      <c r="D936" s="532">
        <v>143</v>
      </c>
      <c r="E936" s="532">
        <v>141</v>
      </c>
      <c r="F936" s="532">
        <v>0</v>
      </c>
      <c r="G936" s="532">
        <v>0</v>
      </c>
      <c r="H936" s="532">
        <v>0</v>
      </c>
      <c r="I936" s="532">
        <v>0</v>
      </c>
      <c r="J936" s="532">
        <v>0</v>
      </c>
      <c r="K936" s="532">
        <v>0</v>
      </c>
      <c r="L936" s="532">
        <v>0</v>
      </c>
      <c r="M936" s="532">
        <v>0</v>
      </c>
      <c r="N936" s="435">
        <f t="shared" si="14"/>
        <v>557</v>
      </c>
    </row>
    <row r="937" spans="1:14" ht="15">
      <c r="A937" s="23" t="s">
        <v>4933</v>
      </c>
      <c r="B937" s="532">
        <v>121</v>
      </c>
      <c r="C937" s="532">
        <v>153</v>
      </c>
      <c r="D937" s="532">
        <v>152</v>
      </c>
      <c r="E937" s="532">
        <v>123</v>
      </c>
      <c r="F937" s="532">
        <v>0</v>
      </c>
      <c r="G937" s="532">
        <v>0</v>
      </c>
      <c r="H937" s="532">
        <v>0</v>
      </c>
      <c r="I937" s="532">
        <v>0</v>
      </c>
      <c r="J937" s="532">
        <v>0</v>
      </c>
      <c r="K937" s="532">
        <v>0</v>
      </c>
      <c r="L937" s="532">
        <v>0</v>
      </c>
      <c r="M937" s="532">
        <v>0</v>
      </c>
      <c r="N937" s="435">
        <f t="shared" si="14"/>
        <v>549</v>
      </c>
    </row>
    <row r="938" spans="1:14" ht="15">
      <c r="A938" s="23" t="s">
        <v>4934</v>
      </c>
      <c r="B938" s="532">
        <v>146</v>
      </c>
      <c r="C938" s="532">
        <v>189</v>
      </c>
      <c r="D938" s="532">
        <v>168</v>
      </c>
      <c r="E938" s="532">
        <v>191</v>
      </c>
      <c r="F938" s="532">
        <v>0</v>
      </c>
      <c r="G938" s="532">
        <v>0</v>
      </c>
      <c r="H938" s="532">
        <v>0</v>
      </c>
      <c r="I938" s="532">
        <v>0</v>
      </c>
      <c r="J938" s="532">
        <v>0</v>
      </c>
      <c r="K938" s="532">
        <v>0</v>
      </c>
      <c r="L938" s="532">
        <v>0</v>
      </c>
      <c r="M938" s="532">
        <v>0</v>
      </c>
      <c r="N938" s="435">
        <f t="shared" si="14"/>
        <v>694</v>
      </c>
    </row>
    <row r="939" spans="1:14" ht="15">
      <c r="A939" s="23" t="s">
        <v>4935</v>
      </c>
      <c r="B939" s="532">
        <v>0</v>
      </c>
      <c r="C939" s="532">
        <v>0</v>
      </c>
      <c r="D939" s="532">
        <v>0</v>
      </c>
      <c r="E939" s="532">
        <v>0</v>
      </c>
      <c r="F939" s="532">
        <v>411</v>
      </c>
      <c r="G939" s="532">
        <v>509</v>
      </c>
      <c r="H939" s="532">
        <v>272</v>
      </c>
      <c r="I939" s="532">
        <v>286</v>
      </c>
      <c r="J939" s="532">
        <v>267</v>
      </c>
      <c r="K939" s="532">
        <v>304</v>
      </c>
      <c r="L939" s="532">
        <v>231</v>
      </c>
      <c r="M939" s="532">
        <v>256</v>
      </c>
      <c r="N939" s="435">
        <f t="shared" si="14"/>
        <v>2536</v>
      </c>
    </row>
    <row r="940" spans="1:14" ht="15">
      <c r="A940" s="23" t="s">
        <v>4936</v>
      </c>
      <c r="B940" s="532">
        <v>0</v>
      </c>
      <c r="C940" s="532">
        <v>0</v>
      </c>
      <c r="D940" s="532">
        <v>0</v>
      </c>
      <c r="E940" s="532">
        <v>0</v>
      </c>
      <c r="F940" s="532">
        <v>282</v>
      </c>
      <c r="G940" s="532">
        <v>318</v>
      </c>
      <c r="H940" s="532">
        <v>209</v>
      </c>
      <c r="I940" s="532">
        <v>215</v>
      </c>
      <c r="J940" s="532">
        <v>186</v>
      </c>
      <c r="K940" s="532">
        <v>191</v>
      </c>
      <c r="L940" s="532">
        <v>177</v>
      </c>
      <c r="M940" s="532">
        <v>179</v>
      </c>
      <c r="N940" s="435">
        <f t="shared" si="14"/>
        <v>1757</v>
      </c>
    </row>
    <row r="941" spans="1:14" ht="15">
      <c r="A941" s="23" t="s">
        <v>4937</v>
      </c>
      <c r="B941" s="532">
        <v>141</v>
      </c>
      <c r="C941" s="532">
        <v>168</v>
      </c>
      <c r="D941" s="532">
        <v>117</v>
      </c>
      <c r="E941" s="532">
        <v>174</v>
      </c>
      <c r="F941" s="532">
        <v>0</v>
      </c>
      <c r="G941" s="532">
        <v>0</v>
      </c>
      <c r="H941" s="532">
        <v>0</v>
      </c>
      <c r="I941" s="532">
        <v>0</v>
      </c>
      <c r="J941" s="532">
        <v>0</v>
      </c>
      <c r="K941" s="532">
        <v>0</v>
      </c>
      <c r="L941" s="532">
        <v>0</v>
      </c>
      <c r="M941" s="532">
        <v>0</v>
      </c>
      <c r="N941" s="435">
        <f t="shared" si="14"/>
        <v>600</v>
      </c>
    </row>
    <row r="942" spans="1:14" ht="15">
      <c r="A942" s="23" t="s">
        <v>4938</v>
      </c>
      <c r="B942" s="532">
        <v>46</v>
      </c>
      <c r="C942" s="532">
        <v>49</v>
      </c>
      <c r="D942" s="532">
        <v>60</v>
      </c>
      <c r="E942" s="532">
        <v>64</v>
      </c>
      <c r="F942" s="532">
        <v>0</v>
      </c>
      <c r="G942" s="532">
        <v>0</v>
      </c>
      <c r="H942" s="532">
        <v>0</v>
      </c>
      <c r="I942" s="532">
        <v>0</v>
      </c>
      <c r="J942" s="532">
        <v>0</v>
      </c>
      <c r="K942" s="532">
        <v>0</v>
      </c>
      <c r="L942" s="532">
        <v>0</v>
      </c>
      <c r="M942" s="532">
        <v>0</v>
      </c>
      <c r="N942" s="435">
        <f t="shared" si="14"/>
        <v>219</v>
      </c>
    </row>
    <row r="943" spans="1:14" ht="15">
      <c r="A943" s="23" t="s">
        <v>4939</v>
      </c>
      <c r="B943" s="532">
        <v>0</v>
      </c>
      <c r="C943" s="532">
        <v>0</v>
      </c>
      <c r="D943" s="532">
        <v>0</v>
      </c>
      <c r="E943" s="532">
        <v>0</v>
      </c>
      <c r="F943" s="532">
        <v>60</v>
      </c>
      <c r="G943" s="532">
        <v>80</v>
      </c>
      <c r="H943" s="532">
        <v>60</v>
      </c>
      <c r="I943" s="532">
        <v>56</v>
      </c>
      <c r="J943" s="532">
        <v>47</v>
      </c>
      <c r="K943" s="532">
        <v>65</v>
      </c>
      <c r="L943" s="532">
        <v>48</v>
      </c>
      <c r="M943" s="532">
        <v>69</v>
      </c>
      <c r="N943" s="435">
        <f t="shared" si="14"/>
        <v>485</v>
      </c>
    </row>
    <row r="944" spans="1:14" ht="15">
      <c r="A944" s="23" t="s">
        <v>4940</v>
      </c>
      <c r="B944" s="532">
        <v>0</v>
      </c>
      <c r="C944" s="532">
        <v>0</v>
      </c>
      <c r="D944" s="532">
        <v>0</v>
      </c>
      <c r="E944" s="532">
        <v>0</v>
      </c>
      <c r="F944" s="532">
        <v>338</v>
      </c>
      <c r="G944" s="532">
        <v>362</v>
      </c>
      <c r="H944" s="532">
        <v>340</v>
      </c>
      <c r="I944" s="532">
        <v>342</v>
      </c>
      <c r="J944" s="532">
        <v>303</v>
      </c>
      <c r="K944" s="532">
        <v>321</v>
      </c>
      <c r="L944" s="532">
        <v>323</v>
      </c>
      <c r="M944" s="532">
        <v>316</v>
      </c>
      <c r="N944" s="435">
        <f t="shared" si="14"/>
        <v>2645</v>
      </c>
    </row>
    <row r="945" spans="1:14" ht="15">
      <c r="A945" s="23" t="s">
        <v>4941</v>
      </c>
      <c r="B945" s="532">
        <v>163</v>
      </c>
      <c r="C945" s="532">
        <v>184</v>
      </c>
      <c r="D945" s="532">
        <v>174</v>
      </c>
      <c r="E945" s="532">
        <v>194</v>
      </c>
      <c r="F945" s="532">
        <v>0</v>
      </c>
      <c r="G945" s="532">
        <v>0</v>
      </c>
      <c r="H945" s="532">
        <v>0</v>
      </c>
      <c r="I945" s="532">
        <v>0</v>
      </c>
      <c r="J945" s="532">
        <v>0</v>
      </c>
      <c r="K945" s="532">
        <v>0</v>
      </c>
      <c r="L945" s="532">
        <v>0</v>
      </c>
      <c r="M945" s="532">
        <v>0</v>
      </c>
      <c r="N945" s="435">
        <f t="shared" si="14"/>
        <v>715</v>
      </c>
    </row>
    <row r="946" spans="1:14" ht="15">
      <c r="A946" s="23" t="s">
        <v>4942</v>
      </c>
      <c r="B946" s="532">
        <v>121</v>
      </c>
      <c r="C946" s="532">
        <v>136</v>
      </c>
      <c r="D946" s="532">
        <v>130</v>
      </c>
      <c r="E946" s="532">
        <v>166</v>
      </c>
      <c r="F946" s="532">
        <v>0</v>
      </c>
      <c r="G946" s="532">
        <v>0</v>
      </c>
      <c r="H946" s="532">
        <v>0</v>
      </c>
      <c r="I946" s="532">
        <v>0</v>
      </c>
      <c r="J946" s="532">
        <v>0</v>
      </c>
      <c r="K946" s="532">
        <v>0</v>
      </c>
      <c r="L946" s="532">
        <v>0</v>
      </c>
      <c r="M946" s="532">
        <v>0</v>
      </c>
      <c r="N946" s="435">
        <f t="shared" si="14"/>
        <v>553</v>
      </c>
    </row>
    <row r="947" spans="1:14" ht="15">
      <c r="A947" s="23" t="s">
        <v>4943</v>
      </c>
      <c r="B947" s="532">
        <v>0</v>
      </c>
      <c r="C947" s="532">
        <v>0</v>
      </c>
      <c r="D947" s="532">
        <v>0</v>
      </c>
      <c r="E947" s="532">
        <v>0</v>
      </c>
      <c r="F947" s="532">
        <v>43</v>
      </c>
      <c r="G947" s="532">
        <v>26</v>
      </c>
      <c r="H947" s="532">
        <v>44</v>
      </c>
      <c r="I947" s="532">
        <v>26</v>
      </c>
      <c r="J947" s="532">
        <v>36</v>
      </c>
      <c r="K947" s="532">
        <v>31</v>
      </c>
      <c r="L947" s="532">
        <v>16</v>
      </c>
      <c r="M947" s="532">
        <v>16</v>
      </c>
      <c r="N947" s="435">
        <f t="shared" si="14"/>
        <v>238</v>
      </c>
    </row>
    <row r="948" spans="1:14" ht="15">
      <c r="A948" s="23" t="s">
        <v>4944</v>
      </c>
      <c r="B948" s="532">
        <v>0</v>
      </c>
      <c r="C948" s="532">
        <v>0</v>
      </c>
      <c r="D948" s="532">
        <v>0</v>
      </c>
      <c r="E948" s="532">
        <v>0</v>
      </c>
      <c r="F948" s="532">
        <v>265</v>
      </c>
      <c r="G948" s="532">
        <v>319</v>
      </c>
      <c r="H948" s="532">
        <v>302</v>
      </c>
      <c r="I948" s="532">
        <v>375</v>
      </c>
      <c r="J948" s="532">
        <v>299</v>
      </c>
      <c r="K948" s="532">
        <v>390</v>
      </c>
      <c r="L948" s="532">
        <v>341</v>
      </c>
      <c r="M948" s="532">
        <v>408</v>
      </c>
      <c r="N948" s="435">
        <f t="shared" si="14"/>
        <v>2699</v>
      </c>
    </row>
    <row r="949" spans="1:14" ht="15">
      <c r="A949" s="23" t="s">
        <v>4945</v>
      </c>
      <c r="B949" s="532">
        <v>21</v>
      </c>
      <c r="C949" s="532">
        <v>30</v>
      </c>
      <c r="D949" s="532">
        <v>23</v>
      </c>
      <c r="E949" s="532">
        <v>26</v>
      </c>
      <c r="F949" s="532">
        <v>23</v>
      </c>
      <c r="G949" s="532">
        <v>27</v>
      </c>
      <c r="H949" s="532">
        <v>28</v>
      </c>
      <c r="I949" s="532">
        <v>11</v>
      </c>
      <c r="J949" s="532">
        <v>25</v>
      </c>
      <c r="K949" s="532">
        <v>11</v>
      </c>
      <c r="L949" s="532">
        <v>23</v>
      </c>
      <c r="M949" s="532">
        <v>14</v>
      </c>
      <c r="N949" s="435">
        <f t="shared" si="14"/>
        <v>262</v>
      </c>
    </row>
    <row r="950" spans="1:14" ht="15">
      <c r="A950" s="23" t="s">
        <v>4946</v>
      </c>
      <c r="B950" s="532">
        <v>0</v>
      </c>
      <c r="C950" s="532">
        <v>0</v>
      </c>
      <c r="D950" s="532">
        <v>0</v>
      </c>
      <c r="E950" s="532">
        <v>0</v>
      </c>
      <c r="F950" s="532">
        <v>77</v>
      </c>
      <c r="G950" s="532">
        <v>62</v>
      </c>
      <c r="H950" s="532">
        <v>70</v>
      </c>
      <c r="I950" s="532">
        <v>65</v>
      </c>
      <c r="J950" s="532">
        <v>68</v>
      </c>
      <c r="K950" s="532">
        <v>73</v>
      </c>
      <c r="L950" s="532">
        <v>53</v>
      </c>
      <c r="M950" s="532">
        <v>69</v>
      </c>
      <c r="N950" s="435">
        <f t="shared" si="14"/>
        <v>537</v>
      </c>
    </row>
    <row r="951" spans="1:14" ht="15">
      <c r="A951" s="23" t="s">
        <v>4947</v>
      </c>
      <c r="B951" s="532">
        <v>55</v>
      </c>
      <c r="C951" s="532">
        <v>68</v>
      </c>
      <c r="D951" s="532">
        <v>54</v>
      </c>
      <c r="E951" s="532">
        <v>91</v>
      </c>
      <c r="F951" s="532">
        <v>0</v>
      </c>
      <c r="G951" s="532">
        <v>0</v>
      </c>
      <c r="H951" s="532">
        <v>0</v>
      </c>
      <c r="I951" s="532">
        <v>0</v>
      </c>
      <c r="J951" s="532">
        <v>0</v>
      </c>
      <c r="K951" s="532">
        <v>0</v>
      </c>
      <c r="L951" s="532">
        <v>0</v>
      </c>
      <c r="M951" s="532">
        <v>0</v>
      </c>
      <c r="N951" s="435">
        <f t="shared" si="14"/>
        <v>268</v>
      </c>
    </row>
    <row r="952" spans="1:14" ht="15">
      <c r="A952" s="23" t="s">
        <v>4948</v>
      </c>
      <c r="B952" s="532">
        <v>0</v>
      </c>
      <c r="C952" s="532">
        <v>0</v>
      </c>
      <c r="D952" s="532">
        <v>0</v>
      </c>
      <c r="E952" s="532">
        <v>0</v>
      </c>
      <c r="F952" s="532">
        <v>84</v>
      </c>
      <c r="G952" s="532">
        <v>111</v>
      </c>
      <c r="H952" s="532">
        <v>79</v>
      </c>
      <c r="I952" s="532">
        <v>101</v>
      </c>
      <c r="J952" s="532">
        <v>91</v>
      </c>
      <c r="K952" s="532">
        <v>102</v>
      </c>
      <c r="L952" s="532">
        <v>90</v>
      </c>
      <c r="M952" s="532">
        <v>75</v>
      </c>
      <c r="N952" s="435">
        <f t="shared" si="14"/>
        <v>733</v>
      </c>
    </row>
    <row r="953" spans="1:14" ht="15">
      <c r="A953" s="23" t="s">
        <v>4949</v>
      </c>
      <c r="B953" s="532">
        <v>71</v>
      </c>
      <c r="C953" s="532">
        <v>103</v>
      </c>
      <c r="D953" s="532">
        <v>103</v>
      </c>
      <c r="E953" s="532">
        <v>85</v>
      </c>
      <c r="F953" s="532">
        <v>0</v>
      </c>
      <c r="G953" s="532">
        <v>0</v>
      </c>
      <c r="H953" s="532">
        <v>0</v>
      </c>
      <c r="I953" s="532">
        <v>0</v>
      </c>
      <c r="J953" s="532">
        <v>0</v>
      </c>
      <c r="K953" s="532">
        <v>0</v>
      </c>
      <c r="L953" s="532">
        <v>0</v>
      </c>
      <c r="M953" s="532">
        <v>0</v>
      </c>
      <c r="N953" s="435">
        <f t="shared" si="14"/>
        <v>362</v>
      </c>
    </row>
    <row r="954" spans="1:14" ht="15">
      <c r="A954" s="23" t="s">
        <v>4950</v>
      </c>
      <c r="B954" s="532">
        <v>0</v>
      </c>
      <c r="C954" s="532">
        <v>0</v>
      </c>
      <c r="D954" s="532">
        <v>0</v>
      </c>
      <c r="E954" s="532">
        <v>0</v>
      </c>
      <c r="F954" s="532">
        <v>381</v>
      </c>
      <c r="G954" s="532">
        <v>404</v>
      </c>
      <c r="H954" s="532">
        <v>407</v>
      </c>
      <c r="I954" s="532">
        <v>399</v>
      </c>
      <c r="J954" s="532">
        <v>355</v>
      </c>
      <c r="K954" s="532">
        <v>413</v>
      </c>
      <c r="L954" s="532">
        <v>378</v>
      </c>
      <c r="M954" s="532">
        <v>386</v>
      </c>
      <c r="N954" s="435">
        <f t="shared" si="14"/>
        <v>3123</v>
      </c>
    </row>
    <row r="955" spans="1:14" ht="15">
      <c r="A955" s="23" t="s">
        <v>4951</v>
      </c>
      <c r="B955" s="532">
        <v>194</v>
      </c>
      <c r="C955" s="532">
        <v>213</v>
      </c>
      <c r="D955" s="532">
        <v>208</v>
      </c>
      <c r="E955" s="532">
        <v>219</v>
      </c>
      <c r="F955" s="532">
        <v>0</v>
      </c>
      <c r="G955" s="532">
        <v>0</v>
      </c>
      <c r="H955" s="532">
        <v>0</v>
      </c>
      <c r="I955" s="532">
        <v>0</v>
      </c>
      <c r="J955" s="532">
        <v>0</v>
      </c>
      <c r="K955" s="532">
        <v>0</v>
      </c>
      <c r="L955" s="532">
        <v>0</v>
      </c>
      <c r="M955" s="532">
        <v>0</v>
      </c>
      <c r="N955" s="435">
        <f t="shared" si="14"/>
        <v>834</v>
      </c>
    </row>
    <row r="956" spans="1:14" ht="15">
      <c r="A956" s="23" t="s">
        <v>4952</v>
      </c>
      <c r="B956" s="532">
        <v>170</v>
      </c>
      <c r="C956" s="532">
        <v>176</v>
      </c>
      <c r="D956" s="532">
        <v>165</v>
      </c>
      <c r="E956" s="532">
        <v>196</v>
      </c>
      <c r="F956" s="532">
        <v>0</v>
      </c>
      <c r="G956" s="532">
        <v>0</v>
      </c>
      <c r="H956" s="532">
        <v>0</v>
      </c>
      <c r="I956" s="532">
        <v>0</v>
      </c>
      <c r="J956" s="532">
        <v>0</v>
      </c>
      <c r="K956" s="532">
        <v>0</v>
      </c>
      <c r="L956" s="532">
        <v>0</v>
      </c>
      <c r="M956" s="532">
        <v>0</v>
      </c>
      <c r="N956" s="435">
        <f t="shared" si="14"/>
        <v>707</v>
      </c>
    </row>
    <row r="957" spans="1:14" ht="15">
      <c r="A957" s="23" t="s">
        <v>4953</v>
      </c>
      <c r="B957" s="532">
        <v>0</v>
      </c>
      <c r="C957" s="532">
        <v>0</v>
      </c>
      <c r="D957" s="532">
        <v>0</v>
      </c>
      <c r="E957" s="532">
        <v>0</v>
      </c>
      <c r="F957" s="532">
        <v>69</v>
      </c>
      <c r="G957" s="532">
        <v>77</v>
      </c>
      <c r="H957" s="532">
        <v>64</v>
      </c>
      <c r="I957" s="532">
        <v>69</v>
      </c>
      <c r="J957" s="532">
        <v>69</v>
      </c>
      <c r="K957" s="532">
        <v>79</v>
      </c>
      <c r="L957" s="532">
        <v>64</v>
      </c>
      <c r="M957" s="532">
        <v>81</v>
      </c>
      <c r="N957" s="435">
        <f t="shared" si="14"/>
        <v>572</v>
      </c>
    </row>
    <row r="958" spans="1:14" ht="15">
      <c r="A958" s="23" t="s">
        <v>4954</v>
      </c>
      <c r="B958" s="532">
        <v>52</v>
      </c>
      <c r="C958" s="532">
        <v>69</v>
      </c>
      <c r="D958" s="532">
        <v>58</v>
      </c>
      <c r="E958" s="532">
        <v>63</v>
      </c>
      <c r="F958" s="532">
        <v>0</v>
      </c>
      <c r="G958" s="532">
        <v>0</v>
      </c>
      <c r="H958" s="532">
        <v>0</v>
      </c>
      <c r="I958" s="532">
        <v>0</v>
      </c>
      <c r="J958" s="532">
        <v>0</v>
      </c>
      <c r="K958" s="532">
        <v>0</v>
      </c>
      <c r="L958" s="532">
        <v>0</v>
      </c>
      <c r="M958" s="532">
        <v>0</v>
      </c>
      <c r="N958" s="435">
        <f t="shared" si="14"/>
        <v>242</v>
      </c>
    </row>
    <row r="959" spans="1:14" ht="15">
      <c r="A959" s="23" t="s">
        <v>4955</v>
      </c>
      <c r="B959" s="532">
        <v>0</v>
      </c>
      <c r="C959" s="532">
        <v>0</v>
      </c>
      <c r="D959" s="532">
        <v>0</v>
      </c>
      <c r="E959" s="532">
        <v>0</v>
      </c>
      <c r="F959" s="532">
        <v>136</v>
      </c>
      <c r="G959" s="532">
        <v>125</v>
      </c>
      <c r="H959" s="532">
        <v>130</v>
      </c>
      <c r="I959" s="532">
        <v>156</v>
      </c>
      <c r="J959" s="532">
        <v>109</v>
      </c>
      <c r="K959" s="532">
        <v>149</v>
      </c>
      <c r="L959" s="532">
        <v>121</v>
      </c>
      <c r="M959" s="532">
        <v>119</v>
      </c>
      <c r="N959" s="435">
        <f t="shared" si="14"/>
        <v>1045</v>
      </c>
    </row>
    <row r="960" spans="1:14" ht="15">
      <c r="A960" s="23" t="s">
        <v>4956</v>
      </c>
      <c r="B960" s="532">
        <v>119</v>
      </c>
      <c r="C960" s="532">
        <v>148</v>
      </c>
      <c r="D960" s="532">
        <v>124</v>
      </c>
      <c r="E960" s="532">
        <v>133</v>
      </c>
      <c r="F960" s="532">
        <v>0</v>
      </c>
      <c r="G960" s="532">
        <v>0</v>
      </c>
      <c r="H960" s="532">
        <v>0</v>
      </c>
      <c r="I960" s="532">
        <v>0</v>
      </c>
      <c r="J960" s="532">
        <v>0</v>
      </c>
      <c r="K960" s="532">
        <v>0</v>
      </c>
      <c r="L960" s="532">
        <v>0</v>
      </c>
      <c r="M960" s="532">
        <v>0</v>
      </c>
      <c r="N960" s="435">
        <f t="shared" si="14"/>
        <v>524</v>
      </c>
    </row>
    <row r="961" spans="1:14" ht="15">
      <c r="A961" s="23" t="s">
        <v>4957</v>
      </c>
      <c r="B961" s="532">
        <v>86</v>
      </c>
      <c r="C961" s="532">
        <v>37</v>
      </c>
      <c r="D961" s="532">
        <v>72</v>
      </c>
      <c r="E961" s="532">
        <v>27</v>
      </c>
      <c r="F961" s="532">
        <v>0</v>
      </c>
      <c r="G961" s="532">
        <v>0</v>
      </c>
      <c r="H961" s="532">
        <v>0</v>
      </c>
      <c r="I961" s="532">
        <v>0</v>
      </c>
      <c r="J961" s="532">
        <v>0</v>
      </c>
      <c r="K961" s="532">
        <v>0</v>
      </c>
      <c r="L961" s="532">
        <v>0</v>
      </c>
      <c r="M961" s="532">
        <v>0</v>
      </c>
      <c r="N961" s="435">
        <f t="shared" si="14"/>
        <v>222</v>
      </c>
    </row>
    <row r="962" spans="1:14" ht="15">
      <c r="A962" s="23" t="s">
        <v>4958</v>
      </c>
      <c r="B962" s="532">
        <v>0</v>
      </c>
      <c r="C962" s="532">
        <v>0</v>
      </c>
      <c r="D962" s="532">
        <v>0</v>
      </c>
      <c r="E962" s="532">
        <v>0</v>
      </c>
      <c r="F962" s="532">
        <v>200</v>
      </c>
      <c r="G962" s="532">
        <v>175</v>
      </c>
      <c r="H962" s="532">
        <v>171</v>
      </c>
      <c r="I962" s="532">
        <v>181</v>
      </c>
      <c r="J962" s="532">
        <v>183</v>
      </c>
      <c r="K962" s="532">
        <v>163</v>
      </c>
      <c r="L962" s="532">
        <v>158</v>
      </c>
      <c r="M962" s="532">
        <v>177</v>
      </c>
      <c r="N962" s="435">
        <f t="shared" si="14"/>
        <v>1408</v>
      </c>
    </row>
    <row r="963" spans="1:14" ht="15">
      <c r="A963" s="23" t="s">
        <v>4959</v>
      </c>
      <c r="B963" s="532">
        <v>190</v>
      </c>
      <c r="C963" s="532">
        <v>185</v>
      </c>
      <c r="D963" s="532">
        <v>165</v>
      </c>
      <c r="E963" s="532">
        <v>153</v>
      </c>
      <c r="F963" s="532">
        <v>0</v>
      </c>
      <c r="G963" s="532">
        <v>0</v>
      </c>
      <c r="H963" s="532">
        <v>0</v>
      </c>
      <c r="I963" s="532">
        <v>0</v>
      </c>
      <c r="J963" s="532">
        <v>0</v>
      </c>
      <c r="K963" s="532">
        <v>0</v>
      </c>
      <c r="L963" s="532">
        <v>0</v>
      </c>
      <c r="M963" s="532">
        <v>0</v>
      </c>
      <c r="N963" s="435">
        <f t="shared" si="14"/>
        <v>693</v>
      </c>
    </row>
    <row r="964" spans="1:14" ht="15">
      <c r="A964" s="23" t="s">
        <v>10810</v>
      </c>
      <c r="B964" s="532">
        <v>28</v>
      </c>
      <c r="C964" s="532">
        <v>42</v>
      </c>
      <c r="D964" s="532">
        <v>35</v>
      </c>
      <c r="E964" s="532">
        <v>32</v>
      </c>
      <c r="F964" s="532">
        <v>0</v>
      </c>
      <c r="G964" s="532">
        <v>0</v>
      </c>
      <c r="H964" s="532">
        <v>0</v>
      </c>
      <c r="I964" s="532">
        <v>0</v>
      </c>
      <c r="J964" s="532">
        <v>0</v>
      </c>
      <c r="K964" s="532">
        <v>0</v>
      </c>
      <c r="L964" s="532">
        <v>0</v>
      </c>
      <c r="M964" s="532">
        <v>0</v>
      </c>
      <c r="N964" s="435">
        <f t="shared" si="14"/>
        <v>137</v>
      </c>
    </row>
    <row r="965" spans="1:14" ht="15">
      <c r="A965" s="23" t="s">
        <v>4960</v>
      </c>
      <c r="B965" s="532">
        <v>9</v>
      </c>
      <c r="C965" s="532">
        <v>9</v>
      </c>
      <c r="D965" s="532">
        <v>6</v>
      </c>
      <c r="E965" s="532">
        <v>14</v>
      </c>
      <c r="F965" s="532">
        <v>8</v>
      </c>
      <c r="G965" s="532">
        <v>17</v>
      </c>
      <c r="H965" s="532">
        <v>12</v>
      </c>
      <c r="I965" s="532">
        <v>8</v>
      </c>
      <c r="J965" s="532">
        <v>16</v>
      </c>
      <c r="K965" s="532">
        <v>20</v>
      </c>
      <c r="L965" s="532">
        <v>15</v>
      </c>
      <c r="M965" s="532">
        <v>21</v>
      </c>
      <c r="N965" s="435">
        <f t="shared" ref="N965:N1028" si="15">SUM(B965:M965)</f>
        <v>155</v>
      </c>
    </row>
    <row r="966" spans="1:14" ht="15">
      <c r="A966" s="23" t="s">
        <v>4961</v>
      </c>
      <c r="B966" s="532">
        <v>0</v>
      </c>
      <c r="C966" s="532">
        <v>0</v>
      </c>
      <c r="D966" s="532">
        <v>0</v>
      </c>
      <c r="E966" s="532">
        <v>0</v>
      </c>
      <c r="F966" s="532">
        <v>203</v>
      </c>
      <c r="G966" s="532">
        <v>239</v>
      </c>
      <c r="H966" s="532">
        <v>193</v>
      </c>
      <c r="I966" s="532">
        <v>227</v>
      </c>
      <c r="J966" s="532">
        <v>243</v>
      </c>
      <c r="K966" s="532">
        <v>286</v>
      </c>
      <c r="L966" s="532">
        <v>235</v>
      </c>
      <c r="M966" s="532">
        <v>253</v>
      </c>
      <c r="N966" s="435">
        <f t="shared" si="15"/>
        <v>1879</v>
      </c>
    </row>
    <row r="967" spans="1:14" ht="15">
      <c r="A967" s="23" t="s">
        <v>4962</v>
      </c>
      <c r="B967" s="532">
        <v>103</v>
      </c>
      <c r="C967" s="532">
        <v>112</v>
      </c>
      <c r="D967" s="532">
        <v>111</v>
      </c>
      <c r="E967" s="532">
        <v>111</v>
      </c>
      <c r="F967" s="532">
        <v>0</v>
      </c>
      <c r="G967" s="532">
        <v>0</v>
      </c>
      <c r="H967" s="532">
        <v>0</v>
      </c>
      <c r="I967" s="532">
        <v>0</v>
      </c>
      <c r="J967" s="532">
        <v>0</v>
      </c>
      <c r="K967" s="532">
        <v>0</v>
      </c>
      <c r="L967" s="532">
        <v>0</v>
      </c>
      <c r="M967" s="532">
        <v>0</v>
      </c>
      <c r="N967" s="435">
        <f t="shared" si="15"/>
        <v>437</v>
      </c>
    </row>
    <row r="968" spans="1:14" ht="15">
      <c r="A968" s="23" t="s">
        <v>4963</v>
      </c>
      <c r="B968" s="532">
        <v>123</v>
      </c>
      <c r="C968" s="532">
        <v>140</v>
      </c>
      <c r="D968" s="532">
        <v>145</v>
      </c>
      <c r="E968" s="532">
        <v>158</v>
      </c>
      <c r="F968" s="532">
        <v>0</v>
      </c>
      <c r="G968" s="532">
        <v>0</v>
      </c>
      <c r="H968" s="532">
        <v>0</v>
      </c>
      <c r="I968" s="532">
        <v>0</v>
      </c>
      <c r="J968" s="532">
        <v>0</v>
      </c>
      <c r="K968" s="532">
        <v>0</v>
      </c>
      <c r="L968" s="532">
        <v>0</v>
      </c>
      <c r="M968" s="532">
        <v>0</v>
      </c>
      <c r="N968" s="435">
        <f t="shared" si="15"/>
        <v>566</v>
      </c>
    </row>
    <row r="969" spans="1:14" ht="15">
      <c r="A969" s="23" t="s">
        <v>4964</v>
      </c>
      <c r="B969" s="532">
        <v>0</v>
      </c>
      <c r="C969" s="532">
        <v>0</v>
      </c>
      <c r="D969" s="532">
        <v>0</v>
      </c>
      <c r="E969" s="532">
        <v>0</v>
      </c>
      <c r="F969" s="532">
        <v>35</v>
      </c>
      <c r="G969" s="532">
        <v>48</v>
      </c>
      <c r="H969" s="532">
        <v>39</v>
      </c>
      <c r="I969" s="532">
        <v>38</v>
      </c>
      <c r="J969" s="532">
        <v>30</v>
      </c>
      <c r="K969" s="532">
        <v>46</v>
      </c>
      <c r="L969" s="532">
        <v>36</v>
      </c>
      <c r="M969" s="532">
        <v>49</v>
      </c>
      <c r="N969" s="435">
        <f t="shared" si="15"/>
        <v>321</v>
      </c>
    </row>
    <row r="970" spans="1:14" ht="15">
      <c r="A970" s="23" t="s">
        <v>4965</v>
      </c>
      <c r="B970" s="532">
        <v>38</v>
      </c>
      <c r="C970" s="532">
        <v>45</v>
      </c>
      <c r="D970" s="532">
        <v>39</v>
      </c>
      <c r="E970" s="532">
        <v>56</v>
      </c>
      <c r="F970" s="532">
        <v>0</v>
      </c>
      <c r="G970" s="532">
        <v>0</v>
      </c>
      <c r="H970" s="532">
        <v>0</v>
      </c>
      <c r="I970" s="532">
        <v>0</v>
      </c>
      <c r="J970" s="532">
        <v>0</v>
      </c>
      <c r="K970" s="532">
        <v>0</v>
      </c>
      <c r="L970" s="532">
        <v>0</v>
      </c>
      <c r="M970" s="532">
        <v>0</v>
      </c>
      <c r="N970" s="435">
        <f t="shared" si="15"/>
        <v>178</v>
      </c>
    </row>
    <row r="971" spans="1:14" ht="15">
      <c r="A971" s="23" t="s">
        <v>4966</v>
      </c>
      <c r="B971" s="532">
        <v>124</v>
      </c>
      <c r="C971" s="532">
        <v>158</v>
      </c>
      <c r="D971" s="532">
        <v>121</v>
      </c>
      <c r="E971" s="532">
        <v>152</v>
      </c>
      <c r="F971" s="532">
        <v>0</v>
      </c>
      <c r="G971" s="532">
        <v>0</v>
      </c>
      <c r="H971" s="532">
        <v>0</v>
      </c>
      <c r="I971" s="532">
        <v>0</v>
      </c>
      <c r="J971" s="532">
        <v>0</v>
      </c>
      <c r="K971" s="532">
        <v>0</v>
      </c>
      <c r="L971" s="532">
        <v>0</v>
      </c>
      <c r="M971" s="532">
        <v>0</v>
      </c>
      <c r="N971" s="435">
        <f t="shared" si="15"/>
        <v>555</v>
      </c>
    </row>
    <row r="972" spans="1:14" ht="15">
      <c r="A972" s="23" t="s">
        <v>4967</v>
      </c>
      <c r="B972" s="532">
        <v>0</v>
      </c>
      <c r="C972" s="532">
        <v>0</v>
      </c>
      <c r="D972" s="532">
        <v>0</v>
      </c>
      <c r="E972" s="532">
        <v>0</v>
      </c>
      <c r="F972" s="532">
        <v>234</v>
      </c>
      <c r="G972" s="532">
        <v>257</v>
      </c>
      <c r="H972" s="532">
        <v>196</v>
      </c>
      <c r="I972" s="532">
        <v>192</v>
      </c>
      <c r="J972" s="532">
        <v>163</v>
      </c>
      <c r="K972" s="532">
        <v>182</v>
      </c>
      <c r="L972" s="532">
        <v>169</v>
      </c>
      <c r="M972" s="532">
        <v>188</v>
      </c>
      <c r="N972" s="435">
        <f t="shared" si="15"/>
        <v>1581</v>
      </c>
    </row>
    <row r="973" spans="1:14" ht="15">
      <c r="A973" s="23" t="s">
        <v>4968</v>
      </c>
      <c r="B973" s="532">
        <v>87</v>
      </c>
      <c r="C973" s="532">
        <v>118</v>
      </c>
      <c r="D973" s="532">
        <v>113</v>
      </c>
      <c r="E973" s="532">
        <v>113</v>
      </c>
      <c r="F973" s="532">
        <v>0</v>
      </c>
      <c r="G973" s="532">
        <v>0</v>
      </c>
      <c r="H973" s="532">
        <v>0</v>
      </c>
      <c r="I973" s="532">
        <v>0</v>
      </c>
      <c r="J973" s="532">
        <v>0</v>
      </c>
      <c r="K973" s="532">
        <v>0</v>
      </c>
      <c r="L973" s="532">
        <v>0</v>
      </c>
      <c r="M973" s="532">
        <v>0</v>
      </c>
      <c r="N973" s="435">
        <f t="shared" si="15"/>
        <v>431</v>
      </c>
    </row>
    <row r="974" spans="1:14" ht="15">
      <c r="A974" s="23" t="s">
        <v>4969</v>
      </c>
      <c r="B974" s="532">
        <v>0</v>
      </c>
      <c r="C974" s="532">
        <v>0</v>
      </c>
      <c r="D974" s="532">
        <v>0</v>
      </c>
      <c r="E974" s="532">
        <v>0</v>
      </c>
      <c r="F974" s="532">
        <v>160</v>
      </c>
      <c r="G974" s="532">
        <v>196</v>
      </c>
      <c r="H974" s="532">
        <v>195</v>
      </c>
      <c r="I974" s="532">
        <v>211</v>
      </c>
      <c r="J974" s="532">
        <v>169</v>
      </c>
      <c r="K974" s="532">
        <v>222</v>
      </c>
      <c r="L974" s="532">
        <v>164</v>
      </c>
      <c r="M974" s="532">
        <v>198</v>
      </c>
      <c r="N974" s="435">
        <f t="shared" si="15"/>
        <v>1515</v>
      </c>
    </row>
    <row r="975" spans="1:14" ht="15">
      <c r="A975" s="23" t="s">
        <v>4970</v>
      </c>
      <c r="B975" s="532">
        <v>0</v>
      </c>
      <c r="C975" s="532">
        <v>0</v>
      </c>
      <c r="D975" s="532">
        <v>0</v>
      </c>
      <c r="E975" s="532">
        <v>0</v>
      </c>
      <c r="F975" s="532">
        <v>208</v>
      </c>
      <c r="G975" s="532">
        <v>223</v>
      </c>
      <c r="H975" s="532">
        <v>185</v>
      </c>
      <c r="I975" s="532">
        <v>260</v>
      </c>
      <c r="J975" s="532">
        <v>182</v>
      </c>
      <c r="K975" s="532">
        <v>237</v>
      </c>
      <c r="L975" s="532">
        <v>241</v>
      </c>
      <c r="M975" s="532">
        <v>239</v>
      </c>
      <c r="N975" s="435">
        <f t="shared" si="15"/>
        <v>1775</v>
      </c>
    </row>
    <row r="976" spans="1:14" ht="15">
      <c r="A976" s="23" t="s">
        <v>4971</v>
      </c>
      <c r="B976" s="532">
        <v>93</v>
      </c>
      <c r="C976" s="532">
        <v>97</v>
      </c>
      <c r="D976" s="532">
        <v>108</v>
      </c>
      <c r="E976" s="532">
        <v>122</v>
      </c>
      <c r="F976" s="532">
        <v>0</v>
      </c>
      <c r="G976" s="532">
        <v>0</v>
      </c>
      <c r="H976" s="532">
        <v>0</v>
      </c>
      <c r="I976" s="532">
        <v>0</v>
      </c>
      <c r="J976" s="532">
        <v>0</v>
      </c>
      <c r="K976" s="532">
        <v>0</v>
      </c>
      <c r="L976" s="532">
        <v>0</v>
      </c>
      <c r="M976" s="532">
        <v>0</v>
      </c>
      <c r="N976" s="435">
        <f t="shared" si="15"/>
        <v>420</v>
      </c>
    </row>
    <row r="977" spans="1:14" ht="15">
      <c r="A977" s="23" t="s">
        <v>4972</v>
      </c>
      <c r="B977" s="532">
        <v>116</v>
      </c>
      <c r="C977" s="532">
        <v>117</v>
      </c>
      <c r="D977" s="532">
        <v>106</v>
      </c>
      <c r="E977" s="532">
        <v>125</v>
      </c>
      <c r="F977" s="532">
        <v>0</v>
      </c>
      <c r="G977" s="532">
        <v>0</v>
      </c>
      <c r="H977" s="532">
        <v>0</v>
      </c>
      <c r="I977" s="532">
        <v>0</v>
      </c>
      <c r="J977" s="532">
        <v>0</v>
      </c>
      <c r="K977" s="532">
        <v>0</v>
      </c>
      <c r="L977" s="532">
        <v>0</v>
      </c>
      <c r="M977" s="532">
        <v>0</v>
      </c>
      <c r="N977" s="435">
        <f t="shared" si="15"/>
        <v>464</v>
      </c>
    </row>
    <row r="978" spans="1:14" ht="15">
      <c r="A978" s="23" t="s">
        <v>4973</v>
      </c>
      <c r="B978" s="532">
        <v>140</v>
      </c>
      <c r="C978" s="532">
        <v>153</v>
      </c>
      <c r="D978" s="532">
        <v>145</v>
      </c>
      <c r="E978" s="532">
        <v>150</v>
      </c>
      <c r="F978" s="532">
        <v>143</v>
      </c>
      <c r="G978" s="532">
        <v>146</v>
      </c>
      <c r="H978" s="532">
        <v>0</v>
      </c>
      <c r="I978" s="532">
        <v>0</v>
      </c>
      <c r="J978" s="532">
        <v>0</v>
      </c>
      <c r="K978" s="532">
        <v>0</v>
      </c>
      <c r="L978" s="532">
        <v>0</v>
      </c>
      <c r="M978" s="532">
        <v>0</v>
      </c>
      <c r="N978" s="435">
        <f t="shared" si="15"/>
        <v>877</v>
      </c>
    </row>
    <row r="979" spans="1:14" ht="15">
      <c r="A979" s="23" t="s">
        <v>4974</v>
      </c>
      <c r="B979" s="532">
        <v>137</v>
      </c>
      <c r="C979" s="532">
        <v>130</v>
      </c>
      <c r="D979" s="532">
        <v>146</v>
      </c>
      <c r="E979" s="532">
        <v>167</v>
      </c>
      <c r="F979" s="532">
        <v>148</v>
      </c>
      <c r="G979" s="532">
        <v>141</v>
      </c>
      <c r="H979" s="532">
        <v>0</v>
      </c>
      <c r="I979" s="532">
        <v>0</v>
      </c>
      <c r="J979" s="532">
        <v>0</v>
      </c>
      <c r="K979" s="532">
        <v>0</v>
      </c>
      <c r="L979" s="532">
        <v>0</v>
      </c>
      <c r="M979" s="532">
        <v>0</v>
      </c>
      <c r="N979" s="435">
        <f t="shared" si="15"/>
        <v>869</v>
      </c>
    </row>
    <row r="980" spans="1:14" ht="15">
      <c r="A980" s="23" t="s">
        <v>4975</v>
      </c>
      <c r="B980" s="532">
        <v>0</v>
      </c>
      <c r="C980" s="532">
        <v>0</v>
      </c>
      <c r="D980" s="532">
        <v>0</v>
      </c>
      <c r="E980" s="532">
        <v>0</v>
      </c>
      <c r="F980" s="532">
        <v>0</v>
      </c>
      <c r="G980" s="532">
        <v>0</v>
      </c>
      <c r="H980" s="532">
        <v>216</v>
      </c>
      <c r="I980" s="532">
        <v>243</v>
      </c>
      <c r="J980" s="532">
        <v>230</v>
      </c>
      <c r="K980" s="532">
        <v>250</v>
      </c>
      <c r="L980" s="532">
        <v>282</v>
      </c>
      <c r="M980" s="532">
        <v>245</v>
      </c>
      <c r="N980" s="435">
        <f t="shared" si="15"/>
        <v>1466</v>
      </c>
    </row>
    <row r="981" spans="1:14" ht="15">
      <c r="A981" s="23" t="s">
        <v>4976</v>
      </c>
      <c r="B981" s="532">
        <v>135</v>
      </c>
      <c r="C981" s="532">
        <v>160</v>
      </c>
      <c r="D981" s="532">
        <v>145</v>
      </c>
      <c r="E981" s="532">
        <v>155</v>
      </c>
      <c r="F981" s="532">
        <v>139</v>
      </c>
      <c r="G981" s="532">
        <v>158</v>
      </c>
      <c r="H981" s="532">
        <v>0</v>
      </c>
      <c r="I981" s="532">
        <v>0</v>
      </c>
      <c r="J981" s="532">
        <v>0</v>
      </c>
      <c r="K981" s="532">
        <v>0</v>
      </c>
      <c r="L981" s="532">
        <v>0</v>
      </c>
      <c r="M981" s="532">
        <v>0</v>
      </c>
      <c r="N981" s="435">
        <f t="shared" si="15"/>
        <v>892</v>
      </c>
    </row>
    <row r="982" spans="1:14" ht="15">
      <c r="A982" s="23" t="s">
        <v>4977</v>
      </c>
      <c r="B982" s="532">
        <v>0</v>
      </c>
      <c r="C982" s="532">
        <v>0</v>
      </c>
      <c r="D982" s="532">
        <v>0</v>
      </c>
      <c r="E982" s="532">
        <v>0</v>
      </c>
      <c r="F982" s="532">
        <v>0</v>
      </c>
      <c r="G982" s="532">
        <v>0</v>
      </c>
      <c r="H982" s="532">
        <v>267</v>
      </c>
      <c r="I982" s="532">
        <v>279</v>
      </c>
      <c r="J982" s="532">
        <v>281</v>
      </c>
      <c r="K982" s="532">
        <v>284</v>
      </c>
      <c r="L982" s="532">
        <v>248</v>
      </c>
      <c r="M982" s="532">
        <v>264</v>
      </c>
      <c r="N982" s="435">
        <f t="shared" si="15"/>
        <v>1623</v>
      </c>
    </row>
    <row r="983" spans="1:14" ht="15">
      <c r="A983" s="23" t="s">
        <v>4978</v>
      </c>
      <c r="B983" s="532">
        <v>175</v>
      </c>
      <c r="C983" s="532">
        <v>182</v>
      </c>
      <c r="D983" s="532">
        <v>187</v>
      </c>
      <c r="E983" s="532">
        <v>190</v>
      </c>
      <c r="F983" s="532">
        <v>194</v>
      </c>
      <c r="G983" s="532">
        <v>190</v>
      </c>
      <c r="H983" s="532">
        <v>0</v>
      </c>
      <c r="I983" s="532">
        <v>0</v>
      </c>
      <c r="J983" s="532">
        <v>0</v>
      </c>
      <c r="K983" s="532">
        <v>0</v>
      </c>
      <c r="L983" s="532">
        <v>0</v>
      </c>
      <c r="M983" s="532">
        <v>0</v>
      </c>
      <c r="N983" s="435">
        <f t="shared" si="15"/>
        <v>1118</v>
      </c>
    </row>
    <row r="984" spans="1:14" ht="15">
      <c r="A984" s="23" t="s">
        <v>4979</v>
      </c>
      <c r="B984" s="532">
        <v>144</v>
      </c>
      <c r="C984" s="532">
        <v>196</v>
      </c>
      <c r="D984" s="532">
        <v>163</v>
      </c>
      <c r="E984" s="532">
        <v>167</v>
      </c>
      <c r="F984" s="532">
        <v>151</v>
      </c>
      <c r="G984" s="532">
        <v>182</v>
      </c>
      <c r="H984" s="532">
        <v>0</v>
      </c>
      <c r="I984" s="532">
        <v>0</v>
      </c>
      <c r="J984" s="532">
        <v>0</v>
      </c>
      <c r="K984" s="532">
        <v>0</v>
      </c>
      <c r="L984" s="532">
        <v>0</v>
      </c>
      <c r="M984" s="532">
        <v>0</v>
      </c>
      <c r="N984" s="435">
        <f t="shared" si="15"/>
        <v>1003</v>
      </c>
    </row>
    <row r="985" spans="1:14" ht="15">
      <c r="A985" s="23" t="s">
        <v>4980</v>
      </c>
      <c r="B985" s="532">
        <v>0</v>
      </c>
      <c r="C985" s="532">
        <v>0</v>
      </c>
      <c r="D985" s="532">
        <v>0</v>
      </c>
      <c r="E985" s="532">
        <v>0</v>
      </c>
      <c r="F985" s="532">
        <v>0</v>
      </c>
      <c r="G985" s="532">
        <v>0</v>
      </c>
      <c r="H985" s="532">
        <v>312</v>
      </c>
      <c r="I985" s="532">
        <v>307</v>
      </c>
      <c r="J985" s="532">
        <v>285</v>
      </c>
      <c r="K985" s="532">
        <v>310</v>
      </c>
      <c r="L985" s="532">
        <v>297</v>
      </c>
      <c r="M985" s="532">
        <v>344</v>
      </c>
      <c r="N985" s="435">
        <f t="shared" si="15"/>
        <v>1855</v>
      </c>
    </row>
    <row r="986" spans="1:14" ht="15">
      <c r="A986" s="23" t="s">
        <v>4981</v>
      </c>
      <c r="B986" s="532">
        <v>0</v>
      </c>
      <c r="C986" s="532">
        <v>0</v>
      </c>
      <c r="D986" s="532">
        <v>0</v>
      </c>
      <c r="E986" s="532">
        <v>0</v>
      </c>
      <c r="F986" s="532">
        <v>205</v>
      </c>
      <c r="G986" s="532">
        <v>229</v>
      </c>
      <c r="H986" s="532">
        <v>208</v>
      </c>
      <c r="I986" s="532">
        <v>228</v>
      </c>
      <c r="J986" s="532">
        <v>206</v>
      </c>
      <c r="K986" s="532">
        <v>223</v>
      </c>
      <c r="L986" s="532">
        <v>232</v>
      </c>
      <c r="M986" s="532">
        <v>236</v>
      </c>
      <c r="N986" s="435">
        <f t="shared" si="15"/>
        <v>1767</v>
      </c>
    </row>
    <row r="987" spans="1:14" ht="15">
      <c r="A987" s="23" t="s">
        <v>4982</v>
      </c>
      <c r="B987" s="532">
        <v>191</v>
      </c>
      <c r="C987" s="532">
        <v>196</v>
      </c>
      <c r="D987" s="532">
        <v>221</v>
      </c>
      <c r="E987" s="532">
        <v>215</v>
      </c>
      <c r="F987" s="532">
        <v>0</v>
      </c>
      <c r="G987" s="532">
        <v>0</v>
      </c>
      <c r="H987" s="532">
        <v>0</v>
      </c>
      <c r="I987" s="532">
        <v>0</v>
      </c>
      <c r="J987" s="532">
        <v>0</v>
      </c>
      <c r="K987" s="532">
        <v>0</v>
      </c>
      <c r="L987" s="532">
        <v>0</v>
      </c>
      <c r="M987" s="532">
        <v>0</v>
      </c>
      <c r="N987" s="435">
        <f t="shared" si="15"/>
        <v>823</v>
      </c>
    </row>
    <row r="988" spans="1:14" ht="15">
      <c r="A988" s="23" t="s">
        <v>4983</v>
      </c>
      <c r="B988" s="532">
        <v>113</v>
      </c>
      <c r="C988" s="532">
        <v>134</v>
      </c>
      <c r="D988" s="532">
        <v>109</v>
      </c>
      <c r="E988" s="532">
        <v>133</v>
      </c>
      <c r="F988" s="532">
        <v>0</v>
      </c>
      <c r="G988" s="532">
        <v>0</v>
      </c>
      <c r="H988" s="532">
        <v>0</v>
      </c>
      <c r="I988" s="532">
        <v>0</v>
      </c>
      <c r="J988" s="532">
        <v>0</v>
      </c>
      <c r="K988" s="532">
        <v>0</v>
      </c>
      <c r="L988" s="532">
        <v>0</v>
      </c>
      <c r="M988" s="532">
        <v>0</v>
      </c>
      <c r="N988" s="435">
        <f t="shared" si="15"/>
        <v>489</v>
      </c>
    </row>
    <row r="989" spans="1:14" ht="15">
      <c r="A989" s="23" t="s">
        <v>4984</v>
      </c>
      <c r="B989" s="532">
        <v>127</v>
      </c>
      <c r="C989" s="532">
        <v>110</v>
      </c>
      <c r="D989" s="532">
        <v>109</v>
      </c>
      <c r="E989" s="532">
        <v>149</v>
      </c>
      <c r="F989" s="532">
        <v>0</v>
      </c>
      <c r="G989" s="532">
        <v>0</v>
      </c>
      <c r="H989" s="532">
        <v>0</v>
      </c>
      <c r="I989" s="532">
        <v>0</v>
      </c>
      <c r="J989" s="532">
        <v>0</v>
      </c>
      <c r="K989" s="532">
        <v>0</v>
      </c>
      <c r="L989" s="532">
        <v>0</v>
      </c>
      <c r="M989" s="532">
        <v>0</v>
      </c>
      <c r="N989" s="435">
        <f t="shared" si="15"/>
        <v>495</v>
      </c>
    </row>
    <row r="990" spans="1:14" ht="15">
      <c r="A990" s="23" t="s">
        <v>4985</v>
      </c>
      <c r="B990" s="532">
        <v>0</v>
      </c>
      <c r="C990" s="532">
        <v>0</v>
      </c>
      <c r="D990" s="532">
        <v>0</v>
      </c>
      <c r="E990" s="532">
        <v>0</v>
      </c>
      <c r="F990" s="532">
        <v>257</v>
      </c>
      <c r="G990" s="532">
        <v>264</v>
      </c>
      <c r="H990" s="532">
        <v>268</v>
      </c>
      <c r="I990" s="532">
        <v>256</v>
      </c>
      <c r="J990" s="532">
        <v>272</v>
      </c>
      <c r="K990" s="532">
        <v>272</v>
      </c>
      <c r="L990" s="532">
        <v>224</v>
      </c>
      <c r="M990" s="532">
        <v>266</v>
      </c>
      <c r="N990" s="435">
        <f t="shared" si="15"/>
        <v>2079</v>
      </c>
    </row>
    <row r="991" spans="1:14" ht="15">
      <c r="A991" s="23" t="s">
        <v>4986</v>
      </c>
      <c r="B991" s="532">
        <v>55</v>
      </c>
      <c r="C991" s="532">
        <v>45</v>
      </c>
      <c r="D991" s="532">
        <v>53</v>
      </c>
      <c r="E991" s="532">
        <v>43</v>
      </c>
      <c r="F991" s="532">
        <v>42</v>
      </c>
      <c r="G991" s="532">
        <v>29</v>
      </c>
      <c r="H991" s="532">
        <v>0</v>
      </c>
      <c r="I991" s="532">
        <v>0</v>
      </c>
      <c r="J991" s="532">
        <v>0</v>
      </c>
      <c r="K991" s="532">
        <v>0</v>
      </c>
      <c r="L991" s="532">
        <v>0</v>
      </c>
      <c r="M991" s="532">
        <v>0</v>
      </c>
      <c r="N991" s="435">
        <f t="shared" si="15"/>
        <v>267</v>
      </c>
    </row>
    <row r="992" spans="1:14" ht="15">
      <c r="A992" s="23" t="s">
        <v>4987</v>
      </c>
      <c r="B992" s="532">
        <v>0</v>
      </c>
      <c r="C992" s="532">
        <v>0</v>
      </c>
      <c r="D992" s="532">
        <v>0</v>
      </c>
      <c r="E992" s="532">
        <v>0</v>
      </c>
      <c r="F992" s="532">
        <v>0</v>
      </c>
      <c r="G992" s="532">
        <v>0</v>
      </c>
      <c r="H992" s="532">
        <v>73</v>
      </c>
      <c r="I992" s="532">
        <v>171</v>
      </c>
      <c r="J992" s="532">
        <v>108</v>
      </c>
      <c r="K992" s="532">
        <v>158</v>
      </c>
      <c r="L992" s="532">
        <v>91</v>
      </c>
      <c r="M992" s="532">
        <v>172</v>
      </c>
      <c r="N992" s="435">
        <f t="shared" si="15"/>
        <v>773</v>
      </c>
    </row>
    <row r="993" spans="1:14" ht="15">
      <c r="A993" s="23" t="s">
        <v>4988</v>
      </c>
      <c r="B993" s="532">
        <v>33</v>
      </c>
      <c r="C993" s="532">
        <v>33</v>
      </c>
      <c r="D993" s="532">
        <v>31</v>
      </c>
      <c r="E993" s="532">
        <v>50</v>
      </c>
      <c r="F993" s="532">
        <v>0</v>
      </c>
      <c r="G993" s="532">
        <v>0</v>
      </c>
      <c r="H993" s="532">
        <v>0</v>
      </c>
      <c r="I993" s="532">
        <v>0</v>
      </c>
      <c r="J993" s="532">
        <v>0</v>
      </c>
      <c r="K993" s="532">
        <v>0</v>
      </c>
      <c r="L993" s="532">
        <v>0</v>
      </c>
      <c r="M993" s="532">
        <v>0</v>
      </c>
      <c r="N993" s="435">
        <f t="shared" si="15"/>
        <v>147</v>
      </c>
    </row>
    <row r="994" spans="1:14" ht="15">
      <c r="A994" s="23" t="s">
        <v>4989</v>
      </c>
      <c r="B994" s="532">
        <v>0</v>
      </c>
      <c r="C994" s="532">
        <v>0</v>
      </c>
      <c r="D994" s="532">
        <v>0</v>
      </c>
      <c r="E994" s="532">
        <v>0</v>
      </c>
      <c r="F994" s="532">
        <v>35</v>
      </c>
      <c r="G994" s="532">
        <v>32</v>
      </c>
      <c r="H994" s="532">
        <v>35</v>
      </c>
      <c r="I994" s="532">
        <v>28</v>
      </c>
      <c r="J994" s="532">
        <v>25</v>
      </c>
      <c r="K994" s="532">
        <v>20</v>
      </c>
      <c r="L994" s="532">
        <v>33</v>
      </c>
      <c r="M994" s="532">
        <v>38</v>
      </c>
      <c r="N994" s="435">
        <f t="shared" si="15"/>
        <v>246</v>
      </c>
    </row>
    <row r="995" spans="1:14" ht="15">
      <c r="A995" s="23" t="s">
        <v>4990</v>
      </c>
      <c r="B995" s="532">
        <v>82</v>
      </c>
      <c r="C995" s="532">
        <v>79</v>
      </c>
      <c r="D995" s="532">
        <v>85</v>
      </c>
      <c r="E995" s="532">
        <v>93</v>
      </c>
      <c r="F995" s="532">
        <v>0</v>
      </c>
      <c r="G995" s="532">
        <v>0</v>
      </c>
      <c r="H995" s="532">
        <v>0</v>
      </c>
      <c r="I995" s="532">
        <v>0</v>
      </c>
      <c r="J995" s="532">
        <v>0</v>
      </c>
      <c r="K995" s="532">
        <v>0</v>
      </c>
      <c r="L995" s="532">
        <v>0</v>
      </c>
      <c r="M995" s="532">
        <v>0</v>
      </c>
      <c r="N995" s="435">
        <f t="shared" si="15"/>
        <v>339</v>
      </c>
    </row>
    <row r="996" spans="1:14" ht="15">
      <c r="A996" s="23" t="s">
        <v>4991</v>
      </c>
      <c r="B996" s="532">
        <v>98</v>
      </c>
      <c r="C996" s="532">
        <v>98</v>
      </c>
      <c r="D996" s="532">
        <v>90</v>
      </c>
      <c r="E996" s="532">
        <v>89</v>
      </c>
      <c r="F996" s="532">
        <v>0</v>
      </c>
      <c r="G996" s="532">
        <v>0</v>
      </c>
      <c r="H996" s="532">
        <v>0</v>
      </c>
      <c r="I996" s="532">
        <v>0</v>
      </c>
      <c r="J996" s="532">
        <v>0</v>
      </c>
      <c r="K996" s="532">
        <v>0</v>
      </c>
      <c r="L996" s="532">
        <v>0</v>
      </c>
      <c r="M996" s="532">
        <v>0</v>
      </c>
      <c r="N996" s="435">
        <f t="shared" si="15"/>
        <v>375</v>
      </c>
    </row>
    <row r="997" spans="1:14" ht="15">
      <c r="A997" s="23" t="s">
        <v>4992</v>
      </c>
      <c r="B997" s="532">
        <v>0</v>
      </c>
      <c r="C997" s="532">
        <v>0</v>
      </c>
      <c r="D997" s="532">
        <v>0</v>
      </c>
      <c r="E997" s="532">
        <v>0</v>
      </c>
      <c r="F997" s="532">
        <v>312</v>
      </c>
      <c r="G997" s="532">
        <v>340</v>
      </c>
      <c r="H997" s="532">
        <v>293</v>
      </c>
      <c r="I997" s="532">
        <v>289</v>
      </c>
      <c r="J997" s="532">
        <v>326</v>
      </c>
      <c r="K997" s="532">
        <v>311</v>
      </c>
      <c r="L997" s="532">
        <v>325</v>
      </c>
      <c r="M997" s="532">
        <v>337</v>
      </c>
      <c r="N997" s="435">
        <f t="shared" si="15"/>
        <v>2533</v>
      </c>
    </row>
    <row r="998" spans="1:14" ht="15">
      <c r="A998" s="23" t="s">
        <v>4993</v>
      </c>
      <c r="B998" s="532">
        <v>157</v>
      </c>
      <c r="C998" s="532">
        <v>157</v>
      </c>
      <c r="D998" s="532">
        <v>167</v>
      </c>
      <c r="E998" s="532">
        <v>170</v>
      </c>
      <c r="F998" s="532">
        <v>0</v>
      </c>
      <c r="G998" s="532">
        <v>0</v>
      </c>
      <c r="H998" s="532">
        <v>0</v>
      </c>
      <c r="I998" s="532">
        <v>0</v>
      </c>
      <c r="J998" s="532">
        <v>0</v>
      </c>
      <c r="K998" s="532">
        <v>0</v>
      </c>
      <c r="L998" s="532">
        <v>0</v>
      </c>
      <c r="M998" s="532">
        <v>0</v>
      </c>
      <c r="N998" s="435">
        <f t="shared" si="15"/>
        <v>651</v>
      </c>
    </row>
    <row r="999" spans="1:14" ht="15">
      <c r="A999" s="23" t="s">
        <v>4994</v>
      </c>
      <c r="B999" s="532">
        <v>0</v>
      </c>
      <c r="C999" s="532">
        <v>0</v>
      </c>
      <c r="D999" s="532">
        <v>0</v>
      </c>
      <c r="E999" s="532">
        <v>0</v>
      </c>
      <c r="F999" s="532">
        <v>64</v>
      </c>
      <c r="G999" s="532">
        <v>75</v>
      </c>
      <c r="H999" s="532">
        <v>77</v>
      </c>
      <c r="I999" s="532">
        <v>65</v>
      </c>
      <c r="J999" s="532">
        <v>60</v>
      </c>
      <c r="K999" s="532">
        <v>58</v>
      </c>
      <c r="L999" s="532">
        <v>65</v>
      </c>
      <c r="M999" s="532">
        <v>61</v>
      </c>
      <c r="N999" s="435">
        <f t="shared" si="15"/>
        <v>525</v>
      </c>
    </row>
    <row r="1000" spans="1:14" ht="15">
      <c r="A1000" s="23" t="s">
        <v>4995</v>
      </c>
      <c r="B1000" s="532">
        <v>64</v>
      </c>
      <c r="C1000" s="532">
        <v>60</v>
      </c>
      <c r="D1000" s="532">
        <v>67</v>
      </c>
      <c r="E1000" s="532">
        <v>68</v>
      </c>
      <c r="F1000" s="532">
        <v>0</v>
      </c>
      <c r="G1000" s="532">
        <v>0</v>
      </c>
      <c r="H1000" s="532">
        <v>0</v>
      </c>
      <c r="I1000" s="532">
        <v>0</v>
      </c>
      <c r="J1000" s="532">
        <v>0</v>
      </c>
      <c r="K1000" s="532">
        <v>0</v>
      </c>
      <c r="L1000" s="532">
        <v>0</v>
      </c>
      <c r="M1000" s="532">
        <v>0</v>
      </c>
      <c r="N1000" s="435">
        <f t="shared" si="15"/>
        <v>259</v>
      </c>
    </row>
    <row r="1001" spans="1:14" ht="15">
      <c r="A1001" s="23" t="s">
        <v>4996</v>
      </c>
      <c r="B1001" s="532">
        <v>0</v>
      </c>
      <c r="C1001" s="532">
        <v>0</v>
      </c>
      <c r="D1001" s="532">
        <v>0</v>
      </c>
      <c r="E1001" s="532">
        <v>0</v>
      </c>
      <c r="F1001" s="532">
        <v>68</v>
      </c>
      <c r="G1001" s="532">
        <v>83</v>
      </c>
      <c r="H1001" s="532">
        <v>59</v>
      </c>
      <c r="I1001" s="532">
        <v>88</v>
      </c>
      <c r="J1001" s="532">
        <v>63</v>
      </c>
      <c r="K1001" s="532">
        <v>73</v>
      </c>
      <c r="L1001" s="532">
        <v>85</v>
      </c>
      <c r="M1001" s="532">
        <v>87</v>
      </c>
      <c r="N1001" s="435">
        <f t="shared" si="15"/>
        <v>606</v>
      </c>
    </row>
    <row r="1002" spans="1:14" ht="15">
      <c r="A1002" s="23" t="s">
        <v>4997</v>
      </c>
      <c r="B1002" s="532">
        <v>78</v>
      </c>
      <c r="C1002" s="532">
        <v>68</v>
      </c>
      <c r="D1002" s="532">
        <v>88</v>
      </c>
      <c r="E1002" s="532">
        <v>78</v>
      </c>
      <c r="F1002" s="532">
        <v>0</v>
      </c>
      <c r="G1002" s="532">
        <v>0</v>
      </c>
      <c r="H1002" s="532">
        <v>0</v>
      </c>
      <c r="I1002" s="532">
        <v>0</v>
      </c>
      <c r="J1002" s="532">
        <v>0</v>
      </c>
      <c r="K1002" s="532">
        <v>0</v>
      </c>
      <c r="L1002" s="532">
        <v>0</v>
      </c>
      <c r="M1002" s="532">
        <v>0</v>
      </c>
      <c r="N1002" s="435">
        <f t="shared" si="15"/>
        <v>312</v>
      </c>
    </row>
    <row r="1003" spans="1:14" ht="15">
      <c r="A1003" s="23" t="s">
        <v>4998</v>
      </c>
      <c r="B1003" s="532">
        <v>67</v>
      </c>
      <c r="C1003" s="532">
        <v>77</v>
      </c>
      <c r="D1003" s="532">
        <v>76</v>
      </c>
      <c r="E1003" s="532">
        <v>92</v>
      </c>
      <c r="F1003" s="532">
        <v>0</v>
      </c>
      <c r="G1003" s="532">
        <v>0</v>
      </c>
      <c r="H1003" s="532">
        <v>0</v>
      </c>
      <c r="I1003" s="532">
        <v>0</v>
      </c>
      <c r="J1003" s="532">
        <v>0</v>
      </c>
      <c r="K1003" s="532">
        <v>0</v>
      </c>
      <c r="L1003" s="532">
        <v>0</v>
      </c>
      <c r="M1003" s="532">
        <v>0</v>
      </c>
      <c r="N1003" s="435">
        <f t="shared" si="15"/>
        <v>312</v>
      </c>
    </row>
    <row r="1004" spans="1:14" ht="15">
      <c r="A1004" s="23" t="s">
        <v>4999</v>
      </c>
      <c r="B1004" s="532">
        <v>0</v>
      </c>
      <c r="C1004" s="532">
        <v>0</v>
      </c>
      <c r="D1004" s="532">
        <v>0</v>
      </c>
      <c r="E1004" s="532">
        <v>0</v>
      </c>
      <c r="F1004" s="532">
        <v>275</v>
      </c>
      <c r="G1004" s="532">
        <v>321</v>
      </c>
      <c r="H1004" s="532">
        <v>273</v>
      </c>
      <c r="I1004" s="532">
        <v>326</v>
      </c>
      <c r="J1004" s="532">
        <v>267</v>
      </c>
      <c r="K1004" s="532">
        <v>297</v>
      </c>
      <c r="L1004" s="532">
        <v>290</v>
      </c>
      <c r="M1004" s="532">
        <v>280</v>
      </c>
      <c r="N1004" s="435">
        <f t="shared" si="15"/>
        <v>2329</v>
      </c>
    </row>
    <row r="1005" spans="1:14" ht="15">
      <c r="A1005" s="23" t="s">
        <v>5000</v>
      </c>
      <c r="B1005" s="532">
        <v>116</v>
      </c>
      <c r="C1005" s="532">
        <v>99</v>
      </c>
      <c r="D1005" s="532">
        <v>102</v>
      </c>
      <c r="E1005" s="532">
        <v>127</v>
      </c>
      <c r="F1005" s="532">
        <v>0</v>
      </c>
      <c r="G1005" s="532">
        <v>0</v>
      </c>
      <c r="H1005" s="532">
        <v>0</v>
      </c>
      <c r="I1005" s="532">
        <v>0</v>
      </c>
      <c r="J1005" s="532">
        <v>0</v>
      </c>
      <c r="K1005" s="532">
        <v>0</v>
      </c>
      <c r="L1005" s="532">
        <v>0</v>
      </c>
      <c r="M1005" s="532">
        <v>0</v>
      </c>
      <c r="N1005" s="435">
        <f t="shared" si="15"/>
        <v>444</v>
      </c>
    </row>
    <row r="1006" spans="1:14" ht="15">
      <c r="A1006" s="23" t="s">
        <v>5001</v>
      </c>
      <c r="B1006" s="532">
        <v>96</v>
      </c>
      <c r="C1006" s="532">
        <v>87</v>
      </c>
      <c r="D1006" s="532">
        <v>102</v>
      </c>
      <c r="E1006" s="532">
        <v>100</v>
      </c>
      <c r="F1006" s="532">
        <v>0</v>
      </c>
      <c r="G1006" s="532">
        <v>0</v>
      </c>
      <c r="H1006" s="532">
        <v>0</v>
      </c>
      <c r="I1006" s="532">
        <v>0</v>
      </c>
      <c r="J1006" s="532">
        <v>0</v>
      </c>
      <c r="K1006" s="532">
        <v>0</v>
      </c>
      <c r="L1006" s="532">
        <v>0</v>
      </c>
      <c r="M1006" s="532">
        <v>0</v>
      </c>
      <c r="N1006" s="435">
        <f t="shared" si="15"/>
        <v>385</v>
      </c>
    </row>
    <row r="1007" spans="1:14" ht="15">
      <c r="A1007" s="23" t="s">
        <v>5002</v>
      </c>
      <c r="B1007" s="532">
        <v>166</v>
      </c>
      <c r="C1007" s="532">
        <v>182</v>
      </c>
      <c r="D1007" s="532">
        <v>158</v>
      </c>
      <c r="E1007" s="532">
        <v>171</v>
      </c>
      <c r="F1007" s="532">
        <v>0</v>
      </c>
      <c r="G1007" s="532">
        <v>0</v>
      </c>
      <c r="H1007" s="532">
        <v>0</v>
      </c>
      <c r="I1007" s="532">
        <v>0</v>
      </c>
      <c r="J1007" s="532">
        <v>0</v>
      </c>
      <c r="K1007" s="532">
        <v>0</v>
      </c>
      <c r="L1007" s="532">
        <v>0</v>
      </c>
      <c r="M1007" s="532">
        <v>0</v>
      </c>
      <c r="N1007" s="435">
        <f t="shared" si="15"/>
        <v>677</v>
      </c>
    </row>
    <row r="1008" spans="1:14" ht="15">
      <c r="A1008" s="23" t="s">
        <v>5003</v>
      </c>
      <c r="B1008" s="532">
        <v>140</v>
      </c>
      <c r="C1008" s="532">
        <v>164</v>
      </c>
      <c r="D1008" s="532">
        <v>124</v>
      </c>
      <c r="E1008" s="532">
        <v>148</v>
      </c>
      <c r="F1008" s="532">
        <v>0</v>
      </c>
      <c r="G1008" s="532">
        <v>0</v>
      </c>
      <c r="H1008" s="532">
        <v>0</v>
      </c>
      <c r="I1008" s="532">
        <v>0</v>
      </c>
      <c r="J1008" s="532">
        <v>0</v>
      </c>
      <c r="K1008" s="532">
        <v>0</v>
      </c>
      <c r="L1008" s="532">
        <v>0</v>
      </c>
      <c r="M1008" s="532">
        <v>0</v>
      </c>
      <c r="N1008" s="435">
        <f t="shared" si="15"/>
        <v>576</v>
      </c>
    </row>
    <row r="1009" spans="1:14" ht="15">
      <c r="A1009" s="23" t="s">
        <v>5004</v>
      </c>
      <c r="B1009" s="532">
        <v>0</v>
      </c>
      <c r="C1009" s="532">
        <v>0</v>
      </c>
      <c r="D1009" s="532">
        <v>0</v>
      </c>
      <c r="E1009" s="532">
        <v>0</v>
      </c>
      <c r="F1009" s="532">
        <v>410</v>
      </c>
      <c r="G1009" s="532">
        <v>434</v>
      </c>
      <c r="H1009" s="532">
        <v>382</v>
      </c>
      <c r="I1009" s="532">
        <v>406</v>
      </c>
      <c r="J1009" s="532">
        <v>398</v>
      </c>
      <c r="K1009" s="532">
        <v>385</v>
      </c>
      <c r="L1009" s="532">
        <v>389</v>
      </c>
      <c r="M1009" s="532">
        <v>394</v>
      </c>
      <c r="N1009" s="435">
        <f t="shared" si="15"/>
        <v>3198</v>
      </c>
    </row>
    <row r="1010" spans="1:14" ht="15">
      <c r="A1010" s="23" t="s">
        <v>5005</v>
      </c>
      <c r="B1010" s="532">
        <v>90</v>
      </c>
      <c r="C1010" s="532">
        <v>130</v>
      </c>
      <c r="D1010" s="532">
        <v>120</v>
      </c>
      <c r="E1010" s="532">
        <v>141</v>
      </c>
      <c r="F1010" s="532">
        <v>0</v>
      </c>
      <c r="G1010" s="532">
        <v>0</v>
      </c>
      <c r="H1010" s="532">
        <v>0</v>
      </c>
      <c r="I1010" s="532">
        <v>0</v>
      </c>
      <c r="J1010" s="532">
        <v>0</v>
      </c>
      <c r="K1010" s="532">
        <v>0</v>
      </c>
      <c r="L1010" s="532">
        <v>0</v>
      </c>
      <c r="M1010" s="532">
        <v>0</v>
      </c>
      <c r="N1010" s="435">
        <f t="shared" si="15"/>
        <v>481</v>
      </c>
    </row>
    <row r="1011" spans="1:14" ht="15">
      <c r="A1011" s="23" t="s">
        <v>5006</v>
      </c>
      <c r="B1011" s="532">
        <v>0</v>
      </c>
      <c r="C1011" s="532">
        <v>0</v>
      </c>
      <c r="D1011" s="532">
        <v>0</v>
      </c>
      <c r="E1011" s="532">
        <v>0</v>
      </c>
      <c r="F1011" s="532">
        <v>209</v>
      </c>
      <c r="G1011" s="532">
        <v>212</v>
      </c>
      <c r="H1011" s="532">
        <v>208</v>
      </c>
      <c r="I1011" s="532">
        <v>228</v>
      </c>
      <c r="J1011" s="532">
        <v>179</v>
      </c>
      <c r="K1011" s="532">
        <v>209</v>
      </c>
      <c r="L1011" s="532">
        <v>198</v>
      </c>
      <c r="M1011" s="532">
        <v>192</v>
      </c>
      <c r="N1011" s="435">
        <f t="shared" si="15"/>
        <v>1635</v>
      </c>
    </row>
    <row r="1012" spans="1:14" ht="15">
      <c r="A1012" s="23" t="s">
        <v>5007</v>
      </c>
      <c r="B1012" s="532">
        <v>145</v>
      </c>
      <c r="C1012" s="532">
        <v>130</v>
      </c>
      <c r="D1012" s="532">
        <v>120</v>
      </c>
      <c r="E1012" s="532">
        <v>145</v>
      </c>
      <c r="F1012" s="532">
        <v>0</v>
      </c>
      <c r="G1012" s="532">
        <v>0</v>
      </c>
      <c r="H1012" s="532">
        <v>0</v>
      </c>
      <c r="I1012" s="532">
        <v>0</v>
      </c>
      <c r="J1012" s="532">
        <v>0</v>
      </c>
      <c r="K1012" s="532">
        <v>0</v>
      </c>
      <c r="L1012" s="532">
        <v>0</v>
      </c>
      <c r="M1012" s="532">
        <v>0</v>
      </c>
      <c r="N1012" s="435">
        <f t="shared" si="15"/>
        <v>540</v>
      </c>
    </row>
    <row r="1013" spans="1:14" ht="15">
      <c r="A1013" s="23" t="s">
        <v>5008</v>
      </c>
      <c r="B1013" s="532">
        <v>70</v>
      </c>
      <c r="C1013" s="532">
        <v>67</v>
      </c>
      <c r="D1013" s="532">
        <v>65</v>
      </c>
      <c r="E1013" s="532">
        <v>72</v>
      </c>
      <c r="F1013" s="532">
        <v>0</v>
      </c>
      <c r="G1013" s="532">
        <v>0</v>
      </c>
      <c r="H1013" s="532">
        <v>0</v>
      </c>
      <c r="I1013" s="532">
        <v>0</v>
      </c>
      <c r="J1013" s="532">
        <v>0</v>
      </c>
      <c r="K1013" s="532">
        <v>0</v>
      </c>
      <c r="L1013" s="532">
        <v>0</v>
      </c>
      <c r="M1013" s="532">
        <v>0</v>
      </c>
      <c r="N1013" s="435">
        <f t="shared" si="15"/>
        <v>274</v>
      </c>
    </row>
    <row r="1014" spans="1:14" ht="15">
      <c r="A1014" s="23" t="s">
        <v>5009</v>
      </c>
      <c r="B1014" s="532">
        <v>0</v>
      </c>
      <c r="C1014" s="532">
        <v>0</v>
      </c>
      <c r="D1014" s="532">
        <v>0</v>
      </c>
      <c r="E1014" s="532">
        <v>0</v>
      </c>
      <c r="F1014" s="532">
        <v>40</v>
      </c>
      <c r="G1014" s="532">
        <v>54</v>
      </c>
      <c r="H1014" s="532">
        <v>84</v>
      </c>
      <c r="I1014" s="532">
        <v>127</v>
      </c>
      <c r="J1014" s="532">
        <v>59</v>
      </c>
      <c r="K1014" s="532">
        <v>127</v>
      </c>
      <c r="L1014" s="532">
        <v>82</v>
      </c>
      <c r="M1014" s="532">
        <v>108</v>
      </c>
      <c r="N1014" s="435">
        <f t="shared" si="15"/>
        <v>681</v>
      </c>
    </row>
    <row r="1015" spans="1:14" ht="15">
      <c r="A1015" s="23" t="s">
        <v>5010</v>
      </c>
      <c r="B1015" s="532">
        <v>131</v>
      </c>
      <c r="C1015" s="532">
        <v>115</v>
      </c>
      <c r="D1015" s="532">
        <v>119</v>
      </c>
      <c r="E1015" s="532">
        <v>124</v>
      </c>
      <c r="F1015" s="532">
        <v>154</v>
      </c>
      <c r="G1015" s="532">
        <v>122</v>
      </c>
      <c r="H1015" s="532">
        <v>125</v>
      </c>
      <c r="I1015" s="532">
        <v>112</v>
      </c>
      <c r="J1015" s="532">
        <v>122</v>
      </c>
      <c r="K1015" s="532">
        <v>104</v>
      </c>
      <c r="L1015" s="532">
        <v>119</v>
      </c>
      <c r="M1015" s="532">
        <v>85</v>
      </c>
      <c r="N1015" s="435">
        <f t="shared" si="15"/>
        <v>1432</v>
      </c>
    </row>
    <row r="1016" spans="1:14" ht="15">
      <c r="A1016" s="23" t="s">
        <v>5011</v>
      </c>
      <c r="B1016" s="532">
        <v>0</v>
      </c>
      <c r="C1016" s="532">
        <v>0</v>
      </c>
      <c r="D1016" s="532">
        <v>0</v>
      </c>
      <c r="E1016" s="532">
        <v>0</v>
      </c>
      <c r="F1016" s="532">
        <v>0</v>
      </c>
      <c r="G1016" s="532">
        <v>0</v>
      </c>
      <c r="H1016" s="532">
        <v>272</v>
      </c>
      <c r="I1016" s="532">
        <v>297</v>
      </c>
      <c r="J1016" s="532">
        <v>278</v>
      </c>
      <c r="K1016" s="532">
        <v>313</v>
      </c>
      <c r="L1016" s="532">
        <v>273</v>
      </c>
      <c r="M1016" s="532">
        <v>310</v>
      </c>
      <c r="N1016" s="435">
        <f t="shared" si="15"/>
        <v>1743</v>
      </c>
    </row>
    <row r="1017" spans="1:14" ht="15">
      <c r="A1017" s="23" t="s">
        <v>5012</v>
      </c>
      <c r="B1017" s="532">
        <v>279</v>
      </c>
      <c r="C1017" s="532">
        <v>310</v>
      </c>
      <c r="D1017" s="532">
        <v>260</v>
      </c>
      <c r="E1017" s="532">
        <v>302</v>
      </c>
      <c r="F1017" s="532">
        <v>271</v>
      </c>
      <c r="G1017" s="532">
        <v>309</v>
      </c>
      <c r="H1017" s="532">
        <v>0</v>
      </c>
      <c r="I1017" s="532">
        <v>0</v>
      </c>
      <c r="J1017" s="532">
        <v>0</v>
      </c>
      <c r="K1017" s="532">
        <v>0</v>
      </c>
      <c r="L1017" s="532">
        <v>0</v>
      </c>
      <c r="M1017" s="532">
        <v>0</v>
      </c>
      <c r="N1017" s="435">
        <f t="shared" si="15"/>
        <v>1731</v>
      </c>
    </row>
    <row r="1018" spans="1:14" ht="15">
      <c r="A1018" s="23" t="s">
        <v>5013</v>
      </c>
      <c r="B1018" s="532">
        <v>0</v>
      </c>
      <c r="C1018" s="532">
        <v>0</v>
      </c>
      <c r="D1018" s="532">
        <v>0</v>
      </c>
      <c r="E1018" s="532">
        <v>0</v>
      </c>
      <c r="F1018" s="532">
        <v>0</v>
      </c>
      <c r="G1018" s="532">
        <v>0</v>
      </c>
      <c r="H1018" s="532">
        <v>73</v>
      </c>
      <c r="I1018" s="532">
        <v>78</v>
      </c>
      <c r="J1018" s="532">
        <v>104</v>
      </c>
      <c r="K1018" s="532">
        <v>96</v>
      </c>
      <c r="L1018" s="532">
        <v>91</v>
      </c>
      <c r="M1018" s="532">
        <v>119</v>
      </c>
      <c r="N1018" s="435">
        <f t="shared" si="15"/>
        <v>561</v>
      </c>
    </row>
    <row r="1019" spans="1:14" ht="15">
      <c r="A1019" s="23" t="s">
        <v>5014</v>
      </c>
      <c r="B1019" s="532">
        <v>0</v>
      </c>
      <c r="C1019" s="532">
        <v>0</v>
      </c>
      <c r="D1019" s="532">
        <v>0</v>
      </c>
      <c r="E1019" s="532">
        <v>0</v>
      </c>
      <c r="F1019" s="532">
        <v>181</v>
      </c>
      <c r="G1019" s="532">
        <v>218</v>
      </c>
      <c r="H1019" s="532">
        <v>196</v>
      </c>
      <c r="I1019" s="532">
        <v>192</v>
      </c>
      <c r="J1019" s="532">
        <v>165</v>
      </c>
      <c r="K1019" s="532">
        <v>162</v>
      </c>
      <c r="L1019" s="532">
        <v>187</v>
      </c>
      <c r="M1019" s="532">
        <v>165</v>
      </c>
      <c r="N1019" s="435">
        <f t="shared" si="15"/>
        <v>1466</v>
      </c>
    </row>
    <row r="1020" spans="1:14" ht="15">
      <c r="A1020" s="23" t="s">
        <v>5015</v>
      </c>
      <c r="B1020" s="532">
        <v>173</v>
      </c>
      <c r="C1020" s="532">
        <v>183</v>
      </c>
      <c r="D1020" s="532">
        <v>170</v>
      </c>
      <c r="E1020" s="532">
        <v>159</v>
      </c>
      <c r="F1020" s="532">
        <v>0</v>
      </c>
      <c r="G1020" s="532">
        <v>0</v>
      </c>
      <c r="H1020" s="532">
        <v>0</v>
      </c>
      <c r="I1020" s="532">
        <v>0</v>
      </c>
      <c r="J1020" s="532">
        <v>0</v>
      </c>
      <c r="K1020" s="532">
        <v>0</v>
      </c>
      <c r="L1020" s="532">
        <v>0</v>
      </c>
      <c r="M1020" s="532">
        <v>0</v>
      </c>
      <c r="N1020" s="435">
        <f t="shared" si="15"/>
        <v>685</v>
      </c>
    </row>
    <row r="1021" spans="1:14" ht="15">
      <c r="A1021" s="23" t="s">
        <v>5016</v>
      </c>
      <c r="B1021" s="532">
        <v>0</v>
      </c>
      <c r="C1021" s="532">
        <v>0</v>
      </c>
      <c r="D1021" s="532">
        <v>0</v>
      </c>
      <c r="E1021" s="532">
        <v>0</v>
      </c>
      <c r="F1021" s="532">
        <v>169</v>
      </c>
      <c r="G1021" s="532">
        <v>187</v>
      </c>
      <c r="H1021" s="532">
        <v>172</v>
      </c>
      <c r="I1021" s="532">
        <v>202</v>
      </c>
      <c r="J1021" s="532">
        <v>187</v>
      </c>
      <c r="K1021" s="532">
        <v>180</v>
      </c>
      <c r="L1021" s="532">
        <v>183</v>
      </c>
      <c r="M1021" s="532">
        <v>195</v>
      </c>
      <c r="N1021" s="435">
        <f t="shared" si="15"/>
        <v>1475</v>
      </c>
    </row>
    <row r="1022" spans="1:14" ht="15">
      <c r="A1022" s="23" t="s">
        <v>5017</v>
      </c>
      <c r="B1022" s="532">
        <v>182</v>
      </c>
      <c r="C1022" s="532">
        <v>197</v>
      </c>
      <c r="D1022" s="532">
        <v>183</v>
      </c>
      <c r="E1022" s="532">
        <v>185</v>
      </c>
      <c r="F1022" s="532">
        <v>0</v>
      </c>
      <c r="G1022" s="532">
        <v>0</v>
      </c>
      <c r="H1022" s="532">
        <v>0</v>
      </c>
      <c r="I1022" s="532">
        <v>0</v>
      </c>
      <c r="J1022" s="532">
        <v>0</v>
      </c>
      <c r="K1022" s="532">
        <v>0</v>
      </c>
      <c r="L1022" s="532">
        <v>0</v>
      </c>
      <c r="M1022" s="532">
        <v>0</v>
      </c>
      <c r="N1022" s="435">
        <f t="shared" si="15"/>
        <v>747</v>
      </c>
    </row>
    <row r="1023" spans="1:14" ht="15">
      <c r="A1023" s="23" t="s">
        <v>5018</v>
      </c>
      <c r="B1023" s="532">
        <v>10</v>
      </c>
      <c r="C1023" s="532">
        <v>12</v>
      </c>
      <c r="D1023" s="532">
        <v>7</v>
      </c>
      <c r="E1023" s="532">
        <v>9</v>
      </c>
      <c r="F1023" s="532">
        <v>0</v>
      </c>
      <c r="G1023" s="532">
        <v>0</v>
      </c>
      <c r="H1023" s="532">
        <v>0</v>
      </c>
      <c r="I1023" s="532">
        <v>0</v>
      </c>
      <c r="J1023" s="532">
        <v>0</v>
      </c>
      <c r="K1023" s="532">
        <v>0</v>
      </c>
      <c r="L1023" s="532">
        <v>0</v>
      </c>
      <c r="M1023" s="532">
        <v>0</v>
      </c>
      <c r="N1023" s="435">
        <f t="shared" si="15"/>
        <v>38</v>
      </c>
    </row>
    <row r="1024" spans="1:14" ht="15">
      <c r="A1024" s="23" t="s">
        <v>5019</v>
      </c>
      <c r="B1024" s="532">
        <v>0</v>
      </c>
      <c r="C1024" s="532">
        <v>0</v>
      </c>
      <c r="D1024" s="532">
        <v>0</v>
      </c>
      <c r="E1024" s="532">
        <v>0</v>
      </c>
      <c r="F1024" s="532">
        <v>0</v>
      </c>
      <c r="G1024" s="532">
        <v>0</v>
      </c>
      <c r="H1024" s="532">
        <v>4</v>
      </c>
      <c r="I1024" s="532">
        <v>1</v>
      </c>
      <c r="J1024" s="532">
        <v>81</v>
      </c>
      <c r="K1024" s="532">
        <v>146</v>
      </c>
      <c r="L1024" s="532">
        <v>93</v>
      </c>
      <c r="M1024" s="532">
        <v>131</v>
      </c>
      <c r="N1024" s="435">
        <f t="shared" si="15"/>
        <v>456</v>
      </c>
    </row>
    <row r="1025" spans="1:14" ht="15">
      <c r="A1025" s="23" t="s">
        <v>5455</v>
      </c>
      <c r="B1025" s="532">
        <v>0</v>
      </c>
      <c r="C1025" s="532">
        <v>0</v>
      </c>
      <c r="D1025" s="532">
        <v>0</v>
      </c>
      <c r="E1025" s="532">
        <v>0</v>
      </c>
      <c r="F1025" s="532">
        <v>192</v>
      </c>
      <c r="G1025" s="532">
        <v>194</v>
      </c>
      <c r="H1025" s="532">
        <v>200</v>
      </c>
      <c r="I1025" s="532">
        <v>217</v>
      </c>
      <c r="J1025" s="532">
        <v>211</v>
      </c>
      <c r="K1025" s="532">
        <v>189</v>
      </c>
      <c r="L1025" s="532">
        <v>215</v>
      </c>
      <c r="M1025" s="532">
        <v>191</v>
      </c>
      <c r="N1025" s="435">
        <f t="shared" si="15"/>
        <v>1609</v>
      </c>
    </row>
    <row r="1026" spans="1:14" ht="15">
      <c r="A1026" s="23" t="s">
        <v>5456</v>
      </c>
      <c r="B1026" s="532">
        <v>196</v>
      </c>
      <c r="C1026" s="532">
        <v>200</v>
      </c>
      <c r="D1026" s="532">
        <v>197</v>
      </c>
      <c r="E1026" s="532">
        <v>213</v>
      </c>
      <c r="F1026" s="532">
        <v>0</v>
      </c>
      <c r="G1026" s="532">
        <v>0</v>
      </c>
      <c r="H1026" s="532">
        <v>0</v>
      </c>
      <c r="I1026" s="532">
        <v>0</v>
      </c>
      <c r="J1026" s="532">
        <v>0</v>
      </c>
      <c r="K1026" s="532">
        <v>0</v>
      </c>
      <c r="L1026" s="532">
        <v>0</v>
      </c>
      <c r="M1026" s="532">
        <v>0</v>
      </c>
      <c r="N1026" s="435">
        <f t="shared" si="15"/>
        <v>806</v>
      </c>
    </row>
    <row r="1027" spans="1:14" ht="15">
      <c r="A1027" s="23" t="s">
        <v>5020</v>
      </c>
      <c r="B1027" s="532">
        <v>22</v>
      </c>
      <c r="C1027" s="532">
        <v>24</v>
      </c>
      <c r="D1027" s="532">
        <v>30</v>
      </c>
      <c r="E1027" s="532">
        <v>30</v>
      </c>
      <c r="F1027" s="532">
        <v>19</v>
      </c>
      <c r="G1027" s="532">
        <v>19</v>
      </c>
      <c r="H1027" s="532">
        <v>18</v>
      </c>
      <c r="I1027" s="532">
        <v>26</v>
      </c>
      <c r="J1027" s="532">
        <v>25</v>
      </c>
      <c r="K1027" s="532">
        <v>23</v>
      </c>
      <c r="L1027" s="532">
        <v>23</v>
      </c>
      <c r="M1027" s="532">
        <v>23</v>
      </c>
      <c r="N1027" s="435">
        <f t="shared" si="15"/>
        <v>282</v>
      </c>
    </row>
    <row r="1028" spans="1:14" ht="15">
      <c r="A1028" s="23" t="s">
        <v>5021</v>
      </c>
      <c r="B1028" s="532">
        <v>141</v>
      </c>
      <c r="C1028" s="532">
        <v>159</v>
      </c>
      <c r="D1028" s="532">
        <v>155</v>
      </c>
      <c r="E1028" s="532">
        <v>166</v>
      </c>
      <c r="F1028" s="532">
        <v>0</v>
      </c>
      <c r="G1028" s="532">
        <v>0</v>
      </c>
      <c r="H1028" s="532">
        <v>0</v>
      </c>
      <c r="I1028" s="532">
        <v>0</v>
      </c>
      <c r="J1028" s="532">
        <v>0</v>
      </c>
      <c r="K1028" s="532">
        <v>0</v>
      </c>
      <c r="L1028" s="532">
        <v>0</v>
      </c>
      <c r="M1028" s="532">
        <v>0</v>
      </c>
      <c r="N1028" s="435">
        <f t="shared" si="15"/>
        <v>621</v>
      </c>
    </row>
    <row r="1029" spans="1:14" ht="15">
      <c r="A1029" s="23" t="s">
        <v>5022</v>
      </c>
      <c r="B1029" s="532">
        <v>143</v>
      </c>
      <c r="C1029" s="532">
        <v>161</v>
      </c>
      <c r="D1029" s="532">
        <v>186</v>
      </c>
      <c r="E1029" s="532">
        <v>151</v>
      </c>
      <c r="F1029" s="532">
        <v>0</v>
      </c>
      <c r="G1029" s="532">
        <v>0</v>
      </c>
      <c r="H1029" s="532">
        <v>0</v>
      </c>
      <c r="I1029" s="532">
        <v>0</v>
      </c>
      <c r="J1029" s="532">
        <v>0</v>
      </c>
      <c r="K1029" s="532">
        <v>0</v>
      </c>
      <c r="L1029" s="532">
        <v>0</v>
      </c>
      <c r="M1029" s="532">
        <v>0</v>
      </c>
      <c r="N1029" s="435">
        <f t="shared" ref="N1029:N1092" si="16">SUM(B1029:M1029)</f>
        <v>641</v>
      </c>
    </row>
    <row r="1030" spans="1:14" ht="15">
      <c r="A1030" s="23" t="s">
        <v>5023</v>
      </c>
      <c r="B1030" s="532">
        <v>0</v>
      </c>
      <c r="C1030" s="532">
        <v>0</v>
      </c>
      <c r="D1030" s="532">
        <v>0</v>
      </c>
      <c r="E1030" s="532">
        <v>0</v>
      </c>
      <c r="F1030" s="532">
        <v>194</v>
      </c>
      <c r="G1030" s="532">
        <v>154</v>
      </c>
      <c r="H1030" s="532">
        <v>160</v>
      </c>
      <c r="I1030" s="532">
        <v>167</v>
      </c>
      <c r="J1030" s="532">
        <v>178</v>
      </c>
      <c r="K1030" s="532">
        <v>192</v>
      </c>
      <c r="L1030" s="532">
        <v>150</v>
      </c>
      <c r="M1030" s="532">
        <v>155</v>
      </c>
      <c r="N1030" s="435">
        <f t="shared" si="16"/>
        <v>1350</v>
      </c>
    </row>
    <row r="1031" spans="1:14" ht="15">
      <c r="A1031" s="23" t="s">
        <v>5024</v>
      </c>
      <c r="B1031" s="532">
        <v>0</v>
      </c>
      <c r="C1031" s="532">
        <v>0</v>
      </c>
      <c r="D1031" s="532">
        <v>0</v>
      </c>
      <c r="E1031" s="532">
        <v>0</v>
      </c>
      <c r="F1031" s="532">
        <v>140</v>
      </c>
      <c r="G1031" s="532">
        <v>150</v>
      </c>
      <c r="H1031" s="532">
        <v>138</v>
      </c>
      <c r="I1031" s="532">
        <v>142</v>
      </c>
      <c r="J1031" s="532">
        <v>142</v>
      </c>
      <c r="K1031" s="532">
        <v>153</v>
      </c>
      <c r="L1031" s="532">
        <v>141</v>
      </c>
      <c r="M1031" s="532">
        <v>148</v>
      </c>
      <c r="N1031" s="435">
        <f t="shared" si="16"/>
        <v>1154</v>
      </c>
    </row>
    <row r="1032" spans="1:14" ht="15">
      <c r="A1032" s="23" t="s">
        <v>5025</v>
      </c>
      <c r="B1032" s="532">
        <v>0</v>
      </c>
      <c r="C1032" s="532">
        <v>0</v>
      </c>
      <c r="D1032" s="532">
        <v>0</v>
      </c>
      <c r="E1032" s="532">
        <v>0</v>
      </c>
      <c r="F1032" s="532">
        <v>91</v>
      </c>
      <c r="G1032" s="532">
        <v>85</v>
      </c>
      <c r="H1032" s="532">
        <v>95</v>
      </c>
      <c r="I1032" s="532">
        <v>105</v>
      </c>
      <c r="J1032" s="532">
        <v>92</v>
      </c>
      <c r="K1032" s="532">
        <v>94</v>
      </c>
      <c r="L1032" s="532">
        <v>90</v>
      </c>
      <c r="M1032" s="532">
        <v>89</v>
      </c>
      <c r="N1032" s="435">
        <f t="shared" si="16"/>
        <v>741</v>
      </c>
    </row>
    <row r="1033" spans="1:14" ht="15">
      <c r="A1033" s="23" t="s">
        <v>5026</v>
      </c>
      <c r="B1033" s="532">
        <v>81</v>
      </c>
      <c r="C1033" s="532">
        <v>83</v>
      </c>
      <c r="D1033" s="532">
        <v>87</v>
      </c>
      <c r="E1033" s="532">
        <v>91</v>
      </c>
      <c r="F1033" s="532">
        <v>0</v>
      </c>
      <c r="G1033" s="532">
        <v>0</v>
      </c>
      <c r="H1033" s="532">
        <v>0</v>
      </c>
      <c r="I1033" s="532">
        <v>0</v>
      </c>
      <c r="J1033" s="532">
        <v>0</v>
      </c>
      <c r="K1033" s="532">
        <v>0</v>
      </c>
      <c r="L1033" s="532">
        <v>0</v>
      </c>
      <c r="M1033" s="532">
        <v>0</v>
      </c>
      <c r="N1033" s="435">
        <f t="shared" si="16"/>
        <v>342</v>
      </c>
    </row>
    <row r="1034" spans="1:14" ht="15">
      <c r="A1034" s="23" t="s">
        <v>5027</v>
      </c>
      <c r="B1034" s="532">
        <v>0</v>
      </c>
      <c r="C1034" s="532">
        <v>0</v>
      </c>
      <c r="D1034" s="532">
        <v>0</v>
      </c>
      <c r="E1034" s="532">
        <v>0</v>
      </c>
      <c r="F1034" s="532">
        <v>200</v>
      </c>
      <c r="G1034" s="532">
        <v>204</v>
      </c>
      <c r="H1034" s="532">
        <v>210</v>
      </c>
      <c r="I1034" s="532">
        <v>212</v>
      </c>
      <c r="J1034" s="532">
        <v>205</v>
      </c>
      <c r="K1034" s="532">
        <v>199</v>
      </c>
      <c r="L1034" s="532">
        <v>228</v>
      </c>
      <c r="M1034" s="532">
        <v>204</v>
      </c>
      <c r="N1034" s="435">
        <f t="shared" si="16"/>
        <v>1662</v>
      </c>
    </row>
    <row r="1035" spans="1:14" ht="15">
      <c r="A1035" s="23" t="s">
        <v>5028</v>
      </c>
      <c r="B1035" s="532">
        <v>184</v>
      </c>
      <c r="C1035" s="532">
        <v>186</v>
      </c>
      <c r="D1035" s="532">
        <v>177</v>
      </c>
      <c r="E1035" s="532">
        <v>230</v>
      </c>
      <c r="F1035" s="532">
        <v>0</v>
      </c>
      <c r="G1035" s="532">
        <v>0</v>
      </c>
      <c r="H1035" s="532">
        <v>0</v>
      </c>
      <c r="I1035" s="532">
        <v>0</v>
      </c>
      <c r="J1035" s="532">
        <v>0</v>
      </c>
      <c r="K1035" s="532">
        <v>0</v>
      </c>
      <c r="L1035" s="532">
        <v>0</v>
      </c>
      <c r="M1035" s="532">
        <v>0</v>
      </c>
      <c r="N1035" s="435">
        <f t="shared" si="16"/>
        <v>777</v>
      </c>
    </row>
    <row r="1036" spans="1:14" ht="15">
      <c r="A1036" s="23" t="s">
        <v>5029</v>
      </c>
      <c r="B1036" s="532">
        <v>0</v>
      </c>
      <c r="C1036" s="532">
        <v>0</v>
      </c>
      <c r="D1036" s="532">
        <v>0</v>
      </c>
      <c r="E1036" s="532">
        <v>0</v>
      </c>
      <c r="F1036" s="532">
        <v>90</v>
      </c>
      <c r="G1036" s="532">
        <v>141</v>
      </c>
      <c r="H1036" s="532">
        <v>99</v>
      </c>
      <c r="I1036" s="532">
        <v>183</v>
      </c>
      <c r="J1036" s="532">
        <v>100</v>
      </c>
      <c r="K1036" s="532">
        <v>168</v>
      </c>
      <c r="L1036" s="532">
        <v>103</v>
      </c>
      <c r="M1036" s="532">
        <v>142</v>
      </c>
      <c r="N1036" s="435">
        <f t="shared" si="16"/>
        <v>1026</v>
      </c>
    </row>
    <row r="1037" spans="1:14" ht="15">
      <c r="A1037" s="23" t="s">
        <v>5030</v>
      </c>
      <c r="B1037" s="532">
        <v>96</v>
      </c>
      <c r="C1037" s="532">
        <v>113</v>
      </c>
      <c r="D1037" s="532">
        <v>94</v>
      </c>
      <c r="E1037" s="532">
        <v>109</v>
      </c>
      <c r="F1037" s="532">
        <v>0</v>
      </c>
      <c r="G1037" s="532">
        <v>0</v>
      </c>
      <c r="H1037" s="532">
        <v>0</v>
      </c>
      <c r="I1037" s="532">
        <v>0</v>
      </c>
      <c r="J1037" s="532">
        <v>0</v>
      </c>
      <c r="K1037" s="532">
        <v>0</v>
      </c>
      <c r="L1037" s="532">
        <v>0</v>
      </c>
      <c r="M1037" s="532">
        <v>0</v>
      </c>
      <c r="N1037" s="435">
        <f t="shared" si="16"/>
        <v>412</v>
      </c>
    </row>
    <row r="1038" spans="1:14" ht="15">
      <c r="A1038" s="23" t="s">
        <v>5031</v>
      </c>
      <c r="B1038" s="532">
        <v>72</v>
      </c>
      <c r="C1038" s="532">
        <v>55</v>
      </c>
      <c r="D1038" s="532">
        <v>63</v>
      </c>
      <c r="E1038" s="532">
        <v>66</v>
      </c>
      <c r="F1038" s="532">
        <v>0</v>
      </c>
      <c r="G1038" s="532">
        <v>0</v>
      </c>
      <c r="H1038" s="532">
        <v>0</v>
      </c>
      <c r="I1038" s="532">
        <v>0</v>
      </c>
      <c r="J1038" s="532">
        <v>0</v>
      </c>
      <c r="K1038" s="532">
        <v>0</v>
      </c>
      <c r="L1038" s="532">
        <v>0</v>
      </c>
      <c r="M1038" s="532">
        <v>0</v>
      </c>
      <c r="N1038" s="435">
        <f t="shared" si="16"/>
        <v>256</v>
      </c>
    </row>
    <row r="1039" spans="1:14" ht="15">
      <c r="A1039" s="23" t="s">
        <v>5032</v>
      </c>
      <c r="B1039" s="532">
        <v>61</v>
      </c>
      <c r="C1039" s="532">
        <v>61</v>
      </c>
      <c r="D1039" s="532">
        <v>86</v>
      </c>
      <c r="E1039" s="532">
        <v>67</v>
      </c>
      <c r="F1039" s="532">
        <v>0</v>
      </c>
      <c r="G1039" s="532">
        <v>0</v>
      </c>
      <c r="H1039" s="532">
        <v>0</v>
      </c>
      <c r="I1039" s="532">
        <v>0</v>
      </c>
      <c r="J1039" s="532">
        <v>0</v>
      </c>
      <c r="K1039" s="532">
        <v>0</v>
      </c>
      <c r="L1039" s="532">
        <v>0</v>
      </c>
      <c r="M1039" s="532">
        <v>0</v>
      </c>
      <c r="N1039" s="435">
        <f t="shared" si="16"/>
        <v>275</v>
      </c>
    </row>
    <row r="1040" spans="1:14" ht="15">
      <c r="A1040" s="23" t="s">
        <v>5033</v>
      </c>
      <c r="B1040" s="532">
        <v>0</v>
      </c>
      <c r="C1040" s="532">
        <v>0</v>
      </c>
      <c r="D1040" s="532">
        <v>0</v>
      </c>
      <c r="E1040" s="532">
        <v>0</v>
      </c>
      <c r="F1040" s="532">
        <v>216</v>
      </c>
      <c r="G1040" s="532">
        <v>284</v>
      </c>
      <c r="H1040" s="532">
        <v>205</v>
      </c>
      <c r="I1040" s="532">
        <v>211</v>
      </c>
      <c r="J1040" s="532">
        <v>214</v>
      </c>
      <c r="K1040" s="532">
        <v>191</v>
      </c>
      <c r="L1040" s="532">
        <v>170</v>
      </c>
      <c r="M1040" s="532">
        <v>196</v>
      </c>
      <c r="N1040" s="435">
        <f t="shared" si="16"/>
        <v>1687</v>
      </c>
    </row>
    <row r="1041" spans="1:14" ht="15">
      <c r="A1041" s="23" t="s">
        <v>5034</v>
      </c>
      <c r="B1041" s="532">
        <v>0</v>
      </c>
      <c r="C1041" s="532">
        <v>0</v>
      </c>
      <c r="D1041" s="532">
        <v>0</v>
      </c>
      <c r="E1041" s="532">
        <v>0</v>
      </c>
      <c r="F1041" s="532">
        <v>4</v>
      </c>
      <c r="G1041" s="532">
        <v>4</v>
      </c>
      <c r="H1041" s="532">
        <v>11</v>
      </c>
      <c r="I1041" s="532">
        <v>8</v>
      </c>
      <c r="J1041" s="532">
        <v>9</v>
      </c>
      <c r="K1041" s="532">
        <v>8</v>
      </c>
      <c r="L1041" s="532">
        <v>26</v>
      </c>
      <c r="M1041" s="532">
        <v>40</v>
      </c>
      <c r="N1041" s="435">
        <f t="shared" si="16"/>
        <v>110</v>
      </c>
    </row>
    <row r="1042" spans="1:14" ht="15">
      <c r="A1042" s="23" t="s">
        <v>5035</v>
      </c>
      <c r="B1042" s="532">
        <v>121</v>
      </c>
      <c r="C1042" s="532">
        <v>157</v>
      </c>
      <c r="D1042" s="532">
        <v>162</v>
      </c>
      <c r="E1042" s="532">
        <v>153</v>
      </c>
      <c r="F1042" s="532">
        <v>147</v>
      </c>
      <c r="G1042" s="532">
        <v>118</v>
      </c>
      <c r="H1042" s="532">
        <v>0</v>
      </c>
      <c r="I1042" s="532">
        <v>0</v>
      </c>
      <c r="J1042" s="532">
        <v>0</v>
      </c>
      <c r="K1042" s="532">
        <v>0</v>
      </c>
      <c r="L1042" s="532">
        <v>0</v>
      </c>
      <c r="M1042" s="532">
        <v>0</v>
      </c>
      <c r="N1042" s="435">
        <f t="shared" si="16"/>
        <v>858</v>
      </c>
    </row>
    <row r="1043" spans="1:14" ht="15">
      <c r="A1043" s="23" t="s">
        <v>5036</v>
      </c>
      <c r="B1043" s="532">
        <v>116</v>
      </c>
      <c r="C1043" s="532">
        <v>124</v>
      </c>
      <c r="D1043" s="532">
        <v>136</v>
      </c>
      <c r="E1043" s="532">
        <v>141</v>
      </c>
      <c r="F1043" s="532">
        <v>115</v>
      </c>
      <c r="G1043" s="532">
        <v>139</v>
      </c>
      <c r="H1043" s="532">
        <v>0</v>
      </c>
      <c r="I1043" s="532">
        <v>0</v>
      </c>
      <c r="J1043" s="532">
        <v>0</v>
      </c>
      <c r="K1043" s="532">
        <v>0</v>
      </c>
      <c r="L1043" s="532">
        <v>0</v>
      </c>
      <c r="M1043" s="532">
        <v>0</v>
      </c>
      <c r="N1043" s="435">
        <f t="shared" si="16"/>
        <v>771</v>
      </c>
    </row>
    <row r="1044" spans="1:14" ht="15">
      <c r="A1044" s="23" t="s">
        <v>5037</v>
      </c>
      <c r="B1044" s="532">
        <v>225</v>
      </c>
      <c r="C1044" s="532">
        <v>246</v>
      </c>
      <c r="D1044" s="532">
        <v>231</v>
      </c>
      <c r="E1044" s="532">
        <v>220</v>
      </c>
      <c r="F1044" s="532">
        <v>219</v>
      </c>
      <c r="G1044" s="532">
        <v>217</v>
      </c>
      <c r="H1044" s="532">
        <v>0</v>
      </c>
      <c r="I1044" s="532">
        <v>0</v>
      </c>
      <c r="J1044" s="532">
        <v>0</v>
      </c>
      <c r="K1044" s="532">
        <v>0</v>
      </c>
      <c r="L1044" s="532">
        <v>0</v>
      </c>
      <c r="M1044" s="532">
        <v>0</v>
      </c>
      <c r="N1044" s="435">
        <f t="shared" si="16"/>
        <v>1358</v>
      </c>
    </row>
    <row r="1045" spans="1:14" ht="15">
      <c r="A1045" s="23" t="s">
        <v>5038</v>
      </c>
      <c r="B1045" s="532">
        <v>0</v>
      </c>
      <c r="C1045" s="532">
        <v>0</v>
      </c>
      <c r="D1045" s="532">
        <v>0</v>
      </c>
      <c r="E1045" s="532">
        <v>0</v>
      </c>
      <c r="F1045" s="532">
        <v>0</v>
      </c>
      <c r="G1045" s="532">
        <v>0</v>
      </c>
      <c r="H1045" s="532">
        <v>518</v>
      </c>
      <c r="I1045" s="532">
        <v>560</v>
      </c>
      <c r="J1045" s="532">
        <v>457</v>
      </c>
      <c r="K1045" s="532">
        <v>506</v>
      </c>
      <c r="L1045" s="532">
        <v>490</v>
      </c>
      <c r="M1045" s="532">
        <v>551</v>
      </c>
      <c r="N1045" s="435">
        <f t="shared" si="16"/>
        <v>3082</v>
      </c>
    </row>
    <row r="1046" spans="1:14" ht="15">
      <c r="A1046" s="23" t="s">
        <v>10830</v>
      </c>
      <c r="B1046" s="532">
        <v>0</v>
      </c>
      <c r="C1046" s="532">
        <v>1</v>
      </c>
      <c r="D1046" s="532">
        <v>0</v>
      </c>
      <c r="E1046" s="532">
        <v>0</v>
      </c>
      <c r="F1046" s="532">
        <v>0</v>
      </c>
      <c r="G1046" s="532">
        <v>0</v>
      </c>
      <c r="H1046" s="532">
        <v>0</v>
      </c>
      <c r="I1046" s="532">
        <v>0</v>
      </c>
      <c r="J1046" s="532">
        <v>0</v>
      </c>
      <c r="K1046" s="532">
        <v>0</v>
      </c>
      <c r="L1046" s="532">
        <v>0</v>
      </c>
      <c r="M1046" s="532">
        <v>0</v>
      </c>
      <c r="N1046" s="435">
        <f t="shared" si="16"/>
        <v>1</v>
      </c>
    </row>
    <row r="1047" spans="1:14" ht="15">
      <c r="A1047" s="23" t="s">
        <v>5039</v>
      </c>
      <c r="B1047" s="532">
        <v>130</v>
      </c>
      <c r="C1047" s="532">
        <v>122</v>
      </c>
      <c r="D1047" s="532">
        <v>128</v>
      </c>
      <c r="E1047" s="532">
        <v>139</v>
      </c>
      <c r="F1047" s="532">
        <v>0</v>
      </c>
      <c r="G1047" s="532">
        <v>0</v>
      </c>
      <c r="H1047" s="532">
        <v>0</v>
      </c>
      <c r="I1047" s="532">
        <v>0</v>
      </c>
      <c r="J1047" s="532">
        <v>0</v>
      </c>
      <c r="K1047" s="532">
        <v>0</v>
      </c>
      <c r="L1047" s="532">
        <v>0</v>
      </c>
      <c r="M1047" s="532">
        <v>0</v>
      </c>
      <c r="N1047" s="435">
        <f t="shared" si="16"/>
        <v>519</v>
      </c>
    </row>
    <row r="1048" spans="1:14" ht="15">
      <c r="A1048" s="23" t="s">
        <v>5040</v>
      </c>
      <c r="B1048" s="532">
        <v>0</v>
      </c>
      <c r="C1048" s="532">
        <v>0</v>
      </c>
      <c r="D1048" s="532">
        <v>0</v>
      </c>
      <c r="E1048" s="532">
        <v>0</v>
      </c>
      <c r="F1048" s="532">
        <v>216</v>
      </c>
      <c r="G1048" s="532">
        <v>218</v>
      </c>
      <c r="H1048" s="532">
        <v>231</v>
      </c>
      <c r="I1048" s="532">
        <v>232</v>
      </c>
      <c r="J1048" s="532">
        <v>223</v>
      </c>
      <c r="K1048" s="532">
        <v>224</v>
      </c>
      <c r="L1048" s="532">
        <v>245</v>
      </c>
      <c r="M1048" s="532">
        <v>231</v>
      </c>
      <c r="N1048" s="435">
        <f t="shared" si="16"/>
        <v>1820</v>
      </c>
    </row>
    <row r="1049" spans="1:14" ht="15">
      <c r="A1049" s="23" t="s">
        <v>5041</v>
      </c>
      <c r="B1049" s="532">
        <v>106</v>
      </c>
      <c r="C1049" s="532">
        <v>95</v>
      </c>
      <c r="D1049" s="532">
        <v>102</v>
      </c>
      <c r="E1049" s="532">
        <v>109</v>
      </c>
      <c r="F1049" s="532">
        <v>1</v>
      </c>
      <c r="G1049" s="532">
        <v>0</v>
      </c>
      <c r="H1049" s="532">
        <v>0</v>
      </c>
      <c r="I1049" s="532">
        <v>0</v>
      </c>
      <c r="J1049" s="532">
        <v>0</v>
      </c>
      <c r="K1049" s="532">
        <v>0</v>
      </c>
      <c r="L1049" s="532">
        <v>0</v>
      </c>
      <c r="M1049" s="532">
        <v>0</v>
      </c>
      <c r="N1049" s="435">
        <f t="shared" si="16"/>
        <v>413</v>
      </c>
    </row>
    <row r="1050" spans="1:14" ht="15">
      <c r="A1050" s="23" t="s">
        <v>5042</v>
      </c>
      <c r="B1050" s="532">
        <v>0</v>
      </c>
      <c r="C1050" s="532">
        <v>0</v>
      </c>
      <c r="D1050" s="532">
        <v>0</v>
      </c>
      <c r="E1050" s="532">
        <v>0</v>
      </c>
      <c r="F1050" s="532">
        <v>116</v>
      </c>
      <c r="G1050" s="532">
        <v>133</v>
      </c>
      <c r="H1050" s="532">
        <v>127</v>
      </c>
      <c r="I1050" s="532">
        <v>133</v>
      </c>
      <c r="J1050" s="532">
        <v>116</v>
      </c>
      <c r="K1050" s="532">
        <v>135</v>
      </c>
      <c r="L1050" s="532">
        <v>110</v>
      </c>
      <c r="M1050" s="532">
        <v>123</v>
      </c>
      <c r="N1050" s="435">
        <f t="shared" si="16"/>
        <v>993</v>
      </c>
    </row>
    <row r="1051" spans="1:14" ht="15">
      <c r="A1051" s="23" t="s">
        <v>5043</v>
      </c>
      <c r="B1051" s="532">
        <v>118</v>
      </c>
      <c r="C1051" s="532">
        <v>123</v>
      </c>
      <c r="D1051" s="532">
        <v>116</v>
      </c>
      <c r="E1051" s="532">
        <v>127</v>
      </c>
      <c r="F1051" s="532">
        <v>0</v>
      </c>
      <c r="G1051" s="532">
        <v>0</v>
      </c>
      <c r="H1051" s="532">
        <v>0</v>
      </c>
      <c r="I1051" s="532">
        <v>0</v>
      </c>
      <c r="J1051" s="532">
        <v>0</v>
      </c>
      <c r="K1051" s="532">
        <v>0</v>
      </c>
      <c r="L1051" s="532">
        <v>0</v>
      </c>
      <c r="M1051" s="532">
        <v>0</v>
      </c>
      <c r="N1051" s="435">
        <f t="shared" si="16"/>
        <v>484</v>
      </c>
    </row>
    <row r="1052" spans="1:14" ht="15">
      <c r="A1052" s="23" t="s">
        <v>5044</v>
      </c>
      <c r="B1052" s="532">
        <v>107</v>
      </c>
      <c r="C1052" s="532">
        <v>122</v>
      </c>
      <c r="D1052" s="532">
        <v>116</v>
      </c>
      <c r="E1052" s="532">
        <v>114</v>
      </c>
      <c r="F1052" s="532">
        <v>0</v>
      </c>
      <c r="G1052" s="532">
        <v>0</v>
      </c>
      <c r="H1052" s="532">
        <v>0</v>
      </c>
      <c r="I1052" s="532">
        <v>0</v>
      </c>
      <c r="J1052" s="532">
        <v>0</v>
      </c>
      <c r="K1052" s="532">
        <v>0</v>
      </c>
      <c r="L1052" s="532">
        <v>0</v>
      </c>
      <c r="M1052" s="532">
        <v>0</v>
      </c>
      <c r="N1052" s="435">
        <f t="shared" si="16"/>
        <v>459</v>
      </c>
    </row>
    <row r="1053" spans="1:14" ht="15">
      <c r="A1053" s="23" t="s">
        <v>5045</v>
      </c>
      <c r="B1053" s="532">
        <v>0</v>
      </c>
      <c r="C1053" s="532">
        <v>0</v>
      </c>
      <c r="D1053" s="532">
        <v>0</v>
      </c>
      <c r="E1053" s="532">
        <v>0</v>
      </c>
      <c r="F1053" s="532">
        <v>136</v>
      </c>
      <c r="G1053" s="532">
        <v>136</v>
      </c>
      <c r="H1053" s="532">
        <v>82</v>
      </c>
      <c r="I1053" s="532">
        <v>102</v>
      </c>
      <c r="J1053" s="532">
        <v>76</v>
      </c>
      <c r="K1053" s="532">
        <v>97</v>
      </c>
      <c r="L1053" s="532">
        <v>91</v>
      </c>
      <c r="M1053" s="532">
        <v>75</v>
      </c>
      <c r="N1053" s="435">
        <f t="shared" si="16"/>
        <v>795</v>
      </c>
    </row>
    <row r="1054" spans="1:14" ht="15">
      <c r="A1054" s="23" t="s">
        <v>5046</v>
      </c>
      <c r="B1054" s="532">
        <v>0</v>
      </c>
      <c r="C1054" s="532">
        <v>0</v>
      </c>
      <c r="D1054" s="532">
        <v>0</v>
      </c>
      <c r="E1054" s="532">
        <v>0</v>
      </c>
      <c r="F1054" s="532">
        <v>275</v>
      </c>
      <c r="G1054" s="532">
        <v>271</v>
      </c>
      <c r="H1054" s="532">
        <v>266</v>
      </c>
      <c r="I1054" s="532">
        <v>303</v>
      </c>
      <c r="J1054" s="532">
        <v>265</v>
      </c>
      <c r="K1054" s="532">
        <v>248</v>
      </c>
      <c r="L1054" s="532">
        <v>248</v>
      </c>
      <c r="M1054" s="532">
        <v>283</v>
      </c>
      <c r="N1054" s="435">
        <f t="shared" si="16"/>
        <v>2159</v>
      </c>
    </row>
    <row r="1055" spans="1:14" ht="15">
      <c r="A1055" s="23" t="s">
        <v>5047</v>
      </c>
      <c r="B1055" s="532">
        <v>124</v>
      </c>
      <c r="C1055" s="532">
        <v>114</v>
      </c>
      <c r="D1055" s="532">
        <v>116</v>
      </c>
      <c r="E1055" s="532">
        <v>148</v>
      </c>
      <c r="F1055" s="532">
        <v>0</v>
      </c>
      <c r="G1055" s="532">
        <v>0</v>
      </c>
      <c r="H1055" s="532">
        <v>0</v>
      </c>
      <c r="I1055" s="532">
        <v>0</v>
      </c>
      <c r="J1055" s="532">
        <v>0</v>
      </c>
      <c r="K1055" s="532">
        <v>0</v>
      </c>
      <c r="L1055" s="532">
        <v>0</v>
      </c>
      <c r="M1055" s="532">
        <v>0</v>
      </c>
      <c r="N1055" s="435">
        <f t="shared" si="16"/>
        <v>502</v>
      </c>
    </row>
    <row r="1056" spans="1:14" ht="15">
      <c r="A1056" s="23" t="s">
        <v>5048</v>
      </c>
      <c r="B1056" s="532">
        <v>138</v>
      </c>
      <c r="C1056" s="532">
        <v>134</v>
      </c>
      <c r="D1056" s="532">
        <v>156</v>
      </c>
      <c r="E1056" s="532">
        <v>134</v>
      </c>
      <c r="F1056" s="532">
        <v>0</v>
      </c>
      <c r="G1056" s="532">
        <v>0</v>
      </c>
      <c r="H1056" s="532">
        <v>0</v>
      </c>
      <c r="I1056" s="532">
        <v>0</v>
      </c>
      <c r="J1056" s="532">
        <v>0</v>
      </c>
      <c r="K1056" s="532">
        <v>0</v>
      </c>
      <c r="L1056" s="532">
        <v>0</v>
      </c>
      <c r="M1056" s="532">
        <v>0</v>
      </c>
      <c r="N1056" s="435">
        <f t="shared" si="16"/>
        <v>562</v>
      </c>
    </row>
    <row r="1057" spans="1:14" ht="15">
      <c r="A1057" s="23" t="s">
        <v>5049</v>
      </c>
      <c r="B1057" s="532">
        <v>88</v>
      </c>
      <c r="C1057" s="532">
        <v>76</v>
      </c>
      <c r="D1057" s="532">
        <v>81</v>
      </c>
      <c r="E1057" s="532">
        <v>109</v>
      </c>
      <c r="F1057" s="532">
        <v>0</v>
      </c>
      <c r="G1057" s="532">
        <v>0</v>
      </c>
      <c r="H1057" s="532">
        <v>0</v>
      </c>
      <c r="I1057" s="532">
        <v>0</v>
      </c>
      <c r="J1057" s="532">
        <v>0</v>
      </c>
      <c r="K1057" s="532">
        <v>0</v>
      </c>
      <c r="L1057" s="532">
        <v>0</v>
      </c>
      <c r="M1057" s="532">
        <v>0</v>
      </c>
      <c r="N1057" s="435">
        <f t="shared" si="16"/>
        <v>354</v>
      </c>
    </row>
    <row r="1058" spans="1:14" ht="15">
      <c r="A1058" s="23" t="s">
        <v>5050</v>
      </c>
      <c r="B1058" s="532">
        <v>0</v>
      </c>
      <c r="C1058" s="532">
        <v>0</v>
      </c>
      <c r="D1058" s="532">
        <v>0</v>
      </c>
      <c r="E1058" s="532">
        <v>0</v>
      </c>
      <c r="F1058" s="532">
        <v>72</v>
      </c>
      <c r="G1058" s="532">
        <v>69</v>
      </c>
      <c r="H1058" s="532">
        <v>76</v>
      </c>
      <c r="I1058" s="532">
        <v>84</v>
      </c>
      <c r="J1058" s="532">
        <v>71</v>
      </c>
      <c r="K1058" s="532">
        <v>86</v>
      </c>
      <c r="L1058" s="532">
        <v>90</v>
      </c>
      <c r="M1058" s="532">
        <v>76</v>
      </c>
      <c r="N1058" s="435">
        <f t="shared" si="16"/>
        <v>624</v>
      </c>
    </row>
    <row r="1059" spans="1:14" ht="15">
      <c r="A1059" s="23" t="s">
        <v>5051</v>
      </c>
      <c r="B1059" s="532">
        <v>1</v>
      </c>
      <c r="C1059" s="532">
        <v>2</v>
      </c>
      <c r="D1059" s="532">
        <v>1</v>
      </c>
      <c r="E1059" s="532">
        <v>0</v>
      </c>
      <c r="F1059" s="532">
        <v>0</v>
      </c>
      <c r="G1059" s="532">
        <v>1</v>
      </c>
      <c r="H1059" s="532">
        <v>0</v>
      </c>
      <c r="I1059" s="532">
        <v>0</v>
      </c>
      <c r="J1059" s="532">
        <v>0</v>
      </c>
      <c r="K1059" s="532">
        <v>0</v>
      </c>
      <c r="L1059" s="532">
        <v>0</v>
      </c>
      <c r="M1059" s="532">
        <v>0</v>
      </c>
      <c r="N1059" s="435">
        <f t="shared" si="16"/>
        <v>5</v>
      </c>
    </row>
    <row r="1060" spans="1:14" ht="15">
      <c r="A1060" s="23" t="s">
        <v>5052</v>
      </c>
      <c r="B1060" s="532">
        <v>0</v>
      </c>
      <c r="C1060" s="532">
        <v>0</v>
      </c>
      <c r="D1060" s="532">
        <v>0</v>
      </c>
      <c r="E1060" s="532">
        <v>0</v>
      </c>
      <c r="F1060" s="532">
        <v>340</v>
      </c>
      <c r="G1060" s="532">
        <v>312</v>
      </c>
      <c r="H1060" s="532">
        <v>270</v>
      </c>
      <c r="I1060" s="532">
        <v>315</v>
      </c>
      <c r="J1060" s="532">
        <v>259</v>
      </c>
      <c r="K1060" s="532">
        <v>281</v>
      </c>
      <c r="L1060" s="532">
        <v>287</v>
      </c>
      <c r="M1060" s="532">
        <v>309</v>
      </c>
      <c r="N1060" s="435">
        <f t="shared" si="16"/>
        <v>2373</v>
      </c>
    </row>
    <row r="1061" spans="1:14" ht="15">
      <c r="A1061" s="23" t="s">
        <v>5053</v>
      </c>
      <c r="B1061" s="532">
        <v>311</v>
      </c>
      <c r="C1061" s="532">
        <v>325</v>
      </c>
      <c r="D1061" s="532">
        <v>0</v>
      </c>
      <c r="E1061" s="532">
        <v>0</v>
      </c>
      <c r="F1061" s="532">
        <v>0</v>
      </c>
      <c r="G1061" s="532">
        <v>0</v>
      </c>
      <c r="H1061" s="532">
        <v>0</v>
      </c>
      <c r="I1061" s="532">
        <v>0</v>
      </c>
      <c r="J1061" s="532">
        <v>0</v>
      </c>
      <c r="K1061" s="532">
        <v>0</v>
      </c>
      <c r="L1061" s="532">
        <v>0</v>
      </c>
      <c r="M1061" s="532">
        <v>0</v>
      </c>
      <c r="N1061" s="435">
        <f t="shared" si="16"/>
        <v>636</v>
      </c>
    </row>
    <row r="1062" spans="1:14" ht="15">
      <c r="A1062" s="23" t="s">
        <v>5054</v>
      </c>
      <c r="B1062" s="532">
        <v>0</v>
      </c>
      <c r="C1062" s="532">
        <v>0</v>
      </c>
      <c r="D1062" s="532">
        <v>296</v>
      </c>
      <c r="E1062" s="532">
        <v>320</v>
      </c>
      <c r="F1062" s="532">
        <v>0</v>
      </c>
      <c r="G1062" s="532">
        <v>0</v>
      </c>
      <c r="H1062" s="532">
        <v>0</v>
      </c>
      <c r="I1062" s="532">
        <v>0</v>
      </c>
      <c r="J1062" s="532">
        <v>0</v>
      </c>
      <c r="K1062" s="532">
        <v>0</v>
      </c>
      <c r="L1062" s="532">
        <v>0</v>
      </c>
      <c r="M1062" s="532">
        <v>0</v>
      </c>
      <c r="N1062" s="435">
        <f t="shared" si="16"/>
        <v>616</v>
      </c>
    </row>
    <row r="1063" spans="1:14" ht="15">
      <c r="A1063" s="23" t="s">
        <v>5055</v>
      </c>
      <c r="B1063" s="532">
        <v>152</v>
      </c>
      <c r="C1063" s="532">
        <v>133</v>
      </c>
      <c r="D1063" s="532">
        <v>166</v>
      </c>
      <c r="E1063" s="532">
        <v>188</v>
      </c>
      <c r="F1063" s="532">
        <v>0</v>
      </c>
      <c r="G1063" s="532">
        <v>0</v>
      </c>
      <c r="H1063" s="532">
        <v>0</v>
      </c>
      <c r="I1063" s="532">
        <v>0</v>
      </c>
      <c r="J1063" s="532">
        <v>0</v>
      </c>
      <c r="K1063" s="532">
        <v>0</v>
      </c>
      <c r="L1063" s="532">
        <v>0</v>
      </c>
      <c r="M1063" s="532">
        <v>0</v>
      </c>
      <c r="N1063" s="435">
        <f t="shared" si="16"/>
        <v>639</v>
      </c>
    </row>
    <row r="1064" spans="1:14" ht="15">
      <c r="A1064" s="23" t="s">
        <v>5056</v>
      </c>
      <c r="B1064" s="532">
        <v>0</v>
      </c>
      <c r="C1064" s="532">
        <v>0</v>
      </c>
      <c r="D1064" s="532">
        <v>0</v>
      </c>
      <c r="E1064" s="532">
        <v>0</v>
      </c>
      <c r="F1064" s="532">
        <v>194</v>
      </c>
      <c r="G1064" s="532">
        <v>185</v>
      </c>
      <c r="H1064" s="532">
        <v>156</v>
      </c>
      <c r="I1064" s="532">
        <v>173</v>
      </c>
      <c r="J1064" s="532">
        <v>179</v>
      </c>
      <c r="K1064" s="532">
        <v>202</v>
      </c>
      <c r="L1064" s="532">
        <v>161</v>
      </c>
      <c r="M1064" s="532">
        <v>181</v>
      </c>
      <c r="N1064" s="435">
        <f t="shared" si="16"/>
        <v>1431</v>
      </c>
    </row>
    <row r="1065" spans="1:14" ht="15">
      <c r="A1065" s="23" t="s">
        <v>5057</v>
      </c>
      <c r="B1065" s="532">
        <v>164</v>
      </c>
      <c r="C1065" s="532">
        <v>164</v>
      </c>
      <c r="D1065" s="532">
        <v>150</v>
      </c>
      <c r="E1065" s="532">
        <v>153</v>
      </c>
      <c r="F1065" s="532">
        <v>0</v>
      </c>
      <c r="G1065" s="532">
        <v>0</v>
      </c>
      <c r="H1065" s="532">
        <v>0</v>
      </c>
      <c r="I1065" s="532">
        <v>0</v>
      </c>
      <c r="J1065" s="532">
        <v>0</v>
      </c>
      <c r="K1065" s="532">
        <v>0</v>
      </c>
      <c r="L1065" s="532">
        <v>0</v>
      </c>
      <c r="M1065" s="532">
        <v>0</v>
      </c>
      <c r="N1065" s="435">
        <f t="shared" si="16"/>
        <v>631</v>
      </c>
    </row>
    <row r="1066" spans="1:14" ht="15">
      <c r="A1066" s="23" t="s">
        <v>5058</v>
      </c>
      <c r="B1066" s="532">
        <v>0</v>
      </c>
      <c r="C1066" s="532">
        <v>0</v>
      </c>
      <c r="D1066" s="532">
        <v>0</v>
      </c>
      <c r="E1066" s="532">
        <v>0</v>
      </c>
      <c r="F1066" s="532">
        <v>155</v>
      </c>
      <c r="G1066" s="532">
        <v>138</v>
      </c>
      <c r="H1066" s="532">
        <v>136</v>
      </c>
      <c r="I1066" s="532">
        <v>168</v>
      </c>
      <c r="J1066" s="532">
        <v>123</v>
      </c>
      <c r="K1066" s="532">
        <v>138</v>
      </c>
      <c r="L1066" s="532">
        <v>143</v>
      </c>
      <c r="M1066" s="532">
        <v>136</v>
      </c>
      <c r="N1066" s="435">
        <f t="shared" si="16"/>
        <v>1137</v>
      </c>
    </row>
    <row r="1067" spans="1:14" ht="15">
      <c r="A1067" s="23" t="s">
        <v>5059</v>
      </c>
      <c r="B1067" s="532">
        <v>0</v>
      </c>
      <c r="C1067" s="532">
        <v>0</v>
      </c>
      <c r="D1067" s="532">
        <v>0</v>
      </c>
      <c r="E1067" s="532">
        <v>0</v>
      </c>
      <c r="F1067" s="532">
        <v>111</v>
      </c>
      <c r="G1067" s="532">
        <v>130</v>
      </c>
      <c r="H1067" s="532">
        <v>115</v>
      </c>
      <c r="I1067" s="532">
        <v>123</v>
      </c>
      <c r="J1067" s="532">
        <v>122</v>
      </c>
      <c r="K1067" s="532">
        <v>128</v>
      </c>
      <c r="L1067" s="532">
        <v>99</v>
      </c>
      <c r="M1067" s="532">
        <v>120</v>
      </c>
      <c r="N1067" s="435">
        <f t="shared" si="16"/>
        <v>948</v>
      </c>
    </row>
    <row r="1068" spans="1:14" ht="15">
      <c r="A1068" s="23" t="s">
        <v>5060</v>
      </c>
      <c r="B1068" s="532">
        <v>93</v>
      </c>
      <c r="C1068" s="532">
        <v>120</v>
      </c>
      <c r="D1068" s="532">
        <v>125</v>
      </c>
      <c r="E1068" s="532">
        <v>116</v>
      </c>
      <c r="F1068" s="532">
        <v>0</v>
      </c>
      <c r="G1068" s="532">
        <v>0</v>
      </c>
      <c r="H1068" s="532">
        <v>0</v>
      </c>
      <c r="I1068" s="532">
        <v>0</v>
      </c>
      <c r="J1068" s="532">
        <v>0</v>
      </c>
      <c r="K1068" s="532">
        <v>0</v>
      </c>
      <c r="L1068" s="532">
        <v>0</v>
      </c>
      <c r="M1068" s="532">
        <v>0</v>
      </c>
      <c r="N1068" s="435">
        <f t="shared" si="16"/>
        <v>454</v>
      </c>
    </row>
    <row r="1069" spans="1:14" ht="15">
      <c r="A1069" s="23" t="s">
        <v>5061</v>
      </c>
      <c r="B1069" s="532">
        <v>124</v>
      </c>
      <c r="C1069" s="532">
        <v>135</v>
      </c>
      <c r="D1069" s="532">
        <v>96</v>
      </c>
      <c r="E1069" s="532">
        <v>131</v>
      </c>
      <c r="F1069" s="532">
        <v>0</v>
      </c>
      <c r="G1069" s="532">
        <v>0</v>
      </c>
      <c r="H1069" s="532">
        <v>0</v>
      </c>
      <c r="I1069" s="532">
        <v>0</v>
      </c>
      <c r="J1069" s="532">
        <v>0</v>
      </c>
      <c r="K1069" s="532">
        <v>0</v>
      </c>
      <c r="L1069" s="532">
        <v>0</v>
      </c>
      <c r="M1069" s="532">
        <v>0</v>
      </c>
      <c r="N1069" s="435">
        <f t="shared" si="16"/>
        <v>486</v>
      </c>
    </row>
    <row r="1070" spans="1:14" ht="15">
      <c r="A1070" s="23" t="s">
        <v>5062</v>
      </c>
      <c r="B1070" s="532">
        <v>0</v>
      </c>
      <c r="C1070" s="532">
        <v>0</v>
      </c>
      <c r="D1070" s="532">
        <v>1</v>
      </c>
      <c r="E1070" s="532">
        <v>0</v>
      </c>
      <c r="F1070" s="532">
        <v>122</v>
      </c>
      <c r="G1070" s="532">
        <v>128</v>
      </c>
      <c r="H1070" s="532">
        <v>110</v>
      </c>
      <c r="I1070" s="532">
        <v>108</v>
      </c>
      <c r="J1070" s="532">
        <v>105</v>
      </c>
      <c r="K1070" s="532">
        <v>125</v>
      </c>
      <c r="L1070" s="532">
        <v>108</v>
      </c>
      <c r="M1070" s="532">
        <v>121</v>
      </c>
      <c r="N1070" s="435">
        <f t="shared" si="16"/>
        <v>928</v>
      </c>
    </row>
    <row r="1071" spans="1:14" ht="15">
      <c r="A1071" s="23" t="s">
        <v>5063</v>
      </c>
      <c r="B1071" s="532">
        <v>0</v>
      </c>
      <c r="C1071" s="532">
        <v>0</v>
      </c>
      <c r="D1071" s="532">
        <v>0</v>
      </c>
      <c r="E1071" s="532">
        <v>0</v>
      </c>
      <c r="F1071" s="532">
        <v>0</v>
      </c>
      <c r="G1071" s="532">
        <v>0</v>
      </c>
      <c r="H1071" s="532">
        <v>67</v>
      </c>
      <c r="I1071" s="532">
        <v>110</v>
      </c>
      <c r="J1071" s="532">
        <v>65</v>
      </c>
      <c r="K1071" s="532">
        <v>94</v>
      </c>
      <c r="L1071" s="532">
        <v>57</v>
      </c>
      <c r="M1071" s="532">
        <v>111</v>
      </c>
      <c r="N1071" s="435">
        <f t="shared" si="16"/>
        <v>504</v>
      </c>
    </row>
    <row r="1072" spans="1:14" ht="15">
      <c r="A1072" s="23" t="s">
        <v>5064</v>
      </c>
      <c r="B1072" s="532">
        <v>167</v>
      </c>
      <c r="C1072" s="532">
        <v>188</v>
      </c>
      <c r="D1072" s="532">
        <v>154</v>
      </c>
      <c r="E1072" s="532">
        <v>175</v>
      </c>
      <c r="F1072" s="532">
        <v>0</v>
      </c>
      <c r="G1072" s="532">
        <v>0</v>
      </c>
      <c r="H1072" s="532">
        <v>0</v>
      </c>
      <c r="I1072" s="532">
        <v>0</v>
      </c>
      <c r="J1072" s="532">
        <v>0</v>
      </c>
      <c r="K1072" s="532">
        <v>0</v>
      </c>
      <c r="L1072" s="532">
        <v>0</v>
      </c>
      <c r="M1072" s="532">
        <v>0</v>
      </c>
      <c r="N1072" s="435">
        <f t="shared" si="16"/>
        <v>684</v>
      </c>
    </row>
    <row r="1073" spans="1:14" ht="15">
      <c r="A1073" s="23" t="s">
        <v>5065</v>
      </c>
      <c r="B1073" s="532">
        <v>0</v>
      </c>
      <c r="C1073" s="532">
        <v>0</v>
      </c>
      <c r="D1073" s="532">
        <v>0</v>
      </c>
      <c r="E1073" s="532">
        <v>0</v>
      </c>
      <c r="F1073" s="532">
        <v>175</v>
      </c>
      <c r="G1073" s="532">
        <v>175</v>
      </c>
      <c r="H1073" s="532">
        <v>164</v>
      </c>
      <c r="I1073" s="532">
        <v>155</v>
      </c>
      <c r="J1073" s="532">
        <v>191</v>
      </c>
      <c r="K1073" s="532">
        <v>172</v>
      </c>
      <c r="L1073" s="532">
        <v>172</v>
      </c>
      <c r="M1073" s="532">
        <v>182</v>
      </c>
      <c r="N1073" s="435">
        <f t="shared" si="16"/>
        <v>1386</v>
      </c>
    </row>
    <row r="1074" spans="1:14" ht="15">
      <c r="A1074" s="23" t="s">
        <v>5066</v>
      </c>
      <c r="B1074" s="532">
        <v>35</v>
      </c>
      <c r="C1074" s="532">
        <v>36</v>
      </c>
      <c r="D1074" s="532">
        <v>77</v>
      </c>
      <c r="E1074" s="532">
        <v>40</v>
      </c>
      <c r="F1074" s="532">
        <v>101</v>
      </c>
      <c r="G1074" s="532">
        <v>79</v>
      </c>
      <c r="H1074" s="532">
        <v>97</v>
      </c>
      <c r="I1074" s="532">
        <v>62</v>
      </c>
      <c r="J1074" s="532">
        <v>96</v>
      </c>
      <c r="K1074" s="532">
        <v>58</v>
      </c>
      <c r="L1074" s="532">
        <v>70</v>
      </c>
      <c r="M1074" s="532">
        <v>41</v>
      </c>
      <c r="N1074" s="435">
        <f t="shared" si="16"/>
        <v>792</v>
      </c>
    </row>
    <row r="1075" spans="1:14" ht="15">
      <c r="A1075" s="23" t="s">
        <v>5067</v>
      </c>
      <c r="B1075" s="532">
        <v>58</v>
      </c>
      <c r="C1075" s="532">
        <v>71</v>
      </c>
      <c r="D1075" s="532">
        <v>50</v>
      </c>
      <c r="E1075" s="532">
        <v>59</v>
      </c>
      <c r="F1075" s="532">
        <v>52</v>
      </c>
      <c r="G1075" s="532">
        <v>40</v>
      </c>
      <c r="H1075" s="532">
        <v>44</v>
      </c>
      <c r="I1075" s="532">
        <v>42</v>
      </c>
      <c r="J1075" s="532">
        <v>33</v>
      </c>
      <c r="K1075" s="532">
        <v>39</v>
      </c>
      <c r="L1075" s="532">
        <v>33</v>
      </c>
      <c r="M1075" s="532">
        <v>38</v>
      </c>
      <c r="N1075" s="435">
        <f t="shared" si="16"/>
        <v>559</v>
      </c>
    </row>
    <row r="1076" spans="1:14" ht="15">
      <c r="A1076" s="23" t="s">
        <v>5068</v>
      </c>
      <c r="B1076" s="532">
        <v>102</v>
      </c>
      <c r="C1076" s="532">
        <v>128</v>
      </c>
      <c r="D1076" s="532">
        <v>111</v>
      </c>
      <c r="E1076" s="532">
        <v>109</v>
      </c>
      <c r="F1076" s="532">
        <v>174</v>
      </c>
      <c r="G1076" s="532">
        <v>155</v>
      </c>
      <c r="H1076" s="532">
        <v>164</v>
      </c>
      <c r="I1076" s="532">
        <v>124</v>
      </c>
      <c r="J1076" s="532">
        <v>172</v>
      </c>
      <c r="K1076" s="532">
        <v>145</v>
      </c>
      <c r="L1076" s="532">
        <v>156</v>
      </c>
      <c r="M1076" s="532">
        <v>123</v>
      </c>
      <c r="N1076" s="435">
        <f t="shared" si="16"/>
        <v>1663</v>
      </c>
    </row>
    <row r="1077" spans="1:14" ht="15">
      <c r="A1077" s="23" t="s">
        <v>5069</v>
      </c>
      <c r="B1077" s="532">
        <v>0</v>
      </c>
      <c r="C1077" s="532">
        <v>0</v>
      </c>
      <c r="D1077" s="532">
        <v>0</v>
      </c>
      <c r="E1077" s="532">
        <v>0</v>
      </c>
      <c r="F1077" s="532">
        <v>215</v>
      </c>
      <c r="G1077" s="532">
        <v>231</v>
      </c>
      <c r="H1077" s="532">
        <v>228</v>
      </c>
      <c r="I1077" s="532">
        <v>257</v>
      </c>
      <c r="J1077" s="532">
        <v>220</v>
      </c>
      <c r="K1077" s="532">
        <v>239</v>
      </c>
      <c r="L1077" s="532">
        <v>209</v>
      </c>
      <c r="M1077" s="532">
        <v>195</v>
      </c>
      <c r="N1077" s="435">
        <f t="shared" si="16"/>
        <v>1794</v>
      </c>
    </row>
    <row r="1078" spans="1:14" ht="15">
      <c r="A1078" s="23" t="s">
        <v>5070</v>
      </c>
      <c r="B1078" s="532">
        <v>183</v>
      </c>
      <c r="C1078" s="532">
        <v>227</v>
      </c>
      <c r="D1078" s="532">
        <v>195</v>
      </c>
      <c r="E1078" s="532">
        <v>242</v>
      </c>
      <c r="F1078" s="532">
        <v>0</v>
      </c>
      <c r="G1078" s="532">
        <v>0</v>
      </c>
      <c r="H1078" s="532">
        <v>0</v>
      </c>
      <c r="I1078" s="532">
        <v>0</v>
      </c>
      <c r="J1078" s="532">
        <v>0</v>
      </c>
      <c r="K1078" s="532">
        <v>0</v>
      </c>
      <c r="L1078" s="532">
        <v>0</v>
      </c>
      <c r="M1078" s="532">
        <v>0</v>
      </c>
      <c r="N1078" s="435">
        <f t="shared" si="16"/>
        <v>847</v>
      </c>
    </row>
    <row r="1079" spans="1:14" ht="15">
      <c r="A1079" s="23" t="s">
        <v>5071</v>
      </c>
      <c r="B1079" s="532">
        <v>0</v>
      </c>
      <c r="C1079" s="532">
        <v>0</v>
      </c>
      <c r="D1079" s="532">
        <v>0</v>
      </c>
      <c r="E1079" s="532">
        <v>0</v>
      </c>
      <c r="F1079" s="532">
        <v>0</v>
      </c>
      <c r="G1079" s="532">
        <v>2</v>
      </c>
      <c r="H1079" s="532">
        <v>50</v>
      </c>
      <c r="I1079" s="532">
        <v>91</v>
      </c>
      <c r="J1079" s="532">
        <v>104</v>
      </c>
      <c r="K1079" s="532">
        <v>146</v>
      </c>
      <c r="L1079" s="532">
        <v>206</v>
      </c>
      <c r="M1079" s="532">
        <v>177</v>
      </c>
      <c r="N1079" s="435">
        <f t="shared" si="16"/>
        <v>776</v>
      </c>
    </row>
    <row r="1080" spans="1:14" ht="15">
      <c r="A1080" s="23" t="s">
        <v>5072</v>
      </c>
      <c r="B1080" s="532">
        <v>0</v>
      </c>
      <c r="C1080" s="532">
        <v>0</v>
      </c>
      <c r="D1080" s="532">
        <v>0</v>
      </c>
      <c r="E1080" s="532">
        <v>0</v>
      </c>
      <c r="F1080" s="532">
        <v>2</v>
      </c>
      <c r="G1080" s="532">
        <v>3</v>
      </c>
      <c r="H1080" s="532">
        <v>23</v>
      </c>
      <c r="I1080" s="532">
        <v>43</v>
      </c>
      <c r="J1080" s="532">
        <v>39</v>
      </c>
      <c r="K1080" s="532">
        <v>48</v>
      </c>
      <c r="L1080" s="532">
        <v>108</v>
      </c>
      <c r="M1080" s="532">
        <v>92</v>
      </c>
      <c r="N1080" s="435">
        <f t="shared" si="16"/>
        <v>358</v>
      </c>
    </row>
    <row r="1081" spans="1:14" ht="15">
      <c r="A1081" s="23" t="s">
        <v>5073</v>
      </c>
      <c r="B1081" s="532">
        <v>0</v>
      </c>
      <c r="C1081" s="532">
        <v>0</v>
      </c>
      <c r="D1081" s="532">
        <v>0</v>
      </c>
      <c r="E1081" s="532">
        <v>0</v>
      </c>
      <c r="F1081" s="532">
        <v>3</v>
      </c>
      <c r="G1081" s="532">
        <v>7</v>
      </c>
      <c r="H1081" s="532">
        <v>97</v>
      </c>
      <c r="I1081" s="532">
        <v>113</v>
      </c>
      <c r="J1081" s="532">
        <v>120</v>
      </c>
      <c r="K1081" s="532">
        <v>126</v>
      </c>
      <c r="L1081" s="532">
        <v>159</v>
      </c>
      <c r="M1081" s="532">
        <v>136</v>
      </c>
      <c r="N1081" s="435">
        <f t="shared" si="16"/>
        <v>761</v>
      </c>
    </row>
    <row r="1082" spans="1:14" ht="15">
      <c r="A1082" s="23" t="s">
        <v>5074</v>
      </c>
      <c r="B1082" s="532">
        <v>0</v>
      </c>
      <c r="C1082" s="532">
        <v>0</v>
      </c>
      <c r="D1082" s="532">
        <v>0</v>
      </c>
      <c r="E1082" s="532">
        <v>0</v>
      </c>
      <c r="F1082" s="532">
        <v>261</v>
      </c>
      <c r="G1082" s="532">
        <v>281</v>
      </c>
      <c r="H1082" s="532">
        <v>243</v>
      </c>
      <c r="I1082" s="532">
        <v>280</v>
      </c>
      <c r="J1082" s="532">
        <v>270</v>
      </c>
      <c r="K1082" s="532">
        <v>290</v>
      </c>
      <c r="L1082" s="532">
        <v>262</v>
      </c>
      <c r="M1082" s="532">
        <v>241</v>
      </c>
      <c r="N1082" s="435">
        <f t="shared" si="16"/>
        <v>2128</v>
      </c>
    </row>
    <row r="1083" spans="1:14" ht="15">
      <c r="A1083" s="23" t="s">
        <v>5075</v>
      </c>
      <c r="B1083" s="532">
        <v>77</v>
      </c>
      <c r="C1083" s="532">
        <v>88</v>
      </c>
      <c r="D1083" s="532">
        <v>85</v>
      </c>
      <c r="E1083" s="532">
        <v>77</v>
      </c>
      <c r="F1083" s="532">
        <v>0</v>
      </c>
      <c r="G1083" s="532">
        <v>0</v>
      </c>
      <c r="H1083" s="532">
        <v>0</v>
      </c>
      <c r="I1083" s="532">
        <v>0</v>
      </c>
      <c r="J1083" s="532">
        <v>0</v>
      </c>
      <c r="K1083" s="532">
        <v>0</v>
      </c>
      <c r="L1083" s="532">
        <v>0</v>
      </c>
      <c r="M1083" s="532">
        <v>0</v>
      </c>
      <c r="N1083" s="435">
        <f t="shared" si="16"/>
        <v>327</v>
      </c>
    </row>
    <row r="1084" spans="1:14" ht="15">
      <c r="A1084" s="23" t="s">
        <v>5076</v>
      </c>
      <c r="B1084" s="532">
        <v>95</v>
      </c>
      <c r="C1084" s="532">
        <v>121</v>
      </c>
      <c r="D1084" s="532">
        <v>100</v>
      </c>
      <c r="E1084" s="532">
        <v>131</v>
      </c>
      <c r="F1084" s="532">
        <v>0</v>
      </c>
      <c r="G1084" s="532">
        <v>0</v>
      </c>
      <c r="H1084" s="532">
        <v>0</v>
      </c>
      <c r="I1084" s="532">
        <v>0</v>
      </c>
      <c r="J1084" s="532">
        <v>0</v>
      </c>
      <c r="K1084" s="532">
        <v>0</v>
      </c>
      <c r="L1084" s="532">
        <v>0</v>
      </c>
      <c r="M1084" s="532">
        <v>0</v>
      </c>
      <c r="N1084" s="435">
        <f t="shared" si="16"/>
        <v>447</v>
      </c>
    </row>
    <row r="1085" spans="1:14" ht="15">
      <c r="A1085" s="23" t="s">
        <v>5077</v>
      </c>
      <c r="B1085" s="532">
        <v>77</v>
      </c>
      <c r="C1085" s="532">
        <v>89</v>
      </c>
      <c r="D1085" s="532">
        <v>96</v>
      </c>
      <c r="E1085" s="532">
        <v>65</v>
      </c>
      <c r="F1085" s="532">
        <v>0</v>
      </c>
      <c r="G1085" s="532">
        <v>0</v>
      </c>
      <c r="H1085" s="532">
        <v>0</v>
      </c>
      <c r="I1085" s="532">
        <v>0</v>
      </c>
      <c r="J1085" s="532">
        <v>0</v>
      </c>
      <c r="K1085" s="532">
        <v>0</v>
      </c>
      <c r="L1085" s="532">
        <v>0</v>
      </c>
      <c r="M1085" s="532">
        <v>0</v>
      </c>
      <c r="N1085" s="435">
        <f t="shared" si="16"/>
        <v>327</v>
      </c>
    </row>
    <row r="1086" spans="1:14" ht="15">
      <c r="A1086" s="23" t="s">
        <v>5078</v>
      </c>
      <c r="B1086" s="532">
        <v>0</v>
      </c>
      <c r="C1086" s="532">
        <v>0</v>
      </c>
      <c r="D1086" s="532">
        <v>0</v>
      </c>
      <c r="E1086" s="532">
        <v>0</v>
      </c>
      <c r="F1086" s="532">
        <v>153</v>
      </c>
      <c r="G1086" s="532">
        <v>181</v>
      </c>
      <c r="H1086" s="532">
        <v>170</v>
      </c>
      <c r="I1086" s="532">
        <v>188</v>
      </c>
      <c r="J1086" s="532">
        <v>172</v>
      </c>
      <c r="K1086" s="532">
        <v>190</v>
      </c>
      <c r="L1086" s="532">
        <v>168</v>
      </c>
      <c r="M1086" s="532">
        <v>186</v>
      </c>
      <c r="N1086" s="435">
        <f t="shared" si="16"/>
        <v>1408</v>
      </c>
    </row>
    <row r="1087" spans="1:14" ht="15">
      <c r="A1087" s="23" t="s">
        <v>5079</v>
      </c>
      <c r="B1087" s="532">
        <v>267</v>
      </c>
      <c r="C1087" s="532">
        <v>274</v>
      </c>
      <c r="D1087" s="532">
        <v>251</v>
      </c>
      <c r="E1087" s="532">
        <v>274</v>
      </c>
      <c r="F1087" s="532">
        <v>0</v>
      </c>
      <c r="G1087" s="532">
        <v>0</v>
      </c>
      <c r="H1087" s="532">
        <v>0</v>
      </c>
      <c r="I1087" s="532">
        <v>0</v>
      </c>
      <c r="J1087" s="532">
        <v>0</v>
      </c>
      <c r="K1087" s="532">
        <v>0</v>
      </c>
      <c r="L1087" s="532">
        <v>0</v>
      </c>
      <c r="M1087" s="532">
        <v>0</v>
      </c>
      <c r="N1087" s="435">
        <f t="shared" si="16"/>
        <v>1066</v>
      </c>
    </row>
    <row r="1088" spans="1:14" ht="15">
      <c r="A1088" s="23" t="s">
        <v>5080</v>
      </c>
      <c r="B1088" s="532">
        <v>215</v>
      </c>
      <c r="C1088" s="532">
        <v>238</v>
      </c>
      <c r="D1088" s="532">
        <v>219</v>
      </c>
      <c r="E1088" s="532">
        <v>252</v>
      </c>
      <c r="F1088" s="532">
        <v>0</v>
      </c>
      <c r="G1088" s="532">
        <v>0</v>
      </c>
      <c r="H1088" s="532">
        <v>0</v>
      </c>
      <c r="I1088" s="532">
        <v>0</v>
      </c>
      <c r="J1088" s="532">
        <v>0</v>
      </c>
      <c r="K1088" s="532">
        <v>0</v>
      </c>
      <c r="L1088" s="532">
        <v>0</v>
      </c>
      <c r="M1088" s="532">
        <v>0</v>
      </c>
      <c r="N1088" s="435">
        <f t="shared" si="16"/>
        <v>924</v>
      </c>
    </row>
    <row r="1089" spans="1:14" ht="15">
      <c r="A1089" s="23" t="s">
        <v>5081</v>
      </c>
      <c r="B1089" s="532">
        <v>0</v>
      </c>
      <c r="C1089" s="532">
        <v>0</v>
      </c>
      <c r="D1089" s="532">
        <v>0</v>
      </c>
      <c r="E1089" s="532">
        <v>0</v>
      </c>
      <c r="F1089" s="532">
        <v>223</v>
      </c>
      <c r="G1089" s="532">
        <v>237</v>
      </c>
      <c r="H1089" s="532">
        <v>197</v>
      </c>
      <c r="I1089" s="532">
        <v>233</v>
      </c>
      <c r="J1089" s="532">
        <v>181</v>
      </c>
      <c r="K1089" s="532">
        <v>212</v>
      </c>
      <c r="L1089" s="532">
        <v>192</v>
      </c>
      <c r="M1089" s="532">
        <v>201</v>
      </c>
      <c r="N1089" s="435">
        <f t="shared" si="16"/>
        <v>1676</v>
      </c>
    </row>
    <row r="1090" spans="1:14" ht="15">
      <c r="A1090" s="23" t="s">
        <v>5082</v>
      </c>
      <c r="B1090" s="532">
        <v>0</v>
      </c>
      <c r="C1090" s="532">
        <v>0</v>
      </c>
      <c r="D1090" s="532">
        <v>0</v>
      </c>
      <c r="E1090" s="532">
        <v>0</v>
      </c>
      <c r="F1090" s="532">
        <v>115</v>
      </c>
      <c r="G1090" s="532">
        <v>98</v>
      </c>
      <c r="H1090" s="532">
        <v>119</v>
      </c>
      <c r="I1090" s="532">
        <v>82</v>
      </c>
      <c r="J1090" s="532">
        <v>86</v>
      </c>
      <c r="K1090" s="532">
        <v>116</v>
      </c>
      <c r="L1090" s="532">
        <v>81</v>
      </c>
      <c r="M1090" s="532">
        <v>90</v>
      </c>
      <c r="N1090" s="435">
        <f t="shared" si="16"/>
        <v>787</v>
      </c>
    </row>
    <row r="1091" spans="1:14" ht="15">
      <c r="A1091" s="23" t="s">
        <v>5083</v>
      </c>
      <c r="B1091" s="532">
        <v>65</v>
      </c>
      <c r="C1091" s="532">
        <v>68</v>
      </c>
      <c r="D1091" s="532">
        <v>65</v>
      </c>
      <c r="E1091" s="532">
        <v>46</v>
      </c>
      <c r="F1091" s="532">
        <v>49</v>
      </c>
      <c r="G1091" s="532">
        <v>35</v>
      </c>
      <c r="H1091" s="532">
        <v>42</v>
      </c>
      <c r="I1091" s="532">
        <v>32</v>
      </c>
      <c r="J1091" s="532">
        <v>30</v>
      </c>
      <c r="K1091" s="532">
        <v>33</v>
      </c>
      <c r="L1091" s="532">
        <v>25</v>
      </c>
      <c r="M1091" s="532">
        <v>15</v>
      </c>
      <c r="N1091" s="435">
        <f t="shared" si="16"/>
        <v>505</v>
      </c>
    </row>
    <row r="1092" spans="1:14" ht="15">
      <c r="A1092" s="23" t="s">
        <v>5084</v>
      </c>
      <c r="B1092" s="532">
        <v>46</v>
      </c>
      <c r="C1092" s="532">
        <v>34</v>
      </c>
      <c r="D1092" s="532">
        <v>44</v>
      </c>
      <c r="E1092" s="532">
        <v>31</v>
      </c>
      <c r="F1092" s="532">
        <v>47</v>
      </c>
      <c r="G1092" s="532">
        <v>31</v>
      </c>
      <c r="H1092" s="532">
        <v>45</v>
      </c>
      <c r="I1092" s="532">
        <v>26</v>
      </c>
      <c r="J1092" s="532">
        <v>45</v>
      </c>
      <c r="K1092" s="532">
        <v>21</v>
      </c>
      <c r="L1092" s="532">
        <v>39</v>
      </c>
      <c r="M1092" s="532">
        <v>35</v>
      </c>
      <c r="N1092" s="435">
        <f t="shared" si="16"/>
        <v>444</v>
      </c>
    </row>
    <row r="1093" spans="1:14" ht="15">
      <c r="A1093" s="23" t="s">
        <v>5085</v>
      </c>
      <c r="B1093" s="532">
        <v>148</v>
      </c>
      <c r="C1093" s="532">
        <v>156</v>
      </c>
      <c r="D1093" s="532">
        <v>162</v>
      </c>
      <c r="E1093" s="532">
        <v>177</v>
      </c>
      <c r="F1093" s="532">
        <v>0</v>
      </c>
      <c r="G1093" s="532">
        <v>0</v>
      </c>
      <c r="H1093" s="532">
        <v>0</v>
      </c>
      <c r="I1093" s="532">
        <v>0</v>
      </c>
      <c r="J1093" s="532">
        <v>0</v>
      </c>
      <c r="K1093" s="532">
        <v>0</v>
      </c>
      <c r="L1093" s="532">
        <v>0</v>
      </c>
      <c r="M1093" s="532">
        <v>0</v>
      </c>
      <c r="N1093" s="435">
        <f t="shared" ref="N1093:N1156" si="17">SUM(B1093:M1093)</f>
        <v>643</v>
      </c>
    </row>
    <row r="1094" spans="1:14" ht="15">
      <c r="A1094" s="23" t="s">
        <v>5086</v>
      </c>
      <c r="B1094" s="532">
        <v>0</v>
      </c>
      <c r="C1094" s="532">
        <v>0</v>
      </c>
      <c r="D1094" s="532">
        <v>0</v>
      </c>
      <c r="E1094" s="532">
        <v>0</v>
      </c>
      <c r="F1094" s="532">
        <v>152</v>
      </c>
      <c r="G1094" s="532">
        <v>166</v>
      </c>
      <c r="H1094" s="532">
        <v>161</v>
      </c>
      <c r="I1094" s="532">
        <v>157</v>
      </c>
      <c r="J1094" s="532">
        <v>155</v>
      </c>
      <c r="K1094" s="532">
        <v>134</v>
      </c>
      <c r="L1094" s="532">
        <v>134</v>
      </c>
      <c r="M1094" s="532">
        <v>161</v>
      </c>
      <c r="N1094" s="435">
        <f t="shared" si="17"/>
        <v>1220</v>
      </c>
    </row>
    <row r="1095" spans="1:14" ht="15">
      <c r="A1095" s="23" t="s">
        <v>5087</v>
      </c>
      <c r="B1095" s="532">
        <v>0</v>
      </c>
      <c r="C1095" s="532">
        <v>0</v>
      </c>
      <c r="D1095" s="532">
        <v>0</v>
      </c>
      <c r="E1095" s="532">
        <v>0</v>
      </c>
      <c r="F1095" s="532">
        <v>179</v>
      </c>
      <c r="G1095" s="532">
        <v>178</v>
      </c>
      <c r="H1095" s="532">
        <v>146</v>
      </c>
      <c r="I1095" s="532">
        <v>159</v>
      </c>
      <c r="J1095" s="532">
        <v>151</v>
      </c>
      <c r="K1095" s="532">
        <v>139</v>
      </c>
      <c r="L1095" s="532">
        <v>163</v>
      </c>
      <c r="M1095" s="532">
        <v>147</v>
      </c>
      <c r="N1095" s="435">
        <f t="shared" si="17"/>
        <v>1262</v>
      </c>
    </row>
    <row r="1096" spans="1:14" ht="15">
      <c r="A1096" s="23" t="s">
        <v>5088</v>
      </c>
      <c r="B1096" s="532">
        <v>152</v>
      </c>
      <c r="C1096" s="532">
        <v>175</v>
      </c>
      <c r="D1096" s="532">
        <v>154</v>
      </c>
      <c r="E1096" s="532">
        <v>176</v>
      </c>
      <c r="F1096" s="532">
        <v>0</v>
      </c>
      <c r="G1096" s="532">
        <v>0</v>
      </c>
      <c r="H1096" s="532">
        <v>0</v>
      </c>
      <c r="I1096" s="532">
        <v>0</v>
      </c>
      <c r="J1096" s="532">
        <v>0</v>
      </c>
      <c r="K1096" s="532">
        <v>0</v>
      </c>
      <c r="L1096" s="532">
        <v>0</v>
      </c>
      <c r="M1096" s="532">
        <v>0</v>
      </c>
      <c r="N1096" s="435">
        <f t="shared" si="17"/>
        <v>657</v>
      </c>
    </row>
    <row r="1097" spans="1:14" ht="15">
      <c r="A1097" s="23" t="s">
        <v>5089</v>
      </c>
      <c r="B1097" s="532">
        <v>99</v>
      </c>
      <c r="C1097" s="532">
        <v>110</v>
      </c>
      <c r="D1097" s="532">
        <v>96</v>
      </c>
      <c r="E1097" s="532">
        <v>89</v>
      </c>
      <c r="F1097" s="532">
        <v>120</v>
      </c>
      <c r="G1097" s="532">
        <v>112</v>
      </c>
      <c r="H1097" s="532">
        <v>103</v>
      </c>
      <c r="I1097" s="532">
        <v>109</v>
      </c>
      <c r="J1097" s="532">
        <v>94</v>
      </c>
      <c r="K1097" s="532">
        <v>72</v>
      </c>
      <c r="L1097" s="532">
        <v>111</v>
      </c>
      <c r="M1097" s="532">
        <v>90</v>
      </c>
      <c r="N1097" s="435">
        <f t="shared" si="17"/>
        <v>1205</v>
      </c>
    </row>
    <row r="1098" spans="1:14" ht="15">
      <c r="A1098" s="23" t="s">
        <v>5090</v>
      </c>
      <c r="B1098" s="532">
        <v>0</v>
      </c>
      <c r="C1098" s="532">
        <v>0</v>
      </c>
      <c r="D1098" s="532">
        <v>0</v>
      </c>
      <c r="E1098" s="532">
        <v>0</v>
      </c>
      <c r="F1098" s="532">
        <v>225</v>
      </c>
      <c r="G1098" s="532">
        <v>219</v>
      </c>
      <c r="H1098" s="532">
        <v>194</v>
      </c>
      <c r="I1098" s="532">
        <v>191</v>
      </c>
      <c r="J1098" s="532">
        <v>190</v>
      </c>
      <c r="K1098" s="532">
        <v>195</v>
      </c>
      <c r="L1098" s="532">
        <v>177</v>
      </c>
      <c r="M1098" s="532">
        <v>174</v>
      </c>
      <c r="N1098" s="435">
        <f t="shared" si="17"/>
        <v>1565</v>
      </c>
    </row>
    <row r="1099" spans="1:14" ht="15">
      <c r="A1099" s="23" t="s">
        <v>5091</v>
      </c>
      <c r="B1099" s="532">
        <v>217</v>
      </c>
      <c r="C1099" s="532">
        <v>214</v>
      </c>
      <c r="D1099" s="532">
        <v>193</v>
      </c>
      <c r="E1099" s="532">
        <v>203</v>
      </c>
      <c r="F1099" s="532">
        <v>1</v>
      </c>
      <c r="G1099" s="532">
        <v>0</v>
      </c>
      <c r="H1099" s="532">
        <v>0</v>
      </c>
      <c r="I1099" s="532">
        <v>0</v>
      </c>
      <c r="J1099" s="532">
        <v>0</v>
      </c>
      <c r="K1099" s="532">
        <v>0</v>
      </c>
      <c r="L1099" s="532">
        <v>0</v>
      </c>
      <c r="M1099" s="532">
        <v>0</v>
      </c>
      <c r="N1099" s="435">
        <f t="shared" si="17"/>
        <v>828</v>
      </c>
    </row>
    <row r="1100" spans="1:14" ht="15">
      <c r="A1100" s="23" t="s">
        <v>5092</v>
      </c>
      <c r="B1100" s="532">
        <v>155</v>
      </c>
      <c r="C1100" s="532">
        <v>144</v>
      </c>
      <c r="D1100" s="532">
        <v>152</v>
      </c>
      <c r="E1100" s="532">
        <v>134</v>
      </c>
      <c r="F1100" s="532">
        <v>0</v>
      </c>
      <c r="G1100" s="532">
        <v>0</v>
      </c>
      <c r="H1100" s="532">
        <v>0</v>
      </c>
      <c r="I1100" s="532">
        <v>0</v>
      </c>
      <c r="J1100" s="532">
        <v>0</v>
      </c>
      <c r="K1100" s="532">
        <v>0</v>
      </c>
      <c r="L1100" s="532">
        <v>0</v>
      </c>
      <c r="M1100" s="532">
        <v>0</v>
      </c>
      <c r="N1100" s="435">
        <f t="shared" si="17"/>
        <v>585</v>
      </c>
    </row>
    <row r="1101" spans="1:14" ht="15">
      <c r="A1101" s="23" t="s">
        <v>5093</v>
      </c>
      <c r="B1101" s="532">
        <v>0</v>
      </c>
      <c r="C1101" s="532">
        <v>0</v>
      </c>
      <c r="D1101" s="532">
        <v>0</v>
      </c>
      <c r="E1101" s="532">
        <v>0</v>
      </c>
      <c r="F1101" s="532">
        <v>182</v>
      </c>
      <c r="G1101" s="532">
        <v>208</v>
      </c>
      <c r="H1101" s="532">
        <v>150</v>
      </c>
      <c r="I1101" s="532">
        <v>174</v>
      </c>
      <c r="J1101" s="532">
        <v>159</v>
      </c>
      <c r="K1101" s="532">
        <v>137</v>
      </c>
      <c r="L1101" s="532">
        <v>165</v>
      </c>
      <c r="M1101" s="532">
        <v>148</v>
      </c>
      <c r="N1101" s="435">
        <f t="shared" si="17"/>
        <v>1323</v>
      </c>
    </row>
    <row r="1102" spans="1:14" ht="15">
      <c r="A1102" s="23" t="s">
        <v>5094</v>
      </c>
      <c r="B1102" s="532">
        <v>131</v>
      </c>
      <c r="C1102" s="532">
        <v>130</v>
      </c>
      <c r="D1102" s="532">
        <v>113</v>
      </c>
      <c r="E1102" s="532">
        <v>136</v>
      </c>
      <c r="F1102" s="532">
        <v>0</v>
      </c>
      <c r="G1102" s="532">
        <v>0</v>
      </c>
      <c r="H1102" s="532">
        <v>0</v>
      </c>
      <c r="I1102" s="532">
        <v>0</v>
      </c>
      <c r="J1102" s="532">
        <v>0</v>
      </c>
      <c r="K1102" s="532">
        <v>0</v>
      </c>
      <c r="L1102" s="532">
        <v>0</v>
      </c>
      <c r="M1102" s="532">
        <v>0</v>
      </c>
      <c r="N1102" s="435">
        <f t="shared" si="17"/>
        <v>510</v>
      </c>
    </row>
    <row r="1103" spans="1:14" ht="15">
      <c r="A1103" s="23" t="s">
        <v>5095</v>
      </c>
      <c r="B1103" s="532">
        <v>0</v>
      </c>
      <c r="C1103" s="532">
        <v>0</v>
      </c>
      <c r="D1103" s="532">
        <v>0</v>
      </c>
      <c r="E1103" s="532">
        <v>0</v>
      </c>
      <c r="F1103" s="532">
        <v>141</v>
      </c>
      <c r="G1103" s="532">
        <v>156</v>
      </c>
      <c r="H1103" s="532">
        <v>147</v>
      </c>
      <c r="I1103" s="532">
        <v>145</v>
      </c>
      <c r="J1103" s="532">
        <v>135</v>
      </c>
      <c r="K1103" s="532">
        <v>124</v>
      </c>
      <c r="L1103" s="532">
        <v>127</v>
      </c>
      <c r="M1103" s="532">
        <v>126</v>
      </c>
      <c r="N1103" s="435">
        <f t="shared" si="17"/>
        <v>1101</v>
      </c>
    </row>
    <row r="1104" spans="1:14" ht="15">
      <c r="A1104" s="23" t="s">
        <v>5096</v>
      </c>
      <c r="B1104" s="532">
        <v>144</v>
      </c>
      <c r="C1104" s="532">
        <v>148</v>
      </c>
      <c r="D1104" s="532">
        <v>134</v>
      </c>
      <c r="E1104" s="532">
        <v>134</v>
      </c>
      <c r="F1104" s="532">
        <v>0</v>
      </c>
      <c r="G1104" s="532">
        <v>0</v>
      </c>
      <c r="H1104" s="532">
        <v>0</v>
      </c>
      <c r="I1104" s="532">
        <v>0</v>
      </c>
      <c r="J1104" s="532">
        <v>0</v>
      </c>
      <c r="K1104" s="532">
        <v>0</v>
      </c>
      <c r="L1104" s="532">
        <v>0</v>
      </c>
      <c r="M1104" s="532">
        <v>0</v>
      </c>
      <c r="N1104" s="435">
        <f t="shared" si="17"/>
        <v>560</v>
      </c>
    </row>
    <row r="1105" spans="1:14" ht="15">
      <c r="A1105" s="23" t="s">
        <v>5097</v>
      </c>
      <c r="B1105" s="532">
        <v>0</v>
      </c>
      <c r="C1105" s="532">
        <v>0</v>
      </c>
      <c r="D1105" s="532">
        <v>0</v>
      </c>
      <c r="E1105" s="532">
        <v>0</v>
      </c>
      <c r="F1105" s="532">
        <v>251</v>
      </c>
      <c r="G1105" s="532">
        <v>280</v>
      </c>
      <c r="H1105" s="532">
        <v>257</v>
      </c>
      <c r="I1105" s="532">
        <v>249</v>
      </c>
      <c r="J1105" s="532">
        <v>259</v>
      </c>
      <c r="K1105" s="532">
        <v>248</v>
      </c>
      <c r="L1105" s="532">
        <v>267</v>
      </c>
      <c r="M1105" s="532">
        <v>240</v>
      </c>
      <c r="N1105" s="435">
        <f t="shared" si="17"/>
        <v>2051</v>
      </c>
    </row>
    <row r="1106" spans="1:14" ht="15">
      <c r="A1106" s="23" t="s">
        <v>5098</v>
      </c>
      <c r="B1106" s="532">
        <v>123</v>
      </c>
      <c r="C1106" s="532">
        <v>121</v>
      </c>
      <c r="D1106" s="532">
        <v>123</v>
      </c>
      <c r="E1106" s="532">
        <v>128</v>
      </c>
      <c r="F1106" s="532">
        <v>0</v>
      </c>
      <c r="G1106" s="532">
        <v>0</v>
      </c>
      <c r="H1106" s="532">
        <v>0</v>
      </c>
      <c r="I1106" s="532">
        <v>0</v>
      </c>
      <c r="J1106" s="532">
        <v>0</v>
      </c>
      <c r="K1106" s="532">
        <v>0</v>
      </c>
      <c r="L1106" s="532">
        <v>0</v>
      </c>
      <c r="M1106" s="532">
        <v>0</v>
      </c>
      <c r="N1106" s="435">
        <f t="shared" si="17"/>
        <v>495</v>
      </c>
    </row>
    <row r="1107" spans="1:14" ht="15">
      <c r="A1107" s="23" t="s">
        <v>5099</v>
      </c>
      <c r="B1107" s="532">
        <v>0</v>
      </c>
      <c r="C1107" s="532">
        <v>0</v>
      </c>
      <c r="D1107" s="532">
        <v>0</v>
      </c>
      <c r="E1107" s="532">
        <v>0</v>
      </c>
      <c r="F1107" s="532">
        <v>187</v>
      </c>
      <c r="G1107" s="532">
        <v>179</v>
      </c>
      <c r="H1107" s="532">
        <v>141</v>
      </c>
      <c r="I1107" s="532">
        <v>150</v>
      </c>
      <c r="J1107" s="532">
        <v>158</v>
      </c>
      <c r="K1107" s="532">
        <v>165</v>
      </c>
      <c r="L1107" s="532">
        <v>165</v>
      </c>
      <c r="M1107" s="532">
        <v>175</v>
      </c>
      <c r="N1107" s="435">
        <f t="shared" si="17"/>
        <v>1320</v>
      </c>
    </row>
    <row r="1108" spans="1:14" ht="15">
      <c r="A1108" s="23" t="s">
        <v>5100</v>
      </c>
      <c r="B1108" s="532">
        <v>160</v>
      </c>
      <c r="C1108" s="532">
        <v>153</v>
      </c>
      <c r="D1108" s="532">
        <v>167</v>
      </c>
      <c r="E1108" s="532">
        <v>186</v>
      </c>
      <c r="F1108" s="532">
        <v>0</v>
      </c>
      <c r="G1108" s="532">
        <v>0</v>
      </c>
      <c r="H1108" s="532">
        <v>0</v>
      </c>
      <c r="I1108" s="532">
        <v>0</v>
      </c>
      <c r="J1108" s="532">
        <v>0</v>
      </c>
      <c r="K1108" s="532">
        <v>0</v>
      </c>
      <c r="L1108" s="532">
        <v>0</v>
      </c>
      <c r="M1108" s="532">
        <v>0</v>
      </c>
      <c r="N1108" s="435">
        <f t="shared" si="17"/>
        <v>666</v>
      </c>
    </row>
    <row r="1109" spans="1:14" ht="15">
      <c r="A1109" s="23" t="s">
        <v>5101</v>
      </c>
      <c r="B1109" s="532">
        <v>160</v>
      </c>
      <c r="C1109" s="532">
        <v>163</v>
      </c>
      <c r="D1109" s="532">
        <v>154</v>
      </c>
      <c r="E1109" s="532">
        <v>159</v>
      </c>
      <c r="F1109" s="532">
        <v>0</v>
      </c>
      <c r="G1109" s="532">
        <v>0</v>
      </c>
      <c r="H1109" s="532">
        <v>0</v>
      </c>
      <c r="I1109" s="532">
        <v>0</v>
      </c>
      <c r="J1109" s="532">
        <v>0</v>
      </c>
      <c r="K1109" s="532">
        <v>0</v>
      </c>
      <c r="L1109" s="532">
        <v>0</v>
      </c>
      <c r="M1109" s="532">
        <v>0</v>
      </c>
      <c r="N1109" s="435">
        <f t="shared" si="17"/>
        <v>636</v>
      </c>
    </row>
    <row r="1110" spans="1:14" ht="15">
      <c r="A1110" s="23" t="s">
        <v>5102</v>
      </c>
      <c r="B1110" s="532">
        <v>136</v>
      </c>
      <c r="C1110" s="532">
        <v>140</v>
      </c>
      <c r="D1110" s="532">
        <v>146</v>
      </c>
      <c r="E1110" s="532">
        <v>143</v>
      </c>
      <c r="F1110" s="532">
        <v>0</v>
      </c>
      <c r="G1110" s="532">
        <v>0</v>
      </c>
      <c r="H1110" s="532">
        <v>0</v>
      </c>
      <c r="I1110" s="532">
        <v>0</v>
      </c>
      <c r="J1110" s="532">
        <v>0</v>
      </c>
      <c r="K1110" s="532">
        <v>0</v>
      </c>
      <c r="L1110" s="532">
        <v>0</v>
      </c>
      <c r="M1110" s="532">
        <v>0</v>
      </c>
      <c r="N1110" s="435">
        <f t="shared" si="17"/>
        <v>565</v>
      </c>
    </row>
    <row r="1111" spans="1:14" ht="15">
      <c r="A1111" s="23" t="s">
        <v>5103</v>
      </c>
      <c r="B1111" s="532">
        <v>0</v>
      </c>
      <c r="C1111" s="532">
        <v>0</v>
      </c>
      <c r="D1111" s="532">
        <v>0</v>
      </c>
      <c r="E1111" s="532">
        <v>0</v>
      </c>
      <c r="F1111" s="532">
        <v>154</v>
      </c>
      <c r="G1111" s="532">
        <v>138</v>
      </c>
      <c r="H1111" s="532">
        <v>148</v>
      </c>
      <c r="I1111" s="532">
        <v>174</v>
      </c>
      <c r="J1111" s="532">
        <v>162</v>
      </c>
      <c r="K1111" s="532">
        <v>162</v>
      </c>
      <c r="L1111" s="532">
        <v>123</v>
      </c>
      <c r="M1111" s="532">
        <v>157</v>
      </c>
      <c r="N1111" s="435">
        <f t="shared" si="17"/>
        <v>1218</v>
      </c>
    </row>
    <row r="1112" spans="1:14" ht="15">
      <c r="A1112" s="23" t="s">
        <v>5104</v>
      </c>
      <c r="B1112" s="532">
        <v>133</v>
      </c>
      <c r="C1112" s="532">
        <v>155</v>
      </c>
      <c r="D1112" s="532">
        <v>173</v>
      </c>
      <c r="E1112" s="532">
        <v>163</v>
      </c>
      <c r="F1112" s="532">
        <v>0</v>
      </c>
      <c r="G1112" s="532">
        <v>0</v>
      </c>
      <c r="H1112" s="532">
        <v>0</v>
      </c>
      <c r="I1112" s="532">
        <v>0</v>
      </c>
      <c r="J1112" s="532">
        <v>0</v>
      </c>
      <c r="K1112" s="532">
        <v>0</v>
      </c>
      <c r="L1112" s="532">
        <v>0</v>
      </c>
      <c r="M1112" s="532">
        <v>0</v>
      </c>
      <c r="N1112" s="435">
        <f t="shared" si="17"/>
        <v>624</v>
      </c>
    </row>
    <row r="1113" spans="1:14" ht="15">
      <c r="A1113" s="23" t="s">
        <v>5105</v>
      </c>
      <c r="B1113" s="532">
        <v>0</v>
      </c>
      <c r="C1113" s="532">
        <v>0</v>
      </c>
      <c r="D1113" s="532">
        <v>0</v>
      </c>
      <c r="E1113" s="532">
        <v>0</v>
      </c>
      <c r="F1113" s="532">
        <v>150</v>
      </c>
      <c r="G1113" s="532">
        <v>165</v>
      </c>
      <c r="H1113" s="532">
        <v>173</v>
      </c>
      <c r="I1113" s="532">
        <v>163</v>
      </c>
      <c r="J1113" s="532">
        <v>134</v>
      </c>
      <c r="K1113" s="532">
        <v>172</v>
      </c>
      <c r="L1113" s="532">
        <v>179</v>
      </c>
      <c r="M1113" s="532">
        <v>184</v>
      </c>
      <c r="N1113" s="435">
        <f t="shared" si="17"/>
        <v>1320</v>
      </c>
    </row>
    <row r="1114" spans="1:14" ht="15">
      <c r="A1114" s="23" t="s">
        <v>5106</v>
      </c>
      <c r="B1114" s="532">
        <v>0</v>
      </c>
      <c r="C1114" s="532">
        <v>0</v>
      </c>
      <c r="D1114" s="532">
        <v>0</v>
      </c>
      <c r="E1114" s="532">
        <v>0</v>
      </c>
      <c r="F1114" s="532">
        <v>155</v>
      </c>
      <c r="G1114" s="532">
        <v>160</v>
      </c>
      <c r="H1114" s="532">
        <v>158</v>
      </c>
      <c r="I1114" s="532">
        <v>163</v>
      </c>
      <c r="J1114" s="532">
        <v>143</v>
      </c>
      <c r="K1114" s="532">
        <v>166</v>
      </c>
      <c r="L1114" s="532">
        <v>156</v>
      </c>
      <c r="M1114" s="532">
        <v>165</v>
      </c>
      <c r="N1114" s="435">
        <f t="shared" si="17"/>
        <v>1266</v>
      </c>
    </row>
    <row r="1115" spans="1:14" ht="15">
      <c r="A1115" s="23" t="s">
        <v>5107</v>
      </c>
      <c r="B1115" s="532">
        <v>26</v>
      </c>
      <c r="C1115" s="532">
        <v>36</v>
      </c>
      <c r="D1115" s="532">
        <v>70</v>
      </c>
      <c r="E1115" s="532">
        <v>59</v>
      </c>
      <c r="F1115" s="532">
        <v>84</v>
      </c>
      <c r="G1115" s="532">
        <v>85</v>
      </c>
      <c r="H1115" s="532">
        <v>78</v>
      </c>
      <c r="I1115" s="532">
        <v>97</v>
      </c>
      <c r="J1115" s="532">
        <v>99</v>
      </c>
      <c r="K1115" s="532">
        <v>83</v>
      </c>
      <c r="L1115" s="532">
        <v>101</v>
      </c>
      <c r="M1115" s="532">
        <v>67</v>
      </c>
      <c r="N1115" s="435">
        <f t="shared" si="17"/>
        <v>885</v>
      </c>
    </row>
    <row r="1116" spans="1:14" ht="15">
      <c r="A1116" s="23" t="s">
        <v>5108</v>
      </c>
      <c r="B1116" s="532">
        <v>21</v>
      </c>
      <c r="C1116" s="532">
        <v>20</v>
      </c>
      <c r="D1116" s="532">
        <v>21</v>
      </c>
      <c r="E1116" s="532">
        <v>23</v>
      </c>
      <c r="F1116" s="532">
        <v>0</v>
      </c>
      <c r="G1116" s="532">
        <v>0</v>
      </c>
      <c r="H1116" s="532">
        <v>0</v>
      </c>
      <c r="I1116" s="532">
        <v>0</v>
      </c>
      <c r="J1116" s="532">
        <v>0</v>
      </c>
      <c r="K1116" s="532">
        <v>0</v>
      </c>
      <c r="L1116" s="532">
        <v>0</v>
      </c>
      <c r="M1116" s="532">
        <v>0</v>
      </c>
      <c r="N1116" s="435">
        <f t="shared" si="17"/>
        <v>85</v>
      </c>
    </row>
    <row r="1117" spans="1:14" ht="15">
      <c r="A1117" s="23" t="s">
        <v>5109</v>
      </c>
      <c r="B1117" s="532">
        <v>0</v>
      </c>
      <c r="C1117" s="532">
        <v>0</v>
      </c>
      <c r="D1117" s="532">
        <v>0</v>
      </c>
      <c r="E1117" s="532">
        <v>0</v>
      </c>
      <c r="F1117" s="532">
        <v>126</v>
      </c>
      <c r="G1117" s="532">
        <v>150</v>
      </c>
      <c r="H1117" s="532">
        <v>138</v>
      </c>
      <c r="I1117" s="532">
        <v>158</v>
      </c>
      <c r="J1117" s="532">
        <v>115</v>
      </c>
      <c r="K1117" s="532">
        <v>111</v>
      </c>
      <c r="L1117" s="532">
        <v>66</v>
      </c>
      <c r="M1117" s="532">
        <v>73</v>
      </c>
      <c r="N1117" s="435">
        <f t="shared" si="17"/>
        <v>937</v>
      </c>
    </row>
    <row r="1118" spans="1:14" ht="15">
      <c r="A1118" s="23" t="s">
        <v>10806</v>
      </c>
      <c r="B1118" s="532">
        <v>46</v>
      </c>
      <c r="C1118" s="532">
        <v>73</v>
      </c>
      <c r="D1118" s="532">
        <v>53</v>
      </c>
      <c r="E1118" s="532">
        <v>52</v>
      </c>
      <c r="F1118" s="532">
        <v>0</v>
      </c>
      <c r="G1118" s="532">
        <v>0</v>
      </c>
      <c r="H1118" s="532">
        <v>0</v>
      </c>
      <c r="I1118" s="532">
        <v>0</v>
      </c>
      <c r="J1118" s="532">
        <v>0</v>
      </c>
      <c r="K1118" s="532">
        <v>0</v>
      </c>
      <c r="L1118" s="532">
        <v>0</v>
      </c>
      <c r="M1118" s="532">
        <v>0</v>
      </c>
      <c r="N1118" s="435">
        <f t="shared" si="17"/>
        <v>224</v>
      </c>
    </row>
    <row r="1119" spans="1:14" ht="15">
      <c r="A1119" s="23" t="s">
        <v>10805</v>
      </c>
      <c r="B1119" s="532">
        <v>33</v>
      </c>
      <c r="C1119" s="532">
        <v>26</v>
      </c>
      <c r="D1119" s="532">
        <v>50</v>
      </c>
      <c r="E1119" s="532">
        <v>35</v>
      </c>
      <c r="F1119" s="532">
        <v>114</v>
      </c>
      <c r="G1119" s="532">
        <v>98</v>
      </c>
      <c r="H1119" s="532">
        <v>87</v>
      </c>
      <c r="I1119" s="532">
        <v>61</v>
      </c>
      <c r="J1119" s="532">
        <v>60</v>
      </c>
      <c r="K1119" s="532">
        <v>58</v>
      </c>
      <c r="L1119" s="532">
        <v>64</v>
      </c>
      <c r="M1119" s="532">
        <v>46</v>
      </c>
      <c r="N1119" s="435">
        <f t="shared" si="17"/>
        <v>732</v>
      </c>
    </row>
    <row r="1120" spans="1:14" ht="15">
      <c r="A1120" s="23" t="s">
        <v>5110</v>
      </c>
      <c r="B1120" s="532">
        <v>0</v>
      </c>
      <c r="C1120" s="532">
        <v>0</v>
      </c>
      <c r="D1120" s="532">
        <v>0</v>
      </c>
      <c r="E1120" s="532">
        <v>0</v>
      </c>
      <c r="F1120" s="532">
        <v>109</v>
      </c>
      <c r="G1120" s="532">
        <v>127</v>
      </c>
      <c r="H1120" s="532">
        <v>138</v>
      </c>
      <c r="I1120" s="532">
        <v>136</v>
      </c>
      <c r="J1120" s="532">
        <v>109</v>
      </c>
      <c r="K1120" s="532">
        <v>137</v>
      </c>
      <c r="L1120" s="532">
        <v>115</v>
      </c>
      <c r="M1120" s="532">
        <v>108</v>
      </c>
      <c r="N1120" s="435">
        <f t="shared" si="17"/>
        <v>979</v>
      </c>
    </row>
    <row r="1121" spans="1:14" ht="15">
      <c r="A1121" s="23" t="s">
        <v>5111</v>
      </c>
      <c r="B1121" s="532">
        <v>116</v>
      </c>
      <c r="C1121" s="532">
        <v>126</v>
      </c>
      <c r="D1121" s="532">
        <v>117</v>
      </c>
      <c r="E1121" s="532">
        <v>141</v>
      </c>
      <c r="F1121" s="532">
        <v>0</v>
      </c>
      <c r="G1121" s="532">
        <v>0</v>
      </c>
      <c r="H1121" s="532">
        <v>0</v>
      </c>
      <c r="I1121" s="532">
        <v>0</v>
      </c>
      <c r="J1121" s="532">
        <v>0</v>
      </c>
      <c r="K1121" s="532">
        <v>0</v>
      </c>
      <c r="L1121" s="532">
        <v>0</v>
      </c>
      <c r="M1121" s="532">
        <v>0</v>
      </c>
      <c r="N1121" s="435">
        <f t="shared" si="17"/>
        <v>500</v>
      </c>
    </row>
    <row r="1122" spans="1:14" ht="15">
      <c r="A1122" s="23" t="s">
        <v>5112</v>
      </c>
      <c r="B1122" s="532">
        <v>0</v>
      </c>
      <c r="C1122" s="532">
        <v>0</v>
      </c>
      <c r="D1122" s="532">
        <v>0</v>
      </c>
      <c r="E1122" s="532">
        <v>0</v>
      </c>
      <c r="F1122" s="532">
        <v>0</v>
      </c>
      <c r="G1122" s="532">
        <v>0</v>
      </c>
      <c r="H1122" s="532">
        <v>2</v>
      </c>
      <c r="I1122" s="532">
        <v>4</v>
      </c>
      <c r="J1122" s="532">
        <v>2</v>
      </c>
      <c r="K1122" s="532">
        <v>1</v>
      </c>
      <c r="L1122" s="532">
        <v>4</v>
      </c>
      <c r="M1122" s="532">
        <v>9</v>
      </c>
      <c r="N1122" s="435">
        <f t="shared" si="17"/>
        <v>22</v>
      </c>
    </row>
    <row r="1123" spans="1:14" ht="15">
      <c r="A1123" s="23" t="s">
        <v>5113</v>
      </c>
      <c r="B1123" s="532">
        <v>0</v>
      </c>
      <c r="C1123" s="532">
        <v>0</v>
      </c>
      <c r="D1123" s="532">
        <v>0</v>
      </c>
      <c r="E1123" s="532">
        <v>0</v>
      </c>
      <c r="F1123" s="532">
        <v>0</v>
      </c>
      <c r="G1123" s="532">
        <v>0</v>
      </c>
      <c r="H1123" s="532">
        <v>47</v>
      </c>
      <c r="I1123" s="532">
        <v>28</v>
      </c>
      <c r="J1123" s="532">
        <v>89</v>
      </c>
      <c r="K1123" s="532">
        <v>69</v>
      </c>
      <c r="L1123" s="532">
        <v>128</v>
      </c>
      <c r="M1123" s="532">
        <v>127</v>
      </c>
      <c r="N1123" s="435">
        <f t="shared" si="17"/>
        <v>488</v>
      </c>
    </row>
    <row r="1124" spans="1:14" ht="15">
      <c r="A1124" s="23" t="s">
        <v>5114</v>
      </c>
      <c r="B1124" s="532">
        <v>0</v>
      </c>
      <c r="C1124" s="532">
        <v>0</v>
      </c>
      <c r="D1124" s="532">
        <v>0</v>
      </c>
      <c r="E1124" s="532">
        <v>0</v>
      </c>
      <c r="F1124" s="532">
        <v>0</v>
      </c>
      <c r="G1124" s="532">
        <v>1</v>
      </c>
      <c r="H1124" s="532">
        <v>14</v>
      </c>
      <c r="I1124" s="532">
        <v>21</v>
      </c>
      <c r="J1124" s="532">
        <v>38</v>
      </c>
      <c r="K1124" s="532">
        <v>91</v>
      </c>
      <c r="L1124" s="532">
        <v>139</v>
      </c>
      <c r="M1124" s="532">
        <v>118</v>
      </c>
      <c r="N1124" s="435">
        <f t="shared" si="17"/>
        <v>422</v>
      </c>
    </row>
    <row r="1125" spans="1:14" ht="15">
      <c r="A1125" s="23" t="s">
        <v>5115</v>
      </c>
      <c r="B1125" s="532">
        <v>111</v>
      </c>
      <c r="C1125" s="532">
        <v>132</v>
      </c>
      <c r="D1125" s="532">
        <v>107</v>
      </c>
      <c r="E1125" s="532">
        <v>117</v>
      </c>
      <c r="F1125" s="532">
        <v>0</v>
      </c>
      <c r="G1125" s="532">
        <v>0</v>
      </c>
      <c r="H1125" s="532">
        <v>0</v>
      </c>
      <c r="I1125" s="532">
        <v>0</v>
      </c>
      <c r="J1125" s="532">
        <v>0</v>
      </c>
      <c r="K1125" s="532">
        <v>0</v>
      </c>
      <c r="L1125" s="532">
        <v>0</v>
      </c>
      <c r="M1125" s="532">
        <v>0</v>
      </c>
      <c r="N1125" s="435">
        <f t="shared" si="17"/>
        <v>467</v>
      </c>
    </row>
    <row r="1126" spans="1:14" ht="15">
      <c r="A1126" s="23" t="s">
        <v>5116</v>
      </c>
      <c r="B1126" s="532">
        <v>0</v>
      </c>
      <c r="C1126" s="532">
        <v>0</v>
      </c>
      <c r="D1126" s="532">
        <v>0</v>
      </c>
      <c r="E1126" s="532">
        <v>0</v>
      </c>
      <c r="F1126" s="532">
        <v>202</v>
      </c>
      <c r="G1126" s="532">
        <v>212</v>
      </c>
      <c r="H1126" s="532">
        <v>205</v>
      </c>
      <c r="I1126" s="532">
        <v>197</v>
      </c>
      <c r="J1126" s="532">
        <v>188</v>
      </c>
      <c r="K1126" s="532">
        <v>194</v>
      </c>
      <c r="L1126" s="532">
        <v>189</v>
      </c>
      <c r="M1126" s="532">
        <v>180</v>
      </c>
      <c r="N1126" s="435">
        <f t="shared" si="17"/>
        <v>1567</v>
      </c>
    </row>
    <row r="1127" spans="1:14" ht="15">
      <c r="A1127" s="23" t="s">
        <v>5117</v>
      </c>
      <c r="B1127" s="532">
        <v>190</v>
      </c>
      <c r="C1127" s="532">
        <v>205</v>
      </c>
      <c r="D1127" s="532">
        <v>210</v>
      </c>
      <c r="E1127" s="532">
        <v>214</v>
      </c>
      <c r="F1127" s="532">
        <v>0</v>
      </c>
      <c r="G1127" s="532">
        <v>0</v>
      </c>
      <c r="H1127" s="532">
        <v>0</v>
      </c>
      <c r="I1127" s="532">
        <v>0</v>
      </c>
      <c r="J1127" s="532">
        <v>0</v>
      </c>
      <c r="K1127" s="532">
        <v>0</v>
      </c>
      <c r="L1127" s="532">
        <v>0</v>
      </c>
      <c r="M1127" s="532">
        <v>0</v>
      </c>
      <c r="N1127" s="435">
        <f t="shared" si="17"/>
        <v>819</v>
      </c>
    </row>
    <row r="1128" spans="1:14" ht="15">
      <c r="A1128" s="23" t="s">
        <v>5118</v>
      </c>
      <c r="B1128" s="532">
        <v>228</v>
      </c>
      <c r="C1128" s="532">
        <v>211</v>
      </c>
      <c r="D1128" s="532">
        <v>224</v>
      </c>
      <c r="E1128" s="532">
        <v>209</v>
      </c>
      <c r="F1128" s="532">
        <v>0</v>
      </c>
      <c r="G1128" s="532">
        <v>0</v>
      </c>
      <c r="H1128" s="532">
        <v>0</v>
      </c>
      <c r="I1128" s="532">
        <v>0</v>
      </c>
      <c r="J1128" s="532">
        <v>0</v>
      </c>
      <c r="K1128" s="532">
        <v>0</v>
      </c>
      <c r="L1128" s="532">
        <v>0</v>
      </c>
      <c r="M1128" s="532">
        <v>0</v>
      </c>
      <c r="N1128" s="435">
        <f t="shared" si="17"/>
        <v>872</v>
      </c>
    </row>
    <row r="1129" spans="1:14" ht="15">
      <c r="A1129" s="23" t="s">
        <v>5119</v>
      </c>
      <c r="B1129" s="532">
        <v>0</v>
      </c>
      <c r="C1129" s="532">
        <v>0</v>
      </c>
      <c r="D1129" s="532">
        <v>0</v>
      </c>
      <c r="E1129" s="532">
        <v>0</v>
      </c>
      <c r="F1129" s="532">
        <v>200</v>
      </c>
      <c r="G1129" s="532">
        <v>224</v>
      </c>
      <c r="H1129" s="532">
        <v>229</v>
      </c>
      <c r="I1129" s="532">
        <v>212</v>
      </c>
      <c r="J1129" s="532">
        <v>189</v>
      </c>
      <c r="K1129" s="532">
        <v>236</v>
      </c>
      <c r="L1129" s="532">
        <v>217</v>
      </c>
      <c r="M1129" s="532">
        <v>221</v>
      </c>
      <c r="N1129" s="435">
        <f t="shared" si="17"/>
        <v>1728</v>
      </c>
    </row>
    <row r="1130" spans="1:14" ht="15">
      <c r="A1130" s="23" t="s">
        <v>5120</v>
      </c>
      <c r="B1130" s="532">
        <v>29</v>
      </c>
      <c r="C1130" s="532">
        <v>30</v>
      </c>
      <c r="D1130" s="532">
        <v>38</v>
      </c>
      <c r="E1130" s="532">
        <v>46</v>
      </c>
      <c r="F1130" s="532">
        <v>0</v>
      </c>
      <c r="G1130" s="532">
        <v>0</v>
      </c>
      <c r="H1130" s="532">
        <v>0</v>
      </c>
      <c r="I1130" s="532">
        <v>0</v>
      </c>
      <c r="J1130" s="532">
        <v>0</v>
      </c>
      <c r="K1130" s="532">
        <v>0</v>
      </c>
      <c r="L1130" s="532">
        <v>0</v>
      </c>
      <c r="M1130" s="532">
        <v>0</v>
      </c>
      <c r="N1130" s="435">
        <f t="shared" si="17"/>
        <v>143</v>
      </c>
    </row>
    <row r="1131" spans="1:14" ht="15">
      <c r="A1131" s="23" t="s">
        <v>5121</v>
      </c>
      <c r="B1131" s="532">
        <v>43</v>
      </c>
      <c r="C1131" s="532">
        <v>28</v>
      </c>
      <c r="D1131" s="532">
        <v>39</v>
      </c>
      <c r="E1131" s="532">
        <v>37</v>
      </c>
      <c r="F1131" s="532">
        <v>0</v>
      </c>
      <c r="G1131" s="532">
        <v>0</v>
      </c>
      <c r="H1131" s="532">
        <v>0</v>
      </c>
      <c r="I1131" s="532">
        <v>0</v>
      </c>
      <c r="J1131" s="532">
        <v>0</v>
      </c>
      <c r="K1131" s="532">
        <v>0</v>
      </c>
      <c r="L1131" s="532">
        <v>0</v>
      </c>
      <c r="M1131" s="532">
        <v>0</v>
      </c>
      <c r="N1131" s="435">
        <f t="shared" si="17"/>
        <v>147</v>
      </c>
    </row>
    <row r="1132" spans="1:14" ht="15">
      <c r="A1132" s="23" t="s">
        <v>5122</v>
      </c>
      <c r="B1132" s="532">
        <v>0</v>
      </c>
      <c r="C1132" s="532">
        <v>0</v>
      </c>
      <c r="D1132" s="532">
        <v>0</v>
      </c>
      <c r="E1132" s="532">
        <v>0</v>
      </c>
      <c r="F1132" s="532">
        <v>133</v>
      </c>
      <c r="G1132" s="532">
        <v>132</v>
      </c>
      <c r="H1132" s="532">
        <v>130</v>
      </c>
      <c r="I1132" s="532">
        <v>145</v>
      </c>
      <c r="J1132" s="532">
        <v>136</v>
      </c>
      <c r="K1132" s="532">
        <v>153</v>
      </c>
      <c r="L1132" s="532">
        <v>153</v>
      </c>
      <c r="M1132" s="532">
        <v>154</v>
      </c>
      <c r="N1132" s="435">
        <f t="shared" si="17"/>
        <v>1136</v>
      </c>
    </row>
    <row r="1133" spans="1:14" ht="15">
      <c r="A1133" s="23" t="s">
        <v>5123</v>
      </c>
      <c r="B1133" s="532">
        <v>25</v>
      </c>
      <c r="C1133" s="532">
        <v>14</v>
      </c>
      <c r="D1133" s="532">
        <v>22</v>
      </c>
      <c r="E1133" s="532">
        <v>27</v>
      </c>
      <c r="F1133" s="532">
        <v>0</v>
      </c>
      <c r="G1133" s="532">
        <v>0</v>
      </c>
      <c r="H1133" s="532">
        <v>0</v>
      </c>
      <c r="I1133" s="532">
        <v>0</v>
      </c>
      <c r="J1133" s="532">
        <v>0</v>
      </c>
      <c r="K1133" s="532">
        <v>0</v>
      </c>
      <c r="L1133" s="532">
        <v>0</v>
      </c>
      <c r="M1133" s="532">
        <v>0</v>
      </c>
      <c r="N1133" s="435">
        <f t="shared" si="17"/>
        <v>88</v>
      </c>
    </row>
    <row r="1134" spans="1:14" ht="15">
      <c r="A1134" s="23" t="s">
        <v>5124</v>
      </c>
      <c r="B1134" s="532">
        <v>33</v>
      </c>
      <c r="C1134" s="532">
        <v>34</v>
      </c>
      <c r="D1134" s="532">
        <v>35</v>
      </c>
      <c r="E1134" s="532">
        <v>34</v>
      </c>
      <c r="F1134" s="532">
        <v>0</v>
      </c>
      <c r="G1134" s="532">
        <v>0</v>
      </c>
      <c r="H1134" s="532">
        <v>0</v>
      </c>
      <c r="I1134" s="532">
        <v>0</v>
      </c>
      <c r="J1134" s="532">
        <v>0</v>
      </c>
      <c r="K1134" s="532">
        <v>0</v>
      </c>
      <c r="L1134" s="532">
        <v>0</v>
      </c>
      <c r="M1134" s="532">
        <v>0</v>
      </c>
      <c r="N1134" s="435">
        <f t="shared" si="17"/>
        <v>136</v>
      </c>
    </row>
    <row r="1135" spans="1:14" ht="15">
      <c r="A1135" s="23" t="s">
        <v>5125</v>
      </c>
      <c r="B1135" s="532">
        <v>127</v>
      </c>
      <c r="C1135" s="532">
        <v>122</v>
      </c>
      <c r="D1135" s="532">
        <v>139</v>
      </c>
      <c r="E1135" s="532">
        <v>140</v>
      </c>
      <c r="F1135" s="532">
        <v>0</v>
      </c>
      <c r="G1135" s="532">
        <v>0</v>
      </c>
      <c r="H1135" s="532">
        <v>0</v>
      </c>
      <c r="I1135" s="532">
        <v>0</v>
      </c>
      <c r="J1135" s="532">
        <v>0</v>
      </c>
      <c r="K1135" s="532">
        <v>0</v>
      </c>
      <c r="L1135" s="532">
        <v>0</v>
      </c>
      <c r="M1135" s="532">
        <v>0</v>
      </c>
      <c r="N1135" s="435">
        <f t="shared" si="17"/>
        <v>528</v>
      </c>
    </row>
    <row r="1136" spans="1:14" ht="15">
      <c r="A1136" s="23" t="s">
        <v>5126</v>
      </c>
      <c r="B1136" s="532">
        <v>0</v>
      </c>
      <c r="C1136" s="532">
        <v>0</v>
      </c>
      <c r="D1136" s="532">
        <v>0</v>
      </c>
      <c r="E1136" s="532">
        <v>0</v>
      </c>
      <c r="F1136" s="532">
        <v>110</v>
      </c>
      <c r="G1136" s="532">
        <v>154</v>
      </c>
      <c r="H1136" s="532">
        <v>139</v>
      </c>
      <c r="I1136" s="532">
        <v>149</v>
      </c>
      <c r="J1136" s="532">
        <v>137</v>
      </c>
      <c r="K1136" s="532">
        <v>170</v>
      </c>
      <c r="L1136" s="532">
        <v>151</v>
      </c>
      <c r="M1136" s="532">
        <v>150</v>
      </c>
      <c r="N1136" s="435">
        <f t="shared" si="17"/>
        <v>1160</v>
      </c>
    </row>
    <row r="1137" spans="1:14" ht="15">
      <c r="A1137" s="23" t="s">
        <v>10804</v>
      </c>
      <c r="B1137" s="532">
        <v>21</v>
      </c>
      <c r="C1137" s="532">
        <v>27</v>
      </c>
      <c r="D1137" s="532">
        <v>26</v>
      </c>
      <c r="E1137" s="532">
        <v>21</v>
      </c>
      <c r="F1137" s="532">
        <v>0</v>
      </c>
      <c r="G1137" s="532">
        <v>0</v>
      </c>
      <c r="H1137" s="532">
        <v>0</v>
      </c>
      <c r="I1137" s="532">
        <v>0</v>
      </c>
      <c r="J1137" s="532">
        <v>0</v>
      </c>
      <c r="K1137" s="532">
        <v>0</v>
      </c>
      <c r="L1137" s="532">
        <v>0</v>
      </c>
      <c r="M1137" s="532">
        <v>0</v>
      </c>
      <c r="N1137" s="435">
        <f t="shared" si="17"/>
        <v>95</v>
      </c>
    </row>
    <row r="1138" spans="1:14" ht="15">
      <c r="A1138" s="23" t="s">
        <v>5127</v>
      </c>
      <c r="B1138" s="532">
        <v>0</v>
      </c>
      <c r="C1138" s="532">
        <v>0</v>
      </c>
      <c r="D1138" s="532">
        <v>0</v>
      </c>
      <c r="E1138" s="532">
        <v>0</v>
      </c>
      <c r="F1138" s="532">
        <v>122</v>
      </c>
      <c r="G1138" s="532">
        <v>155</v>
      </c>
      <c r="H1138" s="532">
        <v>117</v>
      </c>
      <c r="I1138" s="532">
        <v>130</v>
      </c>
      <c r="J1138" s="532">
        <v>126</v>
      </c>
      <c r="K1138" s="532">
        <v>135</v>
      </c>
      <c r="L1138" s="532">
        <v>142</v>
      </c>
      <c r="M1138" s="532">
        <v>122</v>
      </c>
      <c r="N1138" s="435">
        <f t="shared" si="17"/>
        <v>1049</v>
      </c>
    </row>
    <row r="1139" spans="1:14" ht="15">
      <c r="A1139" s="23" t="s">
        <v>5128</v>
      </c>
      <c r="B1139" s="532">
        <v>126</v>
      </c>
      <c r="C1139" s="532">
        <v>141</v>
      </c>
      <c r="D1139" s="532">
        <v>137</v>
      </c>
      <c r="E1139" s="532">
        <v>139</v>
      </c>
      <c r="F1139" s="532">
        <v>0</v>
      </c>
      <c r="G1139" s="532">
        <v>0</v>
      </c>
      <c r="H1139" s="532">
        <v>0</v>
      </c>
      <c r="I1139" s="532">
        <v>0</v>
      </c>
      <c r="J1139" s="532">
        <v>0</v>
      </c>
      <c r="K1139" s="532">
        <v>0</v>
      </c>
      <c r="L1139" s="532">
        <v>0</v>
      </c>
      <c r="M1139" s="532">
        <v>0</v>
      </c>
      <c r="N1139" s="435">
        <f t="shared" si="17"/>
        <v>543</v>
      </c>
    </row>
    <row r="1140" spans="1:14" ht="15">
      <c r="A1140" s="23" t="s">
        <v>5129</v>
      </c>
      <c r="B1140" s="532">
        <v>0</v>
      </c>
      <c r="C1140" s="532">
        <v>0</v>
      </c>
      <c r="D1140" s="532">
        <v>0</v>
      </c>
      <c r="E1140" s="532">
        <v>0</v>
      </c>
      <c r="F1140" s="532">
        <v>130</v>
      </c>
      <c r="G1140" s="532">
        <v>137</v>
      </c>
      <c r="H1140" s="532">
        <v>160</v>
      </c>
      <c r="I1140" s="532">
        <v>166</v>
      </c>
      <c r="J1140" s="532">
        <v>144</v>
      </c>
      <c r="K1140" s="532">
        <v>150</v>
      </c>
      <c r="L1140" s="532">
        <v>141</v>
      </c>
      <c r="M1140" s="532">
        <v>144</v>
      </c>
      <c r="N1140" s="435">
        <f t="shared" si="17"/>
        <v>1172</v>
      </c>
    </row>
    <row r="1141" spans="1:14" ht="15">
      <c r="A1141" s="23" t="s">
        <v>5130</v>
      </c>
      <c r="B1141" s="532">
        <v>140</v>
      </c>
      <c r="C1141" s="532">
        <v>154</v>
      </c>
      <c r="D1141" s="532">
        <v>122</v>
      </c>
      <c r="E1141" s="532">
        <v>160</v>
      </c>
      <c r="F1141" s="532">
        <v>0</v>
      </c>
      <c r="G1141" s="532">
        <v>0</v>
      </c>
      <c r="H1141" s="532">
        <v>0</v>
      </c>
      <c r="I1141" s="532">
        <v>0</v>
      </c>
      <c r="J1141" s="532">
        <v>0</v>
      </c>
      <c r="K1141" s="532">
        <v>0</v>
      </c>
      <c r="L1141" s="532">
        <v>0</v>
      </c>
      <c r="M1141" s="532">
        <v>0</v>
      </c>
      <c r="N1141" s="435">
        <f t="shared" si="17"/>
        <v>576</v>
      </c>
    </row>
    <row r="1142" spans="1:14" ht="15">
      <c r="A1142" s="23" t="s">
        <v>5131</v>
      </c>
      <c r="B1142" s="532">
        <v>0</v>
      </c>
      <c r="C1142" s="532">
        <v>0</v>
      </c>
      <c r="D1142" s="532">
        <v>0</v>
      </c>
      <c r="E1142" s="532">
        <v>0</v>
      </c>
      <c r="F1142" s="532">
        <v>245</v>
      </c>
      <c r="G1142" s="532">
        <v>248</v>
      </c>
      <c r="H1142" s="532">
        <v>244</v>
      </c>
      <c r="I1142" s="532">
        <v>252</v>
      </c>
      <c r="J1142" s="532">
        <v>209</v>
      </c>
      <c r="K1142" s="532">
        <v>206</v>
      </c>
      <c r="L1142" s="532">
        <v>227</v>
      </c>
      <c r="M1142" s="532">
        <v>232</v>
      </c>
      <c r="N1142" s="435">
        <f t="shared" si="17"/>
        <v>1863</v>
      </c>
    </row>
    <row r="1143" spans="1:14" ht="15">
      <c r="A1143" s="23" t="s">
        <v>5132</v>
      </c>
      <c r="B1143" s="532">
        <v>195</v>
      </c>
      <c r="C1143" s="532">
        <v>204</v>
      </c>
      <c r="D1143" s="532">
        <v>209</v>
      </c>
      <c r="E1143" s="532">
        <v>241</v>
      </c>
      <c r="F1143" s="532">
        <v>0</v>
      </c>
      <c r="G1143" s="532">
        <v>0</v>
      </c>
      <c r="H1143" s="532">
        <v>0</v>
      </c>
      <c r="I1143" s="532">
        <v>0</v>
      </c>
      <c r="J1143" s="532">
        <v>0</v>
      </c>
      <c r="K1143" s="532">
        <v>0</v>
      </c>
      <c r="L1143" s="532">
        <v>0</v>
      </c>
      <c r="M1143" s="532">
        <v>0</v>
      </c>
      <c r="N1143" s="435">
        <f t="shared" si="17"/>
        <v>849</v>
      </c>
    </row>
    <row r="1144" spans="1:14" ht="15">
      <c r="A1144" s="23" t="s">
        <v>5133</v>
      </c>
      <c r="B1144" s="532">
        <v>0</v>
      </c>
      <c r="C1144" s="532">
        <v>0</v>
      </c>
      <c r="D1144" s="532">
        <v>0</v>
      </c>
      <c r="E1144" s="532">
        <v>0</v>
      </c>
      <c r="F1144" s="532">
        <v>140</v>
      </c>
      <c r="G1144" s="532">
        <v>149</v>
      </c>
      <c r="H1144" s="532">
        <v>130</v>
      </c>
      <c r="I1144" s="532">
        <v>168</v>
      </c>
      <c r="J1144" s="532">
        <v>152</v>
      </c>
      <c r="K1144" s="532">
        <v>153</v>
      </c>
      <c r="L1144" s="532">
        <v>160</v>
      </c>
      <c r="M1144" s="532">
        <v>182</v>
      </c>
      <c r="N1144" s="435">
        <f t="shared" si="17"/>
        <v>1234</v>
      </c>
    </row>
    <row r="1145" spans="1:14" ht="15">
      <c r="A1145" s="23" t="s">
        <v>5134</v>
      </c>
      <c r="B1145" s="532">
        <v>124</v>
      </c>
      <c r="C1145" s="532">
        <v>144</v>
      </c>
      <c r="D1145" s="532">
        <v>151</v>
      </c>
      <c r="E1145" s="532">
        <v>148</v>
      </c>
      <c r="F1145" s="532">
        <v>0</v>
      </c>
      <c r="G1145" s="532">
        <v>0</v>
      </c>
      <c r="H1145" s="532">
        <v>0</v>
      </c>
      <c r="I1145" s="532">
        <v>0</v>
      </c>
      <c r="J1145" s="532">
        <v>0</v>
      </c>
      <c r="K1145" s="532">
        <v>0</v>
      </c>
      <c r="L1145" s="532">
        <v>0</v>
      </c>
      <c r="M1145" s="532">
        <v>0</v>
      </c>
      <c r="N1145" s="435">
        <f t="shared" si="17"/>
        <v>567</v>
      </c>
    </row>
    <row r="1146" spans="1:14" ht="15">
      <c r="A1146" s="23" t="s">
        <v>5135</v>
      </c>
      <c r="B1146" s="532">
        <v>24</v>
      </c>
      <c r="C1146" s="532">
        <v>55</v>
      </c>
      <c r="D1146" s="532">
        <v>31</v>
      </c>
      <c r="E1146" s="532">
        <v>34</v>
      </c>
      <c r="F1146" s="532">
        <v>0</v>
      </c>
      <c r="G1146" s="532">
        <v>0</v>
      </c>
      <c r="H1146" s="532">
        <v>0</v>
      </c>
      <c r="I1146" s="532">
        <v>0</v>
      </c>
      <c r="J1146" s="532">
        <v>0</v>
      </c>
      <c r="K1146" s="532">
        <v>0</v>
      </c>
      <c r="L1146" s="532">
        <v>0</v>
      </c>
      <c r="M1146" s="532">
        <v>0</v>
      </c>
      <c r="N1146" s="435">
        <f t="shared" si="17"/>
        <v>144</v>
      </c>
    </row>
    <row r="1147" spans="1:14" ht="15">
      <c r="A1147" s="23" t="s">
        <v>5136</v>
      </c>
      <c r="B1147" s="532">
        <v>31</v>
      </c>
      <c r="C1147" s="532">
        <v>40</v>
      </c>
      <c r="D1147" s="532">
        <v>38</v>
      </c>
      <c r="E1147" s="532">
        <v>47</v>
      </c>
      <c r="F1147" s="532">
        <v>0</v>
      </c>
      <c r="G1147" s="532">
        <v>0</v>
      </c>
      <c r="H1147" s="532">
        <v>0</v>
      </c>
      <c r="I1147" s="532">
        <v>0</v>
      </c>
      <c r="J1147" s="532">
        <v>0</v>
      </c>
      <c r="K1147" s="532">
        <v>0</v>
      </c>
      <c r="L1147" s="532">
        <v>0</v>
      </c>
      <c r="M1147" s="532">
        <v>0</v>
      </c>
      <c r="N1147" s="435">
        <f t="shared" si="17"/>
        <v>156</v>
      </c>
    </row>
    <row r="1148" spans="1:14" ht="15">
      <c r="A1148" s="23" t="s">
        <v>5137</v>
      </c>
      <c r="B1148" s="532">
        <v>51</v>
      </c>
      <c r="C1148" s="532">
        <v>67</v>
      </c>
      <c r="D1148" s="532">
        <v>48</v>
      </c>
      <c r="E1148" s="532">
        <v>52</v>
      </c>
      <c r="F1148" s="532">
        <v>0</v>
      </c>
      <c r="G1148" s="532">
        <v>0</v>
      </c>
      <c r="H1148" s="532">
        <v>0</v>
      </c>
      <c r="I1148" s="532">
        <v>0</v>
      </c>
      <c r="J1148" s="532">
        <v>0</v>
      </c>
      <c r="K1148" s="532">
        <v>0</v>
      </c>
      <c r="L1148" s="532">
        <v>0</v>
      </c>
      <c r="M1148" s="532">
        <v>0</v>
      </c>
      <c r="N1148" s="435">
        <f t="shared" si="17"/>
        <v>218</v>
      </c>
    </row>
    <row r="1149" spans="1:14" ht="15">
      <c r="A1149" s="23" t="s">
        <v>5138</v>
      </c>
      <c r="B1149" s="532">
        <v>34</v>
      </c>
      <c r="C1149" s="532">
        <v>43</v>
      </c>
      <c r="D1149" s="532">
        <v>36</v>
      </c>
      <c r="E1149" s="532">
        <v>34</v>
      </c>
      <c r="F1149" s="532">
        <v>0</v>
      </c>
      <c r="G1149" s="532">
        <v>0</v>
      </c>
      <c r="H1149" s="532">
        <v>0</v>
      </c>
      <c r="I1149" s="532">
        <v>0</v>
      </c>
      <c r="J1149" s="532">
        <v>0</v>
      </c>
      <c r="K1149" s="532">
        <v>0</v>
      </c>
      <c r="L1149" s="532">
        <v>0</v>
      </c>
      <c r="M1149" s="532">
        <v>0</v>
      </c>
      <c r="N1149" s="435">
        <f t="shared" si="17"/>
        <v>147</v>
      </c>
    </row>
    <row r="1150" spans="1:14" ht="15">
      <c r="A1150" s="23" t="s">
        <v>5139</v>
      </c>
      <c r="B1150" s="532">
        <v>0</v>
      </c>
      <c r="C1150" s="532">
        <v>0</v>
      </c>
      <c r="D1150" s="532">
        <v>0</v>
      </c>
      <c r="E1150" s="532">
        <v>0</v>
      </c>
      <c r="F1150" s="532">
        <v>148</v>
      </c>
      <c r="G1150" s="532">
        <v>190</v>
      </c>
      <c r="H1150" s="532">
        <v>163</v>
      </c>
      <c r="I1150" s="532">
        <v>186</v>
      </c>
      <c r="J1150" s="532">
        <v>127</v>
      </c>
      <c r="K1150" s="532">
        <v>153</v>
      </c>
      <c r="L1150" s="532">
        <v>122</v>
      </c>
      <c r="M1150" s="532">
        <v>141</v>
      </c>
      <c r="N1150" s="435">
        <f t="shared" si="17"/>
        <v>1230</v>
      </c>
    </row>
    <row r="1151" spans="1:14" ht="15">
      <c r="A1151" s="23" t="s">
        <v>5140</v>
      </c>
      <c r="B1151" s="532">
        <v>143</v>
      </c>
      <c r="C1151" s="532">
        <v>166</v>
      </c>
      <c r="D1151" s="532">
        <v>134</v>
      </c>
      <c r="E1151" s="532">
        <v>141</v>
      </c>
      <c r="F1151" s="532">
        <v>0</v>
      </c>
      <c r="G1151" s="532">
        <v>0</v>
      </c>
      <c r="H1151" s="532">
        <v>0</v>
      </c>
      <c r="I1151" s="532">
        <v>0</v>
      </c>
      <c r="J1151" s="532">
        <v>0</v>
      </c>
      <c r="K1151" s="532">
        <v>0</v>
      </c>
      <c r="L1151" s="532">
        <v>0</v>
      </c>
      <c r="M1151" s="532">
        <v>0</v>
      </c>
      <c r="N1151" s="435">
        <f t="shared" si="17"/>
        <v>584</v>
      </c>
    </row>
    <row r="1152" spans="1:14" ht="15">
      <c r="A1152" s="23" t="s">
        <v>5141</v>
      </c>
      <c r="B1152" s="532">
        <v>0</v>
      </c>
      <c r="C1152" s="532">
        <v>0</v>
      </c>
      <c r="D1152" s="532">
        <v>0</v>
      </c>
      <c r="E1152" s="532">
        <v>0</v>
      </c>
      <c r="F1152" s="532">
        <v>147</v>
      </c>
      <c r="G1152" s="532">
        <v>134</v>
      </c>
      <c r="H1152" s="532">
        <v>171</v>
      </c>
      <c r="I1152" s="532">
        <v>163</v>
      </c>
      <c r="J1152" s="532">
        <v>134</v>
      </c>
      <c r="K1152" s="532">
        <v>143</v>
      </c>
      <c r="L1152" s="532">
        <v>141</v>
      </c>
      <c r="M1152" s="532">
        <v>165</v>
      </c>
      <c r="N1152" s="435">
        <f t="shared" si="17"/>
        <v>1198</v>
      </c>
    </row>
    <row r="1153" spans="1:14" ht="15">
      <c r="A1153" s="23" t="s">
        <v>5142</v>
      </c>
      <c r="B1153" s="532">
        <v>249</v>
      </c>
      <c r="C1153" s="532">
        <v>217</v>
      </c>
      <c r="D1153" s="532">
        <v>237</v>
      </c>
      <c r="E1153" s="532">
        <v>234</v>
      </c>
      <c r="F1153" s="532">
        <v>0</v>
      </c>
      <c r="G1153" s="532">
        <v>0</v>
      </c>
      <c r="H1153" s="532">
        <v>0</v>
      </c>
      <c r="I1153" s="532">
        <v>0</v>
      </c>
      <c r="J1153" s="532">
        <v>0</v>
      </c>
      <c r="K1153" s="532">
        <v>0</v>
      </c>
      <c r="L1153" s="532">
        <v>0</v>
      </c>
      <c r="M1153" s="532">
        <v>0</v>
      </c>
      <c r="N1153" s="435">
        <f t="shared" si="17"/>
        <v>937</v>
      </c>
    </row>
    <row r="1154" spans="1:14" ht="15">
      <c r="A1154" s="23" t="s">
        <v>5143</v>
      </c>
      <c r="B1154" s="532">
        <v>206</v>
      </c>
      <c r="C1154" s="532">
        <v>206</v>
      </c>
      <c r="D1154" s="532">
        <v>207</v>
      </c>
      <c r="E1154" s="532">
        <v>243</v>
      </c>
      <c r="F1154" s="532">
        <v>0</v>
      </c>
      <c r="G1154" s="532">
        <v>0</v>
      </c>
      <c r="H1154" s="532">
        <v>0</v>
      </c>
      <c r="I1154" s="532">
        <v>0</v>
      </c>
      <c r="J1154" s="532">
        <v>0</v>
      </c>
      <c r="K1154" s="532">
        <v>0</v>
      </c>
      <c r="L1154" s="532">
        <v>0</v>
      </c>
      <c r="M1154" s="532">
        <v>0</v>
      </c>
      <c r="N1154" s="435">
        <f t="shared" si="17"/>
        <v>862</v>
      </c>
    </row>
    <row r="1155" spans="1:14" ht="15">
      <c r="A1155" s="23" t="s">
        <v>5144</v>
      </c>
      <c r="B1155" s="532">
        <v>0</v>
      </c>
      <c r="C1155" s="532">
        <v>0</v>
      </c>
      <c r="D1155" s="532">
        <v>0</v>
      </c>
      <c r="E1155" s="532">
        <v>0</v>
      </c>
      <c r="F1155" s="532">
        <v>457</v>
      </c>
      <c r="G1155" s="532">
        <v>491</v>
      </c>
      <c r="H1155" s="532">
        <v>439</v>
      </c>
      <c r="I1155" s="532">
        <v>465</v>
      </c>
      <c r="J1155" s="532">
        <v>432</v>
      </c>
      <c r="K1155" s="532">
        <v>499</v>
      </c>
      <c r="L1155" s="532">
        <v>470</v>
      </c>
      <c r="M1155" s="532">
        <v>434</v>
      </c>
      <c r="N1155" s="435">
        <f t="shared" si="17"/>
        <v>3687</v>
      </c>
    </row>
    <row r="1156" spans="1:14" ht="15">
      <c r="A1156" s="23" t="s">
        <v>5145</v>
      </c>
      <c r="B1156" s="532">
        <v>117</v>
      </c>
      <c r="C1156" s="532">
        <v>128</v>
      </c>
      <c r="D1156" s="532">
        <v>137</v>
      </c>
      <c r="E1156" s="532">
        <v>140</v>
      </c>
      <c r="F1156" s="532">
        <v>0</v>
      </c>
      <c r="G1156" s="532">
        <v>0</v>
      </c>
      <c r="H1156" s="532">
        <v>0</v>
      </c>
      <c r="I1156" s="532">
        <v>0</v>
      </c>
      <c r="J1156" s="532">
        <v>0</v>
      </c>
      <c r="K1156" s="532">
        <v>0</v>
      </c>
      <c r="L1156" s="532">
        <v>0</v>
      </c>
      <c r="M1156" s="532">
        <v>0</v>
      </c>
      <c r="N1156" s="435">
        <f t="shared" si="17"/>
        <v>522</v>
      </c>
    </row>
    <row r="1157" spans="1:14" ht="15">
      <c r="A1157" s="23" t="s">
        <v>5146</v>
      </c>
      <c r="B1157" s="532">
        <v>0</v>
      </c>
      <c r="C1157" s="532">
        <v>0</v>
      </c>
      <c r="D1157" s="532">
        <v>0</v>
      </c>
      <c r="E1157" s="532">
        <v>0</v>
      </c>
      <c r="F1157" s="532">
        <v>146</v>
      </c>
      <c r="G1157" s="532">
        <v>156</v>
      </c>
      <c r="H1157" s="532">
        <v>144</v>
      </c>
      <c r="I1157" s="532">
        <v>163</v>
      </c>
      <c r="J1157" s="532">
        <v>129</v>
      </c>
      <c r="K1157" s="532">
        <v>137</v>
      </c>
      <c r="L1157" s="532">
        <v>153</v>
      </c>
      <c r="M1157" s="532">
        <v>147</v>
      </c>
      <c r="N1157" s="435">
        <f t="shared" ref="N1157:N1220" si="18">SUM(B1157:M1157)</f>
        <v>1175</v>
      </c>
    </row>
    <row r="1158" spans="1:14" ht="15">
      <c r="A1158" s="23" t="s">
        <v>5147</v>
      </c>
      <c r="B1158" s="532">
        <v>187</v>
      </c>
      <c r="C1158" s="532">
        <v>198</v>
      </c>
      <c r="D1158" s="532">
        <v>165</v>
      </c>
      <c r="E1158" s="532">
        <v>201</v>
      </c>
      <c r="F1158" s="532">
        <v>1</v>
      </c>
      <c r="G1158" s="532">
        <v>6</v>
      </c>
      <c r="H1158" s="532">
        <v>1</v>
      </c>
      <c r="I1158" s="532">
        <v>3</v>
      </c>
      <c r="J1158" s="532">
        <v>0</v>
      </c>
      <c r="K1158" s="532">
        <v>0</v>
      </c>
      <c r="L1158" s="532">
        <v>0</v>
      </c>
      <c r="M1158" s="532">
        <v>0</v>
      </c>
      <c r="N1158" s="435">
        <f t="shared" si="18"/>
        <v>762</v>
      </c>
    </row>
    <row r="1159" spans="1:14" ht="15">
      <c r="A1159" s="23" t="s">
        <v>5148</v>
      </c>
      <c r="B1159" s="532">
        <v>0</v>
      </c>
      <c r="C1159" s="532">
        <v>0</v>
      </c>
      <c r="D1159" s="532">
        <v>0</v>
      </c>
      <c r="E1159" s="532">
        <v>0</v>
      </c>
      <c r="F1159" s="532">
        <v>191</v>
      </c>
      <c r="G1159" s="532">
        <v>247</v>
      </c>
      <c r="H1159" s="532">
        <v>152</v>
      </c>
      <c r="I1159" s="532">
        <v>201</v>
      </c>
      <c r="J1159" s="532">
        <v>188</v>
      </c>
      <c r="K1159" s="532">
        <v>158</v>
      </c>
      <c r="L1159" s="532">
        <v>180</v>
      </c>
      <c r="M1159" s="532">
        <v>131</v>
      </c>
      <c r="N1159" s="435">
        <f t="shared" si="18"/>
        <v>1448</v>
      </c>
    </row>
    <row r="1160" spans="1:14" ht="15">
      <c r="A1160" s="23" t="s">
        <v>5149</v>
      </c>
      <c r="B1160" s="532">
        <v>59</v>
      </c>
      <c r="C1160" s="532">
        <v>56</v>
      </c>
      <c r="D1160" s="532">
        <v>46</v>
      </c>
      <c r="E1160" s="532">
        <v>70</v>
      </c>
      <c r="F1160" s="532">
        <v>46</v>
      </c>
      <c r="G1160" s="532">
        <v>48</v>
      </c>
      <c r="H1160" s="532">
        <v>47</v>
      </c>
      <c r="I1160" s="532">
        <v>41</v>
      </c>
      <c r="J1160" s="532">
        <v>49</v>
      </c>
      <c r="K1160" s="532">
        <v>30</v>
      </c>
      <c r="L1160" s="532">
        <v>37</v>
      </c>
      <c r="M1160" s="532">
        <v>34</v>
      </c>
      <c r="N1160" s="435">
        <f t="shared" si="18"/>
        <v>563</v>
      </c>
    </row>
    <row r="1161" spans="1:14" ht="15">
      <c r="A1161" s="23" t="s">
        <v>5150</v>
      </c>
      <c r="B1161" s="532">
        <v>22</v>
      </c>
      <c r="C1161" s="532">
        <v>20</v>
      </c>
      <c r="D1161" s="532">
        <v>27</v>
      </c>
      <c r="E1161" s="532">
        <v>18</v>
      </c>
      <c r="F1161" s="532">
        <v>0</v>
      </c>
      <c r="G1161" s="532">
        <v>0</v>
      </c>
      <c r="H1161" s="532">
        <v>0</v>
      </c>
      <c r="I1161" s="532">
        <v>0</v>
      </c>
      <c r="J1161" s="532">
        <v>0</v>
      </c>
      <c r="K1161" s="532">
        <v>0</v>
      </c>
      <c r="L1161" s="532">
        <v>0</v>
      </c>
      <c r="M1161" s="532">
        <v>0</v>
      </c>
      <c r="N1161" s="435">
        <f t="shared" si="18"/>
        <v>87</v>
      </c>
    </row>
    <row r="1162" spans="1:14" ht="15">
      <c r="A1162" s="23" t="s">
        <v>5151</v>
      </c>
      <c r="B1162" s="532">
        <v>10</v>
      </c>
      <c r="C1162" s="532">
        <v>14</v>
      </c>
      <c r="D1162" s="532">
        <v>14</v>
      </c>
      <c r="E1162" s="532">
        <v>12</v>
      </c>
      <c r="F1162" s="532">
        <v>0</v>
      </c>
      <c r="G1162" s="532">
        <v>0</v>
      </c>
      <c r="H1162" s="532">
        <v>0</v>
      </c>
      <c r="I1162" s="532">
        <v>0</v>
      </c>
      <c r="J1162" s="532">
        <v>0</v>
      </c>
      <c r="K1162" s="532">
        <v>0</v>
      </c>
      <c r="L1162" s="532">
        <v>0</v>
      </c>
      <c r="M1162" s="532">
        <v>0</v>
      </c>
      <c r="N1162" s="435">
        <f t="shared" si="18"/>
        <v>50</v>
      </c>
    </row>
    <row r="1163" spans="1:14" ht="15">
      <c r="A1163" s="23" t="s">
        <v>5152</v>
      </c>
      <c r="B1163" s="532">
        <v>40</v>
      </c>
      <c r="C1163" s="532">
        <v>65</v>
      </c>
      <c r="D1163" s="532">
        <v>20</v>
      </c>
      <c r="E1163" s="532">
        <v>29</v>
      </c>
      <c r="F1163" s="532">
        <v>0</v>
      </c>
      <c r="G1163" s="532">
        <v>0</v>
      </c>
      <c r="H1163" s="532">
        <v>0</v>
      </c>
      <c r="I1163" s="532">
        <v>0</v>
      </c>
      <c r="J1163" s="532">
        <v>0</v>
      </c>
      <c r="K1163" s="532">
        <v>0</v>
      </c>
      <c r="L1163" s="532">
        <v>0</v>
      </c>
      <c r="M1163" s="532">
        <v>0</v>
      </c>
      <c r="N1163" s="435">
        <f t="shared" si="18"/>
        <v>154</v>
      </c>
    </row>
    <row r="1164" spans="1:14" ht="15">
      <c r="A1164" s="23" t="s">
        <v>5153</v>
      </c>
      <c r="B1164" s="532">
        <v>75</v>
      </c>
      <c r="C1164" s="532">
        <v>64</v>
      </c>
      <c r="D1164" s="532">
        <v>67</v>
      </c>
      <c r="E1164" s="532">
        <v>57</v>
      </c>
      <c r="F1164" s="532">
        <v>0</v>
      </c>
      <c r="G1164" s="532">
        <v>0</v>
      </c>
      <c r="H1164" s="532">
        <v>0</v>
      </c>
      <c r="I1164" s="532">
        <v>0</v>
      </c>
      <c r="J1164" s="532">
        <v>0</v>
      </c>
      <c r="K1164" s="532">
        <v>0</v>
      </c>
      <c r="L1164" s="532">
        <v>0</v>
      </c>
      <c r="M1164" s="532">
        <v>0</v>
      </c>
      <c r="N1164" s="435">
        <f t="shared" si="18"/>
        <v>263</v>
      </c>
    </row>
    <row r="1165" spans="1:14" ht="15">
      <c r="A1165" s="23" t="s">
        <v>5154</v>
      </c>
      <c r="B1165" s="532">
        <v>0</v>
      </c>
      <c r="C1165" s="532">
        <v>0</v>
      </c>
      <c r="D1165" s="532">
        <v>0</v>
      </c>
      <c r="E1165" s="532">
        <v>0</v>
      </c>
      <c r="F1165" s="532">
        <v>74</v>
      </c>
      <c r="G1165" s="532">
        <v>109</v>
      </c>
      <c r="H1165" s="532">
        <v>58</v>
      </c>
      <c r="I1165" s="532">
        <v>86</v>
      </c>
      <c r="J1165" s="532">
        <v>69</v>
      </c>
      <c r="K1165" s="532">
        <v>79</v>
      </c>
      <c r="L1165" s="532">
        <v>64</v>
      </c>
      <c r="M1165" s="532">
        <v>82</v>
      </c>
      <c r="N1165" s="435">
        <f t="shared" si="18"/>
        <v>621</v>
      </c>
    </row>
    <row r="1166" spans="1:14" ht="15">
      <c r="A1166" s="23" t="s">
        <v>5155</v>
      </c>
      <c r="B1166" s="532">
        <v>30</v>
      </c>
      <c r="C1166" s="532">
        <v>33</v>
      </c>
      <c r="D1166" s="532">
        <v>19</v>
      </c>
      <c r="E1166" s="532">
        <v>33</v>
      </c>
      <c r="F1166" s="532">
        <v>0</v>
      </c>
      <c r="G1166" s="532">
        <v>0</v>
      </c>
      <c r="H1166" s="532">
        <v>0</v>
      </c>
      <c r="I1166" s="532">
        <v>0</v>
      </c>
      <c r="J1166" s="532">
        <v>0</v>
      </c>
      <c r="K1166" s="532">
        <v>0</v>
      </c>
      <c r="L1166" s="532">
        <v>0</v>
      </c>
      <c r="M1166" s="532">
        <v>0</v>
      </c>
      <c r="N1166" s="435">
        <f t="shared" si="18"/>
        <v>115</v>
      </c>
    </row>
    <row r="1167" spans="1:14" ht="15">
      <c r="A1167" s="23" t="s">
        <v>5156</v>
      </c>
      <c r="B1167" s="532">
        <v>41</v>
      </c>
      <c r="C1167" s="532">
        <v>39</v>
      </c>
      <c r="D1167" s="532">
        <v>37</v>
      </c>
      <c r="E1167" s="532">
        <v>42</v>
      </c>
      <c r="F1167" s="532">
        <v>0</v>
      </c>
      <c r="G1167" s="532">
        <v>0</v>
      </c>
      <c r="H1167" s="532">
        <v>0</v>
      </c>
      <c r="I1167" s="532">
        <v>0</v>
      </c>
      <c r="J1167" s="532">
        <v>0</v>
      </c>
      <c r="K1167" s="532">
        <v>0</v>
      </c>
      <c r="L1167" s="532">
        <v>0</v>
      </c>
      <c r="M1167" s="532">
        <v>0</v>
      </c>
      <c r="N1167" s="435">
        <f t="shared" si="18"/>
        <v>159</v>
      </c>
    </row>
    <row r="1168" spans="1:14" ht="15">
      <c r="A1168" s="23" t="s">
        <v>5157</v>
      </c>
      <c r="B1168" s="532">
        <v>46</v>
      </c>
      <c r="C1168" s="532">
        <v>44</v>
      </c>
      <c r="D1168" s="532">
        <v>49</v>
      </c>
      <c r="E1168" s="532">
        <v>40</v>
      </c>
      <c r="F1168" s="532">
        <v>85</v>
      </c>
      <c r="G1168" s="532">
        <v>83</v>
      </c>
      <c r="H1168" s="532">
        <v>73</v>
      </c>
      <c r="I1168" s="532">
        <v>74</v>
      </c>
      <c r="J1168" s="532">
        <v>56</v>
      </c>
      <c r="K1168" s="532">
        <v>61</v>
      </c>
      <c r="L1168" s="532">
        <v>44</v>
      </c>
      <c r="M1168" s="532">
        <v>42</v>
      </c>
      <c r="N1168" s="435">
        <f t="shared" si="18"/>
        <v>697</v>
      </c>
    </row>
    <row r="1169" spans="1:14" ht="15">
      <c r="A1169" s="23" t="s">
        <v>5158</v>
      </c>
      <c r="B1169" s="532">
        <v>54</v>
      </c>
      <c r="C1169" s="532">
        <v>56</v>
      </c>
      <c r="D1169" s="532">
        <v>66</v>
      </c>
      <c r="E1169" s="532">
        <v>71</v>
      </c>
      <c r="F1169" s="532">
        <v>41</v>
      </c>
      <c r="G1169" s="532">
        <v>35</v>
      </c>
      <c r="H1169" s="532">
        <v>32</v>
      </c>
      <c r="I1169" s="532">
        <v>34</v>
      </c>
      <c r="J1169" s="532">
        <v>37</v>
      </c>
      <c r="K1169" s="532">
        <v>39</v>
      </c>
      <c r="L1169" s="532">
        <v>28</v>
      </c>
      <c r="M1169" s="532">
        <v>36</v>
      </c>
      <c r="N1169" s="435">
        <f t="shared" si="18"/>
        <v>529</v>
      </c>
    </row>
    <row r="1170" spans="1:14" ht="15">
      <c r="A1170" s="23" t="s">
        <v>5159</v>
      </c>
      <c r="B1170" s="532">
        <v>23</v>
      </c>
      <c r="C1170" s="532">
        <v>12</v>
      </c>
      <c r="D1170" s="532">
        <v>15</v>
      </c>
      <c r="E1170" s="532">
        <v>21</v>
      </c>
      <c r="F1170" s="532">
        <v>0</v>
      </c>
      <c r="G1170" s="532">
        <v>0</v>
      </c>
      <c r="H1170" s="532">
        <v>0</v>
      </c>
      <c r="I1170" s="532">
        <v>0</v>
      </c>
      <c r="J1170" s="532">
        <v>0</v>
      </c>
      <c r="K1170" s="532">
        <v>0</v>
      </c>
      <c r="L1170" s="532">
        <v>0</v>
      </c>
      <c r="M1170" s="532">
        <v>0</v>
      </c>
      <c r="N1170" s="435">
        <f t="shared" si="18"/>
        <v>71</v>
      </c>
    </row>
    <row r="1171" spans="1:14" ht="15">
      <c r="A1171" s="23" t="s">
        <v>5160</v>
      </c>
      <c r="B1171" s="532">
        <v>19</v>
      </c>
      <c r="C1171" s="532">
        <v>19</v>
      </c>
      <c r="D1171" s="532">
        <v>22</v>
      </c>
      <c r="E1171" s="532">
        <v>20</v>
      </c>
      <c r="F1171" s="532">
        <v>0</v>
      </c>
      <c r="G1171" s="532">
        <v>0</v>
      </c>
      <c r="H1171" s="532">
        <v>0</v>
      </c>
      <c r="I1171" s="532">
        <v>0</v>
      </c>
      <c r="J1171" s="532">
        <v>0</v>
      </c>
      <c r="K1171" s="532">
        <v>0</v>
      </c>
      <c r="L1171" s="532">
        <v>0</v>
      </c>
      <c r="M1171" s="532">
        <v>0</v>
      </c>
      <c r="N1171" s="435">
        <f t="shared" si="18"/>
        <v>80</v>
      </c>
    </row>
    <row r="1172" spans="1:14" ht="15">
      <c r="A1172" s="23" t="s">
        <v>5161</v>
      </c>
      <c r="B1172" s="532">
        <v>27</v>
      </c>
      <c r="C1172" s="532">
        <v>22</v>
      </c>
      <c r="D1172" s="532">
        <v>23</v>
      </c>
      <c r="E1172" s="532">
        <v>35</v>
      </c>
      <c r="F1172" s="532">
        <v>54</v>
      </c>
      <c r="G1172" s="532">
        <v>64</v>
      </c>
      <c r="H1172" s="532">
        <v>43</v>
      </c>
      <c r="I1172" s="532">
        <v>47</v>
      </c>
      <c r="J1172" s="532">
        <v>39</v>
      </c>
      <c r="K1172" s="532">
        <v>31</v>
      </c>
      <c r="L1172" s="532">
        <v>53</v>
      </c>
      <c r="M1172" s="532">
        <v>47</v>
      </c>
      <c r="N1172" s="435">
        <f t="shared" si="18"/>
        <v>485</v>
      </c>
    </row>
    <row r="1173" spans="1:14" ht="15">
      <c r="A1173" s="23" t="s">
        <v>5162</v>
      </c>
      <c r="B1173" s="532">
        <v>46</v>
      </c>
      <c r="C1173" s="532">
        <v>32</v>
      </c>
      <c r="D1173" s="532">
        <v>46</v>
      </c>
      <c r="E1173" s="532">
        <v>30</v>
      </c>
      <c r="F1173" s="532">
        <v>0</v>
      </c>
      <c r="G1173" s="532">
        <v>0</v>
      </c>
      <c r="H1173" s="532">
        <v>0</v>
      </c>
      <c r="I1173" s="532">
        <v>0</v>
      </c>
      <c r="J1173" s="532">
        <v>0</v>
      </c>
      <c r="K1173" s="532">
        <v>0</v>
      </c>
      <c r="L1173" s="532">
        <v>0</v>
      </c>
      <c r="M1173" s="532">
        <v>0</v>
      </c>
      <c r="N1173" s="435">
        <f t="shared" si="18"/>
        <v>154</v>
      </c>
    </row>
    <row r="1174" spans="1:14" ht="15">
      <c r="A1174" s="23" t="s">
        <v>5163</v>
      </c>
      <c r="B1174" s="532">
        <v>346</v>
      </c>
      <c r="C1174" s="532">
        <v>372</v>
      </c>
      <c r="D1174" s="532">
        <v>437</v>
      </c>
      <c r="E1174" s="532">
        <v>455</v>
      </c>
      <c r="F1174" s="532">
        <v>693</v>
      </c>
      <c r="G1174" s="532">
        <v>635</v>
      </c>
      <c r="H1174" s="532">
        <v>668</v>
      </c>
      <c r="I1174" s="532">
        <v>543</v>
      </c>
      <c r="J1174" s="532">
        <v>673</v>
      </c>
      <c r="K1174" s="532">
        <v>468</v>
      </c>
      <c r="L1174" s="532">
        <v>580</v>
      </c>
      <c r="M1174" s="532">
        <v>354</v>
      </c>
      <c r="N1174" s="435">
        <f t="shared" si="18"/>
        <v>6224</v>
      </c>
    </row>
    <row r="1175" spans="1:14" ht="15">
      <c r="A1175" s="23" t="s">
        <v>5164</v>
      </c>
      <c r="B1175" s="532">
        <v>29</v>
      </c>
      <c r="C1175" s="532">
        <v>24</v>
      </c>
      <c r="D1175" s="532">
        <v>34</v>
      </c>
      <c r="E1175" s="532">
        <v>20</v>
      </c>
      <c r="F1175" s="532">
        <v>0</v>
      </c>
      <c r="G1175" s="532">
        <v>0</v>
      </c>
      <c r="H1175" s="532">
        <v>0</v>
      </c>
      <c r="I1175" s="532">
        <v>0</v>
      </c>
      <c r="J1175" s="532">
        <v>0</v>
      </c>
      <c r="K1175" s="532">
        <v>0</v>
      </c>
      <c r="L1175" s="532">
        <v>0</v>
      </c>
      <c r="M1175" s="532">
        <v>0</v>
      </c>
      <c r="N1175" s="435">
        <f t="shared" si="18"/>
        <v>107</v>
      </c>
    </row>
    <row r="1176" spans="1:14" ht="15">
      <c r="A1176" s="23" t="s">
        <v>5165</v>
      </c>
      <c r="B1176" s="532">
        <v>54</v>
      </c>
      <c r="C1176" s="532">
        <v>77</v>
      </c>
      <c r="D1176" s="532">
        <v>57</v>
      </c>
      <c r="E1176" s="532">
        <v>75</v>
      </c>
      <c r="F1176" s="532">
        <v>61</v>
      </c>
      <c r="G1176" s="532">
        <v>67</v>
      </c>
      <c r="H1176" s="532">
        <v>64</v>
      </c>
      <c r="I1176" s="532">
        <v>71</v>
      </c>
      <c r="J1176" s="532">
        <v>61</v>
      </c>
      <c r="K1176" s="532">
        <v>68</v>
      </c>
      <c r="L1176" s="532">
        <v>51</v>
      </c>
      <c r="M1176" s="532">
        <v>29</v>
      </c>
      <c r="N1176" s="435">
        <f t="shared" si="18"/>
        <v>735</v>
      </c>
    </row>
    <row r="1177" spans="1:14" ht="15">
      <c r="A1177" s="23" t="s">
        <v>5166</v>
      </c>
      <c r="B1177" s="532">
        <v>59</v>
      </c>
      <c r="C1177" s="532">
        <v>56</v>
      </c>
      <c r="D1177" s="532">
        <v>53</v>
      </c>
      <c r="E1177" s="532">
        <v>65</v>
      </c>
      <c r="F1177" s="532">
        <v>71</v>
      </c>
      <c r="G1177" s="532">
        <v>58</v>
      </c>
      <c r="H1177" s="532">
        <v>54</v>
      </c>
      <c r="I1177" s="532">
        <v>53</v>
      </c>
      <c r="J1177" s="532">
        <v>70</v>
      </c>
      <c r="K1177" s="532">
        <v>57</v>
      </c>
      <c r="L1177" s="532">
        <v>56</v>
      </c>
      <c r="M1177" s="532">
        <v>39</v>
      </c>
      <c r="N1177" s="435">
        <f t="shared" si="18"/>
        <v>691</v>
      </c>
    </row>
    <row r="1178" spans="1:14" ht="15">
      <c r="A1178" s="23" t="s">
        <v>5167</v>
      </c>
      <c r="B1178" s="532">
        <v>4</v>
      </c>
      <c r="C1178" s="532">
        <v>1</v>
      </c>
      <c r="D1178" s="532">
        <v>8</v>
      </c>
      <c r="E1178" s="532">
        <v>3</v>
      </c>
      <c r="F1178" s="532">
        <v>25</v>
      </c>
      <c r="G1178" s="532">
        <v>17</v>
      </c>
      <c r="H1178" s="532">
        <v>13</v>
      </c>
      <c r="I1178" s="532">
        <v>12</v>
      </c>
      <c r="J1178" s="532">
        <v>8</v>
      </c>
      <c r="K1178" s="532">
        <v>5</v>
      </c>
      <c r="L1178" s="532">
        <v>5</v>
      </c>
      <c r="M1178" s="532">
        <v>2</v>
      </c>
      <c r="N1178" s="435">
        <f t="shared" si="18"/>
        <v>103</v>
      </c>
    </row>
    <row r="1179" spans="1:14" ht="15">
      <c r="A1179" s="23" t="s">
        <v>5168</v>
      </c>
      <c r="B1179" s="532">
        <v>22</v>
      </c>
      <c r="C1179" s="532">
        <v>37</v>
      </c>
      <c r="D1179" s="532">
        <v>23</v>
      </c>
      <c r="E1179" s="532">
        <v>21</v>
      </c>
      <c r="F1179" s="532">
        <v>0</v>
      </c>
      <c r="G1179" s="532">
        <v>0</v>
      </c>
      <c r="H1179" s="532">
        <v>0</v>
      </c>
      <c r="I1179" s="532">
        <v>0</v>
      </c>
      <c r="J1179" s="532">
        <v>0</v>
      </c>
      <c r="K1179" s="532">
        <v>0</v>
      </c>
      <c r="L1179" s="532">
        <v>0</v>
      </c>
      <c r="M1179" s="532">
        <v>0</v>
      </c>
      <c r="N1179" s="435">
        <f t="shared" si="18"/>
        <v>103</v>
      </c>
    </row>
    <row r="1180" spans="1:14" ht="15">
      <c r="A1180" s="23" t="s">
        <v>10860</v>
      </c>
      <c r="B1180" s="532">
        <v>18</v>
      </c>
      <c r="C1180" s="532">
        <v>23</v>
      </c>
      <c r="D1180" s="532">
        <v>25</v>
      </c>
      <c r="E1180" s="532">
        <v>27</v>
      </c>
      <c r="F1180" s="532">
        <v>0</v>
      </c>
      <c r="G1180" s="532">
        <v>0</v>
      </c>
      <c r="H1180" s="532">
        <v>0</v>
      </c>
      <c r="I1180" s="532">
        <v>0</v>
      </c>
      <c r="J1180" s="532">
        <v>0</v>
      </c>
      <c r="K1180" s="532">
        <v>0</v>
      </c>
      <c r="L1180" s="532">
        <v>0</v>
      </c>
      <c r="M1180" s="532">
        <v>0</v>
      </c>
      <c r="N1180" s="435">
        <f t="shared" si="18"/>
        <v>93</v>
      </c>
    </row>
    <row r="1181" spans="1:14" ht="15">
      <c r="A1181" s="23" t="s">
        <v>5169</v>
      </c>
      <c r="B1181" s="532">
        <v>51</v>
      </c>
      <c r="C1181" s="532">
        <v>46</v>
      </c>
      <c r="D1181" s="532">
        <v>52</v>
      </c>
      <c r="E1181" s="532">
        <v>44</v>
      </c>
      <c r="F1181" s="532">
        <v>74</v>
      </c>
      <c r="G1181" s="532">
        <v>74</v>
      </c>
      <c r="H1181" s="532">
        <v>76</v>
      </c>
      <c r="I1181" s="532">
        <v>68</v>
      </c>
      <c r="J1181" s="532">
        <v>89</v>
      </c>
      <c r="K1181" s="532">
        <v>58</v>
      </c>
      <c r="L1181" s="532">
        <v>77</v>
      </c>
      <c r="M1181" s="532">
        <v>56</v>
      </c>
      <c r="N1181" s="435">
        <f t="shared" si="18"/>
        <v>765</v>
      </c>
    </row>
    <row r="1182" spans="1:14" ht="15">
      <c r="A1182" s="23" t="s">
        <v>5170</v>
      </c>
      <c r="B1182" s="532">
        <v>19</v>
      </c>
      <c r="C1182" s="532">
        <v>32</v>
      </c>
      <c r="D1182" s="532">
        <v>26</v>
      </c>
      <c r="E1182" s="532">
        <v>27</v>
      </c>
      <c r="F1182" s="532">
        <v>0</v>
      </c>
      <c r="G1182" s="532">
        <v>0</v>
      </c>
      <c r="H1182" s="532">
        <v>0</v>
      </c>
      <c r="I1182" s="532">
        <v>0</v>
      </c>
      <c r="J1182" s="532">
        <v>0</v>
      </c>
      <c r="K1182" s="532">
        <v>0</v>
      </c>
      <c r="L1182" s="532">
        <v>0</v>
      </c>
      <c r="M1182" s="532">
        <v>0</v>
      </c>
      <c r="N1182" s="435">
        <f t="shared" si="18"/>
        <v>104</v>
      </c>
    </row>
    <row r="1183" spans="1:14" ht="15">
      <c r="A1183" s="23" t="s">
        <v>5457</v>
      </c>
      <c r="B1183" s="532">
        <v>20</v>
      </c>
      <c r="C1183" s="532">
        <v>25</v>
      </c>
      <c r="D1183" s="532">
        <v>37</v>
      </c>
      <c r="E1183" s="532">
        <v>29</v>
      </c>
      <c r="F1183" s="532">
        <v>67</v>
      </c>
      <c r="G1183" s="532">
        <v>66</v>
      </c>
      <c r="H1183" s="532">
        <v>61</v>
      </c>
      <c r="I1183" s="532">
        <v>49</v>
      </c>
      <c r="J1183" s="532">
        <v>41</v>
      </c>
      <c r="K1183" s="532">
        <v>45</v>
      </c>
      <c r="L1183" s="532">
        <v>47</v>
      </c>
      <c r="M1183" s="532">
        <v>31</v>
      </c>
      <c r="N1183" s="435">
        <f t="shared" si="18"/>
        <v>518</v>
      </c>
    </row>
    <row r="1184" spans="1:14" ht="15">
      <c r="A1184" s="23" t="s">
        <v>5171</v>
      </c>
      <c r="B1184" s="532">
        <v>0</v>
      </c>
      <c r="C1184" s="532">
        <v>0</v>
      </c>
      <c r="D1184" s="532">
        <v>0</v>
      </c>
      <c r="E1184" s="532">
        <v>0</v>
      </c>
      <c r="F1184" s="532">
        <v>0</v>
      </c>
      <c r="G1184" s="532">
        <v>0</v>
      </c>
      <c r="H1184" s="532">
        <v>0</v>
      </c>
      <c r="I1184" s="532">
        <v>0</v>
      </c>
      <c r="J1184" s="532">
        <v>0</v>
      </c>
      <c r="K1184" s="532">
        <v>0</v>
      </c>
      <c r="L1184" s="532">
        <v>141</v>
      </c>
      <c r="M1184" s="532">
        <v>92</v>
      </c>
      <c r="N1184" s="435">
        <f t="shared" si="18"/>
        <v>233</v>
      </c>
    </row>
    <row r="1185" spans="1:14" ht="15">
      <c r="A1185" s="23" t="s">
        <v>5172</v>
      </c>
      <c r="B1185" s="532">
        <v>0</v>
      </c>
      <c r="C1185" s="532">
        <v>0</v>
      </c>
      <c r="D1185" s="532">
        <v>0</v>
      </c>
      <c r="E1185" s="532">
        <v>0</v>
      </c>
      <c r="F1185" s="532">
        <v>85</v>
      </c>
      <c r="G1185" s="532">
        <v>93</v>
      </c>
      <c r="H1185" s="532">
        <v>76</v>
      </c>
      <c r="I1185" s="532">
        <v>67</v>
      </c>
      <c r="J1185" s="532">
        <v>69</v>
      </c>
      <c r="K1185" s="532">
        <v>86</v>
      </c>
      <c r="L1185" s="532">
        <v>86</v>
      </c>
      <c r="M1185" s="532">
        <v>61</v>
      </c>
      <c r="N1185" s="435">
        <f t="shared" si="18"/>
        <v>623</v>
      </c>
    </row>
    <row r="1186" spans="1:14" ht="15">
      <c r="A1186" s="23" t="s">
        <v>5173</v>
      </c>
      <c r="B1186" s="532">
        <v>0</v>
      </c>
      <c r="C1186" s="532">
        <v>0</v>
      </c>
      <c r="D1186" s="532">
        <v>0</v>
      </c>
      <c r="E1186" s="532">
        <v>0</v>
      </c>
      <c r="F1186" s="532">
        <v>60</v>
      </c>
      <c r="G1186" s="532">
        <v>74</v>
      </c>
      <c r="H1186" s="532">
        <v>55</v>
      </c>
      <c r="I1186" s="532">
        <v>78</v>
      </c>
      <c r="J1186" s="532">
        <v>70</v>
      </c>
      <c r="K1186" s="532">
        <v>86</v>
      </c>
      <c r="L1186" s="532">
        <v>64</v>
      </c>
      <c r="M1186" s="532">
        <v>75</v>
      </c>
      <c r="N1186" s="435">
        <f t="shared" si="18"/>
        <v>562</v>
      </c>
    </row>
    <row r="1187" spans="1:14" ht="15">
      <c r="A1187" s="23" t="s">
        <v>5174</v>
      </c>
      <c r="B1187" s="532">
        <v>21</v>
      </c>
      <c r="C1187" s="532">
        <v>27</v>
      </c>
      <c r="D1187" s="532">
        <v>24</v>
      </c>
      <c r="E1187" s="532">
        <v>16</v>
      </c>
      <c r="F1187" s="532">
        <v>0</v>
      </c>
      <c r="G1187" s="532">
        <v>0</v>
      </c>
      <c r="H1187" s="532">
        <v>0</v>
      </c>
      <c r="I1187" s="532">
        <v>0</v>
      </c>
      <c r="J1187" s="532">
        <v>0</v>
      </c>
      <c r="K1187" s="532">
        <v>0</v>
      </c>
      <c r="L1187" s="532">
        <v>0</v>
      </c>
      <c r="M1187" s="532">
        <v>0</v>
      </c>
      <c r="N1187" s="435">
        <f t="shared" si="18"/>
        <v>88</v>
      </c>
    </row>
    <row r="1188" spans="1:14" ht="15">
      <c r="A1188" s="23" t="s">
        <v>5175</v>
      </c>
      <c r="B1188" s="532">
        <v>0</v>
      </c>
      <c r="C1188" s="532">
        <v>0</v>
      </c>
      <c r="D1188" s="532">
        <v>0</v>
      </c>
      <c r="E1188" s="532">
        <v>0</v>
      </c>
      <c r="F1188" s="532">
        <v>61</v>
      </c>
      <c r="G1188" s="532">
        <v>37</v>
      </c>
      <c r="H1188" s="532">
        <v>42</v>
      </c>
      <c r="I1188" s="532">
        <v>19</v>
      </c>
      <c r="J1188" s="532">
        <v>33</v>
      </c>
      <c r="K1188" s="532">
        <v>16</v>
      </c>
      <c r="L1188" s="532">
        <v>34</v>
      </c>
      <c r="M1188" s="532">
        <v>25</v>
      </c>
      <c r="N1188" s="435">
        <f t="shared" si="18"/>
        <v>267</v>
      </c>
    </row>
    <row r="1189" spans="1:14" ht="15">
      <c r="A1189" s="23" t="s">
        <v>5176</v>
      </c>
      <c r="B1189" s="532">
        <v>43</v>
      </c>
      <c r="C1189" s="532">
        <v>37</v>
      </c>
      <c r="D1189" s="532">
        <v>28</v>
      </c>
      <c r="E1189" s="532">
        <v>21</v>
      </c>
      <c r="F1189" s="532">
        <v>0</v>
      </c>
      <c r="G1189" s="532">
        <v>0</v>
      </c>
      <c r="H1189" s="532">
        <v>0</v>
      </c>
      <c r="I1189" s="532">
        <v>0</v>
      </c>
      <c r="J1189" s="532">
        <v>0</v>
      </c>
      <c r="K1189" s="532">
        <v>0</v>
      </c>
      <c r="L1189" s="532">
        <v>0</v>
      </c>
      <c r="M1189" s="532">
        <v>0</v>
      </c>
      <c r="N1189" s="435">
        <f t="shared" si="18"/>
        <v>129</v>
      </c>
    </row>
    <row r="1190" spans="1:14" ht="15">
      <c r="A1190" s="23" t="s">
        <v>5177</v>
      </c>
      <c r="B1190" s="532">
        <v>15</v>
      </c>
      <c r="C1190" s="532">
        <v>21</v>
      </c>
      <c r="D1190" s="532">
        <v>22</v>
      </c>
      <c r="E1190" s="532">
        <v>11</v>
      </c>
      <c r="F1190" s="532">
        <v>0</v>
      </c>
      <c r="G1190" s="532">
        <v>0</v>
      </c>
      <c r="H1190" s="532">
        <v>0</v>
      </c>
      <c r="I1190" s="532">
        <v>0</v>
      </c>
      <c r="J1190" s="532">
        <v>0</v>
      </c>
      <c r="K1190" s="532">
        <v>0</v>
      </c>
      <c r="L1190" s="532">
        <v>0</v>
      </c>
      <c r="M1190" s="532">
        <v>0</v>
      </c>
      <c r="N1190" s="435">
        <f t="shared" si="18"/>
        <v>69</v>
      </c>
    </row>
    <row r="1191" spans="1:14" ht="15">
      <c r="A1191" s="23" t="s">
        <v>5178</v>
      </c>
      <c r="B1191" s="532">
        <v>27</v>
      </c>
      <c r="C1191" s="532">
        <v>21</v>
      </c>
      <c r="D1191" s="532">
        <v>28</v>
      </c>
      <c r="E1191" s="532">
        <v>15</v>
      </c>
      <c r="F1191" s="532">
        <v>0</v>
      </c>
      <c r="G1191" s="532">
        <v>0</v>
      </c>
      <c r="H1191" s="532">
        <v>0</v>
      </c>
      <c r="I1191" s="532">
        <v>0</v>
      </c>
      <c r="J1191" s="532">
        <v>0</v>
      </c>
      <c r="K1191" s="532">
        <v>0</v>
      </c>
      <c r="L1191" s="532">
        <v>0</v>
      </c>
      <c r="M1191" s="532">
        <v>0</v>
      </c>
      <c r="N1191" s="435">
        <f t="shared" si="18"/>
        <v>91</v>
      </c>
    </row>
    <row r="1192" spans="1:14" ht="15">
      <c r="A1192" s="23" t="s">
        <v>5179</v>
      </c>
      <c r="B1192" s="532">
        <v>61</v>
      </c>
      <c r="C1192" s="532">
        <v>51</v>
      </c>
      <c r="D1192" s="532">
        <v>48</v>
      </c>
      <c r="E1192" s="532">
        <v>58</v>
      </c>
      <c r="F1192" s="532">
        <v>50</v>
      </c>
      <c r="G1192" s="532">
        <v>52</v>
      </c>
      <c r="H1192" s="532">
        <v>53</v>
      </c>
      <c r="I1192" s="532">
        <v>51</v>
      </c>
      <c r="J1192" s="532">
        <v>45</v>
      </c>
      <c r="K1192" s="532">
        <v>59</v>
      </c>
      <c r="L1192" s="532">
        <v>60</v>
      </c>
      <c r="M1192" s="532">
        <v>55</v>
      </c>
      <c r="N1192" s="435">
        <f t="shared" si="18"/>
        <v>643</v>
      </c>
    </row>
    <row r="1193" spans="1:14" ht="15">
      <c r="A1193" s="23" t="s">
        <v>5180</v>
      </c>
      <c r="B1193" s="532">
        <v>45</v>
      </c>
      <c r="C1193" s="532">
        <v>36</v>
      </c>
      <c r="D1193" s="532">
        <v>43</v>
      </c>
      <c r="E1193" s="532">
        <v>41</v>
      </c>
      <c r="F1193" s="532">
        <v>0</v>
      </c>
      <c r="G1193" s="532">
        <v>0</v>
      </c>
      <c r="H1193" s="532">
        <v>0</v>
      </c>
      <c r="I1193" s="532">
        <v>0</v>
      </c>
      <c r="J1193" s="532">
        <v>0</v>
      </c>
      <c r="K1193" s="532">
        <v>0</v>
      </c>
      <c r="L1193" s="532">
        <v>0</v>
      </c>
      <c r="M1193" s="532">
        <v>0</v>
      </c>
      <c r="N1193" s="435">
        <f t="shared" si="18"/>
        <v>165</v>
      </c>
    </row>
    <row r="1194" spans="1:14" ht="15">
      <c r="A1194" s="23" t="s">
        <v>5181</v>
      </c>
      <c r="B1194" s="532">
        <v>0</v>
      </c>
      <c r="C1194" s="532">
        <v>0</v>
      </c>
      <c r="D1194" s="532">
        <v>0</v>
      </c>
      <c r="E1194" s="532">
        <v>0</v>
      </c>
      <c r="F1194" s="532">
        <v>81</v>
      </c>
      <c r="G1194" s="532">
        <v>75</v>
      </c>
      <c r="H1194" s="532">
        <v>75</v>
      </c>
      <c r="I1194" s="532">
        <v>84</v>
      </c>
      <c r="J1194" s="532">
        <v>71</v>
      </c>
      <c r="K1194" s="532">
        <v>68</v>
      </c>
      <c r="L1194" s="532">
        <v>86</v>
      </c>
      <c r="M1194" s="532">
        <v>61</v>
      </c>
      <c r="N1194" s="435">
        <f t="shared" si="18"/>
        <v>601</v>
      </c>
    </row>
    <row r="1195" spans="1:14" ht="15">
      <c r="A1195" s="23" t="s">
        <v>5182</v>
      </c>
      <c r="B1195" s="532">
        <v>24</v>
      </c>
      <c r="C1195" s="532">
        <v>18</v>
      </c>
      <c r="D1195" s="532">
        <v>22</v>
      </c>
      <c r="E1195" s="532">
        <v>24</v>
      </c>
      <c r="F1195" s="532">
        <v>0</v>
      </c>
      <c r="G1195" s="532">
        <v>0</v>
      </c>
      <c r="H1195" s="532">
        <v>0</v>
      </c>
      <c r="I1195" s="532">
        <v>0</v>
      </c>
      <c r="J1195" s="532">
        <v>0</v>
      </c>
      <c r="K1195" s="532">
        <v>0</v>
      </c>
      <c r="L1195" s="532">
        <v>0</v>
      </c>
      <c r="M1195" s="532">
        <v>0</v>
      </c>
      <c r="N1195" s="435">
        <f t="shared" si="18"/>
        <v>88</v>
      </c>
    </row>
    <row r="1196" spans="1:14" ht="15">
      <c r="A1196" s="23" t="s">
        <v>5458</v>
      </c>
      <c r="B1196" s="532">
        <v>42</v>
      </c>
      <c r="C1196" s="532">
        <v>21</v>
      </c>
      <c r="D1196" s="532">
        <v>28</v>
      </c>
      <c r="E1196" s="532">
        <v>25</v>
      </c>
      <c r="F1196" s="532">
        <v>0</v>
      </c>
      <c r="G1196" s="532">
        <v>0</v>
      </c>
      <c r="H1196" s="532">
        <v>0</v>
      </c>
      <c r="I1196" s="532">
        <v>0</v>
      </c>
      <c r="J1196" s="532">
        <v>0</v>
      </c>
      <c r="K1196" s="532">
        <v>0</v>
      </c>
      <c r="L1196" s="532">
        <v>0</v>
      </c>
      <c r="M1196" s="532">
        <v>0</v>
      </c>
      <c r="N1196" s="435">
        <f t="shared" si="18"/>
        <v>116</v>
      </c>
    </row>
    <row r="1197" spans="1:14" ht="15">
      <c r="A1197" s="23" t="s">
        <v>5459</v>
      </c>
      <c r="B1197" s="532">
        <v>41</v>
      </c>
      <c r="C1197" s="532">
        <v>49</v>
      </c>
      <c r="D1197" s="532">
        <v>45</v>
      </c>
      <c r="E1197" s="532">
        <v>70</v>
      </c>
      <c r="F1197" s="532">
        <v>0</v>
      </c>
      <c r="G1197" s="532">
        <v>0</v>
      </c>
      <c r="H1197" s="532">
        <v>0</v>
      </c>
      <c r="I1197" s="532">
        <v>0</v>
      </c>
      <c r="J1197" s="532">
        <v>0</v>
      </c>
      <c r="K1197" s="532">
        <v>0</v>
      </c>
      <c r="L1197" s="532">
        <v>0</v>
      </c>
      <c r="M1197" s="532">
        <v>0</v>
      </c>
      <c r="N1197" s="435">
        <f t="shared" si="18"/>
        <v>205</v>
      </c>
    </row>
    <row r="1198" spans="1:14" ht="15">
      <c r="A1198" s="23" t="s">
        <v>5183</v>
      </c>
      <c r="B1198" s="532">
        <v>48</v>
      </c>
      <c r="C1198" s="532">
        <v>39</v>
      </c>
      <c r="D1198" s="532">
        <v>46</v>
      </c>
      <c r="E1198" s="532">
        <v>31</v>
      </c>
      <c r="F1198" s="532">
        <v>38</v>
      </c>
      <c r="G1198" s="532">
        <v>43</v>
      </c>
      <c r="H1198" s="532">
        <v>39</v>
      </c>
      <c r="I1198" s="532">
        <v>32</v>
      </c>
      <c r="J1198" s="532">
        <v>41</v>
      </c>
      <c r="K1198" s="532">
        <v>38</v>
      </c>
      <c r="L1198" s="532">
        <v>48</v>
      </c>
      <c r="M1198" s="532">
        <v>32</v>
      </c>
      <c r="N1198" s="435">
        <f t="shared" si="18"/>
        <v>475</v>
      </c>
    </row>
    <row r="1199" spans="1:14" ht="15">
      <c r="A1199" s="23" t="s">
        <v>5184</v>
      </c>
      <c r="B1199" s="532">
        <v>47</v>
      </c>
      <c r="C1199" s="532">
        <v>42</v>
      </c>
      <c r="D1199" s="532">
        <v>54</v>
      </c>
      <c r="E1199" s="532">
        <v>27</v>
      </c>
      <c r="F1199" s="532">
        <v>0</v>
      </c>
      <c r="G1199" s="532">
        <v>0</v>
      </c>
      <c r="H1199" s="532">
        <v>0</v>
      </c>
      <c r="I1199" s="532">
        <v>0</v>
      </c>
      <c r="J1199" s="532">
        <v>0</v>
      </c>
      <c r="K1199" s="532">
        <v>0</v>
      </c>
      <c r="L1199" s="532">
        <v>0</v>
      </c>
      <c r="M1199" s="532">
        <v>0</v>
      </c>
      <c r="N1199" s="435">
        <f t="shared" si="18"/>
        <v>170</v>
      </c>
    </row>
    <row r="1200" spans="1:14" ht="15">
      <c r="A1200" s="23" t="s">
        <v>5185</v>
      </c>
      <c r="B1200" s="532">
        <v>86</v>
      </c>
      <c r="C1200" s="532">
        <v>58</v>
      </c>
      <c r="D1200" s="532">
        <v>73</v>
      </c>
      <c r="E1200" s="532">
        <v>46</v>
      </c>
      <c r="F1200" s="532">
        <v>115</v>
      </c>
      <c r="G1200" s="532">
        <v>64</v>
      </c>
      <c r="H1200" s="532">
        <v>69</v>
      </c>
      <c r="I1200" s="532">
        <v>72</v>
      </c>
      <c r="J1200" s="532">
        <v>48</v>
      </c>
      <c r="K1200" s="532">
        <v>32</v>
      </c>
      <c r="L1200" s="532">
        <v>49</v>
      </c>
      <c r="M1200" s="532">
        <v>36</v>
      </c>
      <c r="N1200" s="435">
        <f t="shared" si="18"/>
        <v>748</v>
      </c>
    </row>
    <row r="1201" spans="1:14" ht="15">
      <c r="A1201" s="23" t="s">
        <v>5186</v>
      </c>
      <c r="B1201" s="532">
        <v>44</v>
      </c>
      <c r="C1201" s="532">
        <v>47</v>
      </c>
      <c r="D1201" s="532">
        <v>43</v>
      </c>
      <c r="E1201" s="532">
        <v>53</v>
      </c>
      <c r="F1201" s="532">
        <v>59</v>
      </c>
      <c r="G1201" s="532">
        <v>64</v>
      </c>
      <c r="H1201" s="532">
        <v>66</v>
      </c>
      <c r="I1201" s="532">
        <v>56</v>
      </c>
      <c r="J1201" s="532">
        <v>44</v>
      </c>
      <c r="K1201" s="532">
        <v>75</v>
      </c>
      <c r="L1201" s="532">
        <v>59</v>
      </c>
      <c r="M1201" s="532">
        <v>62</v>
      </c>
      <c r="N1201" s="435">
        <f t="shared" si="18"/>
        <v>672</v>
      </c>
    </row>
    <row r="1202" spans="1:14" ht="15">
      <c r="A1202" s="23" t="s">
        <v>5187</v>
      </c>
      <c r="B1202" s="532">
        <v>43</v>
      </c>
      <c r="C1202" s="532">
        <v>33</v>
      </c>
      <c r="D1202" s="532">
        <v>58</v>
      </c>
      <c r="E1202" s="532">
        <v>50</v>
      </c>
      <c r="F1202" s="532">
        <v>47</v>
      </c>
      <c r="G1202" s="532">
        <v>47</v>
      </c>
      <c r="H1202" s="532">
        <v>58</v>
      </c>
      <c r="I1202" s="532">
        <v>37</v>
      </c>
      <c r="J1202" s="532">
        <v>60</v>
      </c>
      <c r="K1202" s="532">
        <v>44</v>
      </c>
      <c r="L1202" s="532">
        <v>0</v>
      </c>
      <c r="M1202" s="532">
        <v>0</v>
      </c>
      <c r="N1202" s="435">
        <f t="shared" si="18"/>
        <v>477</v>
      </c>
    </row>
    <row r="1203" spans="1:14" ht="15">
      <c r="A1203" s="23" t="s">
        <v>5188</v>
      </c>
      <c r="B1203" s="532">
        <v>52</v>
      </c>
      <c r="C1203" s="532">
        <v>34</v>
      </c>
      <c r="D1203" s="532">
        <v>46</v>
      </c>
      <c r="E1203" s="532">
        <v>37</v>
      </c>
      <c r="F1203" s="532">
        <v>0</v>
      </c>
      <c r="G1203" s="532">
        <v>0</v>
      </c>
      <c r="H1203" s="532">
        <v>0</v>
      </c>
      <c r="I1203" s="532">
        <v>0</v>
      </c>
      <c r="J1203" s="532">
        <v>0</v>
      </c>
      <c r="K1203" s="532">
        <v>0</v>
      </c>
      <c r="L1203" s="532">
        <v>0</v>
      </c>
      <c r="M1203" s="532">
        <v>0</v>
      </c>
      <c r="N1203" s="435">
        <f t="shared" si="18"/>
        <v>169</v>
      </c>
    </row>
    <row r="1204" spans="1:14" ht="15">
      <c r="A1204" s="23" t="s">
        <v>5189</v>
      </c>
      <c r="B1204" s="532">
        <v>122</v>
      </c>
      <c r="C1204" s="532">
        <v>49</v>
      </c>
      <c r="D1204" s="532">
        <v>73</v>
      </c>
      <c r="E1204" s="532">
        <v>60</v>
      </c>
      <c r="F1204" s="532">
        <v>179</v>
      </c>
      <c r="G1204" s="532">
        <v>93</v>
      </c>
      <c r="H1204" s="532">
        <v>144</v>
      </c>
      <c r="I1204" s="532">
        <v>76</v>
      </c>
      <c r="J1204" s="532">
        <v>0</v>
      </c>
      <c r="K1204" s="532">
        <v>0</v>
      </c>
      <c r="L1204" s="532">
        <v>0</v>
      </c>
      <c r="M1204" s="532">
        <v>0</v>
      </c>
      <c r="N1204" s="435">
        <f t="shared" si="18"/>
        <v>796</v>
      </c>
    </row>
    <row r="1205" spans="1:14" ht="15">
      <c r="A1205" s="23" t="s">
        <v>5460</v>
      </c>
      <c r="B1205" s="532">
        <v>62</v>
      </c>
      <c r="C1205" s="532">
        <v>65</v>
      </c>
      <c r="D1205" s="532">
        <v>33</v>
      </c>
      <c r="E1205" s="532">
        <v>56</v>
      </c>
      <c r="F1205" s="532">
        <v>0</v>
      </c>
      <c r="G1205" s="532">
        <v>0</v>
      </c>
      <c r="H1205" s="532">
        <v>0</v>
      </c>
      <c r="I1205" s="532">
        <v>0</v>
      </c>
      <c r="J1205" s="532">
        <v>0</v>
      </c>
      <c r="K1205" s="532">
        <v>0</v>
      </c>
      <c r="L1205" s="532">
        <v>0</v>
      </c>
      <c r="M1205" s="532">
        <v>0</v>
      </c>
      <c r="N1205" s="435">
        <f t="shared" si="18"/>
        <v>216</v>
      </c>
    </row>
    <row r="1206" spans="1:14" ht="15">
      <c r="A1206" s="23" t="s">
        <v>5190</v>
      </c>
      <c r="B1206" s="532">
        <v>43</v>
      </c>
      <c r="C1206" s="532">
        <v>39</v>
      </c>
      <c r="D1206" s="532">
        <v>39</v>
      </c>
      <c r="E1206" s="532">
        <v>43</v>
      </c>
      <c r="F1206" s="532">
        <v>135</v>
      </c>
      <c r="G1206" s="532">
        <v>92</v>
      </c>
      <c r="H1206" s="532">
        <v>98</v>
      </c>
      <c r="I1206" s="532">
        <v>84</v>
      </c>
      <c r="J1206" s="532">
        <v>93</v>
      </c>
      <c r="K1206" s="532">
        <v>68</v>
      </c>
      <c r="L1206" s="532">
        <v>43</v>
      </c>
      <c r="M1206" s="532">
        <v>56</v>
      </c>
      <c r="N1206" s="435">
        <f t="shared" si="18"/>
        <v>833</v>
      </c>
    </row>
    <row r="1207" spans="1:14" ht="15">
      <c r="A1207" s="23" t="s">
        <v>5191</v>
      </c>
      <c r="B1207" s="532">
        <v>110</v>
      </c>
      <c r="C1207" s="532">
        <v>102</v>
      </c>
      <c r="D1207" s="532">
        <v>108</v>
      </c>
      <c r="E1207" s="532">
        <v>96</v>
      </c>
      <c r="F1207" s="532">
        <v>103</v>
      </c>
      <c r="G1207" s="532">
        <v>101</v>
      </c>
      <c r="H1207" s="532">
        <v>107</v>
      </c>
      <c r="I1207" s="532">
        <v>87</v>
      </c>
      <c r="J1207" s="532">
        <v>92</v>
      </c>
      <c r="K1207" s="532">
        <v>83</v>
      </c>
      <c r="L1207" s="532">
        <v>98</v>
      </c>
      <c r="M1207" s="532">
        <v>84</v>
      </c>
      <c r="N1207" s="435">
        <f t="shared" si="18"/>
        <v>1171</v>
      </c>
    </row>
    <row r="1208" spans="1:14" ht="15">
      <c r="A1208" s="23" t="s">
        <v>5192</v>
      </c>
      <c r="B1208" s="532">
        <v>0</v>
      </c>
      <c r="C1208" s="532">
        <v>0</v>
      </c>
      <c r="D1208" s="532">
        <v>0</v>
      </c>
      <c r="E1208" s="532">
        <v>0</v>
      </c>
      <c r="F1208" s="532">
        <v>162</v>
      </c>
      <c r="G1208" s="532">
        <v>144</v>
      </c>
      <c r="H1208" s="532">
        <v>183</v>
      </c>
      <c r="I1208" s="532">
        <v>162</v>
      </c>
      <c r="J1208" s="532">
        <v>168</v>
      </c>
      <c r="K1208" s="532">
        <v>127</v>
      </c>
      <c r="L1208" s="532">
        <v>164</v>
      </c>
      <c r="M1208" s="532">
        <v>99</v>
      </c>
      <c r="N1208" s="435">
        <f t="shared" si="18"/>
        <v>1209</v>
      </c>
    </row>
    <row r="1209" spans="1:14" ht="15">
      <c r="A1209" s="23" t="s">
        <v>5193</v>
      </c>
      <c r="B1209" s="532">
        <v>0</v>
      </c>
      <c r="C1209" s="532">
        <v>0</v>
      </c>
      <c r="D1209" s="532">
        <v>0</v>
      </c>
      <c r="E1209" s="532">
        <v>0</v>
      </c>
      <c r="F1209" s="532">
        <v>183</v>
      </c>
      <c r="G1209" s="532">
        <v>262</v>
      </c>
      <c r="H1209" s="532">
        <v>216</v>
      </c>
      <c r="I1209" s="532">
        <v>277</v>
      </c>
      <c r="J1209" s="532">
        <v>150</v>
      </c>
      <c r="K1209" s="532">
        <v>190</v>
      </c>
      <c r="L1209" s="532">
        <v>191</v>
      </c>
      <c r="M1209" s="532">
        <v>203</v>
      </c>
      <c r="N1209" s="435">
        <f t="shared" si="18"/>
        <v>1672</v>
      </c>
    </row>
    <row r="1210" spans="1:14" ht="15">
      <c r="A1210" s="23" t="s">
        <v>5194</v>
      </c>
      <c r="B1210" s="532">
        <v>0</v>
      </c>
      <c r="C1210" s="532">
        <v>0</v>
      </c>
      <c r="D1210" s="532">
        <v>0</v>
      </c>
      <c r="E1210" s="532">
        <v>0</v>
      </c>
      <c r="F1210" s="532">
        <v>99</v>
      </c>
      <c r="G1210" s="532">
        <v>83</v>
      </c>
      <c r="H1210" s="532">
        <v>83</v>
      </c>
      <c r="I1210" s="532">
        <v>81</v>
      </c>
      <c r="J1210" s="532">
        <v>81</v>
      </c>
      <c r="K1210" s="532">
        <v>90</v>
      </c>
      <c r="L1210" s="532">
        <v>94</v>
      </c>
      <c r="M1210" s="532">
        <v>66</v>
      </c>
      <c r="N1210" s="435">
        <f t="shared" si="18"/>
        <v>677</v>
      </c>
    </row>
    <row r="1211" spans="1:14" ht="15">
      <c r="A1211" s="23" t="s">
        <v>5195</v>
      </c>
      <c r="B1211" s="532">
        <v>95</v>
      </c>
      <c r="C1211" s="532">
        <v>100</v>
      </c>
      <c r="D1211" s="532">
        <v>89</v>
      </c>
      <c r="E1211" s="532">
        <v>94</v>
      </c>
      <c r="F1211" s="532">
        <v>101</v>
      </c>
      <c r="G1211" s="532">
        <v>100</v>
      </c>
      <c r="H1211" s="532">
        <v>91</v>
      </c>
      <c r="I1211" s="532">
        <v>90</v>
      </c>
      <c r="J1211" s="532">
        <v>89</v>
      </c>
      <c r="K1211" s="532">
        <v>64</v>
      </c>
      <c r="L1211" s="532">
        <v>71</v>
      </c>
      <c r="M1211" s="532">
        <v>52</v>
      </c>
      <c r="N1211" s="435">
        <f t="shared" si="18"/>
        <v>1036</v>
      </c>
    </row>
    <row r="1212" spans="1:14" ht="15">
      <c r="A1212" s="23" t="s">
        <v>10861</v>
      </c>
      <c r="B1212" s="532">
        <v>33</v>
      </c>
      <c r="C1212" s="532">
        <v>31</v>
      </c>
      <c r="D1212" s="532">
        <v>26</v>
      </c>
      <c r="E1212" s="532">
        <v>41</v>
      </c>
      <c r="F1212" s="532">
        <v>43</v>
      </c>
      <c r="G1212" s="532">
        <v>29</v>
      </c>
      <c r="H1212" s="532">
        <v>48</v>
      </c>
      <c r="I1212" s="532">
        <v>39</v>
      </c>
      <c r="J1212" s="532">
        <v>34</v>
      </c>
      <c r="K1212" s="532">
        <v>24</v>
      </c>
      <c r="L1212" s="532">
        <v>32</v>
      </c>
      <c r="M1212" s="532">
        <v>30</v>
      </c>
      <c r="N1212" s="435">
        <f t="shared" si="18"/>
        <v>410</v>
      </c>
    </row>
    <row r="1213" spans="1:14" ht="15">
      <c r="A1213" s="23" t="s">
        <v>5196</v>
      </c>
      <c r="B1213" s="532">
        <v>47</v>
      </c>
      <c r="C1213" s="532">
        <v>38</v>
      </c>
      <c r="D1213" s="532">
        <v>41</v>
      </c>
      <c r="E1213" s="532">
        <v>40</v>
      </c>
      <c r="F1213" s="532">
        <v>0</v>
      </c>
      <c r="G1213" s="532">
        <v>0</v>
      </c>
      <c r="H1213" s="532">
        <v>0</v>
      </c>
      <c r="I1213" s="532">
        <v>0</v>
      </c>
      <c r="J1213" s="532">
        <v>0</v>
      </c>
      <c r="K1213" s="532">
        <v>0</v>
      </c>
      <c r="L1213" s="532">
        <v>0</v>
      </c>
      <c r="M1213" s="532">
        <v>0</v>
      </c>
      <c r="N1213" s="435">
        <f t="shared" si="18"/>
        <v>166</v>
      </c>
    </row>
    <row r="1214" spans="1:14" ht="15">
      <c r="A1214" s="23" t="s">
        <v>5461</v>
      </c>
      <c r="B1214" s="532">
        <v>33</v>
      </c>
      <c r="C1214" s="532">
        <v>42</v>
      </c>
      <c r="D1214" s="532">
        <v>47</v>
      </c>
      <c r="E1214" s="532">
        <v>36</v>
      </c>
      <c r="F1214" s="532">
        <v>148</v>
      </c>
      <c r="G1214" s="532">
        <v>197</v>
      </c>
      <c r="H1214" s="532">
        <v>151</v>
      </c>
      <c r="I1214" s="532">
        <v>163</v>
      </c>
      <c r="J1214" s="532">
        <v>120</v>
      </c>
      <c r="K1214" s="532">
        <v>172</v>
      </c>
      <c r="L1214" s="532">
        <v>134</v>
      </c>
      <c r="M1214" s="532">
        <v>134</v>
      </c>
      <c r="N1214" s="435">
        <f t="shared" si="18"/>
        <v>1377</v>
      </c>
    </row>
    <row r="1215" spans="1:14" ht="15">
      <c r="A1215" s="23" t="s">
        <v>5197</v>
      </c>
      <c r="B1215" s="532">
        <v>0</v>
      </c>
      <c r="C1215" s="532">
        <v>0</v>
      </c>
      <c r="D1215" s="532">
        <v>0</v>
      </c>
      <c r="E1215" s="532">
        <v>0</v>
      </c>
      <c r="F1215" s="532">
        <v>8</v>
      </c>
      <c r="G1215" s="532">
        <v>10</v>
      </c>
      <c r="H1215" s="532">
        <v>14</v>
      </c>
      <c r="I1215" s="532">
        <v>10</v>
      </c>
      <c r="J1215" s="532">
        <v>17</v>
      </c>
      <c r="K1215" s="532">
        <v>16</v>
      </c>
      <c r="L1215" s="532">
        <v>18</v>
      </c>
      <c r="M1215" s="532">
        <v>17</v>
      </c>
      <c r="N1215" s="435">
        <f t="shared" si="18"/>
        <v>110</v>
      </c>
    </row>
    <row r="1216" spans="1:14" ht="15">
      <c r="A1216" s="23" t="s">
        <v>10865</v>
      </c>
      <c r="B1216" s="532">
        <v>24</v>
      </c>
      <c r="C1216" s="532">
        <v>26</v>
      </c>
      <c r="D1216" s="532">
        <v>18</v>
      </c>
      <c r="E1216" s="532">
        <v>14</v>
      </c>
      <c r="F1216" s="532">
        <v>0</v>
      </c>
      <c r="G1216" s="532">
        <v>0</v>
      </c>
      <c r="H1216" s="532">
        <v>0</v>
      </c>
      <c r="I1216" s="532">
        <v>0</v>
      </c>
      <c r="J1216" s="532">
        <v>0</v>
      </c>
      <c r="K1216" s="532">
        <v>0</v>
      </c>
      <c r="L1216" s="532">
        <v>0</v>
      </c>
      <c r="M1216" s="532">
        <v>0</v>
      </c>
      <c r="N1216" s="435">
        <f t="shared" si="18"/>
        <v>82</v>
      </c>
    </row>
    <row r="1217" spans="1:14" ht="15">
      <c r="A1217" s="23" t="s">
        <v>5198</v>
      </c>
      <c r="B1217" s="532">
        <v>23</v>
      </c>
      <c r="C1217" s="532">
        <v>21</v>
      </c>
      <c r="D1217" s="532">
        <v>21</v>
      </c>
      <c r="E1217" s="532">
        <v>20</v>
      </c>
      <c r="F1217" s="532">
        <v>0</v>
      </c>
      <c r="G1217" s="532">
        <v>0</v>
      </c>
      <c r="H1217" s="532">
        <v>0</v>
      </c>
      <c r="I1217" s="532">
        <v>0</v>
      </c>
      <c r="J1217" s="532">
        <v>0</v>
      </c>
      <c r="K1217" s="532">
        <v>0</v>
      </c>
      <c r="L1217" s="532">
        <v>0</v>
      </c>
      <c r="M1217" s="532">
        <v>0</v>
      </c>
      <c r="N1217" s="435">
        <f t="shared" si="18"/>
        <v>85</v>
      </c>
    </row>
    <row r="1218" spans="1:14" ht="15">
      <c r="A1218" s="23" t="s">
        <v>5199</v>
      </c>
      <c r="B1218" s="532">
        <v>14</v>
      </c>
      <c r="C1218" s="532">
        <v>20</v>
      </c>
      <c r="D1218" s="532">
        <v>17</v>
      </c>
      <c r="E1218" s="532">
        <v>29</v>
      </c>
      <c r="F1218" s="532">
        <v>0</v>
      </c>
      <c r="G1218" s="532">
        <v>0</v>
      </c>
      <c r="H1218" s="532">
        <v>0</v>
      </c>
      <c r="I1218" s="532">
        <v>0</v>
      </c>
      <c r="J1218" s="532">
        <v>0</v>
      </c>
      <c r="K1218" s="532">
        <v>0</v>
      </c>
      <c r="L1218" s="532">
        <v>0</v>
      </c>
      <c r="M1218" s="532">
        <v>0</v>
      </c>
      <c r="N1218" s="435">
        <f t="shared" si="18"/>
        <v>80</v>
      </c>
    </row>
    <row r="1219" spans="1:14" ht="15">
      <c r="A1219" s="23" t="s">
        <v>5200</v>
      </c>
      <c r="B1219" s="532">
        <v>27</v>
      </c>
      <c r="C1219" s="532">
        <v>26</v>
      </c>
      <c r="D1219" s="532">
        <v>23</v>
      </c>
      <c r="E1219" s="532">
        <v>33</v>
      </c>
      <c r="F1219" s="532">
        <v>0</v>
      </c>
      <c r="G1219" s="532">
        <v>0</v>
      </c>
      <c r="H1219" s="532">
        <v>0</v>
      </c>
      <c r="I1219" s="532">
        <v>0</v>
      </c>
      <c r="J1219" s="532">
        <v>0</v>
      </c>
      <c r="K1219" s="532">
        <v>0</v>
      </c>
      <c r="L1219" s="532">
        <v>0</v>
      </c>
      <c r="M1219" s="532">
        <v>0</v>
      </c>
      <c r="N1219" s="435">
        <f t="shared" si="18"/>
        <v>109</v>
      </c>
    </row>
    <row r="1220" spans="1:14" ht="15">
      <c r="A1220" s="23" t="s">
        <v>5201</v>
      </c>
      <c r="B1220" s="532">
        <v>17</v>
      </c>
      <c r="C1220" s="532">
        <v>37</v>
      </c>
      <c r="D1220" s="532">
        <v>30</v>
      </c>
      <c r="E1220" s="532">
        <v>35</v>
      </c>
      <c r="F1220" s="532">
        <v>0</v>
      </c>
      <c r="G1220" s="532">
        <v>0</v>
      </c>
      <c r="H1220" s="532">
        <v>0</v>
      </c>
      <c r="I1220" s="532">
        <v>0</v>
      </c>
      <c r="J1220" s="532">
        <v>0</v>
      </c>
      <c r="K1220" s="532">
        <v>0</v>
      </c>
      <c r="L1220" s="532">
        <v>0</v>
      </c>
      <c r="M1220" s="532">
        <v>0</v>
      </c>
      <c r="N1220" s="435">
        <f t="shared" si="18"/>
        <v>119</v>
      </c>
    </row>
    <row r="1221" spans="1:14" ht="15">
      <c r="A1221" s="23" t="s">
        <v>5202</v>
      </c>
      <c r="B1221" s="532">
        <v>35</v>
      </c>
      <c r="C1221" s="532">
        <v>48</v>
      </c>
      <c r="D1221" s="532">
        <v>37</v>
      </c>
      <c r="E1221" s="532">
        <v>44</v>
      </c>
      <c r="F1221" s="532">
        <v>0</v>
      </c>
      <c r="G1221" s="532">
        <v>0</v>
      </c>
      <c r="H1221" s="532">
        <v>0</v>
      </c>
      <c r="I1221" s="532">
        <v>0</v>
      </c>
      <c r="J1221" s="532">
        <v>0</v>
      </c>
      <c r="K1221" s="532">
        <v>0</v>
      </c>
      <c r="L1221" s="532">
        <v>0</v>
      </c>
      <c r="M1221" s="532">
        <v>0</v>
      </c>
      <c r="N1221" s="435">
        <f t="shared" ref="N1221:N1284" si="19">SUM(B1221:M1221)</f>
        <v>164</v>
      </c>
    </row>
    <row r="1222" spans="1:14" ht="15">
      <c r="A1222" s="23" t="s">
        <v>5203</v>
      </c>
      <c r="B1222" s="532">
        <v>23</v>
      </c>
      <c r="C1222" s="532">
        <v>21</v>
      </c>
      <c r="D1222" s="532">
        <v>29</v>
      </c>
      <c r="E1222" s="532">
        <v>18</v>
      </c>
      <c r="F1222" s="532">
        <v>0</v>
      </c>
      <c r="G1222" s="532">
        <v>0</v>
      </c>
      <c r="H1222" s="532">
        <v>0</v>
      </c>
      <c r="I1222" s="532">
        <v>0</v>
      </c>
      <c r="J1222" s="532">
        <v>0</v>
      </c>
      <c r="K1222" s="532">
        <v>0</v>
      </c>
      <c r="L1222" s="532">
        <v>0</v>
      </c>
      <c r="M1222" s="532">
        <v>0</v>
      </c>
      <c r="N1222" s="435">
        <f t="shared" si="19"/>
        <v>91</v>
      </c>
    </row>
    <row r="1223" spans="1:14" ht="15">
      <c r="A1223" s="23" t="s">
        <v>5204</v>
      </c>
      <c r="B1223" s="532">
        <v>21</v>
      </c>
      <c r="C1223" s="532">
        <v>27</v>
      </c>
      <c r="D1223" s="532">
        <v>30</v>
      </c>
      <c r="E1223" s="532">
        <v>27</v>
      </c>
      <c r="F1223" s="532">
        <v>0</v>
      </c>
      <c r="G1223" s="532">
        <v>0</v>
      </c>
      <c r="H1223" s="532">
        <v>0</v>
      </c>
      <c r="I1223" s="532">
        <v>0</v>
      </c>
      <c r="J1223" s="532">
        <v>0</v>
      </c>
      <c r="K1223" s="532">
        <v>0</v>
      </c>
      <c r="L1223" s="532">
        <v>0</v>
      </c>
      <c r="M1223" s="532">
        <v>0</v>
      </c>
      <c r="N1223" s="435">
        <f t="shared" si="19"/>
        <v>105</v>
      </c>
    </row>
    <row r="1224" spans="1:14" ht="15">
      <c r="A1224" s="23" t="s">
        <v>5205</v>
      </c>
      <c r="B1224" s="532">
        <v>34</v>
      </c>
      <c r="C1224" s="532">
        <v>38</v>
      </c>
      <c r="D1224" s="532">
        <v>28</v>
      </c>
      <c r="E1224" s="532">
        <v>36</v>
      </c>
      <c r="F1224" s="532">
        <v>0</v>
      </c>
      <c r="G1224" s="532">
        <v>0</v>
      </c>
      <c r="H1224" s="532">
        <v>0</v>
      </c>
      <c r="I1224" s="532">
        <v>0</v>
      </c>
      <c r="J1224" s="532">
        <v>0</v>
      </c>
      <c r="K1224" s="532">
        <v>0</v>
      </c>
      <c r="L1224" s="532">
        <v>0</v>
      </c>
      <c r="M1224" s="532">
        <v>0</v>
      </c>
      <c r="N1224" s="435">
        <f t="shared" si="19"/>
        <v>136</v>
      </c>
    </row>
    <row r="1225" spans="1:14" ht="15">
      <c r="A1225" s="23" t="s">
        <v>5206</v>
      </c>
      <c r="B1225" s="532">
        <v>15</v>
      </c>
      <c r="C1225" s="532">
        <v>12</v>
      </c>
      <c r="D1225" s="532">
        <v>18</v>
      </c>
      <c r="E1225" s="532">
        <v>13</v>
      </c>
      <c r="F1225" s="532">
        <v>0</v>
      </c>
      <c r="G1225" s="532">
        <v>0</v>
      </c>
      <c r="H1225" s="532">
        <v>0</v>
      </c>
      <c r="I1225" s="532">
        <v>0</v>
      </c>
      <c r="J1225" s="532">
        <v>0</v>
      </c>
      <c r="K1225" s="532">
        <v>0</v>
      </c>
      <c r="L1225" s="532">
        <v>0</v>
      </c>
      <c r="M1225" s="532">
        <v>0</v>
      </c>
      <c r="N1225" s="435">
        <f t="shared" si="19"/>
        <v>58</v>
      </c>
    </row>
    <row r="1226" spans="1:14" ht="15">
      <c r="A1226" s="23" t="s">
        <v>5207</v>
      </c>
      <c r="B1226" s="532">
        <v>12</v>
      </c>
      <c r="C1226" s="532">
        <v>22</v>
      </c>
      <c r="D1226" s="532">
        <v>14</v>
      </c>
      <c r="E1226" s="532">
        <v>14</v>
      </c>
      <c r="F1226" s="532">
        <v>0</v>
      </c>
      <c r="G1226" s="532">
        <v>0</v>
      </c>
      <c r="H1226" s="532">
        <v>0</v>
      </c>
      <c r="I1226" s="532">
        <v>0</v>
      </c>
      <c r="J1226" s="532">
        <v>0</v>
      </c>
      <c r="K1226" s="532">
        <v>0</v>
      </c>
      <c r="L1226" s="532">
        <v>0</v>
      </c>
      <c r="M1226" s="532">
        <v>0</v>
      </c>
      <c r="N1226" s="435">
        <f t="shared" si="19"/>
        <v>62</v>
      </c>
    </row>
    <row r="1227" spans="1:14" ht="15">
      <c r="A1227" s="23" t="s">
        <v>5208</v>
      </c>
      <c r="B1227" s="532">
        <v>36</v>
      </c>
      <c r="C1227" s="532">
        <v>29</v>
      </c>
      <c r="D1227" s="532">
        <v>33</v>
      </c>
      <c r="E1227" s="532">
        <v>29</v>
      </c>
      <c r="F1227" s="532">
        <v>0</v>
      </c>
      <c r="G1227" s="532">
        <v>0</v>
      </c>
      <c r="H1227" s="532">
        <v>0</v>
      </c>
      <c r="I1227" s="532">
        <v>0</v>
      </c>
      <c r="J1227" s="532">
        <v>0</v>
      </c>
      <c r="K1227" s="532">
        <v>0</v>
      </c>
      <c r="L1227" s="532">
        <v>0</v>
      </c>
      <c r="M1227" s="532">
        <v>0</v>
      </c>
      <c r="N1227" s="435">
        <f t="shared" si="19"/>
        <v>127</v>
      </c>
    </row>
    <row r="1228" spans="1:14" ht="15">
      <c r="A1228" s="23" t="s">
        <v>5209</v>
      </c>
      <c r="B1228" s="532">
        <v>12</v>
      </c>
      <c r="C1228" s="532">
        <v>11</v>
      </c>
      <c r="D1228" s="532">
        <v>11</v>
      </c>
      <c r="E1228" s="532">
        <v>8</v>
      </c>
      <c r="F1228" s="532">
        <v>0</v>
      </c>
      <c r="G1228" s="532">
        <v>0</v>
      </c>
      <c r="H1228" s="532">
        <v>0</v>
      </c>
      <c r="I1228" s="532">
        <v>0</v>
      </c>
      <c r="J1228" s="532">
        <v>0</v>
      </c>
      <c r="K1228" s="532">
        <v>0</v>
      </c>
      <c r="L1228" s="532">
        <v>0</v>
      </c>
      <c r="M1228" s="532">
        <v>0</v>
      </c>
      <c r="N1228" s="435">
        <f t="shared" si="19"/>
        <v>42</v>
      </c>
    </row>
    <row r="1229" spans="1:14" ht="15">
      <c r="A1229" s="23" t="s">
        <v>5210</v>
      </c>
      <c r="B1229" s="532">
        <v>14</v>
      </c>
      <c r="C1229" s="532">
        <v>11</v>
      </c>
      <c r="D1229" s="532">
        <v>15</v>
      </c>
      <c r="E1229" s="532">
        <v>9</v>
      </c>
      <c r="F1229" s="532">
        <v>0</v>
      </c>
      <c r="G1229" s="532">
        <v>0</v>
      </c>
      <c r="H1229" s="532">
        <v>0</v>
      </c>
      <c r="I1229" s="532">
        <v>0</v>
      </c>
      <c r="J1229" s="532">
        <v>0</v>
      </c>
      <c r="K1229" s="532">
        <v>0</v>
      </c>
      <c r="L1229" s="532">
        <v>0</v>
      </c>
      <c r="M1229" s="532">
        <v>0</v>
      </c>
      <c r="N1229" s="435">
        <f t="shared" si="19"/>
        <v>49</v>
      </c>
    </row>
    <row r="1230" spans="1:14" ht="15">
      <c r="A1230" s="23" t="s">
        <v>5211</v>
      </c>
      <c r="B1230" s="532">
        <v>20</v>
      </c>
      <c r="C1230" s="532">
        <v>23</v>
      </c>
      <c r="D1230" s="532">
        <v>22</v>
      </c>
      <c r="E1230" s="532">
        <v>17</v>
      </c>
      <c r="F1230" s="532">
        <v>0</v>
      </c>
      <c r="G1230" s="532">
        <v>0</v>
      </c>
      <c r="H1230" s="532">
        <v>0</v>
      </c>
      <c r="I1230" s="532">
        <v>0</v>
      </c>
      <c r="J1230" s="532">
        <v>0</v>
      </c>
      <c r="K1230" s="532">
        <v>0</v>
      </c>
      <c r="L1230" s="532">
        <v>0</v>
      </c>
      <c r="M1230" s="532">
        <v>0</v>
      </c>
      <c r="N1230" s="435">
        <f t="shared" si="19"/>
        <v>82</v>
      </c>
    </row>
    <row r="1231" spans="1:14" ht="15">
      <c r="A1231" s="23" t="s">
        <v>5212</v>
      </c>
      <c r="B1231" s="532">
        <v>17</v>
      </c>
      <c r="C1231" s="532">
        <v>14</v>
      </c>
      <c r="D1231" s="532">
        <v>13</v>
      </c>
      <c r="E1231" s="532">
        <v>19</v>
      </c>
      <c r="F1231" s="532">
        <v>0</v>
      </c>
      <c r="G1231" s="532">
        <v>0</v>
      </c>
      <c r="H1231" s="532">
        <v>0</v>
      </c>
      <c r="I1231" s="532">
        <v>0</v>
      </c>
      <c r="J1231" s="532">
        <v>0</v>
      </c>
      <c r="K1231" s="532">
        <v>0</v>
      </c>
      <c r="L1231" s="532">
        <v>0</v>
      </c>
      <c r="M1231" s="532">
        <v>0</v>
      </c>
      <c r="N1231" s="435">
        <f t="shared" si="19"/>
        <v>63</v>
      </c>
    </row>
    <row r="1232" spans="1:14" ht="15">
      <c r="A1232" s="23" t="s">
        <v>5213</v>
      </c>
      <c r="B1232" s="532">
        <v>17</v>
      </c>
      <c r="C1232" s="532">
        <v>27</v>
      </c>
      <c r="D1232" s="532">
        <v>28</v>
      </c>
      <c r="E1232" s="532">
        <v>26</v>
      </c>
      <c r="F1232" s="532">
        <v>0</v>
      </c>
      <c r="G1232" s="532">
        <v>0</v>
      </c>
      <c r="H1232" s="532">
        <v>0</v>
      </c>
      <c r="I1232" s="532">
        <v>0</v>
      </c>
      <c r="J1232" s="532">
        <v>0</v>
      </c>
      <c r="K1232" s="532">
        <v>0</v>
      </c>
      <c r="L1232" s="532">
        <v>0</v>
      </c>
      <c r="M1232" s="532">
        <v>0</v>
      </c>
      <c r="N1232" s="435">
        <f t="shared" si="19"/>
        <v>98</v>
      </c>
    </row>
    <row r="1233" spans="1:14" ht="15">
      <c r="A1233" s="23" t="s">
        <v>5214</v>
      </c>
      <c r="B1233" s="532">
        <v>36</v>
      </c>
      <c r="C1233" s="532">
        <v>30</v>
      </c>
      <c r="D1233" s="532">
        <v>34</v>
      </c>
      <c r="E1233" s="532">
        <v>27</v>
      </c>
      <c r="F1233" s="532">
        <v>0</v>
      </c>
      <c r="G1233" s="532">
        <v>0</v>
      </c>
      <c r="H1233" s="532">
        <v>0</v>
      </c>
      <c r="I1233" s="532">
        <v>0</v>
      </c>
      <c r="J1233" s="532">
        <v>0</v>
      </c>
      <c r="K1233" s="532">
        <v>0</v>
      </c>
      <c r="L1233" s="532">
        <v>0</v>
      </c>
      <c r="M1233" s="532">
        <v>0</v>
      </c>
      <c r="N1233" s="435">
        <f t="shared" si="19"/>
        <v>127</v>
      </c>
    </row>
    <row r="1234" spans="1:14" ht="15">
      <c r="A1234" s="23" t="s">
        <v>5215</v>
      </c>
      <c r="B1234" s="532">
        <v>26</v>
      </c>
      <c r="C1234" s="532">
        <v>29</v>
      </c>
      <c r="D1234" s="532">
        <v>29</v>
      </c>
      <c r="E1234" s="532">
        <v>31</v>
      </c>
      <c r="F1234" s="532">
        <v>0</v>
      </c>
      <c r="G1234" s="532">
        <v>0</v>
      </c>
      <c r="H1234" s="532">
        <v>0</v>
      </c>
      <c r="I1234" s="532">
        <v>0</v>
      </c>
      <c r="J1234" s="532">
        <v>0</v>
      </c>
      <c r="K1234" s="532">
        <v>0</v>
      </c>
      <c r="L1234" s="532">
        <v>0</v>
      </c>
      <c r="M1234" s="532">
        <v>0</v>
      </c>
      <c r="N1234" s="435">
        <f t="shared" si="19"/>
        <v>115</v>
      </c>
    </row>
    <row r="1235" spans="1:14" ht="15">
      <c r="A1235" s="23" t="s">
        <v>5216</v>
      </c>
      <c r="B1235" s="532">
        <v>10</v>
      </c>
      <c r="C1235" s="532">
        <v>16</v>
      </c>
      <c r="D1235" s="532">
        <v>15</v>
      </c>
      <c r="E1235" s="532">
        <v>19</v>
      </c>
      <c r="F1235" s="532">
        <v>0</v>
      </c>
      <c r="G1235" s="532">
        <v>0</v>
      </c>
      <c r="H1235" s="532">
        <v>0</v>
      </c>
      <c r="I1235" s="532">
        <v>0</v>
      </c>
      <c r="J1235" s="532">
        <v>0</v>
      </c>
      <c r="K1235" s="532">
        <v>0</v>
      </c>
      <c r="L1235" s="532">
        <v>0</v>
      </c>
      <c r="M1235" s="532">
        <v>0</v>
      </c>
      <c r="N1235" s="435">
        <f t="shared" si="19"/>
        <v>60</v>
      </c>
    </row>
    <row r="1236" spans="1:14" ht="15">
      <c r="A1236" s="23" t="s">
        <v>5217</v>
      </c>
      <c r="B1236" s="532">
        <v>25</v>
      </c>
      <c r="C1236" s="532">
        <v>36</v>
      </c>
      <c r="D1236" s="532">
        <v>29</v>
      </c>
      <c r="E1236" s="532">
        <v>25</v>
      </c>
      <c r="F1236" s="532">
        <v>0</v>
      </c>
      <c r="G1236" s="532">
        <v>0</v>
      </c>
      <c r="H1236" s="532">
        <v>0</v>
      </c>
      <c r="I1236" s="532">
        <v>0</v>
      </c>
      <c r="J1236" s="532">
        <v>0</v>
      </c>
      <c r="K1236" s="532">
        <v>0</v>
      </c>
      <c r="L1236" s="532">
        <v>0</v>
      </c>
      <c r="M1236" s="532">
        <v>0</v>
      </c>
      <c r="N1236" s="435">
        <f t="shared" si="19"/>
        <v>115</v>
      </c>
    </row>
    <row r="1237" spans="1:14" ht="15">
      <c r="A1237" s="23" t="s">
        <v>5218</v>
      </c>
      <c r="B1237" s="532">
        <v>39</v>
      </c>
      <c r="C1237" s="532">
        <v>42</v>
      </c>
      <c r="D1237" s="532">
        <v>29</v>
      </c>
      <c r="E1237" s="532">
        <v>35</v>
      </c>
      <c r="F1237" s="532">
        <v>0</v>
      </c>
      <c r="G1237" s="532">
        <v>0</v>
      </c>
      <c r="H1237" s="532">
        <v>0</v>
      </c>
      <c r="I1237" s="532">
        <v>0</v>
      </c>
      <c r="J1237" s="532">
        <v>0</v>
      </c>
      <c r="K1237" s="532">
        <v>0</v>
      </c>
      <c r="L1237" s="532">
        <v>0</v>
      </c>
      <c r="M1237" s="532">
        <v>0</v>
      </c>
      <c r="N1237" s="435">
        <f t="shared" si="19"/>
        <v>145</v>
      </c>
    </row>
    <row r="1238" spans="1:14" ht="15">
      <c r="A1238" s="23" t="s">
        <v>5219</v>
      </c>
      <c r="B1238" s="532">
        <v>19</v>
      </c>
      <c r="C1238" s="532">
        <v>20</v>
      </c>
      <c r="D1238" s="532">
        <v>20</v>
      </c>
      <c r="E1238" s="532">
        <v>14</v>
      </c>
      <c r="F1238" s="532">
        <v>0</v>
      </c>
      <c r="G1238" s="532">
        <v>0</v>
      </c>
      <c r="H1238" s="532">
        <v>0</v>
      </c>
      <c r="I1238" s="532">
        <v>0</v>
      </c>
      <c r="J1238" s="532">
        <v>0</v>
      </c>
      <c r="K1238" s="532">
        <v>0</v>
      </c>
      <c r="L1238" s="532">
        <v>0</v>
      </c>
      <c r="M1238" s="532">
        <v>0</v>
      </c>
      <c r="N1238" s="435">
        <f t="shared" si="19"/>
        <v>73</v>
      </c>
    </row>
    <row r="1239" spans="1:14" ht="15">
      <c r="A1239" s="23" t="s">
        <v>5220</v>
      </c>
      <c r="B1239" s="532">
        <v>27</v>
      </c>
      <c r="C1239" s="532">
        <v>30</v>
      </c>
      <c r="D1239" s="532">
        <v>21</v>
      </c>
      <c r="E1239" s="532">
        <v>11</v>
      </c>
      <c r="F1239" s="532">
        <v>0</v>
      </c>
      <c r="G1239" s="532">
        <v>0</v>
      </c>
      <c r="H1239" s="532">
        <v>0</v>
      </c>
      <c r="I1239" s="532">
        <v>0</v>
      </c>
      <c r="J1239" s="532">
        <v>0</v>
      </c>
      <c r="K1239" s="532">
        <v>0</v>
      </c>
      <c r="L1239" s="532">
        <v>0</v>
      </c>
      <c r="M1239" s="532">
        <v>0</v>
      </c>
      <c r="N1239" s="435">
        <f t="shared" si="19"/>
        <v>89</v>
      </c>
    </row>
    <row r="1240" spans="1:14" ht="15">
      <c r="A1240" s="23" t="s">
        <v>5221</v>
      </c>
      <c r="B1240" s="532">
        <v>12</v>
      </c>
      <c r="C1240" s="532">
        <v>21</v>
      </c>
      <c r="D1240" s="532">
        <v>11</v>
      </c>
      <c r="E1240" s="532">
        <v>24</v>
      </c>
      <c r="F1240" s="532">
        <v>0</v>
      </c>
      <c r="G1240" s="532">
        <v>0</v>
      </c>
      <c r="H1240" s="532">
        <v>0</v>
      </c>
      <c r="I1240" s="532">
        <v>0</v>
      </c>
      <c r="J1240" s="532">
        <v>0</v>
      </c>
      <c r="K1240" s="532">
        <v>0</v>
      </c>
      <c r="L1240" s="532">
        <v>0</v>
      </c>
      <c r="M1240" s="532">
        <v>0</v>
      </c>
      <c r="N1240" s="435">
        <f t="shared" si="19"/>
        <v>68</v>
      </c>
    </row>
    <row r="1241" spans="1:14" ht="15">
      <c r="A1241" s="23" t="s">
        <v>5222</v>
      </c>
      <c r="B1241" s="532">
        <v>32</v>
      </c>
      <c r="C1241" s="532">
        <v>24</v>
      </c>
      <c r="D1241" s="532">
        <v>18</v>
      </c>
      <c r="E1241" s="532">
        <v>22</v>
      </c>
      <c r="F1241" s="532">
        <v>0</v>
      </c>
      <c r="G1241" s="532">
        <v>0</v>
      </c>
      <c r="H1241" s="532">
        <v>0</v>
      </c>
      <c r="I1241" s="532">
        <v>0</v>
      </c>
      <c r="J1241" s="532">
        <v>0</v>
      </c>
      <c r="K1241" s="532">
        <v>0</v>
      </c>
      <c r="L1241" s="532">
        <v>0</v>
      </c>
      <c r="M1241" s="532">
        <v>0</v>
      </c>
      <c r="N1241" s="435">
        <f t="shared" si="19"/>
        <v>96</v>
      </c>
    </row>
    <row r="1242" spans="1:14" ht="15">
      <c r="A1242" s="23" t="s">
        <v>5223</v>
      </c>
      <c r="B1242" s="532">
        <v>24</v>
      </c>
      <c r="C1242" s="532">
        <v>34</v>
      </c>
      <c r="D1242" s="532">
        <v>25</v>
      </c>
      <c r="E1242" s="532">
        <v>48</v>
      </c>
      <c r="F1242" s="532">
        <v>0</v>
      </c>
      <c r="G1242" s="532">
        <v>0</v>
      </c>
      <c r="H1242" s="532">
        <v>0</v>
      </c>
      <c r="I1242" s="532">
        <v>0</v>
      </c>
      <c r="J1242" s="532">
        <v>0</v>
      </c>
      <c r="K1242" s="532">
        <v>0</v>
      </c>
      <c r="L1242" s="532">
        <v>0</v>
      </c>
      <c r="M1242" s="532">
        <v>0</v>
      </c>
      <c r="N1242" s="435">
        <f t="shared" si="19"/>
        <v>131</v>
      </c>
    </row>
    <row r="1243" spans="1:14" ht="15">
      <c r="A1243" s="23" t="s">
        <v>5224</v>
      </c>
      <c r="B1243" s="532">
        <v>30</v>
      </c>
      <c r="C1243" s="532">
        <v>24</v>
      </c>
      <c r="D1243" s="532">
        <v>28</v>
      </c>
      <c r="E1243" s="532">
        <v>26</v>
      </c>
      <c r="F1243" s="532">
        <v>0</v>
      </c>
      <c r="G1243" s="532">
        <v>0</v>
      </c>
      <c r="H1243" s="532">
        <v>0</v>
      </c>
      <c r="I1243" s="532">
        <v>0</v>
      </c>
      <c r="J1243" s="532">
        <v>0</v>
      </c>
      <c r="K1243" s="532">
        <v>0</v>
      </c>
      <c r="L1243" s="532">
        <v>0</v>
      </c>
      <c r="M1243" s="532">
        <v>0</v>
      </c>
      <c r="N1243" s="435">
        <f t="shared" si="19"/>
        <v>108</v>
      </c>
    </row>
    <row r="1244" spans="1:14" ht="15">
      <c r="A1244" s="23" t="s">
        <v>5225</v>
      </c>
      <c r="B1244" s="532">
        <v>17</v>
      </c>
      <c r="C1244" s="532">
        <v>9</v>
      </c>
      <c r="D1244" s="532">
        <v>15</v>
      </c>
      <c r="E1244" s="532">
        <v>10</v>
      </c>
      <c r="F1244" s="532">
        <v>0</v>
      </c>
      <c r="G1244" s="532">
        <v>0</v>
      </c>
      <c r="H1244" s="532">
        <v>0</v>
      </c>
      <c r="I1244" s="532">
        <v>0</v>
      </c>
      <c r="J1244" s="532">
        <v>0</v>
      </c>
      <c r="K1244" s="532">
        <v>0</v>
      </c>
      <c r="L1244" s="532">
        <v>0</v>
      </c>
      <c r="M1244" s="532">
        <v>0</v>
      </c>
      <c r="N1244" s="435">
        <f t="shared" si="19"/>
        <v>51</v>
      </c>
    </row>
    <row r="1245" spans="1:14" ht="15">
      <c r="A1245" s="23" t="s">
        <v>5226</v>
      </c>
      <c r="B1245" s="532">
        <v>20</v>
      </c>
      <c r="C1245" s="532">
        <v>22</v>
      </c>
      <c r="D1245" s="532">
        <v>20</v>
      </c>
      <c r="E1245" s="532">
        <v>19</v>
      </c>
      <c r="F1245" s="532">
        <v>0</v>
      </c>
      <c r="G1245" s="532">
        <v>0</v>
      </c>
      <c r="H1245" s="532">
        <v>0</v>
      </c>
      <c r="I1245" s="532">
        <v>0</v>
      </c>
      <c r="J1245" s="532">
        <v>0</v>
      </c>
      <c r="K1245" s="532">
        <v>0</v>
      </c>
      <c r="L1245" s="532">
        <v>0</v>
      </c>
      <c r="M1245" s="532">
        <v>0</v>
      </c>
      <c r="N1245" s="435">
        <f t="shared" si="19"/>
        <v>81</v>
      </c>
    </row>
    <row r="1246" spans="1:14" ht="15">
      <c r="A1246" s="23" t="s">
        <v>5227</v>
      </c>
      <c r="B1246" s="532">
        <v>6</v>
      </c>
      <c r="C1246" s="532">
        <v>19</v>
      </c>
      <c r="D1246" s="532">
        <v>10</v>
      </c>
      <c r="E1246" s="532">
        <v>14</v>
      </c>
      <c r="F1246" s="532">
        <v>0</v>
      </c>
      <c r="G1246" s="532">
        <v>0</v>
      </c>
      <c r="H1246" s="532">
        <v>0</v>
      </c>
      <c r="I1246" s="532">
        <v>0</v>
      </c>
      <c r="J1246" s="532">
        <v>0</v>
      </c>
      <c r="K1246" s="532">
        <v>0</v>
      </c>
      <c r="L1246" s="532">
        <v>0</v>
      </c>
      <c r="M1246" s="532">
        <v>0</v>
      </c>
      <c r="N1246" s="435">
        <f t="shared" si="19"/>
        <v>49</v>
      </c>
    </row>
    <row r="1247" spans="1:14" ht="15">
      <c r="A1247" s="23" t="s">
        <v>5228</v>
      </c>
      <c r="B1247" s="532">
        <v>32</v>
      </c>
      <c r="C1247" s="532">
        <v>20</v>
      </c>
      <c r="D1247" s="532">
        <v>31</v>
      </c>
      <c r="E1247" s="532">
        <v>21</v>
      </c>
      <c r="F1247" s="532">
        <v>0</v>
      </c>
      <c r="G1247" s="532">
        <v>0</v>
      </c>
      <c r="H1247" s="532">
        <v>0</v>
      </c>
      <c r="I1247" s="532">
        <v>0</v>
      </c>
      <c r="J1247" s="532">
        <v>0</v>
      </c>
      <c r="K1247" s="532">
        <v>0</v>
      </c>
      <c r="L1247" s="532">
        <v>0</v>
      </c>
      <c r="M1247" s="532">
        <v>0</v>
      </c>
      <c r="N1247" s="435">
        <f t="shared" si="19"/>
        <v>104</v>
      </c>
    </row>
    <row r="1248" spans="1:14" ht="15">
      <c r="A1248" s="23" t="s">
        <v>5229</v>
      </c>
      <c r="B1248" s="532">
        <v>25</v>
      </c>
      <c r="C1248" s="532">
        <v>23</v>
      </c>
      <c r="D1248" s="532">
        <v>27</v>
      </c>
      <c r="E1248" s="532">
        <v>27</v>
      </c>
      <c r="F1248" s="532">
        <v>0</v>
      </c>
      <c r="G1248" s="532">
        <v>0</v>
      </c>
      <c r="H1248" s="532">
        <v>0</v>
      </c>
      <c r="I1248" s="532">
        <v>0</v>
      </c>
      <c r="J1248" s="532">
        <v>0</v>
      </c>
      <c r="K1248" s="532">
        <v>0</v>
      </c>
      <c r="L1248" s="532">
        <v>0</v>
      </c>
      <c r="M1248" s="532">
        <v>0</v>
      </c>
      <c r="N1248" s="435">
        <f t="shared" si="19"/>
        <v>102</v>
      </c>
    </row>
    <row r="1249" spans="1:14" ht="15">
      <c r="A1249" s="23" t="s">
        <v>5230</v>
      </c>
      <c r="B1249" s="532">
        <v>32</v>
      </c>
      <c r="C1249" s="532">
        <v>21</v>
      </c>
      <c r="D1249" s="532">
        <v>20</v>
      </c>
      <c r="E1249" s="532">
        <v>26</v>
      </c>
      <c r="F1249" s="532">
        <v>0</v>
      </c>
      <c r="G1249" s="532">
        <v>0</v>
      </c>
      <c r="H1249" s="532">
        <v>0</v>
      </c>
      <c r="I1249" s="532">
        <v>0</v>
      </c>
      <c r="J1249" s="532">
        <v>0</v>
      </c>
      <c r="K1249" s="532">
        <v>0</v>
      </c>
      <c r="L1249" s="532">
        <v>0</v>
      </c>
      <c r="M1249" s="532">
        <v>0</v>
      </c>
      <c r="N1249" s="435">
        <f t="shared" si="19"/>
        <v>99</v>
      </c>
    </row>
    <row r="1250" spans="1:14" ht="15">
      <c r="A1250" s="23" t="s">
        <v>5231</v>
      </c>
      <c r="B1250" s="532">
        <v>18</v>
      </c>
      <c r="C1250" s="532">
        <v>28</v>
      </c>
      <c r="D1250" s="532">
        <v>19</v>
      </c>
      <c r="E1250" s="532">
        <v>19</v>
      </c>
      <c r="F1250" s="532">
        <v>0</v>
      </c>
      <c r="G1250" s="532">
        <v>0</v>
      </c>
      <c r="H1250" s="532">
        <v>0</v>
      </c>
      <c r="I1250" s="532">
        <v>0</v>
      </c>
      <c r="J1250" s="532">
        <v>0</v>
      </c>
      <c r="K1250" s="532">
        <v>0</v>
      </c>
      <c r="L1250" s="532">
        <v>0</v>
      </c>
      <c r="M1250" s="532">
        <v>0</v>
      </c>
      <c r="N1250" s="435">
        <f t="shared" si="19"/>
        <v>84</v>
      </c>
    </row>
    <row r="1251" spans="1:14" ht="15">
      <c r="A1251" s="23" t="s">
        <v>5232</v>
      </c>
      <c r="B1251" s="532">
        <v>26</v>
      </c>
      <c r="C1251" s="532">
        <v>26</v>
      </c>
      <c r="D1251" s="532">
        <v>21</v>
      </c>
      <c r="E1251" s="532">
        <v>23</v>
      </c>
      <c r="F1251" s="532">
        <v>0</v>
      </c>
      <c r="G1251" s="532">
        <v>0</v>
      </c>
      <c r="H1251" s="532">
        <v>0</v>
      </c>
      <c r="I1251" s="532">
        <v>0</v>
      </c>
      <c r="J1251" s="532">
        <v>0</v>
      </c>
      <c r="K1251" s="532">
        <v>0</v>
      </c>
      <c r="L1251" s="532">
        <v>0</v>
      </c>
      <c r="M1251" s="532">
        <v>0</v>
      </c>
      <c r="N1251" s="435">
        <f t="shared" si="19"/>
        <v>96</v>
      </c>
    </row>
    <row r="1252" spans="1:14" ht="15">
      <c r="A1252" s="23" t="s">
        <v>5233</v>
      </c>
      <c r="B1252" s="532">
        <v>26</v>
      </c>
      <c r="C1252" s="532">
        <v>17</v>
      </c>
      <c r="D1252" s="532">
        <v>23</v>
      </c>
      <c r="E1252" s="532">
        <v>20</v>
      </c>
      <c r="F1252" s="532">
        <v>0</v>
      </c>
      <c r="G1252" s="532">
        <v>0</v>
      </c>
      <c r="H1252" s="532">
        <v>0</v>
      </c>
      <c r="I1252" s="532">
        <v>0</v>
      </c>
      <c r="J1252" s="532">
        <v>0</v>
      </c>
      <c r="K1252" s="532">
        <v>0</v>
      </c>
      <c r="L1252" s="532">
        <v>0</v>
      </c>
      <c r="M1252" s="532">
        <v>0</v>
      </c>
      <c r="N1252" s="435">
        <f t="shared" si="19"/>
        <v>86</v>
      </c>
    </row>
    <row r="1253" spans="1:14" ht="15">
      <c r="A1253" s="23" t="s">
        <v>10837</v>
      </c>
      <c r="B1253" s="532">
        <v>28</v>
      </c>
      <c r="C1253" s="532">
        <v>26</v>
      </c>
      <c r="D1253" s="532">
        <v>17</v>
      </c>
      <c r="E1253" s="532">
        <v>23</v>
      </c>
      <c r="F1253" s="532">
        <v>0</v>
      </c>
      <c r="G1253" s="532">
        <v>0</v>
      </c>
      <c r="H1253" s="532">
        <v>0</v>
      </c>
      <c r="I1253" s="532">
        <v>0</v>
      </c>
      <c r="J1253" s="532">
        <v>0</v>
      </c>
      <c r="K1253" s="532">
        <v>0</v>
      </c>
      <c r="L1253" s="532">
        <v>0</v>
      </c>
      <c r="M1253" s="532">
        <v>0</v>
      </c>
      <c r="N1253" s="435">
        <f t="shared" si="19"/>
        <v>94</v>
      </c>
    </row>
    <row r="1254" spans="1:14" ht="15">
      <c r="A1254" s="23" t="s">
        <v>5234</v>
      </c>
      <c r="B1254" s="532">
        <v>18</v>
      </c>
      <c r="C1254" s="532">
        <v>17</v>
      </c>
      <c r="D1254" s="532">
        <v>6</v>
      </c>
      <c r="E1254" s="532">
        <v>9</v>
      </c>
      <c r="F1254" s="532">
        <v>0</v>
      </c>
      <c r="G1254" s="532">
        <v>0</v>
      </c>
      <c r="H1254" s="532">
        <v>0</v>
      </c>
      <c r="I1254" s="532">
        <v>0</v>
      </c>
      <c r="J1254" s="532">
        <v>0</v>
      </c>
      <c r="K1254" s="532">
        <v>0</v>
      </c>
      <c r="L1254" s="532">
        <v>0</v>
      </c>
      <c r="M1254" s="532">
        <v>0</v>
      </c>
      <c r="N1254" s="435">
        <f t="shared" si="19"/>
        <v>50</v>
      </c>
    </row>
    <row r="1255" spans="1:14" ht="15">
      <c r="A1255" s="23" t="s">
        <v>5235</v>
      </c>
      <c r="B1255" s="532">
        <v>33</v>
      </c>
      <c r="C1255" s="532">
        <v>30</v>
      </c>
      <c r="D1255" s="532">
        <v>34</v>
      </c>
      <c r="E1255" s="532">
        <v>25</v>
      </c>
      <c r="F1255" s="532">
        <v>0</v>
      </c>
      <c r="G1255" s="532">
        <v>0</v>
      </c>
      <c r="H1255" s="532">
        <v>0</v>
      </c>
      <c r="I1255" s="532">
        <v>0</v>
      </c>
      <c r="J1255" s="532">
        <v>0</v>
      </c>
      <c r="K1255" s="532">
        <v>0</v>
      </c>
      <c r="L1255" s="532">
        <v>0</v>
      </c>
      <c r="M1255" s="532">
        <v>0</v>
      </c>
      <c r="N1255" s="435">
        <f t="shared" si="19"/>
        <v>122</v>
      </c>
    </row>
    <row r="1256" spans="1:14" ht="15">
      <c r="A1256" s="23" t="s">
        <v>5236</v>
      </c>
      <c r="B1256" s="532">
        <v>15</v>
      </c>
      <c r="C1256" s="532">
        <v>15</v>
      </c>
      <c r="D1256" s="532">
        <v>20</v>
      </c>
      <c r="E1256" s="532">
        <v>16</v>
      </c>
      <c r="F1256" s="532">
        <v>0</v>
      </c>
      <c r="G1256" s="532">
        <v>0</v>
      </c>
      <c r="H1256" s="532">
        <v>0</v>
      </c>
      <c r="I1256" s="532">
        <v>0</v>
      </c>
      <c r="J1256" s="532">
        <v>0</v>
      </c>
      <c r="K1256" s="532">
        <v>0</v>
      </c>
      <c r="L1256" s="532">
        <v>0</v>
      </c>
      <c r="M1256" s="532">
        <v>0</v>
      </c>
      <c r="N1256" s="435">
        <f t="shared" si="19"/>
        <v>66</v>
      </c>
    </row>
    <row r="1257" spans="1:14" ht="15">
      <c r="A1257" s="23" t="s">
        <v>5237</v>
      </c>
      <c r="B1257" s="532">
        <v>19</v>
      </c>
      <c r="C1257" s="532">
        <v>23</v>
      </c>
      <c r="D1257" s="532">
        <v>10</v>
      </c>
      <c r="E1257" s="532">
        <v>15</v>
      </c>
      <c r="F1257" s="532">
        <v>0</v>
      </c>
      <c r="G1257" s="532">
        <v>0</v>
      </c>
      <c r="H1257" s="532">
        <v>0</v>
      </c>
      <c r="I1257" s="532">
        <v>0</v>
      </c>
      <c r="J1257" s="532">
        <v>0</v>
      </c>
      <c r="K1257" s="532">
        <v>0</v>
      </c>
      <c r="L1257" s="532">
        <v>0</v>
      </c>
      <c r="M1257" s="532">
        <v>0</v>
      </c>
      <c r="N1257" s="435">
        <f t="shared" si="19"/>
        <v>67</v>
      </c>
    </row>
    <row r="1258" spans="1:14" ht="15">
      <c r="A1258" s="23" t="s">
        <v>5463</v>
      </c>
      <c r="B1258" s="532">
        <v>2</v>
      </c>
      <c r="C1258" s="532">
        <v>6</v>
      </c>
      <c r="D1258" s="532">
        <v>3</v>
      </c>
      <c r="E1258" s="532">
        <v>10</v>
      </c>
      <c r="F1258" s="532">
        <v>9</v>
      </c>
      <c r="G1258" s="532">
        <v>5</v>
      </c>
      <c r="H1258" s="532">
        <v>5</v>
      </c>
      <c r="I1258" s="532">
        <v>8</v>
      </c>
      <c r="J1258" s="532">
        <v>3</v>
      </c>
      <c r="K1258" s="532">
        <v>11</v>
      </c>
      <c r="L1258" s="532">
        <v>18</v>
      </c>
      <c r="M1258" s="532">
        <v>20</v>
      </c>
      <c r="N1258" s="435">
        <f t="shared" si="19"/>
        <v>100</v>
      </c>
    </row>
    <row r="1259" spans="1:14" ht="15">
      <c r="A1259" s="23" t="s">
        <v>5238</v>
      </c>
      <c r="B1259" s="532">
        <v>39</v>
      </c>
      <c r="C1259" s="532">
        <v>39</v>
      </c>
      <c r="D1259" s="532">
        <v>35</v>
      </c>
      <c r="E1259" s="532">
        <v>52</v>
      </c>
      <c r="F1259" s="532">
        <v>0</v>
      </c>
      <c r="G1259" s="532">
        <v>0</v>
      </c>
      <c r="H1259" s="532">
        <v>0</v>
      </c>
      <c r="I1259" s="532">
        <v>0</v>
      </c>
      <c r="J1259" s="532">
        <v>0</v>
      </c>
      <c r="K1259" s="532">
        <v>0</v>
      </c>
      <c r="L1259" s="532">
        <v>0</v>
      </c>
      <c r="M1259" s="532">
        <v>0</v>
      </c>
      <c r="N1259" s="435">
        <f t="shared" si="19"/>
        <v>165</v>
      </c>
    </row>
    <row r="1260" spans="1:14" ht="15">
      <c r="A1260" s="23" t="s">
        <v>5239</v>
      </c>
      <c r="B1260" s="532">
        <v>38</v>
      </c>
      <c r="C1260" s="532">
        <v>47</v>
      </c>
      <c r="D1260" s="532">
        <v>39</v>
      </c>
      <c r="E1260" s="532">
        <v>44</v>
      </c>
      <c r="F1260" s="532">
        <v>0</v>
      </c>
      <c r="G1260" s="532">
        <v>0</v>
      </c>
      <c r="H1260" s="532">
        <v>0</v>
      </c>
      <c r="I1260" s="532">
        <v>0</v>
      </c>
      <c r="J1260" s="532">
        <v>0</v>
      </c>
      <c r="K1260" s="532">
        <v>0</v>
      </c>
      <c r="L1260" s="532">
        <v>0</v>
      </c>
      <c r="M1260" s="532">
        <v>0</v>
      </c>
      <c r="N1260" s="435">
        <f t="shared" si="19"/>
        <v>168</v>
      </c>
    </row>
    <row r="1261" spans="1:14" ht="15">
      <c r="A1261" s="23" t="s">
        <v>10832</v>
      </c>
      <c r="B1261" s="532">
        <v>15</v>
      </c>
      <c r="C1261" s="532">
        <v>19</v>
      </c>
      <c r="D1261" s="532">
        <v>0</v>
      </c>
      <c r="E1261" s="532">
        <v>0</v>
      </c>
      <c r="F1261" s="532">
        <v>0</v>
      </c>
      <c r="G1261" s="532">
        <v>0</v>
      </c>
      <c r="H1261" s="532">
        <v>0</v>
      </c>
      <c r="I1261" s="532">
        <v>0</v>
      </c>
      <c r="J1261" s="532">
        <v>0</v>
      </c>
      <c r="K1261" s="532">
        <v>0</v>
      </c>
      <c r="L1261" s="532">
        <v>0</v>
      </c>
      <c r="M1261" s="532">
        <v>0</v>
      </c>
      <c r="N1261" s="435">
        <f t="shared" si="19"/>
        <v>34</v>
      </c>
    </row>
    <row r="1262" spans="1:14" ht="15">
      <c r="A1262" s="23" t="s">
        <v>5240</v>
      </c>
      <c r="B1262" s="532">
        <v>39</v>
      </c>
      <c r="C1262" s="532">
        <v>26</v>
      </c>
      <c r="D1262" s="532">
        <v>33</v>
      </c>
      <c r="E1262" s="532">
        <v>35</v>
      </c>
      <c r="F1262" s="532">
        <v>0</v>
      </c>
      <c r="G1262" s="532">
        <v>0</v>
      </c>
      <c r="H1262" s="532">
        <v>0</v>
      </c>
      <c r="I1262" s="532">
        <v>0</v>
      </c>
      <c r="J1262" s="532">
        <v>0</v>
      </c>
      <c r="K1262" s="532">
        <v>0</v>
      </c>
      <c r="L1262" s="532">
        <v>0</v>
      </c>
      <c r="M1262" s="532">
        <v>0</v>
      </c>
      <c r="N1262" s="435">
        <f t="shared" si="19"/>
        <v>133</v>
      </c>
    </row>
    <row r="1263" spans="1:14" ht="15">
      <c r="A1263" s="23" t="s">
        <v>5241</v>
      </c>
      <c r="B1263" s="532">
        <v>32</v>
      </c>
      <c r="C1263" s="532">
        <v>52</v>
      </c>
      <c r="D1263" s="532">
        <v>41</v>
      </c>
      <c r="E1263" s="532">
        <v>41</v>
      </c>
      <c r="F1263" s="532">
        <v>0</v>
      </c>
      <c r="G1263" s="532">
        <v>0</v>
      </c>
      <c r="H1263" s="532">
        <v>0</v>
      </c>
      <c r="I1263" s="532">
        <v>0</v>
      </c>
      <c r="J1263" s="532">
        <v>0</v>
      </c>
      <c r="K1263" s="532">
        <v>0</v>
      </c>
      <c r="L1263" s="532">
        <v>0</v>
      </c>
      <c r="M1263" s="532">
        <v>0</v>
      </c>
      <c r="N1263" s="435">
        <f t="shared" si="19"/>
        <v>166</v>
      </c>
    </row>
    <row r="1264" spans="1:14" ht="15">
      <c r="A1264" s="23" t="s">
        <v>5242</v>
      </c>
      <c r="B1264" s="532">
        <v>37</v>
      </c>
      <c r="C1264" s="532">
        <v>57</v>
      </c>
      <c r="D1264" s="532">
        <v>37</v>
      </c>
      <c r="E1264" s="532">
        <v>47</v>
      </c>
      <c r="F1264" s="532">
        <v>0</v>
      </c>
      <c r="G1264" s="532">
        <v>0</v>
      </c>
      <c r="H1264" s="532">
        <v>0</v>
      </c>
      <c r="I1264" s="532">
        <v>0</v>
      </c>
      <c r="J1264" s="532">
        <v>0</v>
      </c>
      <c r="K1264" s="532">
        <v>0</v>
      </c>
      <c r="L1264" s="532">
        <v>0</v>
      </c>
      <c r="M1264" s="532">
        <v>0</v>
      </c>
      <c r="N1264" s="435">
        <f t="shared" si="19"/>
        <v>178</v>
      </c>
    </row>
    <row r="1265" spans="1:14" ht="15">
      <c r="A1265" s="23" t="s">
        <v>5243</v>
      </c>
      <c r="B1265" s="532">
        <v>39</v>
      </c>
      <c r="C1265" s="532">
        <v>49</v>
      </c>
      <c r="D1265" s="532">
        <v>54</v>
      </c>
      <c r="E1265" s="532">
        <v>39</v>
      </c>
      <c r="F1265" s="532">
        <v>0</v>
      </c>
      <c r="G1265" s="532">
        <v>0</v>
      </c>
      <c r="H1265" s="532">
        <v>0</v>
      </c>
      <c r="I1265" s="532">
        <v>0</v>
      </c>
      <c r="J1265" s="532">
        <v>0</v>
      </c>
      <c r="K1265" s="532">
        <v>0</v>
      </c>
      <c r="L1265" s="532">
        <v>0</v>
      </c>
      <c r="M1265" s="532">
        <v>0</v>
      </c>
      <c r="N1265" s="435">
        <f t="shared" si="19"/>
        <v>181</v>
      </c>
    </row>
    <row r="1266" spans="1:14" ht="15">
      <c r="A1266" s="23" t="s">
        <v>5244</v>
      </c>
      <c r="B1266" s="532">
        <v>69</v>
      </c>
      <c r="C1266" s="532">
        <v>63</v>
      </c>
      <c r="D1266" s="532">
        <v>65</v>
      </c>
      <c r="E1266" s="532">
        <v>75</v>
      </c>
      <c r="F1266" s="532">
        <v>0</v>
      </c>
      <c r="G1266" s="532">
        <v>0</v>
      </c>
      <c r="H1266" s="532">
        <v>0</v>
      </c>
      <c r="I1266" s="532">
        <v>0</v>
      </c>
      <c r="J1266" s="532">
        <v>0</v>
      </c>
      <c r="K1266" s="532">
        <v>0</v>
      </c>
      <c r="L1266" s="532">
        <v>0</v>
      </c>
      <c r="M1266" s="532">
        <v>0</v>
      </c>
      <c r="N1266" s="435">
        <f t="shared" si="19"/>
        <v>272</v>
      </c>
    </row>
    <row r="1267" spans="1:14" ht="15">
      <c r="A1267" s="23" t="s">
        <v>5245</v>
      </c>
      <c r="B1267" s="532">
        <v>30</v>
      </c>
      <c r="C1267" s="532">
        <v>49</v>
      </c>
      <c r="D1267" s="532">
        <v>34</v>
      </c>
      <c r="E1267" s="532">
        <v>47</v>
      </c>
      <c r="F1267" s="532">
        <v>0</v>
      </c>
      <c r="G1267" s="532">
        <v>0</v>
      </c>
      <c r="H1267" s="532">
        <v>0</v>
      </c>
      <c r="I1267" s="532">
        <v>0</v>
      </c>
      <c r="J1267" s="532">
        <v>0</v>
      </c>
      <c r="K1267" s="532">
        <v>0</v>
      </c>
      <c r="L1267" s="532">
        <v>0</v>
      </c>
      <c r="M1267" s="532">
        <v>0</v>
      </c>
      <c r="N1267" s="435">
        <f t="shared" si="19"/>
        <v>160</v>
      </c>
    </row>
    <row r="1268" spans="1:14" ht="15">
      <c r="A1268" s="23" t="s">
        <v>10834</v>
      </c>
      <c r="B1268" s="532">
        <v>26</v>
      </c>
      <c r="C1268" s="532">
        <v>28</v>
      </c>
      <c r="D1268" s="532">
        <v>25</v>
      </c>
      <c r="E1268" s="532">
        <v>22</v>
      </c>
      <c r="F1268" s="532">
        <v>0</v>
      </c>
      <c r="G1268" s="532">
        <v>0</v>
      </c>
      <c r="H1268" s="532">
        <v>0</v>
      </c>
      <c r="I1268" s="532">
        <v>0</v>
      </c>
      <c r="J1268" s="532">
        <v>0</v>
      </c>
      <c r="K1268" s="532">
        <v>0</v>
      </c>
      <c r="L1268" s="532">
        <v>0</v>
      </c>
      <c r="M1268" s="532">
        <v>0</v>
      </c>
      <c r="N1268" s="435">
        <f t="shared" si="19"/>
        <v>101</v>
      </c>
    </row>
    <row r="1269" spans="1:14" ht="15">
      <c r="A1269" s="23" t="s">
        <v>5246</v>
      </c>
      <c r="B1269" s="532">
        <v>23</v>
      </c>
      <c r="C1269" s="532">
        <v>25</v>
      </c>
      <c r="D1269" s="532">
        <v>18</v>
      </c>
      <c r="E1269" s="532">
        <v>22</v>
      </c>
      <c r="F1269" s="532">
        <v>0</v>
      </c>
      <c r="G1269" s="532">
        <v>0</v>
      </c>
      <c r="H1269" s="532">
        <v>0</v>
      </c>
      <c r="I1269" s="532">
        <v>0</v>
      </c>
      <c r="J1269" s="532">
        <v>0</v>
      </c>
      <c r="K1269" s="532">
        <v>0</v>
      </c>
      <c r="L1269" s="532">
        <v>0</v>
      </c>
      <c r="M1269" s="532">
        <v>0</v>
      </c>
      <c r="N1269" s="435">
        <f t="shared" si="19"/>
        <v>88</v>
      </c>
    </row>
    <row r="1270" spans="1:14" ht="15">
      <c r="A1270" s="23" t="s">
        <v>10838</v>
      </c>
      <c r="B1270" s="532">
        <v>24</v>
      </c>
      <c r="C1270" s="532">
        <v>22</v>
      </c>
      <c r="D1270" s="532">
        <v>0</v>
      </c>
      <c r="E1270" s="532">
        <v>0</v>
      </c>
      <c r="F1270" s="532">
        <v>0</v>
      </c>
      <c r="G1270" s="532">
        <v>0</v>
      </c>
      <c r="H1270" s="532">
        <v>0</v>
      </c>
      <c r="I1270" s="532">
        <v>0</v>
      </c>
      <c r="J1270" s="532">
        <v>0</v>
      </c>
      <c r="K1270" s="532">
        <v>0</v>
      </c>
      <c r="L1270" s="532">
        <v>0</v>
      </c>
      <c r="M1270" s="532">
        <v>0</v>
      </c>
      <c r="N1270" s="435">
        <f t="shared" si="19"/>
        <v>46</v>
      </c>
    </row>
    <row r="1271" spans="1:14" ht="15">
      <c r="A1271" s="23" t="s">
        <v>5247</v>
      </c>
      <c r="B1271" s="532">
        <v>33</v>
      </c>
      <c r="C1271" s="532">
        <v>34</v>
      </c>
      <c r="D1271" s="532">
        <v>27</v>
      </c>
      <c r="E1271" s="532">
        <v>18</v>
      </c>
      <c r="F1271" s="532">
        <v>0</v>
      </c>
      <c r="G1271" s="532">
        <v>0</v>
      </c>
      <c r="H1271" s="532">
        <v>0</v>
      </c>
      <c r="I1271" s="532">
        <v>0</v>
      </c>
      <c r="J1271" s="532">
        <v>0</v>
      </c>
      <c r="K1271" s="532">
        <v>0</v>
      </c>
      <c r="L1271" s="532">
        <v>0</v>
      </c>
      <c r="M1271" s="532">
        <v>0</v>
      </c>
      <c r="N1271" s="435">
        <f t="shared" si="19"/>
        <v>112</v>
      </c>
    </row>
    <row r="1272" spans="1:14" ht="15">
      <c r="A1272" s="23" t="s">
        <v>5248</v>
      </c>
      <c r="B1272" s="532">
        <v>15</v>
      </c>
      <c r="C1272" s="532">
        <v>9</v>
      </c>
      <c r="D1272" s="532">
        <v>12</v>
      </c>
      <c r="E1272" s="532">
        <v>9</v>
      </c>
      <c r="F1272" s="532">
        <v>0</v>
      </c>
      <c r="G1272" s="532">
        <v>0</v>
      </c>
      <c r="H1272" s="532">
        <v>0</v>
      </c>
      <c r="I1272" s="532">
        <v>0</v>
      </c>
      <c r="J1272" s="532">
        <v>0</v>
      </c>
      <c r="K1272" s="532">
        <v>0</v>
      </c>
      <c r="L1272" s="532">
        <v>0</v>
      </c>
      <c r="M1272" s="532">
        <v>0</v>
      </c>
      <c r="N1272" s="435">
        <f t="shared" si="19"/>
        <v>45</v>
      </c>
    </row>
    <row r="1273" spans="1:14" ht="15">
      <c r="A1273" s="23" t="s">
        <v>5249</v>
      </c>
      <c r="B1273" s="532">
        <v>28</v>
      </c>
      <c r="C1273" s="532">
        <v>25</v>
      </c>
      <c r="D1273" s="532">
        <v>20</v>
      </c>
      <c r="E1273" s="532">
        <v>33</v>
      </c>
      <c r="F1273" s="532">
        <v>0</v>
      </c>
      <c r="G1273" s="532">
        <v>0</v>
      </c>
      <c r="H1273" s="532">
        <v>0</v>
      </c>
      <c r="I1273" s="532">
        <v>0</v>
      </c>
      <c r="J1273" s="532">
        <v>0</v>
      </c>
      <c r="K1273" s="532">
        <v>0</v>
      </c>
      <c r="L1273" s="532">
        <v>0</v>
      </c>
      <c r="M1273" s="532">
        <v>0</v>
      </c>
      <c r="N1273" s="435">
        <f t="shared" si="19"/>
        <v>106</v>
      </c>
    </row>
    <row r="1274" spans="1:14" ht="15">
      <c r="A1274" s="23" t="s">
        <v>5250</v>
      </c>
      <c r="B1274" s="532">
        <v>96</v>
      </c>
      <c r="C1274" s="532">
        <v>102</v>
      </c>
      <c r="D1274" s="532">
        <v>92</v>
      </c>
      <c r="E1274" s="532">
        <v>104</v>
      </c>
      <c r="F1274" s="532">
        <v>66</v>
      </c>
      <c r="G1274" s="532">
        <v>44</v>
      </c>
      <c r="H1274" s="532">
        <v>65</v>
      </c>
      <c r="I1274" s="532">
        <v>43</v>
      </c>
      <c r="J1274" s="532">
        <v>53</v>
      </c>
      <c r="K1274" s="532">
        <v>54</v>
      </c>
      <c r="L1274" s="532">
        <v>60</v>
      </c>
      <c r="M1274" s="532">
        <v>38</v>
      </c>
      <c r="N1274" s="435">
        <f t="shared" si="19"/>
        <v>817</v>
      </c>
    </row>
    <row r="1275" spans="1:14" ht="15">
      <c r="A1275" s="23" t="s">
        <v>5251</v>
      </c>
      <c r="B1275" s="532">
        <v>0</v>
      </c>
      <c r="C1275" s="532">
        <v>0</v>
      </c>
      <c r="D1275" s="532">
        <v>0</v>
      </c>
      <c r="E1275" s="532">
        <v>0</v>
      </c>
      <c r="F1275" s="532">
        <v>131</v>
      </c>
      <c r="G1275" s="532">
        <v>168</v>
      </c>
      <c r="H1275" s="532">
        <v>154</v>
      </c>
      <c r="I1275" s="532">
        <v>169</v>
      </c>
      <c r="J1275" s="532">
        <v>105</v>
      </c>
      <c r="K1275" s="532">
        <v>146</v>
      </c>
      <c r="L1275" s="532">
        <v>107</v>
      </c>
      <c r="M1275" s="532">
        <v>115</v>
      </c>
      <c r="N1275" s="435">
        <f t="shared" si="19"/>
        <v>1095</v>
      </c>
    </row>
    <row r="1276" spans="1:14" ht="15">
      <c r="A1276" s="23" t="s">
        <v>5252</v>
      </c>
      <c r="B1276" s="532">
        <v>0</v>
      </c>
      <c r="C1276" s="532">
        <v>0</v>
      </c>
      <c r="D1276" s="532">
        <v>0</v>
      </c>
      <c r="E1276" s="532">
        <v>0</v>
      </c>
      <c r="F1276" s="532">
        <v>89</v>
      </c>
      <c r="G1276" s="532">
        <v>103</v>
      </c>
      <c r="H1276" s="532">
        <v>64</v>
      </c>
      <c r="I1276" s="532">
        <v>130</v>
      </c>
      <c r="J1276" s="532">
        <v>59</v>
      </c>
      <c r="K1276" s="532">
        <v>103</v>
      </c>
      <c r="L1276" s="532">
        <v>54</v>
      </c>
      <c r="M1276" s="532">
        <v>87</v>
      </c>
      <c r="N1276" s="435">
        <f t="shared" si="19"/>
        <v>689</v>
      </c>
    </row>
    <row r="1277" spans="1:14" ht="15">
      <c r="A1277" s="23" t="s">
        <v>5253</v>
      </c>
      <c r="B1277" s="532">
        <v>84</v>
      </c>
      <c r="C1277" s="532">
        <v>92</v>
      </c>
      <c r="D1277" s="532">
        <v>68</v>
      </c>
      <c r="E1277" s="532">
        <v>97</v>
      </c>
      <c r="F1277" s="532">
        <v>0</v>
      </c>
      <c r="G1277" s="532">
        <v>0</v>
      </c>
      <c r="H1277" s="532">
        <v>0</v>
      </c>
      <c r="I1277" s="532">
        <v>0</v>
      </c>
      <c r="J1277" s="532">
        <v>0</v>
      </c>
      <c r="K1277" s="532">
        <v>0</v>
      </c>
      <c r="L1277" s="532">
        <v>0</v>
      </c>
      <c r="M1277" s="532">
        <v>0</v>
      </c>
      <c r="N1277" s="435">
        <f t="shared" si="19"/>
        <v>341</v>
      </c>
    </row>
    <row r="1278" spans="1:14" ht="15">
      <c r="A1278" s="23" t="s">
        <v>5254</v>
      </c>
      <c r="B1278" s="532">
        <v>0</v>
      </c>
      <c r="C1278" s="532">
        <v>0</v>
      </c>
      <c r="D1278" s="532">
        <v>0</v>
      </c>
      <c r="E1278" s="532">
        <v>0</v>
      </c>
      <c r="F1278" s="532">
        <v>78</v>
      </c>
      <c r="G1278" s="532">
        <v>52</v>
      </c>
      <c r="H1278" s="532">
        <v>74</v>
      </c>
      <c r="I1278" s="532">
        <v>72</v>
      </c>
      <c r="J1278" s="532">
        <v>50</v>
      </c>
      <c r="K1278" s="532">
        <v>50</v>
      </c>
      <c r="L1278" s="532">
        <v>81</v>
      </c>
      <c r="M1278" s="532">
        <v>35</v>
      </c>
      <c r="N1278" s="435">
        <f t="shared" si="19"/>
        <v>492</v>
      </c>
    </row>
    <row r="1279" spans="1:14" ht="15">
      <c r="A1279" s="23" t="s">
        <v>5255</v>
      </c>
      <c r="B1279" s="532">
        <v>0</v>
      </c>
      <c r="C1279" s="532">
        <v>0</v>
      </c>
      <c r="D1279" s="532">
        <v>0</v>
      </c>
      <c r="E1279" s="532">
        <v>0</v>
      </c>
      <c r="F1279" s="532">
        <v>64</v>
      </c>
      <c r="G1279" s="532">
        <v>83</v>
      </c>
      <c r="H1279" s="532">
        <v>78</v>
      </c>
      <c r="I1279" s="532">
        <v>95</v>
      </c>
      <c r="J1279" s="532">
        <v>56</v>
      </c>
      <c r="K1279" s="532">
        <v>70</v>
      </c>
      <c r="L1279" s="532">
        <v>70</v>
      </c>
      <c r="M1279" s="532">
        <v>76</v>
      </c>
      <c r="N1279" s="435">
        <f t="shared" si="19"/>
        <v>592</v>
      </c>
    </row>
    <row r="1280" spans="1:14" ht="15">
      <c r="A1280" s="23" t="s">
        <v>5256</v>
      </c>
      <c r="B1280" s="532">
        <v>0</v>
      </c>
      <c r="C1280" s="532">
        <v>0</v>
      </c>
      <c r="D1280" s="532">
        <v>0</v>
      </c>
      <c r="E1280" s="532">
        <v>0</v>
      </c>
      <c r="F1280" s="532">
        <v>271</v>
      </c>
      <c r="G1280" s="532">
        <v>0</v>
      </c>
      <c r="H1280" s="532">
        <v>263</v>
      </c>
      <c r="I1280" s="532">
        <v>0</v>
      </c>
      <c r="J1280" s="532">
        <v>313</v>
      </c>
      <c r="K1280" s="532">
        <v>0</v>
      </c>
      <c r="L1280" s="532">
        <v>196</v>
      </c>
      <c r="M1280" s="532">
        <v>0</v>
      </c>
      <c r="N1280" s="435">
        <f t="shared" si="19"/>
        <v>1043</v>
      </c>
    </row>
    <row r="1281" spans="1:14" ht="15">
      <c r="A1281" s="23" t="s">
        <v>5257</v>
      </c>
      <c r="B1281" s="532">
        <v>0</v>
      </c>
      <c r="C1281" s="532">
        <v>0</v>
      </c>
      <c r="D1281" s="532">
        <v>0</v>
      </c>
      <c r="E1281" s="532">
        <v>0</v>
      </c>
      <c r="F1281" s="532">
        <v>76</v>
      </c>
      <c r="G1281" s="532">
        <v>72</v>
      </c>
      <c r="H1281" s="532">
        <v>59</v>
      </c>
      <c r="I1281" s="532">
        <v>64</v>
      </c>
      <c r="J1281" s="532">
        <v>44</v>
      </c>
      <c r="K1281" s="532">
        <v>76</v>
      </c>
      <c r="L1281" s="532">
        <v>82</v>
      </c>
      <c r="M1281" s="532">
        <v>89</v>
      </c>
      <c r="N1281" s="435">
        <f t="shared" si="19"/>
        <v>562</v>
      </c>
    </row>
    <row r="1282" spans="1:14" ht="15">
      <c r="A1282" s="23" t="s">
        <v>5258</v>
      </c>
      <c r="B1282" s="532">
        <v>0</v>
      </c>
      <c r="C1282" s="532">
        <v>0</v>
      </c>
      <c r="D1282" s="532">
        <v>0</v>
      </c>
      <c r="E1282" s="532">
        <v>0</v>
      </c>
      <c r="F1282" s="532">
        <v>214</v>
      </c>
      <c r="G1282" s="532">
        <v>258</v>
      </c>
      <c r="H1282" s="532">
        <v>174</v>
      </c>
      <c r="I1282" s="532">
        <v>185</v>
      </c>
      <c r="J1282" s="532">
        <v>145</v>
      </c>
      <c r="K1282" s="532">
        <v>228</v>
      </c>
      <c r="L1282" s="532">
        <v>140</v>
      </c>
      <c r="M1282" s="532">
        <v>165</v>
      </c>
      <c r="N1282" s="435">
        <f t="shared" si="19"/>
        <v>1509</v>
      </c>
    </row>
    <row r="1283" spans="1:14" ht="15">
      <c r="A1283" s="23" t="s">
        <v>5259</v>
      </c>
      <c r="B1283" s="532">
        <v>0</v>
      </c>
      <c r="C1283" s="532">
        <v>0</v>
      </c>
      <c r="D1283" s="532">
        <v>0</v>
      </c>
      <c r="E1283" s="532">
        <v>0</v>
      </c>
      <c r="F1283" s="532">
        <v>98</v>
      </c>
      <c r="G1283" s="532">
        <v>150</v>
      </c>
      <c r="H1283" s="532">
        <v>110</v>
      </c>
      <c r="I1283" s="532">
        <v>131</v>
      </c>
      <c r="J1283" s="532">
        <v>98</v>
      </c>
      <c r="K1283" s="532">
        <v>110</v>
      </c>
      <c r="L1283" s="532">
        <v>83</v>
      </c>
      <c r="M1283" s="532">
        <v>108</v>
      </c>
      <c r="N1283" s="435">
        <f t="shared" si="19"/>
        <v>888</v>
      </c>
    </row>
    <row r="1284" spans="1:14" ht="15">
      <c r="A1284" s="23" t="s">
        <v>5260</v>
      </c>
      <c r="B1284" s="532">
        <v>0</v>
      </c>
      <c r="C1284" s="532">
        <v>0</v>
      </c>
      <c r="D1284" s="532">
        <v>0</v>
      </c>
      <c r="E1284" s="532">
        <v>0</v>
      </c>
      <c r="F1284" s="532">
        <v>328</v>
      </c>
      <c r="G1284" s="532">
        <v>302</v>
      </c>
      <c r="H1284" s="532">
        <v>304</v>
      </c>
      <c r="I1284" s="532">
        <v>278</v>
      </c>
      <c r="J1284" s="532">
        <v>257</v>
      </c>
      <c r="K1284" s="532">
        <v>257</v>
      </c>
      <c r="L1284" s="532">
        <v>257</v>
      </c>
      <c r="M1284" s="532">
        <v>244</v>
      </c>
      <c r="N1284" s="435">
        <f t="shared" si="19"/>
        <v>2227</v>
      </c>
    </row>
    <row r="1285" spans="1:14" ht="15">
      <c r="A1285" s="23" t="s">
        <v>5261</v>
      </c>
      <c r="B1285" s="532">
        <v>0</v>
      </c>
      <c r="C1285" s="532">
        <v>0</v>
      </c>
      <c r="D1285" s="532">
        <v>0</v>
      </c>
      <c r="E1285" s="532">
        <v>0</v>
      </c>
      <c r="F1285" s="532">
        <v>181</v>
      </c>
      <c r="G1285" s="532">
        <v>233</v>
      </c>
      <c r="H1285" s="532">
        <v>157</v>
      </c>
      <c r="I1285" s="532">
        <v>203</v>
      </c>
      <c r="J1285" s="532">
        <v>136</v>
      </c>
      <c r="K1285" s="532">
        <v>199</v>
      </c>
      <c r="L1285" s="532">
        <v>124</v>
      </c>
      <c r="M1285" s="532">
        <v>112</v>
      </c>
      <c r="N1285" s="435">
        <f t="shared" ref="N1285:N1348" si="20">SUM(B1285:M1285)</f>
        <v>1345</v>
      </c>
    </row>
    <row r="1286" spans="1:14" ht="15">
      <c r="A1286" s="23" t="s">
        <v>5262</v>
      </c>
      <c r="B1286" s="532">
        <v>0</v>
      </c>
      <c r="C1286" s="532">
        <v>0</v>
      </c>
      <c r="D1286" s="532">
        <v>0</v>
      </c>
      <c r="E1286" s="532">
        <v>0</v>
      </c>
      <c r="F1286" s="532">
        <v>138</v>
      </c>
      <c r="G1286" s="532">
        <v>200</v>
      </c>
      <c r="H1286" s="532">
        <v>124</v>
      </c>
      <c r="I1286" s="532">
        <v>200</v>
      </c>
      <c r="J1286" s="532">
        <v>152</v>
      </c>
      <c r="K1286" s="532">
        <v>175</v>
      </c>
      <c r="L1286" s="532">
        <v>102</v>
      </c>
      <c r="M1286" s="532">
        <v>119</v>
      </c>
      <c r="N1286" s="435">
        <f t="shared" si="20"/>
        <v>1210</v>
      </c>
    </row>
    <row r="1287" spans="1:14" ht="15">
      <c r="A1287" s="23" t="s">
        <v>5263</v>
      </c>
      <c r="B1287" s="532">
        <v>0</v>
      </c>
      <c r="C1287" s="532">
        <v>0</v>
      </c>
      <c r="D1287" s="532">
        <v>0</v>
      </c>
      <c r="E1287" s="532">
        <v>0</v>
      </c>
      <c r="F1287" s="532">
        <v>84</v>
      </c>
      <c r="G1287" s="532">
        <v>131</v>
      </c>
      <c r="H1287" s="532">
        <v>68</v>
      </c>
      <c r="I1287" s="532">
        <v>110</v>
      </c>
      <c r="J1287" s="532">
        <v>72</v>
      </c>
      <c r="K1287" s="532">
        <v>112</v>
      </c>
      <c r="L1287" s="532">
        <v>60</v>
      </c>
      <c r="M1287" s="532">
        <v>66</v>
      </c>
      <c r="N1287" s="435">
        <f t="shared" si="20"/>
        <v>703</v>
      </c>
    </row>
    <row r="1288" spans="1:14" ht="15">
      <c r="A1288" s="23" t="s">
        <v>5264</v>
      </c>
      <c r="B1288" s="532">
        <v>0</v>
      </c>
      <c r="C1288" s="532">
        <v>0</v>
      </c>
      <c r="D1288" s="532">
        <v>0</v>
      </c>
      <c r="E1288" s="532">
        <v>0</v>
      </c>
      <c r="F1288" s="532">
        <v>472</v>
      </c>
      <c r="G1288" s="532">
        <v>538</v>
      </c>
      <c r="H1288" s="532">
        <v>329</v>
      </c>
      <c r="I1288" s="532">
        <v>456</v>
      </c>
      <c r="J1288" s="532">
        <v>272</v>
      </c>
      <c r="K1288" s="532">
        <v>370</v>
      </c>
      <c r="L1288" s="532">
        <v>255</v>
      </c>
      <c r="M1288" s="532">
        <v>252</v>
      </c>
      <c r="N1288" s="435">
        <f t="shared" si="20"/>
        <v>2944</v>
      </c>
    </row>
    <row r="1289" spans="1:14" ht="15">
      <c r="A1289" s="23" t="s">
        <v>5265</v>
      </c>
      <c r="B1289" s="532">
        <v>0</v>
      </c>
      <c r="C1289" s="532">
        <v>0</v>
      </c>
      <c r="D1289" s="532">
        <v>0</v>
      </c>
      <c r="E1289" s="532">
        <v>0</v>
      </c>
      <c r="F1289" s="532">
        <v>84</v>
      </c>
      <c r="G1289" s="532">
        <v>132</v>
      </c>
      <c r="H1289" s="532">
        <v>95</v>
      </c>
      <c r="I1289" s="532">
        <v>109</v>
      </c>
      <c r="J1289" s="532">
        <v>82</v>
      </c>
      <c r="K1289" s="532">
        <v>117</v>
      </c>
      <c r="L1289" s="532">
        <v>66</v>
      </c>
      <c r="M1289" s="532">
        <v>80</v>
      </c>
      <c r="N1289" s="435">
        <f t="shared" si="20"/>
        <v>765</v>
      </c>
    </row>
    <row r="1290" spans="1:14" ht="15">
      <c r="A1290" s="23" t="s">
        <v>5266</v>
      </c>
      <c r="B1290" s="532">
        <v>0</v>
      </c>
      <c r="C1290" s="532">
        <v>0</v>
      </c>
      <c r="D1290" s="532">
        <v>0</v>
      </c>
      <c r="E1290" s="532">
        <v>0</v>
      </c>
      <c r="F1290" s="532">
        <v>44</v>
      </c>
      <c r="G1290" s="532">
        <v>72</v>
      </c>
      <c r="H1290" s="532">
        <v>81</v>
      </c>
      <c r="I1290" s="532">
        <v>118</v>
      </c>
      <c r="J1290" s="532">
        <v>80</v>
      </c>
      <c r="K1290" s="532">
        <v>134</v>
      </c>
      <c r="L1290" s="532">
        <v>78</v>
      </c>
      <c r="M1290" s="532">
        <v>134</v>
      </c>
      <c r="N1290" s="435">
        <f t="shared" si="20"/>
        <v>741</v>
      </c>
    </row>
    <row r="1291" spans="1:14" ht="15">
      <c r="A1291" s="23" t="s">
        <v>5267</v>
      </c>
      <c r="B1291" s="532">
        <v>0</v>
      </c>
      <c r="C1291" s="532">
        <v>0</v>
      </c>
      <c r="D1291" s="532">
        <v>0</v>
      </c>
      <c r="E1291" s="532">
        <v>0</v>
      </c>
      <c r="F1291" s="532">
        <v>63</v>
      </c>
      <c r="G1291" s="532">
        <v>86</v>
      </c>
      <c r="H1291" s="532">
        <v>69</v>
      </c>
      <c r="I1291" s="532">
        <v>86</v>
      </c>
      <c r="J1291" s="532">
        <v>65</v>
      </c>
      <c r="K1291" s="532">
        <v>74</v>
      </c>
      <c r="L1291" s="532">
        <v>57</v>
      </c>
      <c r="M1291" s="532">
        <v>75</v>
      </c>
      <c r="N1291" s="435">
        <f t="shared" si="20"/>
        <v>575</v>
      </c>
    </row>
    <row r="1292" spans="1:14" ht="15">
      <c r="A1292" s="23" t="s">
        <v>5268</v>
      </c>
      <c r="B1292" s="532">
        <v>0</v>
      </c>
      <c r="C1292" s="532">
        <v>0</v>
      </c>
      <c r="D1292" s="532">
        <v>0</v>
      </c>
      <c r="E1292" s="532">
        <v>0</v>
      </c>
      <c r="F1292" s="532">
        <v>71</v>
      </c>
      <c r="G1292" s="532">
        <v>55</v>
      </c>
      <c r="H1292" s="532">
        <v>112</v>
      </c>
      <c r="I1292" s="532">
        <v>64</v>
      </c>
      <c r="J1292" s="532">
        <v>77</v>
      </c>
      <c r="K1292" s="532">
        <v>40</v>
      </c>
      <c r="L1292" s="532">
        <v>66</v>
      </c>
      <c r="M1292" s="532">
        <v>25</v>
      </c>
      <c r="N1292" s="435">
        <f t="shared" si="20"/>
        <v>510</v>
      </c>
    </row>
    <row r="1293" spans="1:14" ht="15">
      <c r="A1293" s="23" t="s">
        <v>5269</v>
      </c>
      <c r="B1293" s="532">
        <v>40</v>
      </c>
      <c r="C1293" s="532">
        <v>38</v>
      </c>
      <c r="D1293" s="532">
        <v>48</v>
      </c>
      <c r="E1293" s="532">
        <v>41</v>
      </c>
      <c r="F1293" s="532">
        <v>0</v>
      </c>
      <c r="G1293" s="532">
        <v>0</v>
      </c>
      <c r="H1293" s="532">
        <v>0</v>
      </c>
      <c r="I1293" s="532">
        <v>0</v>
      </c>
      <c r="J1293" s="532">
        <v>0</v>
      </c>
      <c r="K1293" s="532">
        <v>0</v>
      </c>
      <c r="L1293" s="532">
        <v>0</v>
      </c>
      <c r="M1293" s="532">
        <v>0</v>
      </c>
      <c r="N1293" s="435">
        <f t="shared" si="20"/>
        <v>167</v>
      </c>
    </row>
    <row r="1294" spans="1:14" ht="15">
      <c r="A1294" s="23" t="s">
        <v>5270</v>
      </c>
      <c r="B1294" s="532">
        <v>37</v>
      </c>
      <c r="C1294" s="532">
        <v>66</v>
      </c>
      <c r="D1294" s="532">
        <v>45</v>
      </c>
      <c r="E1294" s="532">
        <v>69</v>
      </c>
      <c r="F1294" s="532">
        <v>0</v>
      </c>
      <c r="G1294" s="532">
        <v>0</v>
      </c>
      <c r="H1294" s="532">
        <v>0</v>
      </c>
      <c r="I1294" s="532">
        <v>0</v>
      </c>
      <c r="J1294" s="532">
        <v>0</v>
      </c>
      <c r="K1294" s="532">
        <v>0</v>
      </c>
      <c r="L1294" s="532">
        <v>0</v>
      </c>
      <c r="M1294" s="532">
        <v>0</v>
      </c>
      <c r="N1294" s="435">
        <f t="shared" si="20"/>
        <v>217</v>
      </c>
    </row>
    <row r="1295" spans="1:14" ht="15">
      <c r="A1295" s="23" t="s">
        <v>5271</v>
      </c>
      <c r="B1295" s="532">
        <v>26</v>
      </c>
      <c r="C1295" s="532">
        <v>23</v>
      </c>
      <c r="D1295" s="532">
        <v>16</v>
      </c>
      <c r="E1295" s="532">
        <v>12</v>
      </c>
      <c r="F1295" s="532">
        <v>0</v>
      </c>
      <c r="G1295" s="532">
        <v>0</v>
      </c>
      <c r="H1295" s="532">
        <v>0</v>
      </c>
      <c r="I1295" s="532">
        <v>0</v>
      </c>
      <c r="J1295" s="532">
        <v>0</v>
      </c>
      <c r="K1295" s="532">
        <v>0</v>
      </c>
      <c r="L1295" s="532">
        <v>0</v>
      </c>
      <c r="M1295" s="532">
        <v>0</v>
      </c>
      <c r="N1295" s="435">
        <f t="shared" si="20"/>
        <v>77</v>
      </c>
    </row>
    <row r="1296" spans="1:14" ht="15">
      <c r="A1296" s="23" t="s">
        <v>5272</v>
      </c>
      <c r="B1296" s="532">
        <v>21</v>
      </c>
      <c r="C1296" s="532">
        <v>27</v>
      </c>
      <c r="D1296" s="532">
        <v>18</v>
      </c>
      <c r="E1296" s="532">
        <v>11</v>
      </c>
      <c r="F1296" s="532">
        <v>0</v>
      </c>
      <c r="G1296" s="532">
        <v>0</v>
      </c>
      <c r="H1296" s="532">
        <v>0</v>
      </c>
      <c r="I1296" s="532">
        <v>0</v>
      </c>
      <c r="J1296" s="532">
        <v>0</v>
      </c>
      <c r="K1296" s="532">
        <v>0</v>
      </c>
      <c r="L1296" s="532">
        <v>0</v>
      </c>
      <c r="M1296" s="532">
        <v>0</v>
      </c>
      <c r="N1296" s="435">
        <f t="shared" si="20"/>
        <v>77</v>
      </c>
    </row>
    <row r="1297" spans="1:14" ht="15">
      <c r="A1297" s="23" t="s">
        <v>10842</v>
      </c>
      <c r="B1297" s="532">
        <v>17</v>
      </c>
      <c r="C1297" s="532">
        <v>30</v>
      </c>
      <c r="D1297" s="532">
        <v>21</v>
      </c>
      <c r="E1297" s="532">
        <v>18</v>
      </c>
      <c r="F1297" s="532">
        <v>0</v>
      </c>
      <c r="G1297" s="532">
        <v>0</v>
      </c>
      <c r="H1297" s="532">
        <v>0</v>
      </c>
      <c r="I1297" s="532">
        <v>0</v>
      </c>
      <c r="J1297" s="532">
        <v>0</v>
      </c>
      <c r="K1297" s="532">
        <v>0</v>
      </c>
      <c r="L1297" s="532">
        <v>0</v>
      </c>
      <c r="M1297" s="532">
        <v>0</v>
      </c>
      <c r="N1297" s="435">
        <f t="shared" si="20"/>
        <v>86</v>
      </c>
    </row>
    <row r="1298" spans="1:14" ht="15">
      <c r="A1298" s="23" t="s">
        <v>5273</v>
      </c>
      <c r="B1298" s="532">
        <v>23</v>
      </c>
      <c r="C1298" s="532">
        <v>25</v>
      </c>
      <c r="D1298" s="532">
        <v>21</v>
      </c>
      <c r="E1298" s="532">
        <v>17</v>
      </c>
      <c r="F1298" s="532">
        <v>0</v>
      </c>
      <c r="G1298" s="532">
        <v>0</v>
      </c>
      <c r="H1298" s="532">
        <v>0</v>
      </c>
      <c r="I1298" s="532">
        <v>0</v>
      </c>
      <c r="J1298" s="532">
        <v>0</v>
      </c>
      <c r="K1298" s="532">
        <v>0</v>
      </c>
      <c r="L1298" s="532">
        <v>0</v>
      </c>
      <c r="M1298" s="532">
        <v>0</v>
      </c>
      <c r="N1298" s="435">
        <f t="shared" si="20"/>
        <v>86</v>
      </c>
    </row>
    <row r="1299" spans="1:14" ht="15">
      <c r="A1299" s="23" t="s">
        <v>5274</v>
      </c>
      <c r="B1299" s="532">
        <v>19</v>
      </c>
      <c r="C1299" s="532">
        <v>27</v>
      </c>
      <c r="D1299" s="532">
        <v>20</v>
      </c>
      <c r="E1299" s="532">
        <v>22</v>
      </c>
      <c r="F1299" s="532">
        <v>0</v>
      </c>
      <c r="G1299" s="532">
        <v>0</v>
      </c>
      <c r="H1299" s="532">
        <v>0</v>
      </c>
      <c r="I1299" s="532">
        <v>0</v>
      </c>
      <c r="J1299" s="532">
        <v>0</v>
      </c>
      <c r="K1299" s="532">
        <v>0</v>
      </c>
      <c r="L1299" s="532">
        <v>0</v>
      </c>
      <c r="M1299" s="532">
        <v>0</v>
      </c>
      <c r="N1299" s="435">
        <f t="shared" si="20"/>
        <v>88</v>
      </c>
    </row>
    <row r="1300" spans="1:14" ht="15">
      <c r="A1300" s="23" t="s">
        <v>5275</v>
      </c>
      <c r="B1300" s="532">
        <v>23</v>
      </c>
      <c r="C1300" s="532">
        <v>20</v>
      </c>
      <c r="D1300" s="532">
        <v>17</v>
      </c>
      <c r="E1300" s="532">
        <v>23</v>
      </c>
      <c r="F1300" s="532">
        <v>0</v>
      </c>
      <c r="G1300" s="532">
        <v>0</v>
      </c>
      <c r="H1300" s="532">
        <v>0</v>
      </c>
      <c r="I1300" s="532">
        <v>0</v>
      </c>
      <c r="J1300" s="532">
        <v>0</v>
      </c>
      <c r="K1300" s="532">
        <v>0</v>
      </c>
      <c r="L1300" s="532">
        <v>0</v>
      </c>
      <c r="M1300" s="532">
        <v>0</v>
      </c>
      <c r="N1300" s="435">
        <f t="shared" si="20"/>
        <v>83</v>
      </c>
    </row>
    <row r="1301" spans="1:14" ht="15">
      <c r="A1301" s="23" t="s">
        <v>5276</v>
      </c>
      <c r="B1301" s="532">
        <v>12</v>
      </c>
      <c r="C1301" s="532">
        <v>16</v>
      </c>
      <c r="D1301" s="532">
        <v>18</v>
      </c>
      <c r="E1301" s="532">
        <v>18</v>
      </c>
      <c r="F1301" s="532">
        <v>0</v>
      </c>
      <c r="G1301" s="532">
        <v>0</v>
      </c>
      <c r="H1301" s="532">
        <v>0</v>
      </c>
      <c r="I1301" s="532">
        <v>0</v>
      </c>
      <c r="J1301" s="532">
        <v>0</v>
      </c>
      <c r="K1301" s="532">
        <v>0</v>
      </c>
      <c r="L1301" s="532">
        <v>0</v>
      </c>
      <c r="M1301" s="532">
        <v>0</v>
      </c>
      <c r="N1301" s="435">
        <f t="shared" si="20"/>
        <v>64</v>
      </c>
    </row>
    <row r="1302" spans="1:14" ht="15">
      <c r="A1302" s="23" t="s">
        <v>5277</v>
      </c>
      <c r="B1302" s="532">
        <v>39</v>
      </c>
      <c r="C1302" s="532">
        <v>32</v>
      </c>
      <c r="D1302" s="532">
        <v>37</v>
      </c>
      <c r="E1302" s="532">
        <v>26</v>
      </c>
      <c r="F1302" s="532">
        <v>0</v>
      </c>
      <c r="G1302" s="532">
        <v>0</v>
      </c>
      <c r="H1302" s="532">
        <v>0</v>
      </c>
      <c r="I1302" s="532">
        <v>0</v>
      </c>
      <c r="J1302" s="532">
        <v>0</v>
      </c>
      <c r="K1302" s="532">
        <v>0</v>
      </c>
      <c r="L1302" s="532">
        <v>0</v>
      </c>
      <c r="M1302" s="532">
        <v>0</v>
      </c>
      <c r="N1302" s="435">
        <f t="shared" si="20"/>
        <v>134</v>
      </c>
    </row>
    <row r="1303" spans="1:14" ht="15">
      <c r="A1303" s="23" t="s">
        <v>5278</v>
      </c>
      <c r="B1303" s="532">
        <v>40</v>
      </c>
      <c r="C1303" s="532">
        <v>28</v>
      </c>
      <c r="D1303" s="532">
        <v>53</v>
      </c>
      <c r="E1303" s="532">
        <v>40</v>
      </c>
      <c r="F1303" s="532">
        <v>0</v>
      </c>
      <c r="G1303" s="532">
        <v>0</v>
      </c>
      <c r="H1303" s="532">
        <v>0</v>
      </c>
      <c r="I1303" s="532">
        <v>0</v>
      </c>
      <c r="J1303" s="532">
        <v>0</v>
      </c>
      <c r="K1303" s="532">
        <v>0</v>
      </c>
      <c r="L1303" s="532">
        <v>0</v>
      </c>
      <c r="M1303" s="532">
        <v>0</v>
      </c>
      <c r="N1303" s="435">
        <f t="shared" si="20"/>
        <v>161</v>
      </c>
    </row>
    <row r="1304" spans="1:14" ht="15">
      <c r="A1304" s="23" t="s">
        <v>5279</v>
      </c>
      <c r="B1304" s="532">
        <v>23</v>
      </c>
      <c r="C1304" s="532">
        <v>21</v>
      </c>
      <c r="D1304" s="532">
        <v>21</v>
      </c>
      <c r="E1304" s="532">
        <v>21</v>
      </c>
      <c r="F1304" s="532">
        <v>0</v>
      </c>
      <c r="G1304" s="532">
        <v>0</v>
      </c>
      <c r="H1304" s="532">
        <v>0</v>
      </c>
      <c r="I1304" s="532">
        <v>0</v>
      </c>
      <c r="J1304" s="532">
        <v>0</v>
      </c>
      <c r="K1304" s="532">
        <v>0</v>
      </c>
      <c r="L1304" s="532">
        <v>0</v>
      </c>
      <c r="M1304" s="532">
        <v>0</v>
      </c>
      <c r="N1304" s="435">
        <f t="shared" si="20"/>
        <v>86</v>
      </c>
    </row>
    <row r="1305" spans="1:14" ht="15">
      <c r="A1305" s="23" t="s">
        <v>5280</v>
      </c>
      <c r="B1305" s="532">
        <v>22</v>
      </c>
      <c r="C1305" s="532">
        <v>19</v>
      </c>
      <c r="D1305" s="532">
        <v>18</v>
      </c>
      <c r="E1305" s="532">
        <v>13</v>
      </c>
      <c r="F1305" s="532">
        <v>0</v>
      </c>
      <c r="G1305" s="532">
        <v>0</v>
      </c>
      <c r="H1305" s="532">
        <v>0</v>
      </c>
      <c r="I1305" s="532">
        <v>0</v>
      </c>
      <c r="J1305" s="532">
        <v>0</v>
      </c>
      <c r="K1305" s="532">
        <v>0</v>
      </c>
      <c r="L1305" s="532">
        <v>0</v>
      </c>
      <c r="M1305" s="532">
        <v>0</v>
      </c>
      <c r="N1305" s="435">
        <f t="shared" si="20"/>
        <v>72</v>
      </c>
    </row>
    <row r="1306" spans="1:14" ht="15">
      <c r="A1306" s="23" t="s">
        <v>5281</v>
      </c>
      <c r="B1306" s="532">
        <v>25</v>
      </c>
      <c r="C1306" s="532">
        <v>27</v>
      </c>
      <c r="D1306" s="532">
        <v>25</v>
      </c>
      <c r="E1306" s="532">
        <v>30</v>
      </c>
      <c r="F1306" s="532">
        <v>0</v>
      </c>
      <c r="G1306" s="532">
        <v>0</v>
      </c>
      <c r="H1306" s="532">
        <v>0</v>
      </c>
      <c r="I1306" s="532">
        <v>0</v>
      </c>
      <c r="J1306" s="532">
        <v>0</v>
      </c>
      <c r="K1306" s="532">
        <v>0</v>
      </c>
      <c r="L1306" s="532">
        <v>0</v>
      </c>
      <c r="M1306" s="532">
        <v>0</v>
      </c>
      <c r="N1306" s="435">
        <f t="shared" si="20"/>
        <v>107</v>
      </c>
    </row>
    <row r="1307" spans="1:14" ht="15">
      <c r="A1307" s="23" t="s">
        <v>5282</v>
      </c>
      <c r="B1307" s="532">
        <v>21</v>
      </c>
      <c r="C1307" s="532">
        <v>26</v>
      </c>
      <c r="D1307" s="532">
        <v>25</v>
      </c>
      <c r="E1307" s="532">
        <v>23</v>
      </c>
      <c r="F1307" s="532">
        <v>0</v>
      </c>
      <c r="G1307" s="532">
        <v>0</v>
      </c>
      <c r="H1307" s="532">
        <v>0</v>
      </c>
      <c r="I1307" s="532">
        <v>0</v>
      </c>
      <c r="J1307" s="532">
        <v>0</v>
      </c>
      <c r="K1307" s="532">
        <v>0</v>
      </c>
      <c r="L1307" s="532">
        <v>0</v>
      </c>
      <c r="M1307" s="532">
        <v>0</v>
      </c>
      <c r="N1307" s="435">
        <f t="shared" si="20"/>
        <v>95</v>
      </c>
    </row>
    <row r="1308" spans="1:14" ht="15">
      <c r="A1308" s="23" t="s">
        <v>5283</v>
      </c>
      <c r="B1308" s="532">
        <v>76</v>
      </c>
      <c r="C1308" s="532">
        <v>66</v>
      </c>
      <c r="D1308" s="532">
        <v>79</v>
      </c>
      <c r="E1308" s="532">
        <v>51</v>
      </c>
      <c r="F1308" s="532">
        <v>0</v>
      </c>
      <c r="G1308" s="532">
        <v>0</v>
      </c>
      <c r="H1308" s="532">
        <v>0</v>
      </c>
      <c r="I1308" s="532">
        <v>0</v>
      </c>
      <c r="J1308" s="532">
        <v>0</v>
      </c>
      <c r="K1308" s="532">
        <v>0</v>
      </c>
      <c r="L1308" s="532">
        <v>0</v>
      </c>
      <c r="M1308" s="532">
        <v>0</v>
      </c>
      <c r="N1308" s="435">
        <f t="shared" si="20"/>
        <v>272</v>
      </c>
    </row>
    <row r="1309" spans="1:14" ht="15">
      <c r="A1309" s="23" t="s">
        <v>5284</v>
      </c>
      <c r="B1309" s="532">
        <v>0</v>
      </c>
      <c r="C1309" s="532">
        <v>0</v>
      </c>
      <c r="D1309" s="532">
        <v>0</v>
      </c>
      <c r="E1309" s="532">
        <v>0</v>
      </c>
      <c r="F1309" s="532">
        <v>166</v>
      </c>
      <c r="G1309" s="532">
        <v>236</v>
      </c>
      <c r="H1309" s="532">
        <v>150</v>
      </c>
      <c r="I1309" s="532">
        <v>213</v>
      </c>
      <c r="J1309" s="532">
        <v>166</v>
      </c>
      <c r="K1309" s="532">
        <v>211</v>
      </c>
      <c r="L1309" s="532">
        <v>184</v>
      </c>
      <c r="M1309" s="532">
        <v>182</v>
      </c>
      <c r="N1309" s="435">
        <f t="shared" si="20"/>
        <v>1508</v>
      </c>
    </row>
    <row r="1310" spans="1:14" ht="15">
      <c r="A1310" s="23" t="s">
        <v>10835</v>
      </c>
      <c r="B1310" s="532">
        <v>33</v>
      </c>
      <c r="C1310" s="532">
        <v>25</v>
      </c>
      <c r="D1310" s="532">
        <v>10</v>
      </c>
      <c r="E1310" s="532">
        <v>22</v>
      </c>
      <c r="F1310" s="532">
        <v>0</v>
      </c>
      <c r="G1310" s="532">
        <v>0</v>
      </c>
      <c r="H1310" s="532">
        <v>0</v>
      </c>
      <c r="I1310" s="532">
        <v>0</v>
      </c>
      <c r="J1310" s="532">
        <v>0</v>
      </c>
      <c r="K1310" s="532">
        <v>0</v>
      </c>
      <c r="L1310" s="532">
        <v>0</v>
      </c>
      <c r="M1310" s="532">
        <v>0</v>
      </c>
      <c r="N1310" s="435">
        <f t="shared" si="20"/>
        <v>90</v>
      </c>
    </row>
    <row r="1311" spans="1:14" ht="15">
      <c r="A1311" s="23" t="s">
        <v>5285</v>
      </c>
      <c r="B1311" s="532">
        <v>15</v>
      </c>
      <c r="C1311" s="532">
        <v>25</v>
      </c>
      <c r="D1311" s="532">
        <v>17</v>
      </c>
      <c r="E1311" s="532">
        <v>20</v>
      </c>
      <c r="F1311" s="532">
        <v>0</v>
      </c>
      <c r="G1311" s="532">
        <v>0</v>
      </c>
      <c r="H1311" s="532">
        <v>0</v>
      </c>
      <c r="I1311" s="532">
        <v>0</v>
      </c>
      <c r="J1311" s="532">
        <v>0</v>
      </c>
      <c r="K1311" s="532">
        <v>0</v>
      </c>
      <c r="L1311" s="532">
        <v>0</v>
      </c>
      <c r="M1311" s="532">
        <v>0</v>
      </c>
      <c r="N1311" s="435">
        <f t="shared" si="20"/>
        <v>77</v>
      </c>
    </row>
    <row r="1312" spans="1:14" ht="15">
      <c r="A1312" s="23" t="s">
        <v>5286</v>
      </c>
      <c r="B1312" s="532">
        <v>13</v>
      </c>
      <c r="C1312" s="532">
        <v>25</v>
      </c>
      <c r="D1312" s="532">
        <v>20</v>
      </c>
      <c r="E1312" s="532">
        <v>21</v>
      </c>
      <c r="F1312" s="532">
        <v>0</v>
      </c>
      <c r="G1312" s="532">
        <v>0</v>
      </c>
      <c r="H1312" s="532">
        <v>0</v>
      </c>
      <c r="I1312" s="532">
        <v>0</v>
      </c>
      <c r="J1312" s="532">
        <v>0</v>
      </c>
      <c r="K1312" s="532">
        <v>0</v>
      </c>
      <c r="L1312" s="532">
        <v>0</v>
      </c>
      <c r="M1312" s="532">
        <v>0</v>
      </c>
      <c r="N1312" s="435">
        <f t="shared" si="20"/>
        <v>79</v>
      </c>
    </row>
    <row r="1313" spans="1:14" ht="15">
      <c r="A1313" s="23" t="s">
        <v>5287</v>
      </c>
      <c r="B1313" s="532">
        <v>0</v>
      </c>
      <c r="C1313" s="532">
        <v>0</v>
      </c>
      <c r="D1313" s="532">
        <v>0</v>
      </c>
      <c r="E1313" s="532">
        <v>0</v>
      </c>
      <c r="F1313" s="532">
        <v>22</v>
      </c>
      <c r="G1313" s="532">
        <v>19</v>
      </c>
      <c r="H1313" s="532">
        <v>27</v>
      </c>
      <c r="I1313" s="532">
        <v>35</v>
      </c>
      <c r="J1313" s="532">
        <v>30</v>
      </c>
      <c r="K1313" s="532">
        <v>19</v>
      </c>
      <c r="L1313" s="532">
        <v>48</v>
      </c>
      <c r="M1313" s="532">
        <v>21</v>
      </c>
      <c r="N1313" s="435">
        <f t="shared" si="20"/>
        <v>221</v>
      </c>
    </row>
    <row r="1314" spans="1:14" ht="15">
      <c r="A1314" s="23" t="s">
        <v>5288</v>
      </c>
      <c r="B1314" s="532">
        <v>0</v>
      </c>
      <c r="C1314" s="532">
        <v>0</v>
      </c>
      <c r="D1314" s="532">
        <v>0</v>
      </c>
      <c r="E1314" s="532">
        <v>0</v>
      </c>
      <c r="F1314" s="532">
        <v>82</v>
      </c>
      <c r="G1314" s="532">
        <v>158</v>
      </c>
      <c r="H1314" s="532">
        <v>106</v>
      </c>
      <c r="I1314" s="532">
        <v>167</v>
      </c>
      <c r="J1314" s="532">
        <v>92</v>
      </c>
      <c r="K1314" s="532">
        <v>175</v>
      </c>
      <c r="L1314" s="532">
        <v>116</v>
      </c>
      <c r="M1314" s="532">
        <v>146</v>
      </c>
      <c r="N1314" s="435">
        <f t="shared" si="20"/>
        <v>1042</v>
      </c>
    </row>
    <row r="1315" spans="1:14" ht="15">
      <c r="A1315" s="23" t="s">
        <v>5289</v>
      </c>
      <c r="B1315" s="532">
        <v>61</v>
      </c>
      <c r="C1315" s="532">
        <v>90</v>
      </c>
      <c r="D1315" s="532">
        <v>68</v>
      </c>
      <c r="E1315" s="532">
        <v>79</v>
      </c>
      <c r="F1315" s="532">
        <v>0</v>
      </c>
      <c r="G1315" s="532">
        <v>0</v>
      </c>
      <c r="H1315" s="532">
        <v>0</v>
      </c>
      <c r="I1315" s="532">
        <v>0</v>
      </c>
      <c r="J1315" s="532">
        <v>0</v>
      </c>
      <c r="K1315" s="532">
        <v>0</v>
      </c>
      <c r="L1315" s="532">
        <v>0</v>
      </c>
      <c r="M1315" s="532">
        <v>0</v>
      </c>
      <c r="N1315" s="435">
        <f t="shared" si="20"/>
        <v>298</v>
      </c>
    </row>
    <row r="1316" spans="1:14" ht="15">
      <c r="A1316" s="23" t="s">
        <v>5290</v>
      </c>
      <c r="B1316" s="532">
        <v>132</v>
      </c>
      <c r="C1316" s="532">
        <v>147</v>
      </c>
      <c r="D1316" s="532">
        <v>121</v>
      </c>
      <c r="E1316" s="532">
        <v>148</v>
      </c>
      <c r="F1316" s="532">
        <v>0</v>
      </c>
      <c r="G1316" s="532">
        <v>0</v>
      </c>
      <c r="H1316" s="532">
        <v>0</v>
      </c>
      <c r="I1316" s="532">
        <v>0</v>
      </c>
      <c r="J1316" s="532">
        <v>0</v>
      </c>
      <c r="K1316" s="532">
        <v>0</v>
      </c>
      <c r="L1316" s="532">
        <v>0</v>
      </c>
      <c r="M1316" s="532">
        <v>0</v>
      </c>
      <c r="N1316" s="435">
        <f t="shared" si="20"/>
        <v>548</v>
      </c>
    </row>
    <row r="1317" spans="1:14" ht="15">
      <c r="A1317" s="23" t="s">
        <v>5462</v>
      </c>
      <c r="B1317" s="532">
        <v>0</v>
      </c>
      <c r="C1317" s="532">
        <v>0</v>
      </c>
      <c r="D1317" s="532">
        <v>0</v>
      </c>
      <c r="E1317" s="532">
        <v>0</v>
      </c>
      <c r="F1317" s="532">
        <v>150</v>
      </c>
      <c r="G1317" s="532">
        <v>84</v>
      </c>
      <c r="H1317" s="532">
        <v>141</v>
      </c>
      <c r="I1317" s="532">
        <v>87</v>
      </c>
      <c r="J1317" s="532">
        <v>113</v>
      </c>
      <c r="K1317" s="532">
        <v>78</v>
      </c>
      <c r="L1317" s="532">
        <v>95</v>
      </c>
      <c r="M1317" s="532">
        <v>37</v>
      </c>
      <c r="N1317" s="435">
        <f t="shared" si="20"/>
        <v>785</v>
      </c>
    </row>
    <row r="1318" spans="1:14" ht="15">
      <c r="A1318" s="23" t="s">
        <v>5291</v>
      </c>
      <c r="B1318" s="532">
        <v>67</v>
      </c>
      <c r="C1318" s="532">
        <v>67</v>
      </c>
      <c r="D1318" s="532">
        <v>80</v>
      </c>
      <c r="E1318" s="532">
        <v>65</v>
      </c>
      <c r="F1318" s="532">
        <v>0</v>
      </c>
      <c r="G1318" s="532">
        <v>0</v>
      </c>
      <c r="H1318" s="532">
        <v>0</v>
      </c>
      <c r="I1318" s="532">
        <v>0</v>
      </c>
      <c r="J1318" s="532">
        <v>0</v>
      </c>
      <c r="K1318" s="532">
        <v>0</v>
      </c>
      <c r="L1318" s="532">
        <v>0</v>
      </c>
      <c r="M1318" s="532">
        <v>0</v>
      </c>
      <c r="N1318" s="435">
        <f t="shared" si="20"/>
        <v>279</v>
      </c>
    </row>
    <row r="1319" spans="1:14" ht="15">
      <c r="A1319" s="23" t="s">
        <v>5292</v>
      </c>
      <c r="B1319" s="532">
        <v>189</v>
      </c>
      <c r="C1319" s="532">
        <v>222</v>
      </c>
      <c r="D1319" s="532">
        <v>168</v>
      </c>
      <c r="E1319" s="532">
        <v>210</v>
      </c>
      <c r="F1319" s="532">
        <v>0</v>
      </c>
      <c r="G1319" s="532">
        <v>0</v>
      </c>
      <c r="H1319" s="532">
        <v>0</v>
      </c>
      <c r="I1319" s="532">
        <v>0</v>
      </c>
      <c r="J1319" s="532">
        <v>0</v>
      </c>
      <c r="K1319" s="532">
        <v>0</v>
      </c>
      <c r="L1319" s="532">
        <v>0</v>
      </c>
      <c r="M1319" s="532">
        <v>0</v>
      </c>
      <c r="N1319" s="435">
        <f t="shared" si="20"/>
        <v>789</v>
      </c>
    </row>
    <row r="1320" spans="1:14" ht="15">
      <c r="A1320" s="23" t="s">
        <v>5293</v>
      </c>
      <c r="B1320" s="532">
        <v>41</v>
      </c>
      <c r="C1320" s="532">
        <v>33</v>
      </c>
      <c r="D1320" s="532">
        <v>32</v>
      </c>
      <c r="E1320" s="532">
        <v>50</v>
      </c>
      <c r="F1320" s="532">
        <v>0</v>
      </c>
      <c r="G1320" s="532">
        <v>0</v>
      </c>
      <c r="H1320" s="532">
        <v>0</v>
      </c>
      <c r="I1320" s="532">
        <v>0</v>
      </c>
      <c r="J1320" s="532">
        <v>0</v>
      </c>
      <c r="K1320" s="532">
        <v>0</v>
      </c>
      <c r="L1320" s="532">
        <v>0</v>
      </c>
      <c r="M1320" s="532">
        <v>0</v>
      </c>
      <c r="N1320" s="435">
        <f t="shared" si="20"/>
        <v>156</v>
      </c>
    </row>
    <row r="1321" spans="1:14" ht="15">
      <c r="A1321" s="23" t="s">
        <v>5294</v>
      </c>
      <c r="B1321" s="532">
        <v>20</v>
      </c>
      <c r="C1321" s="532">
        <v>26</v>
      </c>
      <c r="D1321" s="532">
        <v>20</v>
      </c>
      <c r="E1321" s="532">
        <v>25</v>
      </c>
      <c r="F1321" s="532">
        <v>0</v>
      </c>
      <c r="G1321" s="532">
        <v>0</v>
      </c>
      <c r="H1321" s="532">
        <v>0</v>
      </c>
      <c r="I1321" s="532">
        <v>0</v>
      </c>
      <c r="J1321" s="532">
        <v>0</v>
      </c>
      <c r="K1321" s="532">
        <v>0</v>
      </c>
      <c r="L1321" s="532">
        <v>0</v>
      </c>
      <c r="M1321" s="532">
        <v>0</v>
      </c>
      <c r="N1321" s="435">
        <f t="shared" si="20"/>
        <v>91</v>
      </c>
    </row>
    <row r="1322" spans="1:14" ht="15">
      <c r="A1322" s="23" t="s">
        <v>5295</v>
      </c>
      <c r="B1322" s="532">
        <v>21</v>
      </c>
      <c r="C1322" s="532">
        <v>19</v>
      </c>
      <c r="D1322" s="532">
        <v>21</v>
      </c>
      <c r="E1322" s="532">
        <v>14</v>
      </c>
      <c r="F1322" s="532">
        <v>0</v>
      </c>
      <c r="G1322" s="532">
        <v>0</v>
      </c>
      <c r="H1322" s="532">
        <v>0</v>
      </c>
      <c r="I1322" s="532">
        <v>0</v>
      </c>
      <c r="J1322" s="532">
        <v>0</v>
      </c>
      <c r="K1322" s="532">
        <v>0</v>
      </c>
      <c r="L1322" s="532">
        <v>0</v>
      </c>
      <c r="M1322" s="532">
        <v>0</v>
      </c>
      <c r="N1322" s="435">
        <f t="shared" si="20"/>
        <v>75</v>
      </c>
    </row>
    <row r="1323" spans="1:14" ht="15">
      <c r="A1323" s="23" t="s">
        <v>5296</v>
      </c>
      <c r="B1323" s="532">
        <v>0</v>
      </c>
      <c r="C1323" s="532">
        <v>0</v>
      </c>
      <c r="D1323" s="532">
        <v>0</v>
      </c>
      <c r="E1323" s="532">
        <v>0</v>
      </c>
      <c r="F1323" s="532">
        <v>123</v>
      </c>
      <c r="G1323" s="532">
        <v>47</v>
      </c>
      <c r="H1323" s="532">
        <v>134</v>
      </c>
      <c r="I1323" s="532">
        <v>49</v>
      </c>
      <c r="J1323" s="532">
        <v>134</v>
      </c>
      <c r="K1323" s="532">
        <v>53</v>
      </c>
      <c r="L1323" s="532">
        <v>108</v>
      </c>
      <c r="M1323" s="532">
        <v>51</v>
      </c>
      <c r="N1323" s="435">
        <f t="shared" si="20"/>
        <v>699</v>
      </c>
    </row>
    <row r="1324" spans="1:14" ht="15">
      <c r="A1324" s="23" t="s">
        <v>5297</v>
      </c>
      <c r="B1324" s="532">
        <v>51</v>
      </c>
      <c r="C1324" s="532">
        <v>29</v>
      </c>
      <c r="D1324" s="532">
        <v>39</v>
      </c>
      <c r="E1324" s="532">
        <v>33</v>
      </c>
      <c r="F1324" s="532">
        <v>0</v>
      </c>
      <c r="G1324" s="532">
        <v>0</v>
      </c>
      <c r="H1324" s="532">
        <v>0</v>
      </c>
      <c r="I1324" s="532">
        <v>0</v>
      </c>
      <c r="J1324" s="532">
        <v>0</v>
      </c>
      <c r="K1324" s="532">
        <v>0</v>
      </c>
      <c r="L1324" s="532">
        <v>0</v>
      </c>
      <c r="M1324" s="532">
        <v>0</v>
      </c>
      <c r="N1324" s="435">
        <f t="shared" si="20"/>
        <v>152</v>
      </c>
    </row>
    <row r="1325" spans="1:14" ht="15">
      <c r="A1325" s="23" t="s">
        <v>5298</v>
      </c>
      <c r="B1325" s="532">
        <v>0</v>
      </c>
      <c r="C1325" s="532">
        <v>0</v>
      </c>
      <c r="D1325" s="532">
        <v>0</v>
      </c>
      <c r="E1325" s="532">
        <v>0</v>
      </c>
      <c r="F1325" s="532">
        <v>90</v>
      </c>
      <c r="G1325" s="532">
        <v>80</v>
      </c>
      <c r="H1325" s="532">
        <v>70</v>
      </c>
      <c r="I1325" s="532">
        <v>130</v>
      </c>
      <c r="J1325" s="532">
        <v>71</v>
      </c>
      <c r="K1325" s="532">
        <v>123</v>
      </c>
      <c r="L1325" s="532">
        <v>84</v>
      </c>
      <c r="M1325" s="532">
        <v>90</v>
      </c>
      <c r="N1325" s="435">
        <f t="shared" si="20"/>
        <v>738</v>
      </c>
    </row>
    <row r="1326" spans="1:14" ht="15">
      <c r="A1326" s="23" t="s">
        <v>5299</v>
      </c>
      <c r="B1326" s="532">
        <v>50</v>
      </c>
      <c r="C1326" s="532">
        <v>41</v>
      </c>
      <c r="D1326" s="532">
        <v>49</v>
      </c>
      <c r="E1326" s="532">
        <v>56</v>
      </c>
      <c r="F1326" s="532">
        <v>0</v>
      </c>
      <c r="G1326" s="532">
        <v>0</v>
      </c>
      <c r="H1326" s="532">
        <v>0</v>
      </c>
      <c r="I1326" s="532">
        <v>0</v>
      </c>
      <c r="J1326" s="532">
        <v>0</v>
      </c>
      <c r="K1326" s="532">
        <v>0</v>
      </c>
      <c r="L1326" s="532">
        <v>0</v>
      </c>
      <c r="M1326" s="532">
        <v>0</v>
      </c>
      <c r="N1326" s="435">
        <f t="shared" si="20"/>
        <v>196</v>
      </c>
    </row>
    <row r="1327" spans="1:14" ht="15">
      <c r="A1327" s="23" t="s">
        <v>5300</v>
      </c>
      <c r="B1327" s="532">
        <v>0</v>
      </c>
      <c r="C1327" s="532">
        <v>0</v>
      </c>
      <c r="D1327" s="532">
        <v>0</v>
      </c>
      <c r="E1327" s="532">
        <v>0</v>
      </c>
      <c r="F1327" s="532">
        <v>75</v>
      </c>
      <c r="G1327" s="532">
        <v>46</v>
      </c>
      <c r="H1327" s="532">
        <v>59</v>
      </c>
      <c r="I1327" s="532">
        <v>55</v>
      </c>
      <c r="J1327" s="532">
        <v>63</v>
      </c>
      <c r="K1327" s="532">
        <v>40</v>
      </c>
      <c r="L1327" s="532">
        <v>83</v>
      </c>
      <c r="M1327" s="532">
        <v>55</v>
      </c>
      <c r="N1327" s="435">
        <f t="shared" si="20"/>
        <v>476</v>
      </c>
    </row>
    <row r="1328" spans="1:14" ht="15">
      <c r="A1328" s="23" t="s">
        <v>5301</v>
      </c>
      <c r="B1328" s="532">
        <v>0</v>
      </c>
      <c r="C1328" s="532">
        <v>0</v>
      </c>
      <c r="D1328" s="532">
        <v>0</v>
      </c>
      <c r="E1328" s="532">
        <v>0</v>
      </c>
      <c r="F1328" s="532">
        <v>60</v>
      </c>
      <c r="G1328" s="532">
        <v>94</v>
      </c>
      <c r="H1328" s="532">
        <v>57</v>
      </c>
      <c r="I1328" s="532">
        <v>106</v>
      </c>
      <c r="J1328" s="532">
        <v>47</v>
      </c>
      <c r="K1328" s="532">
        <v>91</v>
      </c>
      <c r="L1328" s="532">
        <v>65</v>
      </c>
      <c r="M1328" s="532">
        <v>95</v>
      </c>
      <c r="N1328" s="435">
        <f t="shared" si="20"/>
        <v>615</v>
      </c>
    </row>
    <row r="1329" spans="1:14" ht="15">
      <c r="A1329" s="23" t="s">
        <v>5302</v>
      </c>
      <c r="B1329" s="532">
        <v>50</v>
      </c>
      <c r="C1329" s="532">
        <v>50</v>
      </c>
      <c r="D1329" s="532">
        <v>40</v>
      </c>
      <c r="E1329" s="532">
        <v>57</v>
      </c>
      <c r="F1329" s="532">
        <v>0</v>
      </c>
      <c r="G1329" s="532">
        <v>0</v>
      </c>
      <c r="H1329" s="532">
        <v>0</v>
      </c>
      <c r="I1329" s="532">
        <v>0</v>
      </c>
      <c r="J1329" s="532">
        <v>0</v>
      </c>
      <c r="K1329" s="532">
        <v>0</v>
      </c>
      <c r="L1329" s="532">
        <v>0</v>
      </c>
      <c r="M1329" s="532">
        <v>0</v>
      </c>
      <c r="N1329" s="435">
        <f t="shared" si="20"/>
        <v>197</v>
      </c>
    </row>
    <row r="1330" spans="1:14" ht="15">
      <c r="A1330" s="23" t="s">
        <v>5303</v>
      </c>
      <c r="B1330" s="532">
        <v>16</v>
      </c>
      <c r="C1330" s="532">
        <v>10</v>
      </c>
      <c r="D1330" s="532">
        <v>16</v>
      </c>
      <c r="E1330" s="532">
        <v>12</v>
      </c>
      <c r="F1330" s="532">
        <v>0</v>
      </c>
      <c r="G1330" s="532">
        <v>0</v>
      </c>
      <c r="H1330" s="532">
        <v>0</v>
      </c>
      <c r="I1330" s="532">
        <v>0</v>
      </c>
      <c r="J1330" s="532">
        <v>0</v>
      </c>
      <c r="K1330" s="532">
        <v>0</v>
      </c>
      <c r="L1330" s="532">
        <v>0</v>
      </c>
      <c r="M1330" s="532">
        <v>0</v>
      </c>
      <c r="N1330" s="435">
        <f t="shared" si="20"/>
        <v>54</v>
      </c>
    </row>
    <row r="1331" spans="1:14" ht="15">
      <c r="A1331" s="23" t="s">
        <v>5304</v>
      </c>
      <c r="B1331" s="532">
        <v>37</v>
      </c>
      <c r="C1331" s="532">
        <v>32</v>
      </c>
      <c r="D1331" s="532">
        <v>39</v>
      </c>
      <c r="E1331" s="532">
        <v>40</v>
      </c>
      <c r="F1331" s="532">
        <v>0</v>
      </c>
      <c r="G1331" s="532">
        <v>0</v>
      </c>
      <c r="H1331" s="532">
        <v>0</v>
      </c>
      <c r="I1331" s="532">
        <v>0</v>
      </c>
      <c r="J1331" s="532">
        <v>0</v>
      </c>
      <c r="K1331" s="532">
        <v>0</v>
      </c>
      <c r="L1331" s="532">
        <v>0</v>
      </c>
      <c r="M1331" s="532">
        <v>0</v>
      </c>
      <c r="N1331" s="435">
        <f t="shared" si="20"/>
        <v>148</v>
      </c>
    </row>
    <row r="1332" spans="1:14" ht="15">
      <c r="A1332" s="23" t="s">
        <v>5305</v>
      </c>
      <c r="B1332" s="532">
        <v>33</v>
      </c>
      <c r="C1332" s="532">
        <v>35</v>
      </c>
      <c r="D1332" s="532">
        <v>40</v>
      </c>
      <c r="E1332" s="532">
        <v>42</v>
      </c>
      <c r="F1332" s="532">
        <v>50</v>
      </c>
      <c r="G1332" s="532">
        <v>58</v>
      </c>
      <c r="H1332" s="532">
        <v>32</v>
      </c>
      <c r="I1332" s="532">
        <v>26</v>
      </c>
      <c r="J1332" s="532">
        <v>0</v>
      </c>
      <c r="K1332" s="532">
        <v>0</v>
      </c>
      <c r="L1332" s="532">
        <v>0</v>
      </c>
      <c r="M1332" s="532">
        <v>0</v>
      </c>
      <c r="N1332" s="435">
        <f t="shared" si="20"/>
        <v>316</v>
      </c>
    </row>
    <row r="1333" spans="1:14" ht="15">
      <c r="A1333" s="23" t="s">
        <v>5306</v>
      </c>
      <c r="B1333" s="532">
        <v>48</v>
      </c>
      <c r="C1333" s="532">
        <v>51</v>
      </c>
      <c r="D1333" s="532">
        <v>56</v>
      </c>
      <c r="E1333" s="532">
        <v>58</v>
      </c>
      <c r="F1333" s="532">
        <v>0</v>
      </c>
      <c r="G1333" s="532">
        <v>0</v>
      </c>
      <c r="H1333" s="532">
        <v>0</v>
      </c>
      <c r="I1333" s="532">
        <v>0</v>
      </c>
      <c r="J1333" s="532">
        <v>0</v>
      </c>
      <c r="K1333" s="532">
        <v>0</v>
      </c>
      <c r="L1333" s="532">
        <v>0</v>
      </c>
      <c r="M1333" s="532">
        <v>0</v>
      </c>
      <c r="N1333" s="435">
        <f t="shared" si="20"/>
        <v>213</v>
      </c>
    </row>
    <row r="1334" spans="1:14" ht="15">
      <c r="A1334" s="23" t="s">
        <v>5307</v>
      </c>
      <c r="B1334" s="532">
        <v>23</v>
      </c>
      <c r="C1334" s="532">
        <v>27</v>
      </c>
      <c r="D1334" s="532">
        <v>32</v>
      </c>
      <c r="E1334" s="532">
        <v>27</v>
      </c>
      <c r="F1334" s="532">
        <v>0</v>
      </c>
      <c r="G1334" s="532">
        <v>0</v>
      </c>
      <c r="H1334" s="532">
        <v>0</v>
      </c>
      <c r="I1334" s="532">
        <v>0</v>
      </c>
      <c r="J1334" s="532">
        <v>0</v>
      </c>
      <c r="K1334" s="532">
        <v>0</v>
      </c>
      <c r="L1334" s="532">
        <v>0</v>
      </c>
      <c r="M1334" s="532">
        <v>0</v>
      </c>
      <c r="N1334" s="435">
        <f t="shared" si="20"/>
        <v>109</v>
      </c>
    </row>
    <row r="1335" spans="1:14" ht="15">
      <c r="A1335" s="23" t="s">
        <v>5308</v>
      </c>
      <c r="B1335" s="532">
        <v>69</v>
      </c>
      <c r="C1335" s="532">
        <v>76</v>
      </c>
      <c r="D1335" s="532">
        <v>71</v>
      </c>
      <c r="E1335" s="532">
        <v>68</v>
      </c>
      <c r="F1335" s="532">
        <v>0</v>
      </c>
      <c r="G1335" s="532">
        <v>0</v>
      </c>
      <c r="H1335" s="532">
        <v>0</v>
      </c>
      <c r="I1335" s="532">
        <v>0</v>
      </c>
      <c r="J1335" s="532">
        <v>0</v>
      </c>
      <c r="K1335" s="532">
        <v>0</v>
      </c>
      <c r="L1335" s="532">
        <v>0</v>
      </c>
      <c r="M1335" s="532">
        <v>0</v>
      </c>
      <c r="N1335" s="435">
        <f t="shared" si="20"/>
        <v>284</v>
      </c>
    </row>
    <row r="1336" spans="1:14" ht="15">
      <c r="A1336" s="23" t="s">
        <v>5309</v>
      </c>
      <c r="B1336" s="532">
        <v>52</v>
      </c>
      <c r="C1336" s="532">
        <v>51</v>
      </c>
      <c r="D1336" s="532">
        <v>46</v>
      </c>
      <c r="E1336" s="532">
        <v>58</v>
      </c>
      <c r="F1336" s="532">
        <v>0</v>
      </c>
      <c r="G1336" s="532">
        <v>0</v>
      </c>
      <c r="H1336" s="532">
        <v>0</v>
      </c>
      <c r="I1336" s="532">
        <v>0</v>
      </c>
      <c r="J1336" s="532">
        <v>0</v>
      </c>
      <c r="K1336" s="532">
        <v>0</v>
      </c>
      <c r="L1336" s="532">
        <v>0</v>
      </c>
      <c r="M1336" s="532">
        <v>0</v>
      </c>
      <c r="N1336" s="435">
        <f t="shared" si="20"/>
        <v>207</v>
      </c>
    </row>
    <row r="1337" spans="1:14" ht="15">
      <c r="A1337" s="23" t="s">
        <v>5310</v>
      </c>
      <c r="B1337" s="532">
        <v>34</v>
      </c>
      <c r="C1337" s="532">
        <v>48</v>
      </c>
      <c r="D1337" s="532">
        <v>38</v>
      </c>
      <c r="E1337" s="532">
        <v>61</v>
      </c>
      <c r="F1337" s="532">
        <v>0</v>
      </c>
      <c r="G1337" s="532">
        <v>0</v>
      </c>
      <c r="H1337" s="532">
        <v>0</v>
      </c>
      <c r="I1337" s="532">
        <v>0</v>
      </c>
      <c r="J1337" s="532">
        <v>0</v>
      </c>
      <c r="K1337" s="532">
        <v>0</v>
      </c>
      <c r="L1337" s="532">
        <v>0</v>
      </c>
      <c r="M1337" s="532">
        <v>0</v>
      </c>
      <c r="N1337" s="435">
        <f t="shared" si="20"/>
        <v>181</v>
      </c>
    </row>
    <row r="1338" spans="1:14" ht="15">
      <c r="A1338" s="23" t="s">
        <v>5311</v>
      </c>
      <c r="B1338" s="532">
        <v>22</v>
      </c>
      <c r="C1338" s="532">
        <v>24</v>
      </c>
      <c r="D1338" s="532">
        <v>27</v>
      </c>
      <c r="E1338" s="532">
        <v>21</v>
      </c>
      <c r="F1338" s="532">
        <v>0</v>
      </c>
      <c r="G1338" s="532">
        <v>0</v>
      </c>
      <c r="H1338" s="532">
        <v>0</v>
      </c>
      <c r="I1338" s="532">
        <v>0</v>
      </c>
      <c r="J1338" s="532">
        <v>0</v>
      </c>
      <c r="K1338" s="532">
        <v>0</v>
      </c>
      <c r="L1338" s="532">
        <v>0</v>
      </c>
      <c r="M1338" s="532">
        <v>0</v>
      </c>
      <c r="N1338" s="435">
        <f t="shared" si="20"/>
        <v>94</v>
      </c>
    </row>
    <row r="1339" spans="1:14" ht="15">
      <c r="A1339" s="23" t="s">
        <v>5312</v>
      </c>
      <c r="B1339" s="532">
        <v>110</v>
      </c>
      <c r="C1339" s="532">
        <v>167</v>
      </c>
      <c r="D1339" s="532">
        <v>132</v>
      </c>
      <c r="E1339" s="532">
        <v>137</v>
      </c>
      <c r="F1339" s="532">
        <v>0</v>
      </c>
      <c r="G1339" s="532">
        <v>0</v>
      </c>
      <c r="H1339" s="532">
        <v>0</v>
      </c>
      <c r="I1339" s="532">
        <v>0</v>
      </c>
      <c r="J1339" s="532">
        <v>0</v>
      </c>
      <c r="K1339" s="532">
        <v>0</v>
      </c>
      <c r="L1339" s="532">
        <v>0</v>
      </c>
      <c r="M1339" s="532">
        <v>0</v>
      </c>
      <c r="N1339" s="435">
        <f t="shared" si="20"/>
        <v>546</v>
      </c>
    </row>
    <row r="1340" spans="1:14" ht="15">
      <c r="A1340" s="23" t="s">
        <v>5313</v>
      </c>
      <c r="B1340" s="532">
        <v>0</v>
      </c>
      <c r="C1340" s="532">
        <v>0</v>
      </c>
      <c r="D1340" s="532">
        <v>0</v>
      </c>
      <c r="E1340" s="532">
        <v>0</v>
      </c>
      <c r="F1340" s="532">
        <v>78</v>
      </c>
      <c r="G1340" s="532">
        <v>113</v>
      </c>
      <c r="H1340" s="532">
        <v>58</v>
      </c>
      <c r="I1340" s="532">
        <v>84</v>
      </c>
      <c r="J1340" s="532">
        <v>55</v>
      </c>
      <c r="K1340" s="532">
        <v>56</v>
      </c>
      <c r="L1340" s="532">
        <v>44</v>
      </c>
      <c r="M1340" s="532">
        <v>48</v>
      </c>
      <c r="N1340" s="435">
        <f t="shared" si="20"/>
        <v>536</v>
      </c>
    </row>
    <row r="1341" spans="1:14" ht="15">
      <c r="A1341" s="23" t="s">
        <v>5314</v>
      </c>
      <c r="B1341" s="532">
        <v>196</v>
      </c>
      <c r="C1341" s="532">
        <v>223</v>
      </c>
      <c r="D1341" s="532">
        <v>187</v>
      </c>
      <c r="E1341" s="532">
        <v>240</v>
      </c>
      <c r="F1341" s="532">
        <v>0</v>
      </c>
      <c r="G1341" s="532">
        <v>0</v>
      </c>
      <c r="H1341" s="532">
        <v>0</v>
      </c>
      <c r="I1341" s="532">
        <v>0</v>
      </c>
      <c r="J1341" s="532">
        <v>0</v>
      </c>
      <c r="K1341" s="532">
        <v>0</v>
      </c>
      <c r="L1341" s="532">
        <v>0</v>
      </c>
      <c r="M1341" s="532">
        <v>0</v>
      </c>
      <c r="N1341" s="435">
        <f t="shared" si="20"/>
        <v>846</v>
      </c>
    </row>
    <row r="1342" spans="1:14" ht="15">
      <c r="A1342" s="23" t="s">
        <v>5315</v>
      </c>
      <c r="B1342" s="532">
        <v>0</v>
      </c>
      <c r="C1342" s="532">
        <v>0</v>
      </c>
      <c r="D1342" s="532">
        <v>0</v>
      </c>
      <c r="E1342" s="532">
        <v>0</v>
      </c>
      <c r="F1342" s="532">
        <v>48</v>
      </c>
      <c r="G1342" s="532">
        <v>61</v>
      </c>
      <c r="H1342" s="532">
        <v>62</v>
      </c>
      <c r="I1342" s="532">
        <v>84</v>
      </c>
      <c r="J1342" s="532">
        <v>34</v>
      </c>
      <c r="K1342" s="532">
        <v>64</v>
      </c>
      <c r="L1342" s="532">
        <v>37</v>
      </c>
      <c r="M1342" s="532">
        <v>47</v>
      </c>
      <c r="N1342" s="435">
        <f t="shared" si="20"/>
        <v>437</v>
      </c>
    </row>
    <row r="1343" spans="1:14" ht="15">
      <c r="A1343" s="23" t="s">
        <v>5316</v>
      </c>
      <c r="B1343" s="532">
        <v>31</v>
      </c>
      <c r="C1343" s="532">
        <v>24</v>
      </c>
      <c r="D1343" s="532">
        <v>32</v>
      </c>
      <c r="E1343" s="532">
        <v>20</v>
      </c>
      <c r="F1343" s="532">
        <v>0</v>
      </c>
      <c r="G1343" s="532">
        <v>0</v>
      </c>
      <c r="H1343" s="532">
        <v>0</v>
      </c>
      <c r="I1343" s="532">
        <v>0</v>
      </c>
      <c r="J1343" s="532">
        <v>0</v>
      </c>
      <c r="K1343" s="532">
        <v>0</v>
      </c>
      <c r="L1343" s="532">
        <v>0</v>
      </c>
      <c r="M1343" s="532">
        <v>0</v>
      </c>
      <c r="N1343" s="435">
        <f t="shared" si="20"/>
        <v>107</v>
      </c>
    </row>
    <row r="1344" spans="1:14" ht="15">
      <c r="A1344" s="23" t="s">
        <v>5317</v>
      </c>
      <c r="B1344" s="532">
        <v>89</v>
      </c>
      <c r="C1344" s="532">
        <v>87</v>
      </c>
      <c r="D1344" s="532">
        <v>82</v>
      </c>
      <c r="E1344" s="532">
        <v>87</v>
      </c>
      <c r="F1344" s="532">
        <v>0</v>
      </c>
      <c r="G1344" s="532">
        <v>0</v>
      </c>
      <c r="H1344" s="532">
        <v>0</v>
      </c>
      <c r="I1344" s="532">
        <v>0</v>
      </c>
      <c r="J1344" s="532">
        <v>0</v>
      </c>
      <c r="K1344" s="532">
        <v>0</v>
      </c>
      <c r="L1344" s="532">
        <v>0</v>
      </c>
      <c r="M1344" s="532">
        <v>0</v>
      </c>
      <c r="N1344" s="435">
        <f t="shared" si="20"/>
        <v>345</v>
      </c>
    </row>
    <row r="1345" spans="1:14" ht="15">
      <c r="A1345" s="23" t="s">
        <v>5318</v>
      </c>
      <c r="B1345" s="532">
        <v>40</v>
      </c>
      <c r="C1345" s="532">
        <v>39</v>
      </c>
      <c r="D1345" s="532">
        <v>26</v>
      </c>
      <c r="E1345" s="532">
        <v>32</v>
      </c>
      <c r="F1345" s="532">
        <v>0</v>
      </c>
      <c r="G1345" s="532">
        <v>0</v>
      </c>
      <c r="H1345" s="532">
        <v>0</v>
      </c>
      <c r="I1345" s="532">
        <v>0</v>
      </c>
      <c r="J1345" s="532">
        <v>0</v>
      </c>
      <c r="K1345" s="532">
        <v>0</v>
      </c>
      <c r="L1345" s="532">
        <v>0</v>
      </c>
      <c r="M1345" s="532">
        <v>0</v>
      </c>
      <c r="N1345" s="435">
        <f t="shared" si="20"/>
        <v>137</v>
      </c>
    </row>
    <row r="1346" spans="1:14" ht="15">
      <c r="A1346" s="23" t="s">
        <v>5319</v>
      </c>
      <c r="B1346" s="532">
        <v>31</v>
      </c>
      <c r="C1346" s="532">
        <v>34</v>
      </c>
      <c r="D1346" s="532">
        <v>45</v>
      </c>
      <c r="E1346" s="532">
        <v>30</v>
      </c>
      <c r="F1346" s="532">
        <v>0</v>
      </c>
      <c r="G1346" s="532">
        <v>0</v>
      </c>
      <c r="H1346" s="532">
        <v>0</v>
      </c>
      <c r="I1346" s="532">
        <v>0</v>
      </c>
      <c r="J1346" s="532">
        <v>0</v>
      </c>
      <c r="K1346" s="532">
        <v>0</v>
      </c>
      <c r="L1346" s="532">
        <v>0</v>
      </c>
      <c r="M1346" s="532">
        <v>0</v>
      </c>
      <c r="N1346" s="435">
        <f t="shared" si="20"/>
        <v>140</v>
      </c>
    </row>
    <row r="1347" spans="1:14" ht="15">
      <c r="A1347" s="23" t="s">
        <v>5320</v>
      </c>
      <c r="B1347" s="532">
        <v>79</v>
      </c>
      <c r="C1347" s="532">
        <v>87</v>
      </c>
      <c r="D1347" s="532">
        <v>57</v>
      </c>
      <c r="E1347" s="532">
        <v>77</v>
      </c>
      <c r="F1347" s="532">
        <v>0</v>
      </c>
      <c r="G1347" s="532">
        <v>0</v>
      </c>
      <c r="H1347" s="532">
        <v>0</v>
      </c>
      <c r="I1347" s="532">
        <v>0</v>
      </c>
      <c r="J1347" s="532">
        <v>0</v>
      </c>
      <c r="K1347" s="532">
        <v>0</v>
      </c>
      <c r="L1347" s="532">
        <v>0</v>
      </c>
      <c r="M1347" s="532">
        <v>0</v>
      </c>
      <c r="N1347" s="435">
        <f t="shared" si="20"/>
        <v>300</v>
      </c>
    </row>
    <row r="1348" spans="1:14" ht="15">
      <c r="A1348" s="23" t="s">
        <v>5321</v>
      </c>
      <c r="B1348" s="532">
        <v>40</v>
      </c>
      <c r="C1348" s="532">
        <v>26</v>
      </c>
      <c r="D1348" s="532">
        <v>45</v>
      </c>
      <c r="E1348" s="532">
        <v>21</v>
      </c>
      <c r="F1348" s="532">
        <v>38</v>
      </c>
      <c r="G1348" s="532">
        <v>26</v>
      </c>
      <c r="H1348" s="532">
        <v>36</v>
      </c>
      <c r="I1348" s="532">
        <v>20</v>
      </c>
      <c r="J1348" s="532">
        <v>42</v>
      </c>
      <c r="K1348" s="532">
        <v>17</v>
      </c>
      <c r="L1348" s="532">
        <v>32</v>
      </c>
      <c r="M1348" s="532">
        <v>30</v>
      </c>
      <c r="N1348" s="435">
        <f t="shared" si="20"/>
        <v>373</v>
      </c>
    </row>
    <row r="1349" spans="1:14" ht="15">
      <c r="A1349" s="23" t="s">
        <v>5322</v>
      </c>
      <c r="B1349" s="532">
        <v>26</v>
      </c>
      <c r="C1349" s="532">
        <v>22</v>
      </c>
      <c r="D1349" s="532">
        <v>26</v>
      </c>
      <c r="E1349" s="532">
        <v>22</v>
      </c>
      <c r="F1349" s="532">
        <v>0</v>
      </c>
      <c r="G1349" s="532">
        <v>0</v>
      </c>
      <c r="H1349" s="532">
        <v>0</v>
      </c>
      <c r="I1349" s="532">
        <v>0</v>
      </c>
      <c r="J1349" s="532">
        <v>0</v>
      </c>
      <c r="K1349" s="532">
        <v>0</v>
      </c>
      <c r="L1349" s="532">
        <v>0</v>
      </c>
      <c r="M1349" s="532">
        <v>0</v>
      </c>
      <c r="N1349" s="435">
        <f t="shared" ref="N1349:N1412" si="21">SUM(B1349:M1349)</f>
        <v>96</v>
      </c>
    </row>
    <row r="1350" spans="1:14" ht="15">
      <c r="A1350" s="23" t="s">
        <v>5323</v>
      </c>
      <c r="B1350" s="532">
        <v>0</v>
      </c>
      <c r="C1350" s="532">
        <v>0</v>
      </c>
      <c r="D1350" s="532">
        <v>0</v>
      </c>
      <c r="E1350" s="532">
        <v>0</v>
      </c>
      <c r="F1350" s="532">
        <v>31</v>
      </c>
      <c r="G1350" s="532">
        <v>30</v>
      </c>
      <c r="H1350" s="532">
        <v>41</v>
      </c>
      <c r="I1350" s="532">
        <v>31</v>
      </c>
      <c r="J1350" s="532">
        <v>50</v>
      </c>
      <c r="K1350" s="532">
        <v>27</v>
      </c>
      <c r="L1350" s="532">
        <v>34</v>
      </c>
      <c r="M1350" s="532">
        <v>30</v>
      </c>
      <c r="N1350" s="435">
        <f t="shared" si="21"/>
        <v>274</v>
      </c>
    </row>
    <row r="1351" spans="1:14" ht="15">
      <c r="A1351" s="23" t="s">
        <v>5324</v>
      </c>
      <c r="B1351" s="532">
        <v>0</v>
      </c>
      <c r="C1351" s="532">
        <v>0</v>
      </c>
      <c r="D1351" s="532">
        <v>0</v>
      </c>
      <c r="E1351" s="532">
        <v>0</v>
      </c>
      <c r="F1351" s="532">
        <v>68</v>
      </c>
      <c r="G1351" s="532">
        <v>50</v>
      </c>
      <c r="H1351" s="532">
        <v>119</v>
      </c>
      <c r="I1351" s="532">
        <v>77</v>
      </c>
      <c r="J1351" s="532">
        <v>68</v>
      </c>
      <c r="K1351" s="532">
        <v>50</v>
      </c>
      <c r="L1351" s="532">
        <v>65</v>
      </c>
      <c r="M1351" s="532">
        <v>38</v>
      </c>
      <c r="N1351" s="435">
        <f t="shared" si="21"/>
        <v>535</v>
      </c>
    </row>
    <row r="1352" spans="1:14" ht="15">
      <c r="A1352" s="23" t="s">
        <v>5325</v>
      </c>
      <c r="B1352" s="532">
        <v>0</v>
      </c>
      <c r="C1352" s="532">
        <v>0</v>
      </c>
      <c r="D1352" s="532">
        <v>0</v>
      </c>
      <c r="E1352" s="532">
        <v>0</v>
      </c>
      <c r="F1352" s="532">
        <v>48</v>
      </c>
      <c r="G1352" s="532">
        <v>29</v>
      </c>
      <c r="H1352" s="532">
        <v>34</v>
      </c>
      <c r="I1352" s="532">
        <v>19</v>
      </c>
      <c r="J1352" s="532">
        <v>47</v>
      </c>
      <c r="K1352" s="532">
        <v>28</v>
      </c>
      <c r="L1352" s="532">
        <v>54</v>
      </c>
      <c r="M1352" s="532">
        <v>33</v>
      </c>
      <c r="N1352" s="435">
        <f t="shared" si="21"/>
        <v>292</v>
      </c>
    </row>
    <row r="1353" spans="1:14" ht="15">
      <c r="A1353" s="23" t="s">
        <v>5326</v>
      </c>
      <c r="B1353" s="532">
        <v>0</v>
      </c>
      <c r="C1353" s="532">
        <v>0</v>
      </c>
      <c r="D1353" s="532">
        <v>0</v>
      </c>
      <c r="E1353" s="532">
        <v>0</v>
      </c>
      <c r="F1353" s="532">
        <v>37</v>
      </c>
      <c r="G1353" s="532">
        <v>35</v>
      </c>
      <c r="H1353" s="532">
        <v>28</v>
      </c>
      <c r="I1353" s="532">
        <v>43</v>
      </c>
      <c r="J1353" s="532">
        <v>44</v>
      </c>
      <c r="K1353" s="532">
        <v>38</v>
      </c>
      <c r="L1353" s="532">
        <v>47</v>
      </c>
      <c r="M1353" s="532">
        <v>41</v>
      </c>
      <c r="N1353" s="435">
        <f t="shared" si="21"/>
        <v>313</v>
      </c>
    </row>
    <row r="1354" spans="1:14" ht="15">
      <c r="A1354" s="23" t="s">
        <v>5327</v>
      </c>
      <c r="B1354" s="532">
        <v>0</v>
      </c>
      <c r="C1354" s="532">
        <v>0</v>
      </c>
      <c r="D1354" s="532">
        <v>0</v>
      </c>
      <c r="E1354" s="532">
        <v>0</v>
      </c>
      <c r="F1354" s="532">
        <v>49</v>
      </c>
      <c r="G1354" s="532">
        <v>98</v>
      </c>
      <c r="H1354" s="532">
        <v>48</v>
      </c>
      <c r="I1354" s="532">
        <v>94</v>
      </c>
      <c r="J1354" s="532">
        <v>55</v>
      </c>
      <c r="K1354" s="532">
        <v>83</v>
      </c>
      <c r="L1354" s="532">
        <v>43</v>
      </c>
      <c r="M1354" s="532">
        <v>66</v>
      </c>
      <c r="N1354" s="435">
        <f t="shared" si="21"/>
        <v>536</v>
      </c>
    </row>
    <row r="1355" spans="1:14" ht="15">
      <c r="A1355" s="23" t="s">
        <v>5328</v>
      </c>
      <c r="B1355" s="532">
        <v>0</v>
      </c>
      <c r="C1355" s="532">
        <v>0</v>
      </c>
      <c r="D1355" s="532">
        <v>0</v>
      </c>
      <c r="E1355" s="532">
        <v>0</v>
      </c>
      <c r="F1355" s="532">
        <v>53</v>
      </c>
      <c r="G1355" s="532">
        <v>47</v>
      </c>
      <c r="H1355" s="532">
        <v>26</v>
      </c>
      <c r="I1355" s="532">
        <v>37</v>
      </c>
      <c r="J1355" s="532">
        <v>43</v>
      </c>
      <c r="K1355" s="532">
        <v>32</v>
      </c>
      <c r="L1355" s="532">
        <v>39</v>
      </c>
      <c r="M1355" s="532">
        <v>15</v>
      </c>
      <c r="N1355" s="435">
        <f t="shared" si="21"/>
        <v>292</v>
      </c>
    </row>
    <row r="1356" spans="1:14" ht="15">
      <c r="A1356" s="23" t="s">
        <v>5329</v>
      </c>
      <c r="B1356" s="532">
        <v>0</v>
      </c>
      <c r="C1356" s="532">
        <v>0</v>
      </c>
      <c r="D1356" s="532">
        <v>0</v>
      </c>
      <c r="E1356" s="532">
        <v>0</v>
      </c>
      <c r="F1356" s="532">
        <v>43</v>
      </c>
      <c r="G1356" s="532">
        <v>45</v>
      </c>
      <c r="H1356" s="532">
        <v>34</v>
      </c>
      <c r="I1356" s="532">
        <v>56</v>
      </c>
      <c r="J1356" s="532">
        <v>24</v>
      </c>
      <c r="K1356" s="532">
        <v>45</v>
      </c>
      <c r="L1356" s="532">
        <v>19</v>
      </c>
      <c r="M1356" s="532">
        <v>39</v>
      </c>
      <c r="N1356" s="435">
        <f t="shared" si="21"/>
        <v>305</v>
      </c>
    </row>
    <row r="1357" spans="1:14" ht="15">
      <c r="A1357" s="23" t="s">
        <v>5330</v>
      </c>
      <c r="B1357" s="532">
        <v>0</v>
      </c>
      <c r="C1357" s="532">
        <v>0</v>
      </c>
      <c r="D1357" s="532">
        <v>0</v>
      </c>
      <c r="E1357" s="532">
        <v>0</v>
      </c>
      <c r="F1357" s="532">
        <v>37</v>
      </c>
      <c r="G1357" s="532">
        <v>78</v>
      </c>
      <c r="H1357" s="532">
        <v>34</v>
      </c>
      <c r="I1357" s="532">
        <v>79</v>
      </c>
      <c r="J1357" s="532">
        <v>28</v>
      </c>
      <c r="K1357" s="532">
        <v>40</v>
      </c>
      <c r="L1357" s="532">
        <v>25</v>
      </c>
      <c r="M1357" s="532">
        <v>37</v>
      </c>
      <c r="N1357" s="435">
        <f t="shared" si="21"/>
        <v>358</v>
      </c>
    </row>
    <row r="1358" spans="1:14" ht="15">
      <c r="A1358" s="23" t="s">
        <v>5331</v>
      </c>
      <c r="B1358" s="532">
        <v>0</v>
      </c>
      <c r="C1358" s="532">
        <v>0</v>
      </c>
      <c r="D1358" s="532">
        <v>0</v>
      </c>
      <c r="E1358" s="532">
        <v>0</v>
      </c>
      <c r="F1358" s="532">
        <v>81</v>
      </c>
      <c r="G1358" s="532">
        <v>60</v>
      </c>
      <c r="H1358" s="532">
        <v>56</v>
      </c>
      <c r="I1358" s="532">
        <v>90</v>
      </c>
      <c r="J1358" s="532">
        <v>62</v>
      </c>
      <c r="K1358" s="532">
        <v>49</v>
      </c>
      <c r="L1358" s="532">
        <v>49</v>
      </c>
      <c r="M1358" s="532">
        <v>50</v>
      </c>
      <c r="N1358" s="435">
        <f t="shared" si="21"/>
        <v>497</v>
      </c>
    </row>
    <row r="1359" spans="1:14" ht="15">
      <c r="A1359" s="23" t="s">
        <v>5332</v>
      </c>
      <c r="B1359" s="532">
        <v>0</v>
      </c>
      <c r="C1359" s="532">
        <v>0</v>
      </c>
      <c r="D1359" s="532">
        <v>0</v>
      </c>
      <c r="E1359" s="532">
        <v>0</v>
      </c>
      <c r="F1359" s="532">
        <v>59</v>
      </c>
      <c r="G1359" s="532">
        <v>57</v>
      </c>
      <c r="H1359" s="532">
        <v>68</v>
      </c>
      <c r="I1359" s="532">
        <v>60</v>
      </c>
      <c r="J1359" s="532">
        <v>52</v>
      </c>
      <c r="K1359" s="532">
        <v>57</v>
      </c>
      <c r="L1359" s="532">
        <v>40</v>
      </c>
      <c r="M1359" s="532">
        <v>31</v>
      </c>
      <c r="N1359" s="435">
        <f t="shared" si="21"/>
        <v>424</v>
      </c>
    </row>
    <row r="1360" spans="1:14" ht="15">
      <c r="A1360" s="23" t="s">
        <v>5333</v>
      </c>
      <c r="B1360" s="532">
        <v>0</v>
      </c>
      <c r="C1360" s="532">
        <v>0</v>
      </c>
      <c r="D1360" s="532">
        <v>0</v>
      </c>
      <c r="E1360" s="532">
        <v>0</v>
      </c>
      <c r="F1360" s="532">
        <v>87</v>
      </c>
      <c r="G1360" s="532">
        <v>96</v>
      </c>
      <c r="H1360" s="532">
        <v>71</v>
      </c>
      <c r="I1360" s="532">
        <v>65</v>
      </c>
      <c r="J1360" s="532">
        <v>74</v>
      </c>
      <c r="K1360" s="532">
        <v>62</v>
      </c>
      <c r="L1360" s="532">
        <v>66</v>
      </c>
      <c r="M1360" s="532">
        <v>85</v>
      </c>
      <c r="N1360" s="435">
        <f t="shared" si="21"/>
        <v>606</v>
      </c>
    </row>
    <row r="1361" spans="1:14" ht="15">
      <c r="A1361" s="23" t="s">
        <v>5334</v>
      </c>
      <c r="B1361" s="532">
        <v>0</v>
      </c>
      <c r="C1361" s="532">
        <v>0</v>
      </c>
      <c r="D1361" s="532">
        <v>0</v>
      </c>
      <c r="E1361" s="532">
        <v>0</v>
      </c>
      <c r="F1361" s="532">
        <v>147</v>
      </c>
      <c r="G1361" s="532">
        <v>117</v>
      </c>
      <c r="H1361" s="532">
        <v>125</v>
      </c>
      <c r="I1361" s="532">
        <v>91</v>
      </c>
      <c r="J1361" s="532">
        <v>94</v>
      </c>
      <c r="K1361" s="532">
        <v>87</v>
      </c>
      <c r="L1361" s="532">
        <v>126</v>
      </c>
      <c r="M1361" s="532">
        <v>70</v>
      </c>
      <c r="N1361" s="435">
        <f t="shared" si="21"/>
        <v>857</v>
      </c>
    </row>
    <row r="1362" spans="1:14" ht="15">
      <c r="A1362" s="23" t="s">
        <v>5335</v>
      </c>
      <c r="B1362" s="532">
        <v>0</v>
      </c>
      <c r="C1362" s="532">
        <v>0</v>
      </c>
      <c r="D1362" s="532">
        <v>0</v>
      </c>
      <c r="E1362" s="532">
        <v>0</v>
      </c>
      <c r="F1362" s="532">
        <v>43</v>
      </c>
      <c r="G1362" s="532">
        <v>52</v>
      </c>
      <c r="H1362" s="532">
        <v>54</v>
      </c>
      <c r="I1362" s="532">
        <v>34</v>
      </c>
      <c r="J1362" s="532">
        <v>52</v>
      </c>
      <c r="K1362" s="532">
        <v>34</v>
      </c>
      <c r="L1362" s="532">
        <v>44</v>
      </c>
      <c r="M1362" s="532">
        <v>37</v>
      </c>
      <c r="N1362" s="435">
        <f t="shared" si="21"/>
        <v>350</v>
      </c>
    </row>
    <row r="1363" spans="1:14" ht="15">
      <c r="A1363" s="23" t="s">
        <v>5336</v>
      </c>
      <c r="B1363" s="532">
        <v>0</v>
      </c>
      <c r="C1363" s="532">
        <v>0</v>
      </c>
      <c r="D1363" s="532">
        <v>0</v>
      </c>
      <c r="E1363" s="532">
        <v>0</v>
      </c>
      <c r="F1363" s="532">
        <v>69</v>
      </c>
      <c r="G1363" s="532">
        <v>55</v>
      </c>
      <c r="H1363" s="532">
        <v>65</v>
      </c>
      <c r="I1363" s="532">
        <v>63</v>
      </c>
      <c r="J1363" s="532">
        <v>66</v>
      </c>
      <c r="K1363" s="532">
        <v>55</v>
      </c>
      <c r="L1363" s="532">
        <v>70</v>
      </c>
      <c r="M1363" s="532">
        <v>52</v>
      </c>
      <c r="N1363" s="435">
        <f t="shared" si="21"/>
        <v>495</v>
      </c>
    </row>
    <row r="1364" spans="1:14" ht="15">
      <c r="A1364" s="23" t="s">
        <v>5337</v>
      </c>
      <c r="B1364" s="532">
        <v>55</v>
      </c>
      <c r="C1364" s="532">
        <v>46</v>
      </c>
      <c r="D1364" s="532">
        <v>54</v>
      </c>
      <c r="E1364" s="532">
        <v>59</v>
      </c>
      <c r="F1364" s="532">
        <v>0</v>
      </c>
      <c r="G1364" s="532">
        <v>0</v>
      </c>
      <c r="H1364" s="532">
        <v>0</v>
      </c>
      <c r="I1364" s="532">
        <v>0</v>
      </c>
      <c r="J1364" s="532">
        <v>0</v>
      </c>
      <c r="K1364" s="532">
        <v>0</v>
      </c>
      <c r="L1364" s="532">
        <v>0</v>
      </c>
      <c r="M1364" s="532">
        <v>0</v>
      </c>
      <c r="N1364" s="435">
        <f t="shared" si="21"/>
        <v>214</v>
      </c>
    </row>
    <row r="1365" spans="1:14" ht="15">
      <c r="A1365" s="23" t="s">
        <v>5338</v>
      </c>
      <c r="B1365" s="532">
        <v>37</v>
      </c>
      <c r="C1365" s="532">
        <v>33</v>
      </c>
      <c r="D1365" s="532">
        <v>30</v>
      </c>
      <c r="E1365" s="532">
        <v>34</v>
      </c>
      <c r="F1365" s="532">
        <v>0</v>
      </c>
      <c r="G1365" s="532">
        <v>0</v>
      </c>
      <c r="H1365" s="532">
        <v>0</v>
      </c>
      <c r="I1365" s="532">
        <v>0</v>
      </c>
      <c r="J1365" s="532">
        <v>0</v>
      </c>
      <c r="K1365" s="532">
        <v>0</v>
      </c>
      <c r="L1365" s="532">
        <v>0</v>
      </c>
      <c r="M1365" s="532">
        <v>0</v>
      </c>
      <c r="N1365" s="435">
        <f t="shared" si="21"/>
        <v>134</v>
      </c>
    </row>
    <row r="1366" spans="1:14" ht="15">
      <c r="A1366" s="23" t="s">
        <v>5339</v>
      </c>
      <c r="B1366" s="532">
        <v>0</v>
      </c>
      <c r="C1366" s="532">
        <v>0</v>
      </c>
      <c r="D1366" s="532">
        <v>0</v>
      </c>
      <c r="E1366" s="532">
        <v>0</v>
      </c>
      <c r="F1366" s="532">
        <v>134</v>
      </c>
      <c r="G1366" s="532">
        <v>37</v>
      </c>
      <c r="H1366" s="532">
        <v>115</v>
      </c>
      <c r="I1366" s="532">
        <v>30</v>
      </c>
      <c r="J1366" s="532">
        <v>109</v>
      </c>
      <c r="K1366" s="532">
        <v>48</v>
      </c>
      <c r="L1366" s="532">
        <v>94</v>
      </c>
      <c r="M1366" s="532">
        <v>34</v>
      </c>
      <c r="N1366" s="435">
        <f t="shared" si="21"/>
        <v>601</v>
      </c>
    </row>
    <row r="1367" spans="1:14" ht="15">
      <c r="A1367" s="23" t="s">
        <v>5340</v>
      </c>
      <c r="B1367" s="532">
        <v>0</v>
      </c>
      <c r="C1367" s="532">
        <v>0</v>
      </c>
      <c r="D1367" s="532">
        <v>0</v>
      </c>
      <c r="E1367" s="532">
        <v>0</v>
      </c>
      <c r="F1367" s="532">
        <v>49</v>
      </c>
      <c r="G1367" s="532">
        <v>59</v>
      </c>
      <c r="H1367" s="532">
        <v>49</v>
      </c>
      <c r="I1367" s="532">
        <v>51</v>
      </c>
      <c r="J1367" s="532">
        <v>41</v>
      </c>
      <c r="K1367" s="532">
        <v>38</v>
      </c>
      <c r="L1367" s="532">
        <v>31</v>
      </c>
      <c r="M1367" s="532">
        <v>30</v>
      </c>
      <c r="N1367" s="435">
        <f t="shared" si="21"/>
        <v>348</v>
      </c>
    </row>
    <row r="1368" spans="1:14" ht="15">
      <c r="A1368" s="23" t="s">
        <v>10840</v>
      </c>
      <c r="B1368" s="532">
        <v>39</v>
      </c>
      <c r="C1368" s="532">
        <v>50</v>
      </c>
      <c r="D1368" s="532">
        <v>29</v>
      </c>
      <c r="E1368" s="532">
        <v>54</v>
      </c>
      <c r="F1368" s="532">
        <v>0</v>
      </c>
      <c r="G1368" s="532">
        <v>0</v>
      </c>
      <c r="H1368" s="532">
        <v>0</v>
      </c>
      <c r="I1368" s="532">
        <v>0</v>
      </c>
      <c r="J1368" s="532">
        <v>0</v>
      </c>
      <c r="K1368" s="532">
        <v>0</v>
      </c>
      <c r="L1368" s="532">
        <v>0</v>
      </c>
      <c r="M1368" s="532">
        <v>0</v>
      </c>
      <c r="N1368" s="435">
        <f t="shared" si="21"/>
        <v>172</v>
      </c>
    </row>
    <row r="1369" spans="1:14" ht="15">
      <c r="A1369" s="23" t="s">
        <v>10839</v>
      </c>
      <c r="B1369" s="532">
        <v>25</v>
      </c>
      <c r="C1369" s="532">
        <v>38</v>
      </c>
      <c r="D1369" s="532">
        <v>40</v>
      </c>
      <c r="E1369" s="532">
        <v>69</v>
      </c>
      <c r="F1369" s="532">
        <v>41</v>
      </c>
      <c r="G1369" s="532">
        <v>67</v>
      </c>
      <c r="H1369" s="532">
        <v>22</v>
      </c>
      <c r="I1369" s="532">
        <v>53</v>
      </c>
      <c r="J1369" s="532">
        <v>27</v>
      </c>
      <c r="K1369" s="532">
        <v>45</v>
      </c>
      <c r="L1369" s="532">
        <v>25</v>
      </c>
      <c r="M1369" s="532">
        <v>28</v>
      </c>
      <c r="N1369" s="435">
        <f t="shared" si="21"/>
        <v>480</v>
      </c>
    </row>
    <row r="1370" spans="1:14" ht="15">
      <c r="A1370" s="23" t="s">
        <v>10849</v>
      </c>
      <c r="B1370" s="532">
        <v>18</v>
      </c>
      <c r="C1370" s="532">
        <v>20</v>
      </c>
      <c r="D1370" s="532">
        <v>15</v>
      </c>
      <c r="E1370" s="532">
        <v>17</v>
      </c>
      <c r="F1370" s="532">
        <v>0</v>
      </c>
      <c r="G1370" s="532">
        <v>0</v>
      </c>
      <c r="H1370" s="532">
        <v>0</v>
      </c>
      <c r="I1370" s="532">
        <v>0</v>
      </c>
      <c r="J1370" s="532">
        <v>0</v>
      </c>
      <c r="K1370" s="532">
        <v>0</v>
      </c>
      <c r="L1370" s="532">
        <v>0</v>
      </c>
      <c r="M1370" s="532">
        <v>0</v>
      </c>
      <c r="N1370" s="435">
        <f t="shared" si="21"/>
        <v>70</v>
      </c>
    </row>
    <row r="1371" spans="1:14" ht="15">
      <c r="A1371" s="23" t="s">
        <v>10836</v>
      </c>
      <c r="B1371" s="532">
        <v>30</v>
      </c>
      <c r="C1371" s="532">
        <v>52</v>
      </c>
      <c r="D1371" s="532">
        <v>37</v>
      </c>
      <c r="E1371" s="532">
        <v>64</v>
      </c>
      <c r="F1371" s="532">
        <v>0</v>
      </c>
      <c r="G1371" s="532">
        <v>0</v>
      </c>
      <c r="H1371" s="532">
        <v>0</v>
      </c>
      <c r="I1371" s="532">
        <v>0</v>
      </c>
      <c r="J1371" s="532">
        <v>0</v>
      </c>
      <c r="K1371" s="532">
        <v>0</v>
      </c>
      <c r="L1371" s="532">
        <v>0</v>
      </c>
      <c r="M1371" s="532">
        <v>0</v>
      </c>
      <c r="N1371" s="435">
        <f t="shared" si="21"/>
        <v>183</v>
      </c>
    </row>
    <row r="1372" spans="1:14" ht="15">
      <c r="A1372" s="23" t="s">
        <v>10841</v>
      </c>
      <c r="B1372" s="532">
        <v>45</v>
      </c>
      <c r="C1372" s="532">
        <v>60</v>
      </c>
      <c r="D1372" s="532">
        <v>39</v>
      </c>
      <c r="E1372" s="532">
        <v>59</v>
      </c>
      <c r="F1372" s="532">
        <v>0</v>
      </c>
      <c r="G1372" s="532">
        <v>0</v>
      </c>
      <c r="H1372" s="532">
        <v>0</v>
      </c>
      <c r="I1372" s="532">
        <v>0</v>
      </c>
      <c r="J1372" s="532">
        <v>0</v>
      </c>
      <c r="K1372" s="532">
        <v>0</v>
      </c>
      <c r="L1372" s="532">
        <v>0</v>
      </c>
      <c r="M1372" s="532">
        <v>0</v>
      </c>
      <c r="N1372" s="435">
        <f t="shared" si="21"/>
        <v>203</v>
      </c>
    </row>
    <row r="1373" spans="1:14" ht="15">
      <c r="A1373" s="23" t="s">
        <v>10848</v>
      </c>
      <c r="B1373" s="532">
        <v>96</v>
      </c>
      <c r="C1373" s="532">
        <v>101</v>
      </c>
      <c r="D1373" s="532">
        <v>63</v>
      </c>
      <c r="E1373" s="532">
        <v>89</v>
      </c>
      <c r="F1373" s="532">
        <v>0</v>
      </c>
      <c r="G1373" s="532">
        <v>0</v>
      </c>
      <c r="H1373" s="532">
        <v>0</v>
      </c>
      <c r="I1373" s="532">
        <v>0</v>
      </c>
      <c r="J1373" s="532">
        <v>0</v>
      </c>
      <c r="K1373" s="532">
        <v>0</v>
      </c>
      <c r="L1373" s="532">
        <v>0</v>
      </c>
      <c r="M1373" s="532">
        <v>0</v>
      </c>
      <c r="N1373" s="435">
        <f t="shared" si="21"/>
        <v>349</v>
      </c>
    </row>
    <row r="1374" spans="1:14" ht="15">
      <c r="A1374" s="23" t="s">
        <v>10845</v>
      </c>
      <c r="B1374" s="532">
        <v>12</v>
      </c>
      <c r="C1374" s="532">
        <v>14</v>
      </c>
      <c r="D1374" s="532">
        <v>17</v>
      </c>
      <c r="E1374" s="532">
        <v>12</v>
      </c>
      <c r="F1374" s="532">
        <v>28</v>
      </c>
      <c r="G1374" s="532">
        <v>30</v>
      </c>
      <c r="H1374" s="532">
        <v>45</v>
      </c>
      <c r="I1374" s="532">
        <v>35</v>
      </c>
      <c r="J1374" s="532">
        <v>51</v>
      </c>
      <c r="K1374" s="532">
        <v>34</v>
      </c>
      <c r="L1374" s="532">
        <v>33</v>
      </c>
      <c r="M1374" s="532">
        <v>28</v>
      </c>
      <c r="N1374" s="435">
        <f t="shared" si="21"/>
        <v>339</v>
      </c>
    </row>
    <row r="1375" spans="1:14" ht="15">
      <c r="A1375" s="23" t="s">
        <v>10847</v>
      </c>
      <c r="B1375" s="532">
        <v>0</v>
      </c>
      <c r="C1375" s="532">
        <v>0</v>
      </c>
      <c r="D1375" s="532">
        <v>0</v>
      </c>
      <c r="E1375" s="532">
        <v>0</v>
      </c>
      <c r="F1375" s="532">
        <v>20</v>
      </c>
      <c r="G1375" s="532">
        <v>61</v>
      </c>
      <c r="H1375" s="532">
        <v>28</v>
      </c>
      <c r="I1375" s="532">
        <v>33</v>
      </c>
      <c r="J1375" s="532">
        <v>0</v>
      </c>
      <c r="K1375" s="532">
        <v>0</v>
      </c>
      <c r="L1375" s="532">
        <v>0</v>
      </c>
      <c r="M1375" s="532">
        <v>0</v>
      </c>
      <c r="N1375" s="435">
        <f t="shared" si="21"/>
        <v>142</v>
      </c>
    </row>
    <row r="1376" spans="1:14" ht="15">
      <c r="A1376" s="23" t="s">
        <v>10846</v>
      </c>
      <c r="B1376" s="532">
        <v>0</v>
      </c>
      <c r="C1376" s="532">
        <v>0</v>
      </c>
      <c r="D1376" s="532">
        <v>0</v>
      </c>
      <c r="E1376" s="532">
        <v>0</v>
      </c>
      <c r="F1376" s="532">
        <v>56</v>
      </c>
      <c r="G1376" s="532">
        <v>42</v>
      </c>
      <c r="H1376" s="532">
        <v>0</v>
      </c>
      <c r="I1376" s="532">
        <v>0</v>
      </c>
      <c r="J1376" s="532">
        <v>0</v>
      </c>
      <c r="K1376" s="532">
        <v>0</v>
      </c>
      <c r="L1376" s="532">
        <v>0</v>
      </c>
      <c r="M1376" s="532">
        <v>0</v>
      </c>
      <c r="N1376" s="435">
        <f t="shared" si="21"/>
        <v>98</v>
      </c>
    </row>
    <row r="1377" spans="1:14" ht="15">
      <c r="A1377" s="23" t="s">
        <v>10844</v>
      </c>
      <c r="B1377" s="532">
        <v>0</v>
      </c>
      <c r="C1377" s="532">
        <v>0</v>
      </c>
      <c r="D1377" s="532">
        <v>0</v>
      </c>
      <c r="E1377" s="532">
        <v>0</v>
      </c>
      <c r="F1377" s="532">
        <v>58</v>
      </c>
      <c r="G1377" s="532">
        <v>53</v>
      </c>
      <c r="H1377" s="532">
        <v>59</v>
      </c>
      <c r="I1377" s="532">
        <v>57</v>
      </c>
      <c r="J1377" s="532">
        <v>0</v>
      </c>
      <c r="K1377" s="532">
        <v>0</v>
      </c>
      <c r="L1377" s="532">
        <v>0</v>
      </c>
      <c r="M1377" s="532">
        <v>0</v>
      </c>
      <c r="N1377" s="435">
        <f t="shared" si="21"/>
        <v>227</v>
      </c>
    </row>
    <row r="1378" spans="1:14" ht="15">
      <c r="A1378" s="23" t="s">
        <v>10843</v>
      </c>
      <c r="B1378" s="532">
        <v>0</v>
      </c>
      <c r="C1378" s="532">
        <v>0</v>
      </c>
      <c r="D1378" s="532">
        <v>0</v>
      </c>
      <c r="E1378" s="532">
        <v>0</v>
      </c>
      <c r="F1378" s="532">
        <v>59</v>
      </c>
      <c r="G1378" s="532">
        <v>58</v>
      </c>
      <c r="H1378" s="532">
        <v>0</v>
      </c>
      <c r="I1378" s="532">
        <v>0</v>
      </c>
      <c r="J1378" s="532">
        <v>0</v>
      </c>
      <c r="K1378" s="532">
        <v>0</v>
      </c>
      <c r="L1378" s="532">
        <v>0</v>
      </c>
      <c r="M1378" s="532">
        <v>0</v>
      </c>
      <c r="N1378" s="435">
        <f t="shared" si="21"/>
        <v>117</v>
      </c>
    </row>
    <row r="1379" spans="1:14" ht="15">
      <c r="A1379" s="23" t="s">
        <v>10833</v>
      </c>
      <c r="B1379" s="532">
        <v>0</v>
      </c>
      <c r="C1379" s="532">
        <v>0</v>
      </c>
      <c r="D1379" s="532">
        <v>0</v>
      </c>
      <c r="E1379" s="532">
        <v>0</v>
      </c>
      <c r="F1379" s="532">
        <v>62</v>
      </c>
      <c r="G1379" s="532">
        <v>75</v>
      </c>
      <c r="H1379" s="532">
        <v>0</v>
      </c>
      <c r="I1379" s="532">
        <v>0</v>
      </c>
      <c r="J1379" s="532">
        <v>0</v>
      </c>
      <c r="K1379" s="532">
        <v>0</v>
      </c>
      <c r="L1379" s="532">
        <v>0</v>
      </c>
      <c r="M1379" s="532">
        <v>0</v>
      </c>
      <c r="N1379" s="435">
        <f t="shared" si="21"/>
        <v>137</v>
      </c>
    </row>
    <row r="1380" spans="1:14" ht="15">
      <c r="A1380" s="23" t="s">
        <v>5341</v>
      </c>
      <c r="B1380" s="532">
        <v>33</v>
      </c>
      <c r="C1380" s="532">
        <v>66</v>
      </c>
      <c r="D1380" s="532">
        <v>32</v>
      </c>
      <c r="E1380" s="532">
        <v>48</v>
      </c>
      <c r="F1380" s="532">
        <v>0</v>
      </c>
      <c r="G1380" s="532">
        <v>0</v>
      </c>
      <c r="H1380" s="532">
        <v>0</v>
      </c>
      <c r="I1380" s="532">
        <v>0</v>
      </c>
      <c r="J1380" s="532">
        <v>0</v>
      </c>
      <c r="K1380" s="532">
        <v>0</v>
      </c>
      <c r="L1380" s="532">
        <v>0</v>
      </c>
      <c r="M1380" s="532">
        <v>0</v>
      </c>
      <c r="N1380" s="435">
        <f t="shared" si="21"/>
        <v>179</v>
      </c>
    </row>
    <row r="1381" spans="1:14" ht="15">
      <c r="A1381" s="23" t="s">
        <v>5342</v>
      </c>
      <c r="B1381" s="532">
        <v>36</v>
      </c>
      <c r="C1381" s="532">
        <v>41</v>
      </c>
      <c r="D1381" s="532">
        <v>40</v>
      </c>
      <c r="E1381" s="532">
        <v>54</v>
      </c>
      <c r="F1381" s="532">
        <v>0</v>
      </c>
      <c r="G1381" s="532">
        <v>0</v>
      </c>
      <c r="H1381" s="532">
        <v>0</v>
      </c>
      <c r="I1381" s="532">
        <v>0</v>
      </c>
      <c r="J1381" s="532">
        <v>0</v>
      </c>
      <c r="K1381" s="532">
        <v>0</v>
      </c>
      <c r="L1381" s="532">
        <v>0</v>
      </c>
      <c r="M1381" s="532">
        <v>0</v>
      </c>
      <c r="N1381" s="435">
        <f t="shared" si="21"/>
        <v>171</v>
      </c>
    </row>
    <row r="1382" spans="1:14" ht="15">
      <c r="A1382" s="23" t="s">
        <v>5464</v>
      </c>
      <c r="B1382" s="532">
        <v>31</v>
      </c>
      <c r="C1382" s="532">
        <v>45</v>
      </c>
      <c r="D1382" s="532">
        <v>34</v>
      </c>
      <c r="E1382" s="532">
        <v>37</v>
      </c>
      <c r="F1382" s="532">
        <v>0</v>
      </c>
      <c r="G1382" s="532">
        <v>0</v>
      </c>
      <c r="H1382" s="532">
        <v>0</v>
      </c>
      <c r="I1382" s="532">
        <v>0</v>
      </c>
      <c r="J1382" s="532">
        <v>0</v>
      </c>
      <c r="K1382" s="532">
        <v>0</v>
      </c>
      <c r="L1382" s="532">
        <v>0</v>
      </c>
      <c r="M1382" s="532">
        <v>0</v>
      </c>
      <c r="N1382" s="435">
        <f t="shared" si="21"/>
        <v>147</v>
      </c>
    </row>
    <row r="1383" spans="1:14" ht="15">
      <c r="A1383" s="23" t="s">
        <v>5343</v>
      </c>
      <c r="B1383" s="532">
        <v>39</v>
      </c>
      <c r="C1383" s="532">
        <v>47</v>
      </c>
      <c r="D1383" s="532">
        <v>33</v>
      </c>
      <c r="E1383" s="532">
        <v>37</v>
      </c>
      <c r="F1383" s="532">
        <v>0</v>
      </c>
      <c r="G1383" s="532">
        <v>0</v>
      </c>
      <c r="H1383" s="532">
        <v>0</v>
      </c>
      <c r="I1383" s="532">
        <v>0</v>
      </c>
      <c r="J1383" s="532">
        <v>0</v>
      </c>
      <c r="K1383" s="532">
        <v>0</v>
      </c>
      <c r="L1383" s="532">
        <v>0</v>
      </c>
      <c r="M1383" s="532">
        <v>0</v>
      </c>
      <c r="N1383" s="435">
        <f t="shared" si="21"/>
        <v>156</v>
      </c>
    </row>
    <row r="1384" spans="1:14" ht="15">
      <c r="A1384" s="23" t="s">
        <v>10823</v>
      </c>
      <c r="B1384" s="532">
        <v>26</v>
      </c>
      <c r="C1384" s="532">
        <v>21</v>
      </c>
      <c r="D1384" s="532">
        <v>24</v>
      </c>
      <c r="E1384" s="532">
        <v>34</v>
      </c>
      <c r="F1384" s="532">
        <v>0</v>
      </c>
      <c r="G1384" s="532">
        <v>0</v>
      </c>
      <c r="H1384" s="532">
        <v>0</v>
      </c>
      <c r="I1384" s="532">
        <v>0</v>
      </c>
      <c r="J1384" s="532">
        <v>0</v>
      </c>
      <c r="K1384" s="532">
        <v>0</v>
      </c>
      <c r="L1384" s="532">
        <v>0</v>
      </c>
      <c r="M1384" s="532">
        <v>0</v>
      </c>
      <c r="N1384" s="435">
        <f t="shared" si="21"/>
        <v>105</v>
      </c>
    </row>
    <row r="1385" spans="1:14" ht="15">
      <c r="A1385" s="23" t="s">
        <v>5465</v>
      </c>
      <c r="B1385" s="532">
        <v>26</v>
      </c>
      <c r="C1385" s="532">
        <v>49</v>
      </c>
      <c r="D1385" s="532">
        <v>29</v>
      </c>
      <c r="E1385" s="532">
        <v>45</v>
      </c>
      <c r="F1385" s="532">
        <v>25</v>
      </c>
      <c r="G1385" s="532">
        <v>22</v>
      </c>
      <c r="H1385" s="532">
        <v>0</v>
      </c>
      <c r="I1385" s="532">
        <v>0</v>
      </c>
      <c r="J1385" s="532">
        <v>0</v>
      </c>
      <c r="K1385" s="532">
        <v>0</v>
      </c>
      <c r="L1385" s="532">
        <v>0</v>
      </c>
      <c r="M1385" s="532">
        <v>0</v>
      </c>
      <c r="N1385" s="435">
        <f t="shared" si="21"/>
        <v>196</v>
      </c>
    </row>
    <row r="1386" spans="1:14" ht="15">
      <c r="A1386" s="23" t="s">
        <v>5466</v>
      </c>
      <c r="B1386" s="532">
        <v>110</v>
      </c>
      <c r="C1386" s="532">
        <v>122</v>
      </c>
      <c r="D1386" s="532">
        <v>84</v>
      </c>
      <c r="E1386" s="532">
        <v>130</v>
      </c>
      <c r="F1386" s="532">
        <v>0</v>
      </c>
      <c r="G1386" s="532">
        <v>0</v>
      </c>
      <c r="H1386" s="532">
        <v>0</v>
      </c>
      <c r="I1386" s="532">
        <v>0</v>
      </c>
      <c r="J1386" s="532">
        <v>0</v>
      </c>
      <c r="K1386" s="532">
        <v>0</v>
      </c>
      <c r="L1386" s="532">
        <v>0</v>
      </c>
      <c r="M1386" s="532">
        <v>0</v>
      </c>
      <c r="N1386" s="435">
        <f t="shared" si="21"/>
        <v>446</v>
      </c>
    </row>
    <row r="1387" spans="1:14" ht="15">
      <c r="A1387" s="23" t="s">
        <v>5467</v>
      </c>
      <c r="B1387" s="532">
        <v>0</v>
      </c>
      <c r="C1387" s="532">
        <v>0</v>
      </c>
      <c r="D1387" s="532">
        <v>0</v>
      </c>
      <c r="E1387" s="532">
        <v>0</v>
      </c>
      <c r="F1387" s="532">
        <v>78</v>
      </c>
      <c r="G1387" s="532">
        <v>73</v>
      </c>
      <c r="H1387" s="532">
        <v>85</v>
      </c>
      <c r="I1387" s="532">
        <v>106</v>
      </c>
      <c r="J1387" s="532">
        <v>98</v>
      </c>
      <c r="K1387" s="532">
        <v>92</v>
      </c>
      <c r="L1387" s="532">
        <v>87</v>
      </c>
      <c r="M1387" s="532">
        <v>80</v>
      </c>
      <c r="N1387" s="435">
        <f t="shared" si="21"/>
        <v>699</v>
      </c>
    </row>
    <row r="1388" spans="1:14" ht="15">
      <c r="A1388" s="23" t="s">
        <v>5344</v>
      </c>
      <c r="B1388" s="532">
        <v>32</v>
      </c>
      <c r="C1388" s="532">
        <v>39</v>
      </c>
      <c r="D1388" s="532">
        <v>38</v>
      </c>
      <c r="E1388" s="532">
        <v>32</v>
      </c>
      <c r="F1388" s="532">
        <v>0</v>
      </c>
      <c r="G1388" s="532">
        <v>0</v>
      </c>
      <c r="H1388" s="532">
        <v>0</v>
      </c>
      <c r="I1388" s="532">
        <v>0</v>
      </c>
      <c r="J1388" s="532">
        <v>0</v>
      </c>
      <c r="K1388" s="532">
        <v>0</v>
      </c>
      <c r="L1388" s="532">
        <v>0</v>
      </c>
      <c r="M1388" s="532">
        <v>0</v>
      </c>
      <c r="N1388" s="435">
        <f t="shared" si="21"/>
        <v>141</v>
      </c>
    </row>
    <row r="1389" spans="1:14" ht="15">
      <c r="A1389" s="23" t="s">
        <v>5468</v>
      </c>
      <c r="B1389" s="532">
        <v>39</v>
      </c>
      <c r="C1389" s="532">
        <v>30</v>
      </c>
      <c r="D1389" s="532">
        <v>27</v>
      </c>
      <c r="E1389" s="532">
        <v>38</v>
      </c>
      <c r="F1389" s="532">
        <v>0</v>
      </c>
      <c r="G1389" s="532">
        <v>0</v>
      </c>
      <c r="H1389" s="532">
        <v>0</v>
      </c>
      <c r="I1389" s="532">
        <v>0</v>
      </c>
      <c r="J1389" s="532">
        <v>0</v>
      </c>
      <c r="K1389" s="532">
        <v>0</v>
      </c>
      <c r="L1389" s="532">
        <v>0</v>
      </c>
      <c r="M1389" s="532">
        <v>0</v>
      </c>
      <c r="N1389" s="435">
        <f t="shared" si="21"/>
        <v>134</v>
      </c>
    </row>
    <row r="1390" spans="1:14" ht="15">
      <c r="A1390" s="23" t="s">
        <v>5345</v>
      </c>
      <c r="B1390" s="532">
        <v>1</v>
      </c>
      <c r="C1390" s="532">
        <v>1</v>
      </c>
      <c r="D1390" s="532">
        <v>2</v>
      </c>
      <c r="E1390" s="532">
        <v>2</v>
      </c>
      <c r="F1390" s="532">
        <v>11</v>
      </c>
      <c r="G1390" s="532">
        <v>12</v>
      </c>
      <c r="H1390" s="532">
        <v>9</v>
      </c>
      <c r="I1390" s="532">
        <v>12</v>
      </c>
      <c r="J1390" s="532">
        <v>15</v>
      </c>
      <c r="K1390" s="532">
        <v>11</v>
      </c>
      <c r="L1390" s="532">
        <v>7</v>
      </c>
      <c r="M1390" s="532">
        <v>10</v>
      </c>
      <c r="N1390" s="435">
        <f t="shared" si="21"/>
        <v>93</v>
      </c>
    </row>
    <row r="1391" spans="1:14" ht="15">
      <c r="A1391" s="23" t="s">
        <v>5346</v>
      </c>
      <c r="B1391" s="532">
        <v>48</v>
      </c>
      <c r="C1391" s="532">
        <v>12</v>
      </c>
      <c r="D1391" s="532">
        <v>64</v>
      </c>
      <c r="E1391" s="532">
        <v>25</v>
      </c>
      <c r="F1391" s="532">
        <v>82</v>
      </c>
      <c r="G1391" s="532">
        <v>39</v>
      </c>
      <c r="H1391" s="532">
        <v>87</v>
      </c>
      <c r="I1391" s="532">
        <v>42</v>
      </c>
      <c r="J1391" s="532">
        <v>96</v>
      </c>
      <c r="K1391" s="532">
        <v>59</v>
      </c>
      <c r="L1391" s="532">
        <v>92</v>
      </c>
      <c r="M1391" s="532">
        <v>36</v>
      </c>
      <c r="N1391" s="435">
        <f t="shared" si="21"/>
        <v>682</v>
      </c>
    </row>
    <row r="1392" spans="1:14" ht="15">
      <c r="A1392" s="23" t="s">
        <v>5347</v>
      </c>
      <c r="B1392" s="532">
        <v>39</v>
      </c>
      <c r="C1392" s="532">
        <v>38</v>
      </c>
      <c r="D1392" s="532">
        <v>36</v>
      </c>
      <c r="E1392" s="532">
        <v>44</v>
      </c>
      <c r="F1392" s="532">
        <v>31</v>
      </c>
      <c r="G1392" s="532">
        <v>43</v>
      </c>
      <c r="H1392" s="532">
        <v>35</v>
      </c>
      <c r="I1392" s="532">
        <v>49</v>
      </c>
      <c r="J1392" s="532">
        <v>38</v>
      </c>
      <c r="K1392" s="532">
        <v>45</v>
      </c>
      <c r="L1392" s="532">
        <v>31</v>
      </c>
      <c r="M1392" s="532">
        <v>33</v>
      </c>
      <c r="N1392" s="435">
        <f t="shared" si="21"/>
        <v>462</v>
      </c>
    </row>
    <row r="1393" spans="1:14" ht="15">
      <c r="A1393" s="23" t="s">
        <v>5348</v>
      </c>
      <c r="B1393" s="532">
        <v>109</v>
      </c>
      <c r="C1393" s="532">
        <v>127</v>
      </c>
      <c r="D1393" s="532">
        <v>117</v>
      </c>
      <c r="E1393" s="532">
        <v>103</v>
      </c>
      <c r="F1393" s="532">
        <v>0</v>
      </c>
      <c r="G1393" s="532">
        <v>0</v>
      </c>
      <c r="H1393" s="532">
        <v>0</v>
      </c>
      <c r="I1393" s="532">
        <v>0</v>
      </c>
      <c r="J1393" s="532">
        <v>0</v>
      </c>
      <c r="K1393" s="532">
        <v>0</v>
      </c>
      <c r="L1393" s="532">
        <v>0</v>
      </c>
      <c r="M1393" s="532">
        <v>0</v>
      </c>
      <c r="N1393" s="435">
        <f t="shared" si="21"/>
        <v>456</v>
      </c>
    </row>
    <row r="1394" spans="1:14" ht="15">
      <c r="A1394" s="23" t="s">
        <v>5349</v>
      </c>
      <c r="B1394" s="532">
        <v>0</v>
      </c>
      <c r="C1394" s="532">
        <v>0</v>
      </c>
      <c r="D1394" s="532">
        <v>0</v>
      </c>
      <c r="E1394" s="532">
        <v>0</v>
      </c>
      <c r="F1394" s="532">
        <v>77</v>
      </c>
      <c r="G1394" s="532">
        <v>102</v>
      </c>
      <c r="H1394" s="532">
        <v>101</v>
      </c>
      <c r="I1394" s="532">
        <v>100</v>
      </c>
      <c r="J1394" s="532">
        <v>90</v>
      </c>
      <c r="K1394" s="532">
        <v>119</v>
      </c>
      <c r="L1394" s="532">
        <v>82</v>
      </c>
      <c r="M1394" s="532">
        <v>108</v>
      </c>
      <c r="N1394" s="435">
        <f t="shared" si="21"/>
        <v>779</v>
      </c>
    </row>
    <row r="1395" spans="1:14" ht="15">
      <c r="A1395" s="23" t="s">
        <v>5350</v>
      </c>
      <c r="B1395" s="532">
        <v>0</v>
      </c>
      <c r="C1395" s="532">
        <v>0</v>
      </c>
      <c r="D1395" s="532">
        <v>0</v>
      </c>
      <c r="E1395" s="532">
        <v>0</v>
      </c>
      <c r="F1395" s="532">
        <v>80</v>
      </c>
      <c r="G1395" s="532">
        <v>79</v>
      </c>
      <c r="H1395" s="532">
        <v>87</v>
      </c>
      <c r="I1395" s="532">
        <v>84</v>
      </c>
      <c r="J1395" s="532">
        <v>82</v>
      </c>
      <c r="K1395" s="532">
        <v>76</v>
      </c>
      <c r="L1395" s="532">
        <v>69</v>
      </c>
      <c r="M1395" s="532">
        <v>86</v>
      </c>
      <c r="N1395" s="435">
        <f t="shared" si="21"/>
        <v>643</v>
      </c>
    </row>
    <row r="1396" spans="1:14" ht="15">
      <c r="A1396" s="23" t="s">
        <v>5351</v>
      </c>
      <c r="B1396" s="532">
        <v>69</v>
      </c>
      <c r="C1396" s="532">
        <v>78</v>
      </c>
      <c r="D1396" s="532">
        <v>63</v>
      </c>
      <c r="E1396" s="532">
        <v>93</v>
      </c>
      <c r="F1396" s="532">
        <v>0</v>
      </c>
      <c r="G1396" s="532">
        <v>0</v>
      </c>
      <c r="H1396" s="532">
        <v>0</v>
      </c>
      <c r="I1396" s="532">
        <v>0</v>
      </c>
      <c r="J1396" s="532">
        <v>0</v>
      </c>
      <c r="K1396" s="532">
        <v>0</v>
      </c>
      <c r="L1396" s="532">
        <v>0</v>
      </c>
      <c r="M1396" s="532">
        <v>0</v>
      </c>
      <c r="N1396" s="435">
        <f t="shared" si="21"/>
        <v>303</v>
      </c>
    </row>
    <row r="1397" spans="1:14" ht="15">
      <c r="A1397" s="23" t="s">
        <v>5352</v>
      </c>
      <c r="B1397" s="532">
        <v>0</v>
      </c>
      <c r="C1397" s="532">
        <v>0</v>
      </c>
      <c r="D1397" s="532">
        <v>0</v>
      </c>
      <c r="E1397" s="532">
        <v>0</v>
      </c>
      <c r="F1397" s="532">
        <v>0</v>
      </c>
      <c r="G1397" s="532">
        <v>0</v>
      </c>
      <c r="H1397" s="532">
        <v>43</v>
      </c>
      <c r="I1397" s="532">
        <v>37</v>
      </c>
      <c r="J1397" s="532">
        <v>130</v>
      </c>
      <c r="K1397" s="532">
        <v>162</v>
      </c>
      <c r="L1397" s="532">
        <v>108</v>
      </c>
      <c r="M1397" s="532">
        <v>113</v>
      </c>
      <c r="N1397" s="435">
        <f t="shared" si="21"/>
        <v>593</v>
      </c>
    </row>
    <row r="1398" spans="1:14" ht="15">
      <c r="A1398" s="23" t="s">
        <v>5353</v>
      </c>
      <c r="B1398" s="532">
        <v>52</v>
      </c>
      <c r="C1398" s="532">
        <v>67</v>
      </c>
      <c r="D1398" s="532">
        <v>59</v>
      </c>
      <c r="E1398" s="532">
        <v>64</v>
      </c>
      <c r="F1398" s="532">
        <v>0</v>
      </c>
      <c r="G1398" s="532">
        <v>0</v>
      </c>
      <c r="H1398" s="532">
        <v>0</v>
      </c>
      <c r="I1398" s="532">
        <v>0</v>
      </c>
      <c r="J1398" s="532">
        <v>0</v>
      </c>
      <c r="K1398" s="532">
        <v>0</v>
      </c>
      <c r="L1398" s="532">
        <v>0</v>
      </c>
      <c r="M1398" s="532">
        <v>0</v>
      </c>
      <c r="N1398" s="435">
        <f t="shared" si="21"/>
        <v>242</v>
      </c>
    </row>
    <row r="1399" spans="1:14" ht="15">
      <c r="A1399" s="23" t="s">
        <v>5354</v>
      </c>
      <c r="B1399" s="532">
        <v>0</v>
      </c>
      <c r="C1399" s="532">
        <v>0</v>
      </c>
      <c r="D1399" s="532">
        <v>0</v>
      </c>
      <c r="E1399" s="532">
        <v>0</v>
      </c>
      <c r="F1399" s="532">
        <v>48</v>
      </c>
      <c r="G1399" s="532">
        <v>63</v>
      </c>
      <c r="H1399" s="532">
        <v>63</v>
      </c>
      <c r="I1399" s="532">
        <v>62</v>
      </c>
      <c r="J1399" s="532">
        <v>47</v>
      </c>
      <c r="K1399" s="532">
        <v>62</v>
      </c>
      <c r="L1399" s="532">
        <v>42</v>
      </c>
      <c r="M1399" s="532">
        <v>54</v>
      </c>
      <c r="N1399" s="435">
        <f t="shared" si="21"/>
        <v>441</v>
      </c>
    </row>
    <row r="1400" spans="1:14" ht="15">
      <c r="A1400" s="23" t="s">
        <v>5355</v>
      </c>
      <c r="B1400" s="532">
        <v>94</v>
      </c>
      <c r="C1400" s="532">
        <v>98</v>
      </c>
      <c r="D1400" s="532">
        <v>78</v>
      </c>
      <c r="E1400" s="532">
        <v>86</v>
      </c>
      <c r="F1400" s="532">
        <v>0</v>
      </c>
      <c r="G1400" s="532">
        <v>0</v>
      </c>
      <c r="H1400" s="532">
        <v>0</v>
      </c>
      <c r="I1400" s="532">
        <v>0</v>
      </c>
      <c r="J1400" s="532">
        <v>0</v>
      </c>
      <c r="K1400" s="532">
        <v>0</v>
      </c>
      <c r="L1400" s="532">
        <v>0</v>
      </c>
      <c r="M1400" s="532">
        <v>0</v>
      </c>
      <c r="N1400" s="435">
        <f t="shared" si="21"/>
        <v>356</v>
      </c>
    </row>
    <row r="1401" spans="1:14" ht="15">
      <c r="A1401" s="23" t="s">
        <v>5356</v>
      </c>
      <c r="B1401" s="532">
        <v>0</v>
      </c>
      <c r="C1401" s="532">
        <v>0</v>
      </c>
      <c r="D1401" s="532">
        <v>0</v>
      </c>
      <c r="E1401" s="532">
        <v>0</v>
      </c>
      <c r="F1401" s="532">
        <v>107</v>
      </c>
      <c r="G1401" s="532">
        <v>126</v>
      </c>
      <c r="H1401" s="532">
        <v>87</v>
      </c>
      <c r="I1401" s="532">
        <v>100</v>
      </c>
      <c r="J1401" s="532">
        <v>109</v>
      </c>
      <c r="K1401" s="532">
        <v>89</v>
      </c>
      <c r="L1401" s="532">
        <v>98</v>
      </c>
      <c r="M1401" s="532">
        <v>69</v>
      </c>
      <c r="N1401" s="435">
        <f t="shared" si="21"/>
        <v>785</v>
      </c>
    </row>
    <row r="1402" spans="1:14" ht="15">
      <c r="A1402" s="23" t="s">
        <v>5357</v>
      </c>
      <c r="B1402" s="532">
        <v>84</v>
      </c>
      <c r="C1402" s="532">
        <v>91</v>
      </c>
      <c r="D1402" s="532">
        <v>92</v>
      </c>
      <c r="E1402" s="532">
        <v>82</v>
      </c>
      <c r="F1402" s="532">
        <v>0</v>
      </c>
      <c r="G1402" s="532">
        <v>0</v>
      </c>
      <c r="H1402" s="532">
        <v>0</v>
      </c>
      <c r="I1402" s="532">
        <v>0</v>
      </c>
      <c r="J1402" s="532">
        <v>0</v>
      </c>
      <c r="K1402" s="532">
        <v>0</v>
      </c>
      <c r="L1402" s="532">
        <v>0</v>
      </c>
      <c r="M1402" s="532">
        <v>0</v>
      </c>
      <c r="N1402" s="435">
        <f t="shared" si="21"/>
        <v>349</v>
      </c>
    </row>
    <row r="1403" spans="1:14" ht="15">
      <c r="A1403" s="23" t="s">
        <v>5358</v>
      </c>
      <c r="B1403" s="532">
        <v>0</v>
      </c>
      <c r="C1403" s="532">
        <v>0</v>
      </c>
      <c r="D1403" s="532">
        <v>0</v>
      </c>
      <c r="E1403" s="532">
        <v>0</v>
      </c>
      <c r="F1403" s="532">
        <v>94</v>
      </c>
      <c r="G1403" s="532">
        <v>102</v>
      </c>
      <c r="H1403" s="532">
        <v>83</v>
      </c>
      <c r="I1403" s="532">
        <v>91</v>
      </c>
      <c r="J1403" s="532">
        <v>94</v>
      </c>
      <c r="K1403" s="532">
        <v>89</v>
      </c>
      <c r="L1403" s="532">
        <v>92</v>
      </c>
      <c r="M1403" s="532">
        <v>94</v>
      </c>
      <c r="N1403" s="435">
        <f t="shared" si="21"/>
        <v>739</v>
      </c>
    </row>
    <row r="1404" spans="1:14" ht="15">
      <c r="A1404" s="23" t="s">
        <v>5359</v>
      </c>
      <c r="B1404" s="532">
        <v>0</v>
      </c>
      <c r="C1404" s="532">
        <v>0</v>
      </c>
      <c r="D1404" s="532">
        <v>0</v>
      </c>
      <c r="E1404" s="532">
        <v>0</v>
      </c>
      <c r="F1404" s="532">
        <v>67</v>
      </c>
      <c r="G1404" s="532">
        <v>67</v>
      </c>
      <c r="H1404" s="532">
        <v>58</v>
      </c>
      <c r="I1404" s="532">
        <v>52</v>
      </c>
      <c r="J1404" s="532">
        <v>50</v>
      </c>
      <c r="K1404" s="532">
        <v>56</v>
      </c>
      <c r="L1404" s="532">
        <v>57</v>
      </c>
      <c r="M1404" s="532">
        <v>55</v>
      </c>
      <c r="N1404" s="435">
        <f t="shared" si="21"/>
        <v>462</v>
      </c>
    </row>
    <row r="1405" spans="1:14" ht="15">
      <c r="A1405" s="23" t="s">
        <v>5360</v>
      </c>
      <c r="B1405" s="532">
        <v>44</v>
      </c>
      <c r="C1405" s="532">
        <v>67</v>
      </c>
      <c r="D1405" s="532">
        <v>58</v>
      </c>
      <c r="E1405" s="532">
        <v>47</v>
      </c>
      <c r="F1405" s="532">
        <v>0</v>
      </c>
      <c r="G1405" s="532">
        <v>0</v>
      </c>
      <c r="H1405" s="532">
        <v>0</v>
      </c>
      <c r="I1405" s="532">
        <v>0</v>
      </c>
      <c r="J1405" s="532">
        <v>0</v>
      </c>
      <c r="K1405" s="532">
        <v>0</v>
      </c>
      <c r="L1405" s="532">
        <v>0</v>
      </c>
      <c r="M1405" s="532">
        <v>0</v>
      </c>
      <c r="N1405" s="435">
        <f t="shared" si="21"/>
        <v>216</v>
      </c>
    </row>
    <row r="1406" spans="1:14" ht="15">
      <c r="A1406" s="23" t="s">
        <v>5361</v>
      </c>
      <c r="B1406" s="532">
        <v>366</v>
      </c>
      <c r="C1406" s="532">
        <v>348</v>
      </c>
      <c r="D1406" s="532">
        <v>471</v>
      </c>
      <c r="E1406" s="532">
        <v>390</v>
      </c>
      <c r="F1406" s="532">
        <v>654</v>
      </c>
      <c r="G1406" s="532">
        <v>528</v>
      </c>
      <c r="H1406" s="532">
        <v>672</v>
      </c>
      <c r="I1406" s="532">
        <v>507</v>
      </c>
      <c r="J1406" s="532">
        <v>738</v>
      </c>
      <c r="K1406" s="532">
        <v>522</v>
      </c>
      <c r="L1406" s="532">
        <v>826</v>
      </c>
      <c r="M1406" s="532">
        <v>616</v>
      </c>
      <c r="N1406" s="435">
        <f t="shared" si="21"/>
        <v>6638</v>
      </c>
    </row>
    <row r="1407" spans="1:14" ht="15">
      <c r="A1407" s="23" t="s">
        <v>5362</v>
      </c>
      <c r="B1407" s="532">
        <v>83</v>
      </c>
      <c r="C1407" s="532">
        <v>82</v>
      </c>
      <c r="D1407" s="532">
        <v>76</v>
      </c>
      <c r="E1407" s="532">
        <v>80</v>
      </c>
      <c r="F1407" s="532">
        <v>0</v>
      </c>
      <c r="G1407" s="532">
        <v>0</v>
      </c>
      <c r="H1407" s="532">
        <v>0</v>
      </c>
      <c r="I1407" s="532">
        <v>0</v>
      </c>
      <c r="J1407" s="532">
        <v>0</v>
      </c>
      <c r="K1407" s="532">
        <v>0</v>
      </c>
      <c r="L1407" s="532">
        <v>0</v>
      </c>
      <c r="M1407" s="532">
        <v>0</v>
      </c>
      <c r="N1407" s="435">
        <f t="shared" si="21"/>
        <v>321</v>
      </c>
    </row>
    <row r="1408" spans="1:14" ht="15">
      <c r="A1408" s="23" t="s">
        <v>5363</v>
      </c>
      <c r="B1408" s="532">
        <v>0</v>
      </c>
      <c r="C1408" s="532">
        <v>0</v>
      </c>
      <c r="D1408" s="532">
        <v>0</v>
      </c>
      <c r="E1408" s="532">
        <v>0</v>
      </c>
      <c r="F1408" s="532">
        <v>81</v>
      </c>
      <c r="G1408" s="532">
        <v>91</v>
      </c>
      <c r="H1408" s="532">
        <v>82</v>
      </c>
      <c r="I1408" s="532">
        <v>90</v>
      </c>
      <c r="J1408" s="532">
        <v>94</v>
      </c>
      <c r="K1408" s="532">
        <v>111</v>
      </c>
      <c r="L1408" s="532">
        <v>79</v>
      </c>
      <c r="M1408" s="532">
        <v>97</v>
      </c>
      <c r="N1408" s="435">
        <f t="shared" si="21"/>
        <v>725</v>
      </c>
    </row>
    <row r="1409" spans="1:14" ht="15">
      <c r="A1409" s="23" t="s">
        <v>5364</v>
      </c>
      <c r="B1409" s="532">
        <v>7</v>
      </c>
      <c r="C1409" s="532">
        <v>13</v>
      </c>
      <c r="D1409" s="532">
        <v>10</v>
      </c>
      <c r="E1409" s="532">
        <v>6</v>
      </c>
      <c r="F1409" s="532">
        <v>0</v>
      </c>
      <c r="G1409" s="532">
        <v>0</v>
      </c>
      <c r="H1409" s="532">
        <v>0</v>
      </c>
      <c r="I1409" s="532">
        <v>0</v>
      </c>
      <c r="J1409" s="532">
        <v>0</v>
      </c>
      <c r="K1409" s="532">
        <v>0</v>
      </c>
      <c r="L1409" s="532">
        <v>0</v>
      </c>
      <c r="M1409" s="532">
        <v>0</v>
      </c>
      <c r="N1409" s="435">
        <f t="shared" si="21"/>
        <v>36</v>
      </c>
    </row>
    <row r="1410" spans="1:14" ht="15">
      <c r="A1410" s="23" t="s">
        <v>5365</v>
      </c>
      <c r="B1410" s="532">
        <v>52</v>
      </c>
      <c r="C1410" s="532">
        <v>60</v>
      </c>
      <c r="D1410" s="532">
        <v>46</v>
      </c>
      <c r="E1410" s="532">
        <v>62</v>
      </c>
      <c r="F1410" s="532">
        <v>0</v>
      </c>
      <c r="G1410" s="532">
        <v>0</v>
      </c>
      <c r="H1410" s="532">
        <v>0</v>
      </c>
      <c r="I1410" s="532">
        <v>0</v>
      </c>
      <c r="J1410" s="532">
        <v>0</v>
      </c>
      <c r="K1410" s="532">
        <v>0</v>
      </c>
      <c r="L1410" s="532">
        <v>0</v>
      </c>
      <c r="M1410" s="532">
        <v>0</v>
      </c>
      <c r="N1410" s="435">
        <f t="shared" si="21"/>
        <v>220</v>
      </c>
    </row>
    <row r="1411" spans="1:14" ht="15">
      <c r="A1411" s="23" t="s">
        <v>5366</v>
      </c>
      <c r="B1411" s="532">
        <v>0</v>
      </c>
      <c r="C1411" s="532">
        <v>0</v>
      </c>
      <c r="D1411" s="532">
        <v>0</v>
      </c>
      <c r="E1411" s="532">
        <v>0</v>
      </c>
      <c r="F1411" s="532">
        <v>55</v>
      </c>
      <c r="G1411" s="532">
        <v>67</v>
      </c>
      <c r="H1411" s="532">
        <v>44</v>
      </c>
      <c r="I1411" s="532">
        <v>52</v>
      </c>
      <c r="J1411" s="532">
        <v>56</v>
      </c>
      <c r="K1411" s="532">
        <v>49</v>
      </c>
      <c r="L1411" s="532">
        <v>48</v>
      </c>
      <c r="M1411" s="532">
        <v>67</v>
      </c>
      <c r="N1411" s="435">
        <f t="shared" si="21"/>
        <v>438</v>
      </c>
    </row>
    <row r="1412" spans="1:14" ht="15">
      <c r="A1412" s="23" t="s">
        <v>5367</v>
      </c>
      <c r="B1412" s="532">
        <v>0</v>
      </c>
      <c r="C1412" s="532">
        <v>0</v>
      </c>
      <c r="D1412" s="532">
        <v>0</v>
      </c>
      <c r="E1412" s="532">
        <v>0</v>
      </c>
      <c r="F1412" s="532">
        <v>39</v>
      </c>
      <c r="G1412" s="532">
        <v>73</v>
      </c>
      <c r="H1412" s="532">
        <v>71</v>
      </c>
      <c r="I1412" s="532">
        <v>53</v>
      </c>
      <c r="J1412" s="532">
        <v>47</v>
      </c>
      <c r="K1412" s="532">
        <v>58</v>
      </c>
      <c r="L1412" s="532">
        <v>60</v>
      </c>
      <c r="M1412" s="532">
        <v>61</v>
      </c>
      <c r="N1412" s="435">
        <f t="shared" si="21"/>
        <v>462</v>
      </c>
    </row>
    <row r="1413" spans="1:14" ht="15">
      <c r="A1413" s="23" t="s">
        <v>5368</v>
      </c>
      <c r="B1413" s="532">
        <v>65</v>
      </c>
      <c r="C1413" s="532">
        <v>60</v>
      </c>
      <c r="D1413" s="532">
        <v>56</v>
      </c>
      <c r="E1413" s="532">
        <v>78</v>
      </c>
      <c r="F1413" s="532">
        <v>0</v>
      </c>
      <c r="G1413" s="532">
        <v>0</v>
      </c>
      <c r="H1413" s="532">
        <v>0</v>
      </c>
      <c r="I1413" s="532">
        <v>0</v>
      </c>
      <c r="J1413" s="532">
        <v>0</v>
      </c>
      <c r="K1413" s="532">
        <v>0</v>
      </c>
      <c r="L1413" s="532">
        <v>0</v>
      </c>
      <c r="M1413" s="532">
        <v>0</v>
      </c>
      <c r="N1413" s="435">
        <f t="shared" ref="N1413:N1476" si="22">SUM(B1413:M1413)</f>
        <v>259</v>
      </c>
    </row>
    <row r="1414" spans="1:14" ht="15">
      <c r="A1414" s="23" t="s">
        <v>5369</v>
      </c>
      <c r="B1414" s="532">
        <v>0</v>
      </c>
      <c r="C1414" s="532">
        <v>0</v>
      </c>
      <c r="D1414" s="532">
        <v>0</v>
      </c>
      <c r="E1414" s="532">
        <v>0</v>
      </c>
      <c r="F1414" s="532">
        <v>27</v>
      </c>
      <c r="G1414" s="532">
        <v>32</v>
      </c>
      <c r="H1414" s="532">
        <v>23</v>
      </c>
      <c r="I1414" s="532">
        <v>29</v>
      </c>
      <c r="J1414" s="532">
        <v>18</v>
      </c>
      <c r="K1414" s="532">
        <v>20</v>
      </c>
      <c r="L1414" s="532">
        <v>32</v>
      </c>
      <c r="M1414" s="532">
        <v>29</v>
      </c>
      <c r="N1414" s="435">
        <f t="shared" si="22"/>
        <v>210</v>
      </c>
    </row>
    <row r="1415" spans="1:14" ht="15">
      <c r="A1415" s="23" t="s">
        <v>10857</v>
      </c>
      <c r="B1415" s="532">
        <v>36</v>
      </c>
      <c r="C1415" s="532">
        <v>24</v>
      </c>
      <c r="D1415" s="532">
        <v>28</v>
      </c>
      <c r="E1415" s="532">
        <v>24</v>
      </c>
      <c r="F1415" s="532">
        <v>0</v>
      </c>
      <c r="G1415" s="532">
        <v>0</v>
      </c>
      <c r="H1415" s="532">
        <v>0</v>
      </c>
      <c r="I1415" s="532">
        <v>0</v>
      </c>
      <c r="J1415" s="532">
        <v>0</v>
      </c>
      <c r="K1415" s="532">
        <v>0</v>
      </c>
      <c r="L1415" s="532">
        <v>0</v>
      </c>
      <c r="M1415" s="532">
        <v>0</v>
      </c>
      <c r="N1415" s="435">
        <f t="shared" si="22"/>
        <v>112</v>
      </c>
    </row>
    <row r="1416" spans="1:14" ht="15">
      <c r="A1416" s="23" t="s">
        <v>5370</v>
      </c>
      <c r="B1416" s="532">
        <v>0</v>
      </c>
      <c r="C1416" s="532">
        <v>0</v>
      </c>
      <c r="D1416" s="532">
        <v>0</v>
      </c>
      <c r="E1416" s="532">
        <v>0</v>
      </c>
      <c r="F1416" s="532">
        <v>45</v>
      </c>
      <c r="G1416" s="532">
        <v>61</v>
      </c>
      <c r="H1416" s="532">
        <v>54</v>
      </c>
      <c r="I1416" s="532">
        <v>51</v>
      </c>
      <c r="J1416" s="532">
        <v>47</v>
      </c>
      <c r="K1416" s="532">
        <v>48</v>
      </c>
      <c r="L1416" s="532">
        <v>43</v>
      </c>
      <c r="M1416" s="532">
        <v>46</v>
      </c>
      <c r="N1416" s="435">
        <f t="shared" si="22"/>
        <v>395</v>
      </c>
    </row>
    <row r="1417" spans="1:14" ht="15">
      <c r="A1417" s="23" t="s">
        <v>5371</v>
      </c>
      <c r="B1417" s="532">
        <v>45</v>
      </c>
      <c r="C1417" s="532">
        <v>46</v>
      </c>
      <c r="D1417" s="532">
        <v>37</v>
      </c>
      <c r="E1417" s="532">
        <v>43</v>
      </c>
      <c r="F1417" s="532">
        <v>0</v>
      </c>
      <c r="G1417" s="532">
        <v>0</v>
      </c>
      <c r="H1417" s="532">
        <v>0</v>
      </c>
      <c r="I1417" s="532">
        <v>0</v>
      </c>
      <c r="J1417" s="532">
        <v>0</v>
      </c>
      <c r="K1417" s="532">
        <v>0</v>
      </c>
      <c r="L1417" s="532">
        <v>0</v>
      </c>
      <c r="M1417" s="532">
        <v>0</v>
      </c>
      <c r="N1417" s="435">
        <f t="shared" si="22"/>
        <v>171</v>
      </c>
    </row>
    <row r="1418" spans="1:14" ht="15">
      <c r="A1418" s="23" t="s">
        <v>5372</v>
      </c>
      <c r="B1418" s="532">
        <v>23</v>
      </c>
      <c r="C1418" s="532">
        <v>21</v>
      </c>
      <c r="D1418" s="532">
        <v>32</v>
      </c>
      <c r="E1418" s="532">
        <v>30</v>
      </c>
      <c r="F1418" s="532">
        <v>31</v>
      </c>
      <c r="G1418" s="532">
        <v>32</v>
      </c>
      <c r="H1418" s="532">
        <v>30</v>
      </c>
      <c r="I1418" s="532">
        <v>28</v>
      </c>
      <c r="J1418" s="532">
        <v>26</v>
      </c>
      <c r="K1418" s="532">
        <v>36</v>
      </c>
      <c r="L1418" s="532">
        <v>22</v>
      </c>
      <c r="M1418" s="532">
        <v>21</v>
      </c>
      <c r="N1418" s="435">
        <f t="shared" si="22"/>
        <v>332</v>
      </c>
    </row>
    <row r="1419" spans="1:14" ht="15">
      <c r="A1419" s="23" t="s">
        <v>5373</v>
      </c>
      <c r="B1419" s="532">
        <v>0</v>
      </c>
      <c r="C1419" s="532">
        <v>0</v>
      </c>
      <c r="D1419" s="532">
        <v>0</v>
      </c>
      <c r="E1419" s="532">
        <v>0</v>
      </c>
      <c r="F1419" s="532">
        <v>53</v>
      </c>
      <c r="G1419" s="532">
        <v>54</v>
      </c>
      <c r="H1419" s="532">
        <v>46</v>
      </c>
      <c r="I1419" s="532">
        <v>64</v>
      </c>
      <c r="J1419" s="532">
        <v>43</v>
      </c>
      <c r="K1419" s="532">
        <v>50</v>
      </c>
      <c r="L1419" s="532">
        <v>44</v>
      </c>
      <c r="M1419" s="532">
        <v>42</v>
      </c>
      <c r="N1419" s="435">
        <f t="shared" si="22"/>
        <v>396</v>
      </c>
    </row>
    <row r="1420" spans="1:14" ht="15">
      <c r="A1420" s="23" t="s">
        <v>5374</v>
      </c>
      <c r="B1420" s="532">
        <v>56</v>
      </c>
      <c r="C1420" s="532">
        <v>34</v>
      </c>
      <c r="D1420" s="532">
        <v>56</v>
      </c>
      <c r="E1420" s="532">
        <v>60</v>
      </c>
      <c r="F1420" s="532">
        <v>0</v>
      </c>
      <c r="G1420" s="532">
        <v>0</v>
      </c>
      <c r="H1420" s="532">
        <v>0</v>
      </c>
      <c r="I1420" s="532">
        <v>0</v>
      </c>
      <c r="J1420" s="532">
        <v>0</v>
      </c>
      <c r="K1420" s="532">
        <v>0</v>
      </c>
      <c r="L1420" s="532">
        <v>0</v>
      </c>
      <c r="M1420" s="532">
        <v>0</v>
      </c>
      <c r="N1420" s="435">
        <f t="shared" si="22"/>
        <v>206</v>
      </c>
    </row>
    <row r="1421" spans="1:14" ht="15">
      <c r="A1421" s="23" t="s">
        <v>5375</v>
      </c>
      <c r="B1421" s="532">
        <v>0</v>
      </c>
      <c r="C1421" s="532">
        <v>0</v>
      </c>
      <c r="D1421" s="532">
        <v>0</v>
      </c>
      <c r="E1421" s="532">
        <v>0</v>
      </c>
      <c r="F1421" s="532">
        <v>96</v>
      </c>
      <c r="G1421" s="532">
        <v>96</v>
      </c>
      <c r="H1421" s="532">
        <v>88</v>
      </c>
      <c r="I1421" s="532">
        <v>98</v>
      </c>
      <c r="J1421" s="532">
        <v>44</v>
      </c>
      <c r="K1421" s="532">
        <v>67</v>
      </c>
      <c r="L1421" s="532">
        <v>70</v>
      </c>
      <c r="M1421" s="532">
        <v>56</v>
      </c>
      <c r="N1421" s="435">
        <f t="shared" si="22"/>
        <v>615</v>
      </c>
    </row>
    <row r="1422" spans="1:14" ht="15">
      <c r="A1422" s="23" t="s">
        <v>5376</v>
      </c>
      <c r="B1422" s="532">
        <v>69</v>
      </c>
      <c r="C1422" s="532">
        <v>92</v>
      </c>
      <c r="D1422" s="532">
        <v>93</v>
      </c>
      <c r="E1422" s="532">
        <v>102</v>
      </c>
      <c r="F1422" s="532">
        <v>0</v>
      </c>
      <c r="G1422" s="532">
        <v>0</v>
      </c>
      <c r="H1422" s="532">
        <v>0</v>
      </c>
      <c r="I1422" s="532">
        <v>0</v>
      </c>
      <c r="J1422" s="532">
        <v>0</v>
      </c>
      <c r="K1422" s="532">
        <v>0</v>
      </c>
      <c r="L1422" s="532">
        <v>0</v>
      </c>
      <c r="M1422" s="532">
        <v>0</v>
      </c>
      <c r="N1422" s="435">
        <f t="shared" si="22"/>
        <v>356</v>
      </c>
    </row>
    <row r="1423" spans="1:14" ht="15">
      <c r="A1423" s="23" t="s">
        <v>5377</v>
      </c>
      <c r="B1423" s="532">
        <v>63</v>
      </c>
      <c r="C1423" s="532">
        <v>69</v>
      </c>
      <c r="D1423" s="532">
        <v>59</v>
      </c>
      <c r="E1423" s="532">
        <v>43</v>
      </c>
      <c r="F1423" s="532">
        <v>46</v>
      </c>
      <c r="G1423" s="532">
        <v>89</v>
      </c>
      <c r="H1423" s="532">
        <v>85</v>
      </c>
      <c r="I1423" s="532">
        <v>65</v>
      </c>
      <c r="J1423" s="532">
        <v>38</v>
      </c>
      <c r="K1423" s="532">
        <v>38</v>
      </c>
      <c r="L1423" s="532">
        <v>45</v>
      </c>
      <c r="M1423" s="532">
        <v>49</v>
      </c>
      <c r="N1423" s="435">
        <f t="shared" si="22"/>
        <v>689</v>
      </c>
    </row>
    <row r="1424" spans="1:14" ht="15">
      <c r="A1424" s="23" t="s">
        <v>5378</v>
      </c>
      <c r="B1424" s="532">
        <v>48</v>
      </c>
      <c r="C1424" s="532">
        <v>65</v>
      </c>
      <c r="D1424" s="532">
        <v>62</v>
      </c>
      <c r="E1424" s="532">
        <v>68</v>
      </c>
      <c r="F1424" s="532">
        <v>60</v>
      </c>
      <c r="G1424" s="532">
        <v>75</v>
      </c>
      <c r="H1424" s="532">
        <v>66</v>
      </c>
      <c r="I1424" s="532">
        <v>78</v>
      </c>
      <c r="J1424" s="532">
        <v>35</v>
      </c>
      <c r="K1424" s="532">
        <v>34</v>
      </c>
      <c r="L1424" s="532">
        <v>42</v>
      </c>
      <c r="M1424" s="532">
        <v>38</v>
      </c>
      <c r="N1424" s="435">
        <f t="shared" si="22"/>
        <v>671</v>
      </c>
    </row>
    <row r="1425" spans="1:14" ht="15">
      <c r="A1425" s="23" t="s">
        <v>5379</v>
      </c>
      <c r="B1425" s="532">
        <v>58</v>
      </c>
      <c r="C1425" s="532">
        <v>67</v>
      </c>
      <c r="D1425" s="532">
        <v>71</v>
      </c>
      <c r="E1425" s="532">
        <v>83</v>
      </c>
      <c r="F1425" s="532">
        <v>0</v>
      </c>
      <c r="G1425" s="532">
        <v>0</v>
      </c>
      <c r="H1425" s="532">
        <v>0</v>
      </c>
      <c r="I1425" s="532">
        <v>0</v>
      </c>
      <c r="J1425" s="532">
        <v>0</v>
      </c>
      <c r="K1425" s="532">
        <v>0</v>
      </c>
      <c r="L1425" s="532">
        <v>0</v>
      </c>
      <c r="M1425" s="532">
        <v>0</v>
      </c>
      <c r="N1425" s="435">
        <f t="shared" si="22"/>
        <v>279</v>
      </c>
    </row>
    <row r="1426" spans="1:14" ht="15">
      <c r="A1426" s="23" t="s">
        <v>5380</v>
      </c>
      <c r="B1426" s="532">
        <v>0</v>
      </c>
      <c r="C1426" s="532">
        <v>0</v>
      </c>
      <c r="D1426" s="532">
        <v>0</v>
      </c>
      <c r="E1426" s="532">
        <v>0</v>
      </c>
      <c r="F1426" s="532">
        <v>86</v>
      </c>
      <c r="G1426" s="532">
        <v>87</v>
      </c>
      <c r="H1426" s="532">
        <v>71</v>
      </c>
      <c r="I1426" s="532">
        <v>89</v>
      </c>
      <c r="J1426" s="532">
        <v>55</v>
      </c>
      <c r="K1426" s="532">
        <v>82</v>
      </c>
      <c r="L1426" s="532">
        <v>69</v>
      </c>
      <c r="M1426" s="532">
        <v>75</v>
      </c>
      <c r="N1426" s="435">
        <f t="shared" si="22"/>
        <v>614</v>
      </c>
    </row>
    <row r="1427" spans="1:14" ht="15">
      <c r="A1427" s="23" t="s">
        <v>5469</v>
      </c>
      <c r="B1427" s="532">
        <v>33</v>
      </c>
      <c r="C1427" s="532">
        <v>46</v>
      </c>
      <c r="D1427" s="532">
        <v>38</v>
      </c>
      <c r="E1427" s="532">
        <v>28</v>
      </c>
      <c r="F1427" s="532">
        <v>35</v>
      </c>
      <c r="G1427" s="532">
        <v>40</v>
      </c>
      <c r="H1427" s="532">
        <v>29</v>
      </c>
      <c r="I1427" s="532">
        <v>36</v>
      </c>
      <c r="J1427" s="532">
        <v>30</v>
      </c>
      <c r="K1427" s="532">
        <v>36</v>
      </c>
      <c r="L1427" s="532">
        <v>19</v>
      </c>
      <c r="M1427" s="532">
        <v>28</v>
      </c>
      <c r="N1427" s="435">
        <f t="shared" si="22"/>
        <v>398</v>
      </c>
    </row>
    <row r="1428" spans="1:14" ht="15">
      <c r="A1428" s="23" t="s">
        <v>5381</v>
      </c>
      <c r="B1428" s="532">
        <v>0</v>
      </c>
      <c r="C1428" s="532">
        <v>0</v>
      </c>
      <c r="D1428" s="532">
        <v>0</v>
      </c>
      <c r="E1428" s="532">
        <v>0</v>
      </c>
      <c r="F1428" s="532">
        <v>0</v>
      </c>
      <c r="G1428" s="532">
        <v>0</v>
      </c>
      <c r="H1428" s="532">
        <v>63</v>
      </c>
      <c r="I1428" s="532">
        <v>77</v>
      </c>
      <c r="J1428" s="532">
        <v>90</v>
      </c>
      <c r="K1428" s="532">
        <v>126</v>
      </c>
      <c r="L1428" s="532">
        <v>80</v>
      </c>
      <c r="M1428" s="532">
        <v>128</v>
      </c>
      <c r="N1428" s="435">
        <f t="shared" si="22"/>
        <v>564</v>
      </c>
    </row>
    <row r="1429" spans="1:14" ht="15">
      <c r="A1429" s="23" t="s">
        <v>5382</v>
      </c>
      <c r="B1429" s="532">
        <v>41</v>
      </c>
      <c r="C1429" s="532">
        <v>33</v>
      </c>
      <c r="D1429" s="532">
        <v>34</v>
      </c>
      <c r="E1429" s="532">
        <v>39</v>
      </c>
      <c r="F1429" s="532">
        <v>0</v>
      </c>
      <c r="G1429" s="532">
        <v>0</v>
      </c>
      <c r="H1429" s="532">
        <v>0</v>
      </c>
      <c r="I1429" s="532">
        <v>0</v>
      </c>
      <c r="J1429" s="532">
        <v>0</v>
      </c>
      <c r="K1429" s="532">
        <v>0</v>
      </c>
      <c r="L1429" s="532">
        <v>0</v>
      </c>
      <c r="M1429" s="532">
        <v>0</v>
      </c>
      <c r="N1429" s="435">
        <f t="shared" si="22"/>
        <v>147</v>
      </c>
    </row>
    <row r="1430" spans="1:14" ht="15">
      <c r="A1430" s="23" t="s">
        <v>5383</v>
      </c>
      <c r="B1430" s="532">
        <v>16</v>
      </c>
      <c r="C1430" s="532">
        <v>22</v>
      </c>
      <c r="D1430" s="532">
        <v>20</v>
      </c>
      <c r="E1430" s="532">
        <v>18</v>
      </c>
      <c r="F1430" s="532">
        <v>24</v>
      </c>
      <c r="G1430" s="532">
        <v>26</v>
      </c>
      <c r="H1430" s="532">
        <v>21</v>
      </c>
      <c r="I1430" s="532">
        <v>23</v>
      </c>
      <c r="J1430" s="532">
        <v>31</v>
      </c>
      <c r="K1430" s="532">
        <v>35</v>
      </c>
      <c r="L1430" s="532">
        <v>33</v>
      </c>
      <c r="M1430" s="532">
        <v>24</v>
      </c>
      <c r="N1430" s="435">
        <f t="shared" si="22"/>
        <v>293</v>
      </c>
    </row>
    <row r="1431" spans="1:14" ht="15">
      <c r="A1431" s="23" t="s">
        <v>5384</v>
      </c>
      <c r="B1431" s="532">
        <v>0</v>
      </c>
      <c r="C1431" s="532">
        <v>0</v>
      </c>
      <c r="D1431" s="532">
        <v>0</v>
      </c>
      <c r="E1431" s="532">
        <v>0</v>
      </c>
      <c r="F1431" s="532">
        <v>34</v>
      </c>
      <c r="G1431" s="532">
        <v>56</v>
      </c>
      <c r="H1431" s="532">
        <v>38</v>
      </c>
      <c r="I1431" s="532">
        <v>42</v>
      </c>
      <c r="J1431" s="532">
        <v>38</v>
      </c>
      <c r="K1431" s="532">
        <v>30</v>
      </c>
      <c r="L1431" s="532">
        <v>41</v>
      </c>
      <c r="M1431" s="532">
        <v>46</v>
      </c>
      <c r="N1431" s="435">
        <f t="shared" si="22"/>
        <v>325</v>
      </c>
    </row>
    <row r="1432" spans="1:14" ht="15">
      <c r="A1432" s="23" t="s">
        <v>5385</v>
      </c>
      <c r="B1432" s="532">
        <v>31</v>
      </c>
      <c r="C1432" s="532">
        <v>37</v>
      </c>
      <c r="D1432" s="532">
        <v>26</v>
      </c>
      <c r="E1432" s="532">
        <v>35</v>
      </c>
      <c r="F1432" s="532">
        <v>31</v>
      </c>
      <c r="G1432" s="532">
        <v>41</v>
      </c>
      <c r="H1432" s="532">
        <v>38</v>
      </c>
      <c r="I1432" s="532">
        <v>25</v>
      </c>
      <c r="J1432" s="532">
        <v>24</v>
      </c>
      <c r="K1432" s="532">
        <v>31</v>
      </c>
      <c r="L1432" s="532">
        <v>29</v>
      </c>
      <c r="M1432" s="532">
        <v>44</v>
      </c>
      <c r="N1432" s="435">
        <f t="shared" si="22"/>
        <v>392</v>
      </c>
    </row>
    <row r="1433" spans="1:14" ht="15">
      <c r="A1433" s="23" t="s">
        <v>5386</v>
      </c>
      <c r="B1433" s="532">
        <v>114</v>
      </c>
      <c r="C1433" s="532">
        <v>117</v>
      </c>
      <c r="D1433" s="532">
        <v>101</v>
      </c>
      <c r="E1433" s="532">
        <v>108</v>
      </c>
      <c r="F1433" s="532">
        <v>0</v>
      </c>
      <c r="G1433" s="532">
        <v>0</v>
      </c>
      <c r="H1433" s="532">
        <v>0</v>
      </c>
      <c r="I1433" s="532">
        <v>0</v>
      </c>
      <c r="J1433" s="532">
        <v>0</v>
      </c>
      <c r="K1433" s="532">
        <v>0</v>
      </c>
      <c r="L1433" s="532">
        <v>0</v>
      </c>
      <c r="M1433" s="532">
        <v>0</v>
      </c>
      <c r="N1433" s="435">
        <f t="shared" si="22"/>
        <v>440</v>
      </c>
    </row>
    <row r="1434" spans="1:14" ht="15">
      <c r="A1434" s="23" t="s">
        <v>5387</v>
      </c>
      <c r="B1434" s="532">
        <v>0</v>
      </c>
      <c r="C1434" s="532">
        <v>0</v>
      </c>
      <c r="D1434" s="532">
        <v>0</v>
      </c>
      <c r="E1434" s="532">
        <v>0</v>
      </c>
      <c r="F1434" s="532">
        <v>101</v>
      </c>
      <c r="G1434" s="532">
        <v>118</v>
      </c>
      <c r="H1434" s="532">
        <v>113</v>
      </c>
      <c r="I1434" s="532">
        <v>95</v>
      </c>
      <c r="J1434" s="532">
        <v>107</v>
      </c>
      <c r="K1434" s="532">
        <v>94</v>
      </c>
      <c r="L1434" s="532">
        <v>94</v>
      </c>
      <c r="M1434" s="532">
        <v>106</v>
      </c>
      <c r="N1434" s="435">
        <f t="shared" si="22"/>
        <v>828</v>
      </c>
    </row>
    <row r="1435" spans="1:14" ht="15">
      <c r="A1435" s="23" t="s">
        <v>5388</v>
      </c>
      <c r="B1435" s="532">
        <v>0</v>
      </c>
      <c r="C1435" s="532">
        <v>0</v>
      </c>
      <c r="D1435" s="532">
        <v>0</v>
      </c>
      <c r="E1435" s="532">
        <v>0</v>
      </c>
      <c r="F1435" s="532">
        <v>0</v>
      </c>
      <c r="G1435" s="532">
        <v>0</v>
      </c>
      <c r="H1435" s="532">
        <v>54</v>
      </c>
      <c r="I1435" s="532">
        <v>86</v>
      </c>
      <c r="J1435" s="532">
        <v>46</v>
      </c>
      <c r="K1435" s="532">
        <v>93</v>
      </c>
      <c r="L1435" s="532">
        <v>57</v>
      </c>
      <c r="M1435" s="532">
        <v>66</v>
      </c>
      <c r="N1435" s="435">
        <f t="shared" si="22"/>
        <v>402</v>
      </c>
    </row>
    <row r="1436" spans="1:14" ht="15">
      <c r="A1436" s="23" t="s">
        <v>5389</v>
      </c>
      <c r="B1436" s="532">
        <v>53</v>
      </c>
      <c r="C1436" s="532">
        <v>59</v>
      </c>
      <c r="D1436" s="532">
        <v>54</v>
      </c>
      <c r="E1436" s="532">
        <v>60</v>
      </c>
      <c r="F1436" s="532">
        <v>48</v>
      </c>
      <c r="G1436" s="532">
        <v>61</v>
      </c>
      <c r="H1436" s="532">
        <v>57</v>
      </c>
      <c r="I1436" s="532">
        <v>58</v>
      </c>
      <c r="J1436" s="532">
        <v>50</v>
      </c>
      <c r="K1436" s="532">
        <v>42</v>
      </c>
      <c r="L1436" s="532">
        <v>57</v>
      </c>
      <c r="M1436" s="532">
        <v>59</v>
      </c>
      <c r="N1436" s="435">
        <f t="shared" si="22"/>
        <v>658</v>
      </c>
    </row>
    <row r="1437" spans="1:14" ht="15">
      <c r="A1437" s="23" t="s">
        <v>5390</v>
      </c>
      <c r="B1437" s="532">
        <v>32</v>
      </c>
      <c r="C1437" s="532">
        <v>41</v>
      </c>
      <c r="D1437" s="532">
        <v>40</v>
      </c>
      <c r="E1437" s="532">
        <v>29</v>
      </c>
      <c r="F1437" s="532">
        <v>38</v>
      </c>
      <c r="G1437" s="532">
        <v>37</v>
      </c>
      <c r="H1437" s="532">
        <v>24</v>
      </c>
      <c r="I1437" s="532">
        <v>34</v>
      </c>
      <c r="J1437" s="532">
        <v>27</v>
      </c>
      <c r="K1437" s="532">
        <v>51</v>
      </c>
      <c r="L1437" s="532">
        <v>32</v>
      </c>
      <c r="M1437" s="532">
        <v>21</v>
      </c>
      <c r="N1437" s="435">
        <f t="shared" si="22"/>
        <v>406</v>
      </c>
    </row>
    <row r="1438" spans="1:14" ht="15">
      <c r="A1438" s="23" t="s">
        <v>5391</v>
      </c>
      <c r="B1438" s="532">
        <v>37</v>
      </c>
      <c r="C1438" s="532">
        <v>42</v>
      </c>
      <c r="D1438" s="532">
        <v>28</v>
      </c>
      <c r="E1438" s="532">
        <v>40</v>
      </c>
      <c r="F1438" s="532">
        <v>40</v>
      </c>
      <c r="G1438" s="532">
        <v>47</v>
      </c>
      <c r="H1438" s="532">
        <v>48</v>
      </c>
      <c r="I1438" s="532">
        <v>36</v>
      </c>
      <c r="J1438" s="532">
        <v>33</v>
      </c>
      <c r="K1438" s="532">
        <v>33</v>
      </c>
      <c r="L1438" s="532">
        <v>34</v>
      </c>
      <c r="M1438" s="532">
        <v>34</v>
      </c>
      <c r="N1438" s="435">
        <f t="shared" si="22"/>
        <v>452</v>
      </c>
    </row>
    <row r="1439" spans="1:14" ht="15">
      <c r="A1439" s="23" t="s">
        <v>5392</v>
      </c>
      <c r="B1439" s="532">
        <v>43</v>
      </c>
      <c r="C1439" s="532">
        <v>49</v>
      </c>
      <c r="D1439" s="532">
        <v>53</v>
      </c>
      <c r="E1439" s="532">
        <v>44</v>
      </c>
      <c r="F1439" s="532">
        <v>43</v>
      </c>
      <c r="G1439" s="532">
        <v>45</v>
      </c>
      <c r="H1439" s="532">
        <v>52</v>
      </c>
      <c r="I1439" s="532">
        <v>46</v>
      </c>
      <c r="J1439" s="532">
        <v>45</v>
      </c>
      <c r="K1439" s="532">
        <v>37</v>
      </c>
      <c r="L1439" s="532">
        <v>41</v>
      </c>
      <c r="M1439" s="532">
        <v>33</v>
      </c>
      <c r="N1439" s="435">
        <f t="shared" si="22"/>
        <v>531</v>
      </c>
    </row>
    <row r="1440" spans="1:14" ht="15">
      <c r="A1440" s="23" t="s">
        <v>5393</v>
      </c>
      <c r="B1440" s="532">
        <v>0</v>
      </c>
      <c r="C1440" s="532">
        <v>0</v>
      </c>
      <c r="D1440" s="532">
        <v>0</v>
      </c>
      <c r="E1440" s="532">
        <v>0</v>
      </c>
      <c r="F1440" s="532">
        <v>110</v>
      </c>
      <c r="G1440" s="532">
        <v>126</v>
      </c>
      <c r="H1440" s="532">
        <v>80</v>
      </c>
      <c r="I1440" s="532">
        <v>84</v>
      </c>
      <c r="J1440" s="532">
        <v>100</v>
      </c>
      <c r="K1440" s="532">
        <v>90</v>
      </c>
      <c r="L1440" s="532">
        <v>93</v>
      </c>
      <c r="M1440" s="532">
        <v>112</v>
      </c>
      <c r="N1440" s="435">
        <f t="shared" si="22"/>
        <v>795</v>
      </c>
    </row>
    <row r="1441" spans="1:14" ht="15">
      <c r="A1441" s="23" t="s">
        <v>5394</v>
      </c>
      <c r="B1441" s="532">
        <v>89</v>
      </c>
      <c r="C1441" s="532">
        <v>106</v>
      </c>
      <c r="D1441" s="532">
        <v>118</v>
      </c>
      <c r="E1441" s="532">
        <v>115</v>
      </c>
      <c r="F1441" s="532">
        <v>0</v>
      </c>
      <c r="G1441" s="532">
        <v>0</v>
      </c>
      <c r="H1441" s="532">
        <v>0</v>
      </c>
      <c r="I1441" s="532">
        <v>0</v>
      </c>
      <c r="J1441" s="532">
        <v>0</v>
      </c>
      <c r="K1441" s="532">
        <v>0</v>
      </c>
      <c r="L1441" s="532">
        <v>0</v>
      </c>
      <c r="M1441" s="532">
        <v>0</v>
      </c>
      <c r="N1441" s="435">
        <f t="shared" si="22"/>
        <v>428</v>
      </c>
    </row>
    <row r="1442" spans="1:14" ht="15">
      <c r="A1442" s="23" t="s">
        <v>5395</v>
      </c>
      <c r="B1442" s="532">
        <v>34</v>
      </c>
      <c r="C1442" s="532">
        <v>52</v>
      </c>
      <c r="D1442" s="532">
        <v>31</v>
      </c>
      <c r="E1442" s="532">
        <v>47</v>
      </c>
      <c r="F1442" s="532">
        <v>0</v>
      </c>
      <c r="G1442" s="532">
        <v>0</v>
      </c>
      <c r="H1442" s="532">
        <v>0</v>
      </c>
      <c r="I1442" s="532">
        <v>0</v>
      </c>
      <c r="J1442" s="532">
        <v>0</v>
      </c>
      <c r="K1442" s="532">
        <v>0</v>
      </c>
      <c r="L1442" s="532">
        <v>0</v>
      </c>
      <c r="M1442" s="532">
        <v>0</v>
      </c>
      <c r="N1442" s="435">
        <f t="shared" si="22"/>
        <v>164</v>
      </c>
    </row>
    <row r="1443" spans="1:14" ht="15">
      <c r="A1443" s="23" t="s">
        <v>5396</v>
      </c>
      <c r="B1443" s="532">
        <v>0</v>
      </c>
      <c r="C1443" s="532">
        <v>0</v>
      </c>
      <c r="D1443" s="532">
        <v>0</v>
      </c>
      <c r="E1443" s="532">
        <v>0</v>
      </c>
      <c r="F1443" s="532">
        <v>51</v>
      </c>
      <c r="G1443" s="532">
        <v>42</v>
      </c>
      <c r="H1443" s="532">
        <v>19</v>
      </c>
      <c r="I1443" s="532">
        <v>39</v>
      </c>
      <c r="J1443" s="532">
        <v>25</v>
      </c>
      <c r="K1443" s="532">
        <v>32</v>
      </c>
      <c r="L1443" s="532">
        <v>39</v>
      </c>
      <c r="M1443" s="532">
        <v>39</v>
      </c>
      <c r="N1443" s="435">
        <f t="shared" si="22"/>
        <v>286</v>
      </c>
    </row>
    <row r="1444" spans="1:14" ht="15">
      <c r="A1444" s="23" t="s">
        <v>5397</v>
      </c>
      <c r="B1444" s="532">
        <v>40</v>
      </c>
      <c r="C1444" s="532">
        <v>50</v>
      </c>
      <c r="D1444" s="532">
        <v>34</v>
      </c>
      <c r="E1444" s="532">
        <v>54</v>
      </c>
      <c r="F1444" s="532">
        <v>40</v>
      </c>
      <c r="G1444" s="532">
        <v>40</v>
      </c>
      <c r="H1444" s="532">
        <v>59</v>
      </c>
      <c r="I1444" s="532">
        <v>57</v>
      </c>
      <c r="J1444" s="532">
        <v>34</v>
      </c>
      <c r="K1444" s="532">
        <v>37</v>
      </c>
      <c r="L1444" s="532">
        <v>45</v>
      </c>
      <c r="M1444" s="532">
        <v>47</v>
      </c>
      <c r="N1444" s="435">
        <f t="shared" si="22"/>
        <v>537</v>
      </c>
    </row>
    <row r="1445" spans="1:14" ht="15">
      <c r="A1445" s="23" t="s">
        <v>5398</v>
      </c>
      <c r="B1445" s="532">
        <v>9</v>
      </c>
      <c r="C1445" s="532">
        <v>13</v>
      </c>
      <c r="D1445" s="532">
        <v>11</v>
      </c>
      <c r="E1445" s="532">
        <v>11</v>
      </c>
      <c r="F1445" s="532">
        <v>9</v>
      </c>
      <c r="G1445" s="532">
        <v>13</v>
      </c>
      <c r="H1445" s="532">
        <v>13</v>
      </c>
      <c r="I1445" s="532">
        <v>8</v>
      </c>
      <c r="J1445" s="532">
        <v>8</v>
      </c>
      <c r="K1445" s="532">
        <v>11</v>
      </c>
      <c r="L1445" s="532">
        <v>4</v>
      </c>
      <c r="M1445" s="532">
        <v>3</v>
      </c>
      <c r="N1445" s="435">
        <f t="shared" si="22"/>
        <v>113</v>
      </c>
    </row>
    <row r="1446" spans="1:14" ht="15">
      <c r="A1446" s="23" t="s">
        <v>5399</v>
      </c>
      <c r="B1446" s="532">
        <v>64</v>
      </c>
      <c r="C1446" s="532">
        <v>88</v>
      </c>
      <c r="D1446" s="532">
        <v>70</v>
      </c>
      <c r="E1446" s="532">
        <v>78</v>
      </c>
      <c r="F1446" s="532">
        <v>66</v>
      </c>
      <c r="G1446" s="532">
        <v>64</v>
      </c>
      <c r="H1446" s="532">
        <v>61</v>
      </c>
      <c r="I1446" s="532">
        <v>86</v>
      </c>
      <c r="J1446" s="532">
        <v>62</v>
      </c>
      <c r="K1446" s="532">
        <v>77</v>
      </c>
      <c r="L1446" s="532">
        <v>69</v>
      </c>
      <c r="M1446" s="532">
        <v>70</v>
      </c>
      <c r="N1446" s="435">
        <f t="shared" si="22"/>
        <v>855</v>
      </c>
    </row>
    <row r="1447" spans="1:14" ht="15">
      <c r="A1447" s="23" t="s">
        <v>5400</v>
      </c>
      <c r="B1447" s="532">
        <v>0</v>
      </c>
      <c r="C1447" s="532">
        <v>0</v>
      </c>
      <c r="D1447" s="532">
        <v>0</v>
      </c>
      <c r="E1447" s="532">
        <v>0</v>
      </c>
      <c r="F1447" s="532">
        <v>76</v>
      </c>
      <c r="G1447" s="532">
        <v>77</v>
      </c>
      <c r="H1447" s="532">
        <v>50</v>
      </c>
      <c r="I1447" s="532">
        <v>61</v>
      </c>
      <c r="J1447" s="532">
        <v>55</v>
      </c>
      <c r="K1447" s="532">
        <v>50</v>
      </c>
      <c r="L1447" s="532">
        <v>49</v>
      </c>
      <c r="M1447" s="532">
        <v>67</v>
      </c>
      <c r="N1447" s="435">
        <f t="shared" si="22"/>
        <v>485</v>
      </c>
    </row>
    <row r="1448" spans="1:14" ht="15">
      <c r="A1448" s="23" t="s">
        <v>5401</v>
      </c>
      <c r="B1448" s="532">
        <v>46</v>
      </c>
      <c r="C1448" s="532">
        <v>70</v>
      </c>
      <c r="D1448" s="532">
        <v>56</v>
      </c>
      <c r="E1448" s="532">
        <v>68</v>
      </c>
      <c r="F1448" s="532">
        <v>0</v>
      </c>
      <c r="G1448" s="532">
        <v>0</v>
      </c>
      <c r="H1448" s="532">
        <v>0</v>
      </c>
      <c r="I1448" s="532">
        <v>0</v>
      </c>
      <c r="J1448" s="532">
        <v>0</v>
      </c>
      <c r="K1448" s="532">
        <v>0</v>
      </c>
      <c r="L1448" s="532">
        <v>0</v>
      </c>
      <c r="M1448" s="532">
        <v>0</v>
      </c>
      <c r="N1448" s="435">
        <f t="shared" si="22"/>
        <v>240</v>
      </c>
    </row>
    <row r="1449" spans="1:14" ht="15">
      <c r="A1449" s="23" t="s">
        <v>5402</v>
      </c>
      <c r="B1449" s="532">
        <v>0</v>
      </c>
      <c r="C1449" s="532">
        <v>0</v>
      </c>
      <c r="D1449" s="532">
        <v>0</v>
      </c>
      <c r="E1449" s="532">
        <v>0</v>
      </c>
      <c r="F1449" s="532">
        <v>129</v>
      </c>
      <c r="G1449" s="532">
        <v>135</v>
      </c>
      <c r="H1449" s="532">
        <v>126</v>
      </c>
      <c r="I1449" s="532">
        <v>115</v>
      </c>
      <c r="J1449" s="532">
        <v>135</v>
      </c>
      <c r="K1449" s="532">
        <v>107</v>
      </c>
      <c r="L1449" s="532">
        <v>140</v>
      </c>
      <c r="M1449" s="532">
        <v>119</v>
      </c>
      <c r="N1449" s="435">
        <f t="shared" si="22"/>
        <v>1006</v>
      </c>
    </row>
    <row r="1450" spans="1:14" ht="15">
      <c r="A1450" s="23" t="s">
        <v>5403</v>
      </c>
      <c r="B1450" s="532">
        <v>107</v>
      </c>
      <c r="C1450" s="532">
        <v>122</v>
      </c>
      <c r="D1450" s="532">
        <v>110</v>
      </c>
      <c r="E1450" s="532">
        <v>97</v>
      </c>
      <c r="F1450" s="532">
        <v>0</v>
      </c>
      <c r="G1450" s="532">
        <v>0</v>
      </c>
      <c r="H1450" s="532">
        <v>0</v>
      </c>
      <c r="I1450" s="532">
        <v>0</v>
      </c>
      <c r="J1450" s="532">
        <v>0</v>
      </c>
      <c r="K1450" s="532">
        <v>0</v>
      </c>
      <c r="L1450" s="532">
        <v>0</v>
      </c>
      <c r="M1450" s="532">
        <v>0</v>
      </c>
      <c r="N1450" s="435">
        <f t="shared" si="22"/>
        <v>436</v>
      </c>
    </row>
    <row r="1451" spans="1:14" ht="15">
      <c r="A1451" s="23" t="s">
        <v>5404</v>
      </c>
      <c r="B1451" s="532">
        <v>28</v>
      </c>
      <c r="C1451" s="532">
        <v>38</v>
      </c>
      <c r="D1451" s="532">
        <v>26</v>
      </c>
      <c r="E1451" s="532">
        <v>28</v>
      </c>
      <c r="F1451" s="532">
        <v>0</v>
      </c>
      <c r="G1451" s="532">
        <v>0</v>
      </c>
      <c r="H1451" s="532">
        <v>0</v>
      </c>
      <c r="I1451" s="532">
        <v>0</v>
      </c>
      <c r="J1451" s="532">
        <v>0</v>
      </c>
      <c r="K1451" s="532">
        <v>0</v>
      </c>
      <c r="L1451" s="532">
        <v>0</v>
      </c>
      <c r="M1451" s="532">
        <v>0</v>
      </c>
      <c r="N1451" s="435">
        <f t="shared" si="22"/>
        <v>120</v>
      </c>
    </row>
    <row r="1452" spans="1:14" ht="15">
      <c r="A1452" s="23" t="s">
        <v>5405</v>
      </c>
      <c r="B1452" s="532">
        <v>0</v>
      </c>
      <c r="C1452" s="532">
        <v>0</v>
      </c>
      <c r="D1452" s="532">
        <v>0</v>
      </c>
      <c r="E1452" s="532">
        <v>0</v>
      </c>
      <c r="F1452" s="532">
        <v>0</v>
      </c>
      <c r="G1452" s="532">
        <v>0</v>
      </c>
      <c r="H1452" s="532">
        <v>11</v>
      </c>
      <c r="I1452" s="532">
        <v>25</v>
      </c>
      <c r="J1452" s="532">
        <v>20</v>
      </c>
      <c r="K1452" s="532">
        <v>34</v>
      </c>
      <c r="L1452" s="532">
        <v>19</v>
      </c>
      <c r="M1452" s="532">
        <v>24</v>
      </c>
      <c r="N1452" s="435">
        <f t="shared" si="22"/>
        <v>133</v>
      </c>
    </row>
    <row r="1453" spans="1:14" ht="15">
      <c r="A1453" s="23" t="s">
        <v>5406</v>
      </c>
      <c r="B1453" s="532">
        <v>0</v>
      </c>
      <c r="C1453" s="532">
        <v>0</v>
      </c>
      <c r="D1453" s="532">
        <v>0</v>
      </c>
      <c r="E1453" s="532">
        <v>0</v>
      </c>
      <c r="F1453" s="532">
        <v>0</v>
      </c>
      <c r="G1453" s="532">
        <v>0</v>
      </c>
      <c r="H1453" s="532">
        <v>13</v>
      </c>
      <c r="I1453" s="532">
        <v>26</v>
      </c>
      <c r="J1453" s="532">
        <v>17</v>
      </c>
      <c r="K1453" s="532">
        <v>50</v>
      </c>
      <c r="L1453" s="532">
        <v>21</v>
      </c>
      <c r="M1453" s="532">
        <v>23</v>
      </c>
      <c r="N1453" s="435">
        <f t="shared" si="22"/>
        <v>150</v>
      </c>
    </row>
    <row r="1454" spans="1:14" ht="15">
      <c r="A1454" s="23" t="s">
        <v>5407</v>
      </c>
      <c r="B1454" s="532">
        <v>39</v>
      </c>
      <c r="C1454" s="532">
        <v>39</v>
      </c>
      <c r="D1454" s="532">
        <v>53</v>
      </c>
      <c r="E1454" s="532">
        <v>50</v>
      </c>
      <c r="F1454" s="532">
        <v>37</v>
      </c>
      <c r="G1454" s="532">
        <v>40</v>
      </c>
      <c r="H1454" s="532">
        <v>28</v>
      </c>
      <c r="I1454" s="532">
        <v>36</v>
      </c>
      <c r="J1454" s="532">
        <v>32</v>
      </c>
      <c r="K1454" s="532">
        <v>31</v>
      </c>
      <c r="L1454" s="532">
        <v>28</v>
      </c>
      <c r="M1454" s="532">
        <v>30</v>
      </c>
      <c r="N1454" s="435">
        <f t="shared" si="22"/>
        <v>443</v>
      </c>
    </row>
    <row r="1455" spans="1:14" ht="15">
      <c r="A1455" s="23" t="s">
        <v>5408</v>
      </c>
      <c r="B1455" s="532">
        <v>49</v>
      </c>
      <c r="C1455" s="532">
        <v>55</v>
      </c>
      <c r="D1455" s="532">
        <v>0</v>
      </c>
      <c r="E1455" s="532">
        <v>0</v>
      </c>
      <c r="F1455" s="532">
        <v>0</v>
      </c>
      <c r="G1455" s="532">
        <v>0</v>
      </c>
      <c r="H1455" s="532">
        <v>0</v>
      </c>
      <c r="I1455" s="532">
        <v>0</v>
      </c>
      <c r="J1455" s="532">
        <v>0</v>
      </c>
      <c r="K1455" s="532">
        <v>0</v>
      </c>
      <c r="L1455" s="532">
        <v>0</v>
      </c>
      <c r="M1455" s="532">
        <v>0</v>
      </c>
      <c r="N1455" s="435">
        <f t="shared" si="22"/>
        <v>104</v>
      </c>
    </row>
    <row r="1456" spans="1:14" ht="15">
      <c r="A1456" s="23" t="s">
        <v>5409</v>
      </c>
      <c r="B1456" s="532">
        <v>0</v>
      </c>
      <c r="C1456" s="532">
        <v>0</v>
      </c>
      <c r="D1456" s="532">
        <v>46</v>
      </c>
      <c r="E1456" s="532">
        <v>57</v>
      </c>
      <c r="F1456" s="532">
        <v>50</v>
      </c>
      <c r="G1456" s="532">
        <v>64</v>
      </c>
      <c r="H1456" s="532">
        <v>55</v>
      </c>
      <c r="I1456" s="532">
        <v>45</v>
      </c>
      <c r="J1456" s="532">
        <v>42</v>
      </c>
      <c r="K1456" s="532">
        <v>51</v>
      </c>
      <c r="L1456" s="532">
        <v>48</v>
      </c>
      <c r="M1456" s="532">
        <v>53</v>
      </c>
      <c r="N1456" s="435">
        <f t="shared" si="22"/>
        <v>511</v>
      </c>
    </row>
    <row r="1457" spans="1:14" ht="15">
      <c r="A1457" s="23" t="s">
        <v>5410</v>
      </c>
      <c r="B1457" s="532">
        <v>0</v>
      </c>
      <c r="C1457" s="532">
        <v>0</v>
      </c>
      <c r="D1457" s="532">
        <v>0</v>
      </c>
      <c r="E1457" s="532">
        <v>0</v>
      </c>
      <c r="F1457" s="532">
        <v>97</v>
      </c>
      <c r="G1457" s="532">
        <v>76</v>
      </c>
      <c r="H1457" s="532">
        <v>71</v>
      </c>
      <c r="I1457" s="532">
        <v>85</v>
      </c>
      <c r="J1457" s="532">
        <v>90</v>
      </c>
      <c r="K1457" s="532">
        <v>93</v>
      </c>
      <c r="L1457" s="532">
        <v>73</v>
      </c>
      <c r="M1457" s="532">
        <v>88</v>
      </c>
      <c r="N1457" s="435">
        <f t="shared" si="22"/>
        <v>673</v>
      </c>
    </row>
    <row r="1458" spans="1:14" ht="15">
      <c r="A1458" s="23" t="s">
        <v>5411</v>
      </c>
      <c r="B1458" s="532">
        <v>69</v>
      </c>
      <c r="C1458" s="532">
        <v>91</v>
      </c>
      <c r="D1458" s="532">
        <v>66</v>
      </c>
      <c r="E1458" s="532">
        <v>74</v>
      </c>
      <c r="F1458" s="532">
        <v>0</v>
      </c>
      <c r="G1458" s="532">
        <v>0</v>
      </c>
      <c r="H1458" s="532">
        <v>0</v>
      </c>
      <c r="I1458" s="532">
        <v>0</v>
      </c>
      <c r="J1458" s="532">
        <v>0</v>
      </c>
      <c r="K1458" s="532">
        <v>0</v>
      </c>
      <c r="L1458" s="532">
        <v>0</v>
      </c>
      <c r="M1458" s="532">
        <v>0</v>
      </c>
      <c r="N1458" s="435">
        <f t="shared" si="22"/>
        <v>300</v>
      </c>
    </row>
    <row r="1459" spans="1:14" ht="15">
      <c r="A1459" s="23" t="s">
        <v>5412</v>
      </c>
      <c r="B1459" s="532">
        <v>27</v>
      </c>
      <c r="C1459" s="532">
        <v>28</v>
      </c>
      <c r="D1459" s="532">
        <v>36</v>
      </c>
      <c r="E1459" s="532">
        <v>30</v>
      </c>
      <c r="F1459" s="532">
        <v>31</v>
      </c>
      <c r="G1459" s="532">
        <v>40</v>
      </c>
      <c r="H1459" s="532">
        <v>39</v>
      </c>
      <c r="I1459" s="532">
        <v>25</v>
      </c>
      <c r="J1459" s="532">
        <v>35</v>
      </c>
      <c r="K1459" s="532">
        <v>28</v>
      </c>
      <c r="L1459" s="532">
        <v>27</v>
      </c>
      <c r="M1459" s="532">
        <v>33</v>
      </c>
      <c r="N1459" s="435">
        <f t="shared" si="22"/>
        <v>379</v>
      </c>
    </row>
    <row r="1460" spans="1:14" ht="15">
      <c r="A1460" s="23" t="s">
        <v>5413</v>
      </c>
      <c r="B1460" s="532">
        <v>32</v>
      </c>
      <c r="C1460" s="532">
        <v>40</v>
      </c>
      <c r="D1460" s="532">
        <v>25</v>
      </c>
      <c r="E1460" s="532">
        <v>43</v>
      </c>
      <c r="F1460" s="532">
        <v>35</v>
      </c>
      <c r="G1460" s="532">
        <v>43</v>
      </c>
      <c r="H1460" s="532">
        <v>23</v>
      </c>
      <c r="I1460" s="532">
        <v>30</v>
      </c>
      <c r="J1460" s="532">
        <v>30</v>
      </c>
      <c r="K1460" s="532">
        <v>31</v>
      </c>
      <c r="L1460" s="532">
        <v>31</v>
      </c>
      <c r="M1460" s="532">
        <v>22</v>
      </c>
      <c r="N1460" s="435">
        <f t="shared" si="22"/>
        <v>385</v>
      </c>
    </row>
    <row r="1461" spans="1:14" ht="15">
      <c r="A1461" s="23" t="s">
        <v>5414</v>
      </c>
      <c r="B1461" s="532">
        <v>113</v>
      </c>
      <c r="C1461" s="532">
        <v>100</v>
      </c>
      <c r="D1461" s="532">
        <v>94</v>
      </c>
      <c r="E1461" s="532">
        <v>115</v>
      </c>
      <c r="F1461" s="532">
        <v>0</v>
      </c>
      <c r="G1461" s="532">
        <v>0</v>
      </c>
      <c r="H1461" s="532">
        <v>0</v>
      </c>
      <c r="I1461" s="532">
        <v>0</v>
      </c>
      <c r="J1461" s="532">
        <v>0</v>
      </c>
      <c r="K1461" s="532">
        <v>0</v>
      </c>
      <c r="L1461" s="532">
        <v>0</v>
      </c>
      <c r="M1461" s="532">
        <v>0</v>
      </c>
      <c r="N1461" s="435">
        <f t="shared" si="22"/>
        <v>422</v>
      </c>
    </row>
    <row r="1462" spans="1:14" ht="15">
      <c r="A1462" s="23" t="s">
        <v>5470</v>
      </c>
      <c r="B1462" s="532">
        <v>38</v>
      </c>
      <c r="C1462" s="532">
        <v>52</v>
      </c>
      <c r="D1462" s="532">
        <v>58</v>
      </c>
      <c r="E1462" s="532">
        <v>72</v>
      </c>
      <c r="F1462" s="532">
        <v>63</v>
      </c>
      <c r="G1462" s="532">
        <v>41</v>
      </c>
      <c r="H1462" s="532">
        <v>53</v>
      </c>
      <c r="I1462" s="532">
        <v>56</v>
      </c>
      <c r="J1462" s="532">
        <v>42</v>
      </c>
      <c r="K1462" s="532">
        <v>38</v>
      </c>
      <c r="L1462" s="532">
        <v>22</v>
      </c>
      <c r="M1462" s="532">
        <v>20</v>
      </c>
      <c r="N1462" s="435">
        <f t="shared" si="22"/>
        <v>555</v>
      </c>
    </row>
    <row r="1463" spans="1:14" ht="15">
      <c r="A1463" s="23" t="s">
        <v>10821</v>
      </c>
      <c r="B1463" s="532">
        <v>19</v>
      </c>
      <c r="C1463" s="532">
        <v>6</v>
      </c>
      <c r="D1463" s="532">
        <v>10</v>
      </c>
      <c r="E1463" s="532">
        <v>12</v>
      </c>
      <c r="F1463" s="532">
        <v>0</v>
      </c>
      <c r="G1463" s="532">
        <v>0</v>
      </c>
      <c r="H1463" s="532">
        <v>0</v>
      </c>
      <c r="I1463" s="532">
        <v>0</v>
      </c>
      <c r="J1463" s="532">
        <v>0</v>
      </c>
      <c r="K1463" s="532">
        <v>0</v>
      </c>
      <c r="L1463" s="532">
        <v>0</v>
      </c>
      <c r="M1463" s="532">
        <v>0</v>
      </c>
      <c r="N1463" s="435">
        <f t="shared" si="22"/>
        <v>47</v>
      </c>
    </row>
    <row r="1464" spans="1:14" ht="15">
      <c r="A1464" s="23" t="s">
        <v>5415</v>
      </c>
      <c r="B1464" s="532">
        <v>50</v>
      </c>
      <c r="C1464" s="532">
        <v>52</v>
      </c>
      <c r="D1464" s="532">
        <v>51</v>
      </c>
      <c r="E1464" s="532">
        <v>49</v>
      </c>
      <c r="F1464" s="532">
        <v>0</v>
      </c>
      <c r="G1464" s="532">
        <v>0</v>
      </c>
      <c r="H1464" s="532">
        <v>0</v>
      </c>
      <c r="I1464" s="532">
        <v>0</v>
      </c>
      <c r="J1464" s="532">
        <v>0</v>
      </c>
      <c r="K1464" s="532">
        <v>0</v>
      </c>
      <c r="L1464" s="532">
        <v>0</v>
      </c>
      <c r="M1464" s="532">
        <v>0</v>
      </c>
      <c r="N1464" s="435">
        <f t="shared" si="22"/>
        <v>202</v>
      </c>
    </row>
    <row r="1465" spans="1:14" ht="15">
      <c r="A1465" s="23" t="s">
        <v>5416</v>
      </c>
      <c r="B1465" s="532">
        <v>73</v>
      </c>
      <c r="C1465" s="532">
        <v>62</v>
      </c>
      <c r="D1465" s="532">
        <v>63</v>
      </c>
      <c r="E1465" s="532">
        <v>63</v>
      </c>
      <c r="F1465" s="532">
        <v>53</v>
      </c>
      <c r="G1465" s="532">
        <v>67</v>
      </c>
      <c r="H1465" s="532">
        <v>63</v>
      </c>
      <c r="I1465" s="532">
        <v>65</v>
      </c>
      <c r="J1465" s="532">
        <v>54</v>
      </c>
      <c r="K1465" s="532">
        <v>65</v>
      </c>
      <c r="L1465" s="532">
        <v>63</v>
      </c>
      <c r="M1465" s="532">
        <v>40</v>
      </c>
      <c r="N1465" s="435">
        <f t="shared" si="22"/>
        <v>731</v>
      </c>
    </row>
    <row r="1466" spans="1:14" ht="15">
      <c r="A1466" s="23" t="s">
        <v>5417</v>
      </c>
      <c r="B1466" s="532">
        <v>22</v>
      </c>
      <c r="C1466" s="532">
        <v>26</v>
      </c>
      <c r="D1466" s="532">
        <v>26</v>
      </c>
      <c r="E1466" s="532">
        <v>20</v>
      </c>
      <c r="F1466" s="532">
        <v>48</v>
      </c>
      <c r="G1466" s="532">
        <v>42</v>
      </c>
      <c r="H1466" s="532">
        <v>54</v>
      </c>
      <c r="I1466" s="532">
        <v>45</v>
      </c>
      <c r="J1466" s="532">
        <v>42</v>
      </c>
      <c r="K1466" s="532">
        <v>47</v>
      </c>
      <c r="L1466" s="532">
        <v>51</v>
      </c>
      <c r="M1466" s="532">
        <v>37</v>
      </c>
      <c r="N1466" s="435">
        <f t="shared" si="22"/>
        <v>460</v>
      </c>
    </row>
    <row r="1467" spans="1:14" ht="15">
      <c r="A1467" s="23" t="s">
        <v>5471</v>
      </c>
      <c r="B1467" s="532">
        <v>0</v>
      </c>
      <c r="C1467" s="532">
        <v>0</v>
      </c>
      <c r="D1467" s="532">
        <v>0</v>
      </c>
      <c r="E1467" s="532">
        <v>0</v>
      </c>
      <c r="F1467" s="532">
        <v>18</v>
      </c>
      <c r="G1467" s="532">
        <v>19</v>
      </c>
      <c r="H1467" s="532">
        <v>12</v>
      </c>
      <c r="I1467" s="532">
        <v>17</v>
      </c>
      <c r="J1467" s="532">
        <v>16</v>
      </c>
      <c r="K1467" s="532">
        <v>9</v>
      </c>
      <c r="L1467" s="532">
        <v>11</v>
      </c>
      <c r="M1467" s="532">
        <v>4</v>
      </c>
      <c r="N1467" s="435">
        <f t="shared" si="22"/>
        <v>106</v>
      </c>
    </row>
    <row r="1468" spans="1:14" ht="15">
      <c r="A1468" s="23" t="s">
        <v>5472</v>
      </c>
      <c r="B1468" s="532">
        <v>32</v>
      </c>
      <c r="C1468" s="532">
        <v>18</v>
      </c>
      <c r="D1468" s="532">
        <v>36</v>
      </c>
      <c r="E1468" s="532">
        <v>33</v>
      </c>
      <c r="F1468" s="532">
        <v>47</v>
      </c>
      <c r="G1468" s="532">
        <v>45</v>
      </c>
      <c r="H1468" s="532">
        <v>37</v>
      </c>
      <c r="I1468" s="532">
        <v>22</v>
      </c>
      <c r="J1468" s="532">
        <v>27</v>
      </c>
      <c r="K1468" s="532">
        <v>20</v>
      </c>
      <c r="L1468" s="532">
        <v>26</v>
      </c>
      <c r="M1468" s="532">
        <v>17</v>
      </c>
      <c r="N1468" s="435">
        <f t="shared" si="22"/>
        <v>360</v>
      </c>
    </row>
    <row r="1469" spans="1:14" ht="15">
      <c r="A1469" s="23" t="s">
        <v>5418</v>
      </c>
      <c r="B1469" s="532">
        <v>45</v>
      </c>
      <c r="C1469" s="532">
        <v>48</v>
      </c>
      <c r="D1469" s="532">
        <v>49</v>
      </c>
      <c r="E1469" s="532">
        <v>41</v>
      </c>
      <c r="F1469" s="532">
        <v>0</v>
      </c>
      <c r="G1469" s="532">
        <v>0</v>
      </c>
      <c r="H1469" s="532">
        <v>0</v>
      </c>
      <c r="I1469" s="532">
        <v>0</v>
      </c>
      <c r="J1469" s="532">
        <v>0</v>
      </c>
      <c r="K1469" s="532">
        <v>0</v>
      </c>
      <c r="L1469" s="532">
        <v>0</v>
      </c>
      <c r="M1469" s="532">
        <v>0</v>
      </c>
      <c r="N1469" s="435">
        <f t="shared" si="22"/>
        <v>183</v>
      </c>
    </row>
    <row r="1470" spans="1:14" ht="15">
      <c r="A1470" s="23" t="s">
        <v>5419</v>
      </c>
      <c r="B1470" s="532">
        <v>36</v>
      </c>
      <c r="C1470" s="532">
        <v>43</v>
      </c>
      <c r="D1470" s="532">
        <v>33</v>
      </c>
      <c r="E1470" s="532">
        <v>32</v>
      </c>
      <c r="F1470" s="532">
        <v>0</v>
      </c>
      <c r="G1470" s="532">
        <v>0</v>
      </c>
      <c r="H1470" s="532">
        <v>0</v>
      </c>
      <c r="I1470" s="532">
        <v>0</v>
      </c>
      <c r="J1470" s="532">
        <v>0</v>
      </c>
      <c r="K1470" s="532">
        <v>0</v>
      </c>
      <c r="L1470" s="532">
        <v>0</v>
      </c>
      <c r="M1470" s="532">
        <v>0</v>
      </c>
      <c r="N1470" s="435">
        <f t="shared" si="22"/>
        <v>144</v>
      </c>
    </row>
    <row r="1471" spans="1:14" ht="15">
      <c r="A1471" s="23" t="s">
        <v>5420</v>
      </c>
      <c r="B1471" s="532">
        <v>27</v>
      </c>
      <c r="C1471" s="532">
        <v>32</v>
      </c>
      <c r="D1471" s="532">
        <v>26</v>
      </c>
      <c r="E1471" s="532">
        <v>32</v>
      </c>
      <c r="F1471" s="532">
        <v>34</v>
      </c>
      <c r="G1471" s="532">
        <v>32</v>
      </c>
      <c r="H1471" s="532">
        <v>24</v>
      </c>
      <c r="I1471" s="532">
        <v>35</v>
      </c>
      <c r="J1471" s="532">
        <v>27</v>
      </c>
      <c r="K1471" s="532">
        <v>32</v>
      </c>
      <c r="L1471" s="532">
        <v>33</v>
      </c>
      <c r="M1471" s="532">
        <v>18</v>
      </c>
      <c r="N1471" s="435">
        <f t="shared" si="22"/>
        <v>352</v>
      </c>
    </row>
    <row r="1472" spans="1:14" ht="15">
      <c r="A1472" s="23" t="s">
        <v>5421</v>
      </c>
      <c r="B1472" s="532">
        <v>14</v>
      </c>
      <c r="C1472" s="532">
        <v>8</v>
      </c>
      <c r="D1472" s="532">
        <v>30</v>
      </c>
      <c r="E1472" s="532">
        <v>29</v>
      </c>
      <c r="F1472" s="532">
        <v>34</v>
      </c>
      <c r="G1472" s="532">
        <v>25</v>
      </c>
      <c r="H1472" s="532">
        <v>40</v>
      </c>
      <c r="I1472" s="532">
        <v>28</v>
      </c>
      <c r="J1472" s="532">
        <v>49</v>
      </c>
      <c r="K1472" s="532">
        <v>25</v>
      </c>
      <c r="L1472" s="532">
        <v>27</v>
      </c>
      <c r="M1472" s="532">
        <v>21</v>
      </c>
      <c r="N1472" s="435">
        <f t="shared" si="22"/>
        <v>330</v>
      </c>
    </row>
    <row r="1473" spans="1:14" ht="15">
      <c r="A1473" s="23" t="s">
        <v>5422</v>
      </c>
      <c r="B1473" s="532">
        <v>9</v>
      </c>
      <c r="C1473" s="532">
        <v>4</v>
      </c>
      <c r="D1473" s="532">
        <v>5</v>
      </c>
      <c r="E1473" s="532">
        <v>11</v>
      </c>
      <c r="F1473" s="532">
        <v>19</v>
      </c>
      <c r="G1473" s="532">
        <v>11</v>
      </c>
      <c r="H1473" s="532">
        <v>10</v>
      </c>
      <c r="I1473" s="532">
        <v>10</v>
      </c>
      <c r="J1473" s="532">
        <v>10</v>
      </c>
      <c r="K1473" s="532">
        <v>8</v>
      </c>
      <c r="L1473" s="532">
        <v>6</v>
      </c>
      <c r="M1473" s="532">
        <v>12</v>
      </c>
      <c r="N1473" s="435">
        <f t="shared" si="22"/>
        <v>115</v>
      </c>
    </row>
    <row r="1474" spans="1:14" ht="15">
      <c r="A1474" s="23" t="s">
        <v>5423</v>
      </c>
      <c r="B1474" s="532">
        <v>22</v>
      </c>
      <c r="C1474" s="532">
        <v>21</v>
      </c>
      <c r="D1474" s="532">
        <v>15</v>
      </c>
      <c r="E1474" s="532">
        <v>10</v>
      </c>
      <c r="F1474" s="532">
        <v>0</v>
      </c>
      <c r="G1474" s="532">
        <v>0</v>
      </c>
      <c r="H1474" s="532">
        <v>0</v>
      </c>
      <c r="I1474" s="532">
        <v>0</v>
      </c>
      <c r="J1474" s="532">
        <v>0</v>
      </c>
      <c r="K1474" s="532">
        <v>0</v>
      </c>
      <c r="L1474" s="532">
        <v>0</v>
      </c>
      <c r="M1474" s="532">
        <v>0</v>
      </c>
      <c r="N1474" s="435">
        <f t="shared" si="22"/>
        <v>68</v>
      </c>
    </row>
    <row r="1475" spans="1:14" ht="15">
      <c r="A1475" s="23" t="s">
        <v>5424</v>
      </c>
      <c r="B1475" s="532">
        <v>0</v>
      </c>
      <c r="C1475" s="532">
        <v>135</v>
      </c>
      <c r="D1475" s="532">
        <v>0</v>
      </c>
      <c r="E1475" s="532">
        <v>0</v>
      </c>
      <c r="F1475" s="532">
        <v>0</v>
      </c>
      <c r="G1475" s="532">
        <v>156</v>
      </c>
      <c r="H1475" s="532">
        <v>0</v>
      </c>
      <c r="I1475" s="532">
        <v>102</v>
      </c>
      <c r="J1475" s="532">
        <v>0</v>
      </c>
      <c r="K1475" s="532">
        <v>112</v>
      </c>
      <c r="L1475" s="532">
        <v>0</v>
      </c>
      <c r="M1475" s="532">
        <v>103</v>
      </c>
      <c r="N1475" s="435">
        <f t="shared" si="22"/>
        <v>608</v>
      </c>
    </row>
    <row r="1476" spans="1:14" ht="15">
      <c r="A1476" s="23" t="s">
        <v>5425</v>
      </c>
      <c r="B1476" s="532">
        <v>17</v>
      </c>
      <c r="C1476" s="532">
        <v>19</v>
      </c>
      <c r="D1476" s="532">
        <v>10</v>
      </c>
      <c r="E1476" s="532">
        <v>12</v>
      </c>
      <c r="F1476" s="532">
        <v>0</v>
      </c>
      <c r="G1476" s="532">
        <v>0</v>
      </c>
      <c r="H1476" s="532">
        <v>0</v>
      </c>
      <c r="I1476" s="532">
        <v>0</v>
      </c>
      <c r="J1476" s="532">
        <v>0</v>
      </c>
      <c r="K1476" s="532">
        <v>0</v>
      </c>
      <c r="L1476" s="532">
        <v>0</v>
      </c>
      <c r="M1476" s="532">
        <v>0</v>
      </c>
      <c r="N1476" s="435">
        <f t="shared" si="22"/>
        <v>58</v>
      </c>
    </row>
    <row r="1477" spans="1:14" ht="15">
      <c r="A1477" s="23" t="s">
        <v>5426</v>
      </c>
      <c r="B1477" s="532">
        <v>38</v>
      </c>
      <c r="C1477" s="532">
        <v>34</v>
      </c>
      <c r="D1477" s="532">
        <v>37</v>
      </c>
      <c r="E1477" s="532">
        <v>33</v>
      </c>
      <c r="F1477" s="532">
        <v>43</v>
      </c>
      <c r="G1477" s="532">
        <v>51</v>
      </c>
      <c r="H1477" s="532">
        <v>47</v>
      </c>
      <c r="I1477" s="532">
        <v>66</v>
      </c>
      <c r="J1477" s="532">
        <v>42</v>
      </c>
      <c r="K1477" s="532">
        <v>44</v>
      </c>
      <c r="L1477" s="532">
        <v>50</v>
      </c>
      <c r="M1477" s="532">
        <v>25</v>
      </c>
      <c r="N1477" s="435">
        <f>SUM(B1477:M1477)</f>
        <v>510</v>
      </c>
    </row>
    <row r="1478" spans="1:14" ht="15">
      <c r="A1478" s="23" t="s">
        <v>5427</v>
      </c>
      <c r="B1478" s="532">
        <v>29</v>
      </c>
      <c r="C1478" s="532">
        <v>38</v>
      </c>
      <c r="D1478" s="532">
        <v>33</v>
      </c>
      <c r="E1478" s="532">
        <v>27</v>
      </c>
      <c r="F1478" s="532">
        <v>0</v>
      </c>
      <c r="G1478" s="532">
        <v>0</v>
      </c>
      <c r="H1478" s="532">
        <v>0</v>
      </c>
      <c r="I1478" s="532">
        <v>0</v>
      </c>
      <c r="J1478" s="532">
        <v>0</v>
      </c>
      <c r="K1478" s="532">
        <v>0</v>
      </c>
      <c r="L1478" s="532">
        <v>0</v>
      </c>
      <c r="M1478" s="532">
        <v>0</v>
      </c>
      <c r="N1478" s="435">
        <f>SUM(B1478:M1478)</f>
        <v>127</v>
      </c>
    </row>
  </sheetData>
  <sheetProtection password="CE45" sheet="1" objects="1" scenarios="1" selectLockedCells="1"/>
  <autoFilter ref="A3:N1478"/>
  <mergeCells count="1">
    <mergeCell ref="B1:N1"/>
  </mergeCells>
  <pageMargins left="0.7" right="0.7" top="0.75" bottom="0.75" header="0.3" footer="0.3"/>
  <pageSetup scale="80" fitToHeight="0" orientation="landscape"/>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28"/>
  <sheetViews>
    <sheetView workbookViewId="0">
      <pane xSplit="1" ySplit="3" topLeftCell="B4" activePane="bottomRight" state="frozen"/>
      <selection pane="topRight" activeCell="B1" sqref="B1"/>
      <selection pane="bottomLeft" activeCell="A4" sqref="A4"/>
      <selection pane="bottomRight" activeCell="B5" sqref="B5"/>
    </sheetView>
  </sheetViews>
  <sheetFormatPr baseColWidth="10" defaultColWidth="8.83203125" defaultRowHeight="14" x14ac:dyDescent="0"/>
  <cols>
    <col min="1" max="1" width="1.6640625" style="388" customWidth="1"/>
    <col min="2" max="2" width="22.83203125" style="388" customWidth="1"/>
    <col min="3" max="3" width="19" style="516" customWidth="1"/>
    <col min="4" max="4" width="30.33203125" style="517" customWidth="1"/>
    <col min="5" max="5" width="24.1640625" style="517" customWidth="1"/>
    <col min="6" max="6" width="22.6640625" style="518" customWidth="1"/>
    <col min="7" max="7" width="10.1640625" style="518" customWidth="1"/>
    <col min="8" max="8" width="11.33203125" style="519" customWidth="1"/>
    <col min="9" max="9" width="10.83203125" style="519" customWidth="1"/>
    <col min="10" max="10" width="11.33203125" style="519" customWidth="1"/>
    <col min="11" max="11" width="12.6640625" style="519" customWidth="1"/>
    <col min="12" max="12" width="10.6640625" style="519" customWidth="1"/>
    <col min="13" max="13" width="11.33203125" style="519" customWidth="1"/>
    <col min="14" max="14" width="11.6640625" style="519" customWidth="1"/>
    <col min="15" max="15" width="12.6640625" style="519" customWidth="1"/>
    <col min="16" max="16384" width="8.83203125" style="388"/>
  </cols>
  <sheetData>
    <row r="1" spans="2:16" ht="22" customHeight="1">
      <c r="B1" s="388" t="s">
        <v>15351</v>
      </c>
    </row>
    <row r="2" spans="2:16" ht="18.5" customHeight="1">
      <c r="B2" s="516">
        <v>1</v>
      </c>
      <c r="C2" s="516">
        <v>2</v>
      </c>
      <c r="D2" s="516">
        <v>3</v>
      </c>
      <c r="E2" s="516">
        <v>4</v>
      </c>
      <c r="F2" s="516">
        <v>5</v>
      </c>
      <c r="G2" s="516">
        <v>6</v>
      </c>
      <c r="H2" s="516">
        <v>7</v>
      </c>
      <c r="I2" s="516">
        <v>8</v>
      </c>
      <c r="J2" s="516">
        <v>9</v>
      </c>
      <c r="K2" s="516">
        <v>10</v>
      </c>
      <c r="L2" s="516">
        <v>11</v>
      </c>
      <c r="M2" s="516">
        <v>12</v>
      </c>
      <c r="N2" s="516">
        <v>13</v>
      </c>
      <c r="O2" s="516">
        <v>14</v>
      </c>
    </row>
    <row r="3" spans="2:16" s="54" customFormat="1" ht="73.75" customHeight="1">
      <c r="B3" s="456" t="s">
        <v>12340</v>
      </c>
      <c r="C3" s="456" t="s">
        <v>14</v>
      </c>
      <c r="D3" s="456" t="s">
        <v>10871</v>
      </c>
      <c r="E3" s="456" t="s">
        <v>10872</v>
      </c>
      <c r="F3" s="456" t="s">
        <v>10873</v>
      </c>
      <c r="G3" s="456" t="s">
        <v>10867</v>
      </c>
      <c r="H3" s="437" t="s">
        <v>12331</v>
      </c>
      <c r="I3" s="436" t="s">
        <v>12332</v>
      </c>
      <c r="J3" s="436" t="s">
        <v>12338</v>
      </c>
      <c r="K3" s="436" t="s">
        <v>12334</v>
      </c>
      <c r="L3" s="436" t="s">
        <v>12335</v>
      </c>
      <c r="M3" s="436" t="s">
        <v>12336</v>
      </c>
      <c r="N3" s="515" t="s">
        <v>12337</v>
      </c>
      <c r="O3" s="75" t="s">
        <v>3453</v>
      </c>
      <c r="P3" s="516"/>
    </row>
    <row r="4" spans="2:16">
      <c r="B4" t="s">
        <v>12341</v>
      </c>
      <c r="C4" s="524" t="s">
        <v>16</v>
      </c>
      <c r="D4" s="525" t="s">
        <v>17</v>
      </c>
      <c r="E4" s="525" t="s">
        <v>17</v>
      </c>
      <c r="F4" s="525" t="s">
        <v>1412</v>
      </c>
      <c r="G4" s="525" t="s">
        <v>4065</v>
      </c>
      <c r="H4" s="520" t="s">
        <v>10874</v>
      </c>
      <c r="I4" s="520">
        <v>34</v>
      </c>
      <c r="J4" s="520">
        <v>30</v>
      </c>
      <c r="K4" s="520">
        <v>388</v>
      </c>
      <c r="L4" s="520">
        <v>15</v>
      </c>
      <c r="M4" s="520" t="s">
        <v>10874</v>
      </c>
      <c r="N4" s="520" t="s">
        <v>10874</v>
      </c>
      <c r="O4" s="521">
        <v>476</v>
      </c>
    </row>
    <row r="5" spans="2:16">
      <c r="B5" t="s">
        <v>12342</v>
      </c>
      <c r="C5" s="47" t="s">
        <v>16</v>
      </c>
      <c r="D5" s="29" t="s">
        <v>17</v>
      </c>
      <c r="E5" s="29" t="s">
        <v>17</v>
      </c>
      <c r="F5" s="29" t="s">
        <v>1412</v>
      </c>
      <c r="G5" s="29" t="s">
        <v>4066</v>
      </c>
      <c r="H5" s="522">
        <v>0</v>
      </c>
      <c r="I5" s="522">
        <v>31</v>
      </c>
      <c r="J5" s="522">
        <v>21</v>
      </c>
      <c r="K5" s="522">
        <v>253</v>
      </c>
      <c r="L5" s="522" t="s">
        <v>10874</v>
      </c>
      <c r="M5" s="522" t="s">
        <v>10874</v>
      </c>
      <c r="N5" s="522" t="s">
        <v>10874</v>
      </c>
      <c r="O5" s="523">
        <v>316</v>
      </c>
    </row>
    <row r="6" spans="2:16">
      <c r="B6" t="str">
        <f>C6&amp;F6</f>
        <v>1241500027691 Total</v>
      </c>
      <c r="C6" s="47" t="s">
        <v>16</v>
      </c>
      <c r="D6" s="29" t="s">
        <v>17</v>
      </c>
      <c r="E6" s="29" t="s">
        <v>17</v>
      </c>
      <c r="F6" s="29" t="s">
        <v>10875</v>
      </c>
      <c r="G6" s="526" t="s">
        <v>3453</v>
      </c>
      <c r="H6" s="527" t="s">
        <v>10874</v>
      </c>
      <c r="I6" s="527">
        <v>65</v>
      </c>
      <c r="J6" s="527">
        <v>51</v>
      </c>
      <c r="K6" s="527">
        <v>641</v>
      </c>
      <c r="L6" s="527" t="s">
        <v>10874</v>
      </c>
      <c r="M6" s="527" t="s">
        <v>10874</v>
      </c>
      <c r="N6" s="527" t="s">
        <v>10874</v>
      </c>
      <c r="O6" s="528">
        <v>792</v>
      </c>
    </row>
    <row r="7" spans="2:16">
      <c r="B7" t="s">
        <v>12343</v>
      </c>
      <c r="C7" s="47" t="s">
        <v>19</v>
      </c>
      <c r="D7" s="29" t="s">
        <v>20</v>
      </c>
      <c r="E7" s="29" t="s">
        <v>20</v>
      </c>
      <c r="F7" s="29" t="s">
        <v>3965</v>
      </c>
      <c r="G7" s="29" t="s">
        <v>4065</v>
      </c>
      <c r="H7" s="522">
        <v>0</v>
      </c>
      <c r="I7" s="522">
        <v>15</v>
      </c>
      <c r="J7" s="522" t="s">
        <v>10874</v>
      </c>
      <c r="K7" s="522">
        <v>255</v>
      </c>
      <c r="L7" s="522" t="s">
        <v>10874</v>
      </c>
      <c r="M7" s="522" t="s">
        <v>10874</v>
      </c>
      <c r="N7" s="522">
        <v>0</v>
      </c>
      <c r="O7" s="523">
        <v>281</v>
      </c>
    </row>
    <row r="8" spans="2:16">
      <c r="B8" t="s">
        <v>12344</v>
      </c>
      <c r="C8" s="47" t="s">
        <v>19</v>
      </c>
      <c r="D8" s="29" t="s">
        <v>20</v>
      </c>
      <c r="E8" s="29" t="s">
        <v>20</v>
      </c>
      <c r="F8" s="29" t="s">
        <v>3965</v>
      </c>
      <c r="G8" s="29" t="s">
        <v>4066</v>
      </c>
      <c r="H8" s="522" t="s">
        <v>10874</v>
      </c>
      <c r="I8" s="522">
        <v>13</v>
      </c>
      <c r="J8" s="522" t="s">
        <v>10874</v>
      </c>
      <c r="K8" s="522">
        <v>358</v>
      </c>
      <c r="L8" s="522" t="s">
        <v>10874</v>
      </c>
      <c r="M8" s="522" t="s">
        <v>10874</v>
      </c>
      <c r="N8" s="522">
        <v>0</v>
      </c>
      <c r="O8" s="523">
        <v>380</v>
      </c>
    </row>
    <row r="9" spans="2:16">
      <c r="B9" t="str">
        <f>C9&amp;F9</f>
        <v>1030204075273 Total</v>
      </c>
      <c r="C9" s="47" t="s">
        <v>19</v>
      </c>
      <c r="D9" s="29" t="s">
        <v>20</v>
      </c>
      <c r="E9" s="29" t="s">
        <v>20</v>
      </c>
      <c r="F9" s="29" t="s">
        <v>10876</v>
      </c>
      <c r="G9" s="526" t="s">
        <v>3453</v>
      </c>
      <c r="H9" s="527" t="s">
        <v>10874</v>
      </c>
      <c r="I9" s="527">
        <v>28</v>
      </c>
      <c r="J9" s="527" t="s">
        <v>10874</v>
      </c>
      <c r="K9" s="527">
        <v>613</v>
      </c>
      <c r="L9" s="527" t="s">
        <v>10874</v>
      </c>
      <c r="M9" s="527" t="s">
        <v>10874</v>
      </c>
      <c r="N9" s="527">
        <v>0</v>
      </c>
      <c r="O9" s="528">
        <v>661</v>
      </c>
    </row>
    <row r="10" spans="2:16">
      <c r="B10" t="s">
        <v>12345</v>
      </c>
      <c r="C10" s="47" t="s">
        <v>21</v>
      </c>
      <c r="D10" s="29" t="s">
        <v>22</v>
      </c>
      <c r="E10" s="29" t="s">
        <v>1413</v>
      </c>
      <c r="F10" s="29" t="s">
        <v>1414</v>
      </c>
      <c r="G10" s="29" t="s">
        <v>4065</v>
      </c>
      <c r="H10" s="522">
        <v>0</v>
      </c>
      <c r="I10" s="522" t="s">
        <v>10874</v>
      </c>
      <c r="J10" s="522">
        <v>11</v>
      </c>
      <c r="K10" s="522">
        <v>447</v>
      </c>
      <c r="L10" s="522" t="s">
        <v>10874</v>
      </c>
      <c r="M10" s="522">
        <v>21</v>
      </c>
      <c r="N10" s="522">
        <v>0</v>
      </c>
      <c r="O10" s="523">
        <v>492</v>
      </c>
    </row>
    <row r="11" spans="2:16">
      <c r="B11" t="s">
        <v>12346</v>
      </c>
      <c r="C11" s="47" t="s">
        <v>21</v>
      </c>
      <c r="D11" s="29" t="s">
        <v>22</v>
      </c>
      <c r="E11" s="29" t="s">
        <v>1413</v>
      </c>
      <c r="F11" s="29" t="s">
        <v>1414</v>
      </c>
      <c r="G11" s="29" t="s">
        <v>4066</v>
      </c>
      <c r="H11" s="522">
        <v>0</v>
      </c>
      <c r="I11" s="522" t="s">
        <v>10874</v>
      </c>
      <c r="J11" s="522" t="s">
        <v>10874</v>
      </c>
      <c r="K11" s="522">
        <v>491</v>
      </c>
      <c r="L11" s="522" t="s">
        <v>10874</v>
      </c>
      <c r="M11" s="522">
        <v>28</v>
      </c>
      <c r="N11" s="522">
        <v>0</v>
      </c>
      <c r="O11" s="523">
        <v>542</v>
      </c>
    </row>
    <row r="12" spans="2:16">
      <c r="B12" t="str">
        <f>C12&amp;F12</f>
        <v>1193503035091 Total</v>
      </c>
      <c r="C12" s="47" t="s">
        <v>21</v>
      </c>
      <c r="D12" s="29" t="s">
        <v>22</v>
      </c>
      <c r="E12" s="29" t="s">
        <v>1413</v>
      </c>
      <c r="F12" s="29" t="s">
        <v>10877</v>
      </c>
      <c r="G12" s="526" t="s">
        <v>3453</v>
      </c>
      <c r="H12" s="527">
        <v>0</v>
      </c>
      <c r="I12" s="527" t="s">
        <v>10874</v>
      </c>
      <c r="J12" s="527" t="s">
        <v>10874</v>
      </c>
      <c r="K12" s="527">
        <v>938</v>
      </c>
      <c r="L12" s="527" t="s">
        <v>10874</v>
      </c>
      <c r="M12" s="527">
        <v>49</v>
      </c>
      <c r="N12" s="527">
        <v>0</v>
      </c>
      <c r="O12" s="528">
        <v>1034</v>
      </c>
    </row>
    <row r="13" spans="2:16">
      <c r="B13" t="s">
        <v>12347</v>
      </c>
      <c r="C13" s="47" t="s">
        <v>21</v>
      </c>
      <c r="D13" s="29" t="s">
        <v>22</v>
      </c>
      <c r="E13" s="29" t="s">
        <v>1415</v>
      </c>
      <c r="F13" s="29" t="s">
        <v>1416</v>
      </c>
      <c r="G13" s="29" t="s">
        <v>4065</v>
      </c>
      <c r="H13" s="522" t="s">
        <v>10874</v>
      </c>
      <c r="I13" s="522" t="s">
        <v>10874</v>
      </c>
      <c r="J13" s="522" t="s">
        <v>10874</v>
      </c>
      <c r="K13" s="522">
        <v>232</v>
      </c>
      <c r="L13" s="522" t="s">
        <v>10874</v>
      </c>
      <c r="M13" s="522" t="s">
        <v>10874</v>
      </c>
      <c r="N13" s="522">
        <v>0</v>
      </c>
      <c r="O13" s="523">
        <v>250</v>
      </c>
    </row>
    <row r="14" spans="2:16">
      <c r="B14" t="s">
        <v>12348</v>
      </c>
      <c r="C14" s="47" t="s">
        <v>21</v>
      </c>
      <c r="D14" s="29" t="s">
        <v>22</v>
      </c>
      <c r="E14" s="29" t="s">
        <v>1415</v>
      </c>
      <c r="F14" s="29" t="s">
        <v>1416</v>
      </c>
      <c r="G14" s="29" t="s">
        <v>4066</v>
      </c>
      <c r="H14" s="522" t="s">
        <v>10874</v>
      </c>
      <c r="I14" s="522" t="s">
        <v>10874</v>
      </c>
      <c r="J14" s="522" t="s">
        <v>10874</v>
      </c>
      <c r="K14" s="522">
        <v>251</v>
      </c>
      <c r="L14" s="522" t="s">
        <v>10874</v>
      </c>
      <c r="M14" s="522">
        <v>13</v>
      </c>
      <c r="N14" s="522">
        <v>0</v>
      </c>
      <c r="O14" s="523">
        <v>273</v>
      </c>
    </row>
    <row r="15" spans="2:16">
      <c r="B15" t="str">
        <f>C15&amp;F15</f>
        <v>1193503036839 Total</v>
      </c>
      <c r="C15" s="47" t="s">
        <v>21</v>
      </c>
      <c r="D15" s="29" t="s">
        <v>22</v>
      </c>
      <c r="E15" s="29" t="s">
        <v>1415</v>
      </c>
      <c r="F15" s="29" t="s">
        <v>10878</v>
      </c>
      <c r="G15" s="526" t="s">
        <v>3453</v>
      </c>
      <c r="H15" s="527" t="s">
        <v>10874</v>
      </c>
      <c r="I15" s="527" t="s">
        <v>10874</v>
      </c>
      <c r="J15" s="527" t="s">
        <v>10874</v>
      </c>
      <c r="K15" s="527">
        <v>483</v>
      </c>
      <c r="L15" s="527" t="s">
        <v>10874</v>
      </c>
      <c r="M15" s="527" t="s">
        <v>10874</v>
      </c>
      <c r="N15" s="527">
        <v>0</v>
      </c>
      <c r="O15" s="528">
        <v>523</v>
      </c>
    </row>
    <row r="16" spans="2:16">
      <c r="B16" t="s">
        <v>12351</v>
      </c>
      <c r="C16" s="47" t="s">
        <v>24</v>
      </c>
      <c r="D16" s="29" t="s">
        <v>25</v>
      </c>
      <c r="E16" s="29" t="s">
        <v>1419</v>
      </c>
      <c r="F16" s="29" t="s">
        <v>1420</v>
      </c>
      <c r="G16" s="29" t="s">
        <v>4065</v>
      </c>
      <c r="H16" s="522">
        <v>0</v>
      </c>
      <c r="I16" s="522">
        <v>177</v>
      </c>
      <c r="J16" s="522">
        <v>51</v>
      </c>
      <c r="K16" s="522">
        <v>540</v>
      </c>
      <c r="L16" s="522">
        <v>15</v>
      </c>
      <c r="M16" s="522">
        <v>40</v>
      </c>
      <c r="N16" s="522">
        <v>0</v>
      </c>
      <c r="O16" s="523">
        <v>823</v>
      </c>
    </row>
    <row r="17" spans="2:15">
      <c r="B17" t="s">
        <v>12352</v>
      </c>
      <c r="C17" s="47" t="s">
        <v>24</v>
      </c>
      <c r="D17" s="29" t="s">
        <v>25</v>
      </c>
      <c r="E17" s="29" t="s">
        <v>1419</v>
      </c>
      <c r="F17" s="29" t="s">
        <v>1420</v>
      </c>
      <c r="G17" s="29" t="s">
        <v>4066</v>
      </c>
      <c r="H17" s="522">
        <v>0</v>
      </c>
      <c r="I17" s="522">
        <v>228</v>
      </c>
      <c r="J17" s="522">
        <v>45</v>
      </c>
      <c r="K17" s="522">
        <v>588</v>
      </c>
      <c r="L17" s="522" t="s">
        <v>10874</v>
      </c>
      <c r="M17" s="522">
        <v>39</v>
      </c>
      <c r="N17" s="522" t="s">
        <v>10874</v>
      </c>
      <c r="O17" s="523">
        <v>920</v>
      </c>
    </row>
    <row r="18" spans="2:15">
      <c r="B18" t="str">
        <f>C18&amp;F18</f>
        <v>1234603023241 Total</v>
      </c>
      <c r="C18" s="47" t="s">
        <v>24</v>
      </c>
      <c r="D18" s="29" t="s">
        <v>25</v>
      </c>
      <c r="E18" s="29" t="s">
        <v>1419</v>
      </c>
      <c r="F18" s="29" t="s">
        <v>10880</v>
      </c>
      <c r="G18" s="526" t="s">
        <v>3453</v>
      </c>
      <c r="H18" s="527">
        <v>0</v>
      </c>
      <c r="I18" s="527">
        <v>405</v>
      </c>
      <c r="J18" s="527">
        <v>96</v>
      </c>
      <c r="K18" s="527">
        <v>1128</v>
      </c>
      <c r="L18" s="527" t="s">
        <v>10874</v>
      </c>
      <c r="M18" s="527">
        <v>79</v>
      </c>
      <c r="N18" s="527" t="s">
        <v>10874</v>
      </c>
      <c r="O18" s="528">
        <v>1743</v>
      </c>
    </row>
    <row r="19" spans="2:15">
      <c r="B19" t="s">
        <v>12349</v>
      </c>
      <c r="C19" s="47" t="s">
        <v>24</v>
      </c>
      <c r="D19" s="29" t="s">
        <v>25</v>
      </c>
      <c r="E19" s="29" t="s">
        <v>1417</v>
      </c>
      <c r="F19" s="29" t="s">
        <v>1418</v>
      </c>
      <c r="G19" s="29" t="s">
        <v>4065</v>
      </c>
      <c r="H19" s="522" t="s">
        <v>10874</v>
      </c>
      <c r="I19" s="522">
        <v>164</v>
      </c>
      <c r="J19" s="522">
        <v>54</v>
      </c>
      <c r="K19" s="522">
        <v>531</v>
      </c>
      <c r="L19" s="522" t="s">
        <v>10874</v>
      </c>
      <c r="M19" s="522">
        <v>34</v>
      </c>
      <c r="N19" s="522">
        <v>0</v>
      </c>
      <c r="O19" s="523">
        <v>810</v>
      </c>
    </row>
    <row r="20" spans="2:15">
      <c r="B20" t="s">
        <v>12350</v>
      </c>
      <c r="C20" s="47" t="s">
        <v>24</v>
      </c>
      <c r="D20" s="29" t="s">
        <v>25</v>
      </c>
      <c r="E20" s="29" t="s">
        <v>1417</v>
      </c>
      <c r="F20" s="29" t="s">
        <v>1418</v>
      </c>
      <c r="G20" s="29" t="s">
        <v>4066</v>
      </c>
      <c r="H20" s="522" t="s">
        <v>10874</v>
      </c>
      <c r="I20" s="522">
        <v>183</v>
      </c>
      <c r="J20" s="522">
        <v>65</v>
      </c>
      <c r="K20" s="522">
        <v>608</v>
      </c>
      <c r="L20" s="522">
        <v>21</v>
      </c>
      <c r="M20" s="522">
        <v>39</v>
      </c>
      <c r="N20" s="522" t="s">
        <v>10874</v>
      </c>
      <c r="O20" s="523">
        <v>921</v>
      </c>
    </row>
    <row r="21" spans="2:15">
      <c r="B21" t="str">
        <f>C21&amp;F21</f>
        <v>1234603023242 Total</v>
      </c>
      <c r="C21" s="47" t="s">
        <v>24</v>
      </c>
      <c r="D21" s="29" t="s">
        <v>25</v>
      </c>
      <c r="E21" s="29" t="s">
        <v>1417</v>
      </c>
      <c r="F21" s="29" t="s">
        <v>10879</v>
      </c>
      <c r="G21" s="526" t="s">
        <v>3453</v>
      </c>
      <c r="H21" s="527" t="s">
        <v>10874</v>
      </c>
      <c r="I21" s="527">
        <v>347</v>
      </c>
      <c r="J21" s="527">
        <v>119</v>
      </c>
      <c r="K21" s="527">
        <v>1139</v>
      </c>
      <c r="L21" s="527" t="s">
        <v>10874</v>
      </c>
      <c r="M21" s="527">
        <v>73</v>
      </c>
      <c r="N21" s="527" t="s">
        <v>10874</v>
      </c>
      <c r="O21" s="528">
        <v>1731</v>
      </c>
    </row>
    <row r="22" spans="2:15">
      <c r="B22" t="s">
        <v>12353</v>
      </c>
      <c r="C22" s="47" t="s">
        <v>26</v>
      </c>
      <c r="D22" s="29" t="s">
        <v>27</v>
      </c>
      <c r="E22" s="29" t="s">
        <v>27</v>
      </c>
      <c r="F22" s="29" t="s">
        <v>1422</v>
      </c>
      <c r="G22" s="29" t="s">
        <v>4065</v>
      </c>
      <c r="H22" s="522">
        <v>0</v>
      </c>
      <c r="I22" s="522" t="s">
        <v>10874</v>
      </c>
      <c r="J22" s="522">
        <v>0</v>
      </c>
      <c r="K22" s="522" t="s">
        <v>10874</v>
      </c>
      <c r="L22" s="522">
        <v>0</v>
      </c>
      <c r="M22" s="522">
        <v>0</v>
      </c>
      <c r="N22" s="522">
        <v>0</v>
      </c>
      <c r="O22" s="523">
        <v>49</v>
      </c>
    </row>
    <row r="23" spans="2:15">
      <c r="B23" t="s">
        <v>12354</v>
      </c>
      <c r="C23" s="47" t="s">
        <v>26</v>
      </c>
      <c r="D23" s="29" t="s">
        <v>27</v>
      </c>
      <c r="E23" s="29" t="s">
        <v>27</v>
      </c>
      <c r="F23" s="29" t="s">
        <v>1422</v>
      </c>
      <c r="G23" s="29" t="s">
        <v>4066</v>
      </c>
      <c r="H23" s="522">
        <v>0</v>
      </c>
      <c r="I23" s="522">
        <v>103</v>
      </c>
      <c r="J23" s="522">
        <v>0</v>
      </c>
      <c r="K23" s="522" t="s">
        <v>10874</v>
      </c>
      <c r="L23" s="522" t="s">
        <v>10874</v>
      </c>
      <c r="M23" s="522">
        <v>0</v>
      </c>
      <c r="N23" s="522">
        <v>0</v>
      </c>
      <c r="O23" s="523">
        <v>118</v>
      </c>
    </row>
    <row r="24" spans="2:15">
      <c r="B24" t="str">
        <f>C24&amp;F24</f>
        <v>1020200037846 Total</v>
      </c>
      <c r="C24" s="47" t="s">
        <v>26</v>
      </c>
      <c r="D24" s="29" t="s">
        <v>27</v>
      </c>
      <c r="E24" s="29" t="s">
        <v>27</v>
      </c>
      <c r="F24" s="29" t="s">
        <v>10881</v>
      </c>
      <c r="G24" s="526" t="s">
        <v>3453</v>
      </c>
      <c r="H24" s="527">
        <v>0</v>
      </c>
      <c r="I24" s="527" t="s">
        <v>10874</v>
      </c>
      <c r="J24" s="527">
        <v>0</v>
      </c>
      <c r="K24" s="527" t="s">
        <v>10874</v>
      </c>
      <c r="L24" s="527" t="s">
        <v>10874</v>
      </c>
      <c r="M24" s="527">
        <v>0</v>
      </c>
      <c r="N24" s="527">
        <v>0</v>
      </c>
      <c r="O24" s="528">
        <v>167</v>
      </c>
    </row>
    <row r="25" spans="2:15">
      <c r="B25" t="s">
        <v>12355</v>
      </c>
      <c r="C25" s="47" t="s">
        <v>28</v>
      </c>
      <c r="D25" s="29" t="s">
        <v>29</v>
      </c>
      <c r="E25" s="29" t="s">
        <v>29</v>
      </c>
      <c r="F25" s="29" t="s">
        <v>1423</v>
      </c>
      <c r="G25" s="29" t="s">
        <v>4065</v>
      </c>
      <c r="H25" s="522" t="s">
        <v>10874</v>
      </c>
      <c r="I25" s="522">
        <v>116</v>
      </c>
      <c r="J25" s="522">
        <v>127</v>
      </c>
      <c r="K25" s="522">
        <v>184</v>
      </c>
      <c r="L25" s="522">
        <v>28</v>
      </c>
      <c r="M25" s="522" t="s">
        <v>10874</v>
      </c>
      <c r="N25" s="522">
        <v>0</v>
      </c>
      <c r="O25" s="523">
        <v>458</v>
      </c>
    </row>
    <row r="26" spans="2:15">
      <c r="B26" t="s">
        <v>12356</v>
      </c>
      <c r="C26" s="47" t="s">
        <v>28</v>
      </c>
      <c r="D26" s="29" t="s">
        <v>29</v>
      </c>
      <c r="E26" s="29" t="s">
        <v>29</v>
      </c>
      <c r="F26" s="29" t="s">
        <v>1423</v>
      </c>
      <c r="G26" s="29" t="s">
        <v>4066</v>
      </c>
      <c r="H26" s="522" t="s">
        <v>10874</v>
      </c>
      <c r="I26" s="522">
        <v>123</v>
      </c>
      <c r="J26" s="522">
        <v>133</v>
      </c>
      <c r="K26" s="522">
        <v>147</v>
      </c>
      <c r="L26" s="522" t="s">
        <v>10874</v>
      </c>
      <c r="M26" s="522" t="s">
        <v>10874</v>
      </c>
      <c r="N26" s="522" t="s">
        <v>10874</v>
      </c>
      <c r="O26" s="523">
        <v>427</v>
      </c>
    </row>
    <row r="27" spans="2:15">
      <c r="B27" t="str">
        <f>C27&amp;F27</f>
        <v>1252300017824 Total</v>
      </c>
      <c r="C27" s="47" t="s">
        <v>28</v>
      </c>
      <c r="D27" s="29" t="s">
        <v>29</v>
      </c>
      <c r="E27" s="29" t="s">
        <v>29</v>
      </c>
      <c r="F27" s="29" t="s">
        <v>10882</v>
      </c>
      <c r="G27" s="526" t="s">
        <v>3453</v>
      </c>
      <c r="H27" s="527" t="s">
        <v>10874</v>
      </c>
      <c r="I27" s="527">
        <v>239</v>
      </c>
      <c r="J27" s="527">
        <v>260</v>
      </c>
      <c r="K27" s="527">
        <v>331</v>
      </c>
      <c r="L27" s="527" t="s">
        <v>10874</v>
      </c>
      <c r="M27" s="527" t="s">
        <v>10874</v>
      </c>
      <c r="N27" s="527" t="s">
        <v>10874</v>
      </c>
      <c r="O27" s="528">
        <v>885</v>
      </c>
    </row>
    <row r="28" spans="2:15">
      <c r="B28" t="s">
        <v>12357</v>
      </c>
      <c r="C28" s="47" t="s">
        <v>3946</v>
      </c>
      <c r="D28" s="29" t="s">
        <v>3825</v>
      </c>
      <c r="E28" s="29" t="s">
        <v>3825</v>
      </c>
      <c r="F28" s="29" t="s">
        <v>3826</v>
      </c>
      <c r="G28" s="29" t="s">
        <v>4065</v>
      </c>
      <c r="H28" s="522">
        <v>0</v>
      </c>
      <c r="I28" s="522">
        <v>45</v>
      </c>
      <c r="J28" s="522" t="s">
        <v>10874</v>
      </c>
      <c r="K28" s="522" t="s">
        <v>10874</v>
      </c>
      <c r="L28" s="522" t="s">
        <v>10874</v>
      </c>
      <c r="M28" s="522">
        <v>0</v>
      </c>
      <c r="N28" s="522">
        <v>0</v>
      </c>
      <c r="O28" s="523">
        <v>57</v>
      </c>
    </row>
    <row r="29" spans="2:15">
      <c r="B29" t="s">
        <v>12358</v>
      </c>
      <c r="C29" s="47" t="s">
        <v>3946</v>
      </c>
      <c r="D29" s="29" t="s">
        <v>3825</v>
      </c>
      <c r="E29" s="29" t="s">
        <v>3825</v>
      </c>
      <c r="F29" s="29" t="s">
        <v>3826</v>
      </c>
      <c r="G29" s="29" t="s">
        <v>4066</v>
      </c>
      <c r="H29" s="522">
        <v>0</v>
      </c>
      <c r="I29" s="522">
        <v>45</v>
      </c>
      <c r="J29" s="522" t="s">
        <v>10874</v>
      </c>
      <c r="K29" s="522" t="s">
        <v>10874</v>
      </c>
      <c r="L29" s="522" t="s">
        <v>10874</v>
      </c>
      <c r="M29" s="522">
        <v>0</v>
      </c>
      <c r="N29" s="522">
        <v>0</v>
      </c>
      <c r="O29" s="523">
        <v>53</v>
      </c>
    </row>
    <row r="30" spans="2:15">
      <c r="B30" t="str">
        <f>C30&amp;F30</f>
        <v>1265143688217 Total</v>
      </c>
      <c r="C30" s="47" t="s">
        <v>3946</v>
      </c>
      <c r="D30" s="29" t="s">
        <v>3825</v>
      </c>
      <c r="E30" s="29" t="s">
        <v>3825</v>
      </c>
      <c r="F30" s="29" t="s">
        <v>10883</v>
      </c>
      <c r="G30" s="526" t="s">
        <v>3453</v>
      </c>
      <c r="H30" s="527">
        <v>0</v>
      </c>
      <c r="I30" s="527">
        <v>90</v>
      </c>
      <c r="J30" s="527" t="s">
        <v>10874</v>
      </c>
      <c r="K30" s="527" t="s">
        <v>10874</v>
      </c>
      <c r="L30" s="527" t="s">
        <v>10874</v>
      </c>
      <c r="M30" s="527">
        <v>0</v>
      </c>
      <c r="N30" s="527">
        <v>0</v>
      </c>
      <c r="O30" s="528">
        <v>110</v>
      </c>
    </row>
    <row r="31" spans="2:15">
      <c r="B31" t="s">
        <v>12359</v>
      </c>
      <c r="C31" s="47" t="s">
        <v>30</v>
      </c>
      <c r="D31" s="29" t="s">
        <v>31</v>
      </c>
      <c r="E31" s="29" t="s">
        <v>31</v>
      </c>
      <c r="F31" s="29" t="s">
        <v>1424</v>
      </c>
      <c r="G31" s="29" t="s">
        <v>4065</v>
      </c>
      <c r="H31" s="522">
        <v>0</v>
      </c>
      <c r="I31" s="522">
        <v>35</v>
      </c>
      <c r="J31" s="522">
        <v>0</v>
      </c>
      <c r="K31" s="522">
        <v>0</v>
      </c>
      <c r="L31" s="522" t="s">
        <v>10874</v>
      </c>
      <c r="M31" s="522" t="s">
        <v>10874</v>
      </c>
      <c r="N31" s="522">
        <v>0</v>
      </c>
      <c r="O31" s="523">
        <v>38</v>
      </c>
    </row>
    <row r="32" spans="2:15">
      <c r="B32" t="s">
        <v>12360</v>
      </c>
      <c r="C32" s="47" t="s">
        <v>30</v>
      </c>
      <c r="D32" s="29" t="s">
        <v>31</v>
      </c>
      <c r="E32" s="29" t="s">
        <v>31</v>
      </c>
      <c r="F32" s="29" t="s">
        <v>1424</v>
      </c>
      <c r="G32" s="29" t="s">
        <v>4066</v>
      </c>
      <c r="H32" s="522">
        <v>0</v>
      </c>
      <c r="I32" s="522">
        <v>27</v>
      </c>
      <c r="J32" s="522" t="s">
        <v>10874</v>
      </c>
      <c r="K32" s="522">
        <v>0</v>
      </c>
      <c r="L32" s="522" t="s">
        <v>10874</v>
      </c>
      <c r="M32" s="522" t="s">
        <v>10874</v>
      </c>
      <c r="N32" s="522">
        <v>0</v>
      </c>
      <c r="O32" s="523">
        <v>33</v>
      </c>
    </row>
    <row r="33" spans="2:15">
      <c r="B33" t="str">
        <f>C33&amp;F33</f>
        <v>1265100157825 Total</v>
      </c>
      <c r="C33" s="47" t="s">
        <v>30</v>
      </c>
      <c r="D33" s="29" t="s">
        <v>31</v>
      </c>
      <c r="E33" s="29" t="s">
        <v>31</v>
      </c>
      <c r="F33" s="29" t="s">
        <v>10884</v>
      </c>
      <c r="G33" s="526" t="s">
        <v>3453</v>
      </c>
      <c r="H33" s="527">
        <v>0</v>
      </c>
      <c r="I33" s="527">
        <v>62</v>
      </c>
      <c r="J33" s="527" t="s">
        <v>10874</v>
      </c>
      <c r="K33" s="527">
        <v>0</v>
      </c>
      <c r="L33" s="527" t="s">
        <v>10874</v>
      </c>
      <c r="M33" s="527" t="s">
        <v>10874</v>
      </c>
      <c r="N33" s="527">
        <v>0</v>
      </c>
      <c r="O33" s="528">
        <v>71</v>
      </c>
    </row>
    <row r="34" spans="2:15">
      <c r="B34" t="s">
        <v>12361</v>
      </c>
      <c r="C34" s="47" t="s">
        <v>32</v>
      </c>
      <c r="D34" s="29" t="s">
        <v>33</v>
      </c>
      <c r="E34" s="29" t="s">
        <v>33</v>
      </c>
      <c r="F34" s="29" t="s">
        <v>3966</v>
      </c>
      <c r="G34" s="29" t="s">
        <v>4065</v>
      </c>
      <c r="H34" s="522">
        <v>0</v>
      </c>
      <c r="I34" s="522">
        <v>0</v>
      </c>
      <c r="J34" s="522">
        <v>0</v>
      </c>
      <c r="K34" s="522">
        <v>151</v>
      </c>
      <c r="L34" s="522">
        <v>0</v>
      </c>
      <c r="M34" s="522">
        <v>0</v>
      </c>
      <c r="N34" s="522">
        <v>0</v>
      </c>
      <c r="O34" s="523">
        <v>151</v>
      </c>
    </row>
    <row r="35" spans="2:15">
      <c r="B35" t="s">
        <v>12362</v>
      </c>
      <c r="C35" s="47" t="s">
        <v>32</v>
      </c>
      <c r="D35" s="29" t="s">
        <v>33</v>
      </c>
      <c r="E35" s="29" t="s">
        <v>33</v>
      </c>
      <c r="F35" s="29" t="s">
        <v>3966</v>
      </c>
      <c r="G35" s="29" t="s">
        <v>4066</v>
      </c>
      <c r="H35" s="522">
        <v>0</v>
      </c>
      <c r="I35" s="522" t="s">
        <v>10874</v>
      </c>
      <c r="J35" s="522">
        <v>0</v>
      </c>
      <c r="K35" s="522" t="s">
        <v>10874</v>
      </c>
      <c r="L35" s="522" t="s">
        <v>10874</v>
      </c>
      <c r="M35" s="522">
        <v>0</v>
      </c>
      <c r="N35" s="522">
        <v>0</v>
      </c>
      <c r="O35" s="523">
        <v>307</v>
      </c>
    </row>
    <row r="36" spans="2:15">
      <c r="B36" t="str">
        <f>C36&amp;F36</f>
        <v>1081103076661 Total</v>
      </c>
      <c r="C36" s="47" t="s">
        <v>32</v>
      </c>
      <c r="D36" s="29" t="s">
        <v>33</v>
      </c>
      <c r="E36" s="29" t="s">
        <v>33</v>
      </c>
      <c r="F36" s="29" t="s">
        <v>10885</v>
      </c>
      <c r="G36" s="526" t="s">
        <v>3453</v>
      </c>
      <c r="H36" s="527">
        <v>0</v>
      </c>
      <c r="I36" s="527" t="s">
        <v>10874</v>
      </c>
      <c r="J36" s="527">
        <v>0</v>
      </c>
      <c r="K36" s="527" t="s">
        <v>10874</v>
      </c>
      <c r="L36" s="527" t="s">
        <v>10874</v>
      </c>
      <c r="M36" s="527">
        <v>0</v>
      </c>
      <c r="N36" s="527">
        <v>0</v>
      </c>
      <c r="O36" s="528">
        <v>458</v>
      </c>
    </row>
    <row r="37" spans="2:15">
      <c r="B37" t="s">
        <v>12363</v>
      </c>
      <c r="C37" s="47" t="s">
        <v>35</v>
      </c>
      <c r="D37" s="29" t="s">
        <v>36</v>
      </c>
      <c r="E37" s="29" t="s">
        <v>36</v>
      </c>
      <c r="F37" s="29" t="s">
        <v>1425</v>
      </c>
      <c r="G37" s="29" t="s">
        <v>4065</v>
      </c>
      <c r="H37" s="522" t="s">
        <v>10874</v>
      </c>
      <c r="I37" s="522">
        <v>844</v>
      </c>
      <c r="J37" s="522">
        <v>344</v>
      </c>
      <c r="K37" s="522">
        <v>2088</v>
      </c>
      <c r="L37" s="522">
        <v>55</v>
      </c>
      <c r="M37" s="522">
        <v>37</v>
      </c>
      <c r="N37" s="522" t="s">
        <v>10874</v>
      </c>
      <c r="O37" s="523">
        <v>3397</v>
      </c>
    </row>
    <row r="38" spans="2:15">
      <c r="B38" t="s">
        <v>12364</v>
      </c>
      <c r="C38" s="47" t="s">
        <v>35</v>
      </c>
      <c r="D38" s="29" t="s">
        <v>36</v>
      </c>
      <c r="E38" s="29" t="s">
        <v>36</v>
      </c>
      <c r="F38" s="29" t="s">
        <v>1425</v>
      </c>
      <c r="G38" s="29" t="s">
        <v>4066</v>
      </c>
      <c r="H38" s="522" t="s">
        <v>10874</v>
      </c>
      <c r="I38" s="522">
        <v>710</v>
      </c>
      <c r="J38" s="522">
        <v>246</v>
      </c>
      <c r="K38" s="522">
        <v>1774</v>
      </c>
      <c r="L38" s="522">
        <v>52</v>
      </c>
      <c r="M38" s="522">
        <v>20</v>
      </c>
      <c r="N38" s="522" t="s">
        <v>10874</v>
      </c>
      <c r="O38" s="523">
        <v>2827</v>
      </c>
    </row>
    <row r="39" spans="2:15">
      <c r="B39" t="str">
        <f>C39&amp;F39</f>
        <v>1265100207858 Total</v>
      </c>
      <c r="C39" s="47" t="s">
        <v>35</v>
      </c>
      <c r="D39" s="29" t="s">
        <v>36</v>
      </c>
      <c r="E39" s="29" t="s">
        <v>36</v>
      </c>
      <c r="F39" s="29" t="s">
        <v>10886</v>
      </c>
      <c r="G39" s="526" t="s">
        <v>3453</v>
      </c>
      <c r="H39" s="527">
        <v>37</v>
      </c>
      <c r="I39" s="527">
        <v>1554</v>
      </c>
      <c r="J39" s="527">
        <v>590</v>
      </c>
      <c r="K39" s="527">
        <v>3862</v>
      </c>
      <c r="L39" s="527">
        <v>107</v>
      </c>
      <c r="M39" s="527">
        <v>57</v>
      </c>
      <c r="N39" s="527">
        <v>17</v>
      </c>
      <c r="O39" s="528">
        <v>6224</v>
      </c>
    </row>
    <row r="40" spans="2:15">
      <c r="B40" t="s">
        <v>12365</v>
      </c>
      <c r="C40" s="47" t="s">
        <v>37</v>
      </c>
      <c r="D40" s="29" t="s">
        <v>38</v>
      </c>
      <c r="E40" s="29" t="s">
        <v>1426</v>
      </c>
      <c r="F40" s="29" t="s">
        <v>1427</v>
      </c>
      <c r="G40" s="29" t="s">
        <v>4065</v>
      </c>
      <c r="H40" s="522">
        <v>0</v>
      </c>
      <c r="I40" s="522">
        <v>25</v>
      </c>
      <c r="J40" s="522" t="s">
        <v>10874</v>
      </c>
      <c r="K40" s="522">
        <v>493</v>
      </c>
      <c r="L40" s="522" t="s">
        <v>10874</v>
      </c>
      <c r="M40" s="522" t="s">
        <v>10874</v>
      </c>
      <c r="N40" s="522" t="s">
        <v>10874</v>
      </c>
      <c r="O40" s="523">
        <v>533</v>
      </c>
    </row>
    <row r="41" spans="2:15">
      <c r="B41" t="s">
        <v>12366</v>
      </c>
      <c r="C41" s="47" t="s">
        <v>37</v>
      </c>
      <c r="D41" s="29" t="s">
        <v>38</v>
      </c>
      <c r="E41" s="29" t="s">
        <v>1426</v>
      </c>
      <c r="F41" s="29" t="s">
        <v>1427</v>
      </c>
      <c r="G41" s="29" t="s">
        <v>4066</v>
      </c>
      <c r="H41" s="522">
        <v>0</v>
      </c>
      <c r="I41" s="522">
        <v>24</v>
      </c>
      <c r="J41" s="522" t="s">
        <v>10874</v>
      </c>
      <c r="K41" s="522">
        <v>530</v>
      </c>
      <c r="L41" s="522" t="s">
        <v>10874</v>
      </c>
      <c r="M41" s="522" t="s">
        <v>10874</v>
      </c>
      <c r="N41" s="522">
        <v>0</v>
      </c>
      <c r="O41" s="523">
        <v>564</v>
      </c>
    </row>
    <row r="42" spans="2:15">
      <c r="B42" t="str">
        <f>C42&amp;F42</f>
        <v>1012603036001 Total</v>
      </c>
      <c r="C42" s="47" t="s">
        <v>37</v>
      </c>
      <c r="D42" s="29" t="s">
        <v>38</v>
      </c>
      <c r="E42" s="29" t="s">
        <v>1426</v>
      </c>
      <c r="F42" s="29" t="s">
        <v>10887</v>
      </c>
      <c r="G42" s="526" t="s">
        <v>3453</v>
      </c>
      <c r="H42" s="527">
        <v>0</v>
      </c>
      <c r="I42" s="527">
        <v>49</v>
      </c>
      <c r="J42" s="527" t="s">
        <v>10874</v>
      </c>
      <c r="K42" s="527">
        <v>1023</v>
      </c>
      <c r="L42" s="527">
        <v>13</v>
      </c>
      <c r="M42" s="527" t="s">
        <v>10874</v>
      </c>
      <c r="N42" s="527" t="s">
        <v>10874</v>
      </c>
      <c r="O42" s="528">
        <v>1097</v>
      </c>
    </row>
    <row r="43" spans="2:15">
      <c r="B43" t="s">
        <v>12367</v>
      </c>
      <c r="C43" s="47" t="s">
        <v>37</v>
      </c>
      <c r="D43" s="29" t="s">
        <v>38</v>
      </c>
      <c r="E43" s="29" t="s">
        <v>1428</v>
      </c>
      <c r="F43" s="29" t="s">
        <v>1429</v>
      </c>
      <c r="G43" s="29" t="s">
        <v>4065</v>
      </c>
      <c r="H43" s="522">
        <v>0</v>
      </c>
      <c r="I43" s="522" t="s">
        <v>10874</v>
      </c>
      <c r="J43" s="522" t="s">
        <v>10874</v>
      </c>
      <c r="K43" s="522">
        <v>119</v>
      </c>
      <c r="L43" s="522">
        <v>0</v>
      </c>
      <c r="M43" s="522">
        <v>0</v>
      </c>
      <c r="N43" s="522">
        <v>0</v>
      </c>
      <c r="O43" s="523">
        <v>126</v>
      </c>
    </row>
    <row r="44" spans="2:15">
      <c r="B44" t="s">
        <v>12368</v>
      </c>
      <c r="C44" s="47" t="s">
        <v>37</v>
      </c>
      <c r="D44" s="29" t="s">
        <v>38</v>
      </c>
      <c r="E44" s="29" t="s">
        <v>1428</v>
      </c>
      <c r="F44" s="29" t="s">
        <v>1429</v>
      </c>
      <c r="G44" s="29" t="s">
        <v>4066</v>
      </c>
      <c r="H44" s="522">
        <v>0</v>
      </c>
      <c r="I44" s="522" t="s">
        <v>10874</v>
      </c>
      <c r="J44" s="522">
        <v>0</v>
      </c>
      <c r="K44" s="522">
        <v>137</v>
      </c>
      <c r="L44" s="522" t="s">
        <v>10874</v>
      </c>
      <c r="M44" s="522">
        <v>0</v>
      </c>
      <c r="N44" s="522">
        <v>0</v>
      </c>
      <c r="O44" s="523">
        <v>148</v>
      </c>
    </row>
    <row r="45" spans="2:15">
      <c r="B45" t="str">
        <f>C45&amp;F45</f>
        <v>1012603037607 Total</v>
      </c>
      <c r="C45" s="47" t="s">
        <v>37</v>
      </c>
      <c r="D45" s="29" t="s">
        <v>38</v>
      </c>
      <c r="E45" s="29" t="s">
        <v>1428</v>
      </c>
      <c r="F45" s="29" t="s">
        <v>10888</v>
      </c>
      <c r="G45" s="526" t="s">
        <v>3453</v>
      </c>
      <c r="H45" s="527">
        <v>0</v>
      </c>
      <c r="I45" s="527">
        <v>15</v>
      </c>
      <c r="J45" s="527" t="s">
        <v>10874</v>
      </c>
      <c r="K45" s="527">
        <v>256</v>
      </c>
      <c r="L45" s="527" t="s">
        <v>10874</v>
      </c>
      <c r="M45" s="527">
        <v>0</v>
      </c>
      <c r="N45" s="527">
        <v>0</v>
      </c>
      <c r="O45" s="528">
        <v>274</v>
      </c>
    </row>
    <row r="46" spans="2:15">
      <c r="B46" t="s">
        <v>12369</v>
      </c>
      <c r="C46" s="47" t="s">
        <v>37</v>
      </c>
      <c r="D46" s="29" t="s">
        <v>38</v>
      </c>
      <c r="E46" s="29" t="s">
        <v>1430</v>
      </c>
      <c r="F46" s="29" t="s">
        <v>1431</v>
      </c>
      <c r="G46" s="29" t="s">
        <v>4065</v>
      </c>
      <c r="H46" s="522">
        <v>0</v>
      </c>
      <c r="I46" s="522" t="s">
        <v>10874</v>
      </c>
      <c r="J46" s="522" t="s">
        <v>10874</v>
      </c>
      <c r="K46" s="522">
        <v>127</v>
      </c>
      <c r="L46" s="522" t="s">
        <v>10874</v>
      </c>
      <c r="M46" s="522">
        <v>0</v>
      </c>
      <c r="N46" s="522" t="s">
        <v>10874</v>
      </c>
      <c r="O46" s="523">
        <v>139</v>
      </c>
    </row>
    <row r="47" spans="2:15">
      <c r="B47" t="s">
        <v>12370</v>
      </c>
      <c r="C47" s="47" t="s">
        <v>37</v>
      </c>
      <c r="D47" s="29" t="s">
        <v>38</v>
      </c>
      <c r="E47" s="29" t="s">
        <v>1430</v>
      </c>
      <c r="F47" s="29" t="s">
        <v>1431</v>
      </c>
      <c r="G47" s="29" t="s">
        <v>4066</v>
      </c>
      <c r="H47" s="522">
        <v>0</v>
      </c>
      <c r="I47" s="522" t="s">
        <v>10874</v>
      </c>
      <c r="J47" s="522" t="s">
        <v>10874</v>
      </c>
      <c r="K47" s="522">
        <v>129</v>
      </c>
      <c r="L47" s="522" t="s">
        <v>10874</v>
      </c>
      <c r="M47" s="522">
        <v>0</v>
      </c>
      <c r="N47" s="522">
        <v>0</v>
      </c>
      <c r="O47" s="523">
        <v>136</v>
      </c>
    </row>
    <row r="48" spans="2:15">
      <c r="B48" t="str">
        <f>C48&amp;F48</f>
        <v>1012603037608 Total</v>
      </c>
      <c r="C48" s="47" t="s">
        <v>37</v>
      </c>
      <c r="D48" s="29" t="s">
        <v>38</v>
      </c>
      <c r="E48" s="29" t="s">
        <v>1430</v>
      </c>
      <c r="F48" s="29" t="s">
        <v>10889</v>
      </c>
      <c r="G48" s="526" t="s">
        <v>3453</v>
      </c>
      <c r="H48" s="527">
        <v>0</v>
      </c>
      <c r="I48" s="527" t="s">
        <v>10874</v>
      </c>
      <c r="J48" s="527" t="s">
        <v>10874</v>
      </c>
      <c r="K48" s="527">
        <v>256</v>
      </c>
      <c r="L48" s="527" t="s">
        <v>10874</v>
      </c>
      <c r="M48" s="527">
        <v>0</v>
      </c>
      <c r="N48" s="527" t="s">
        <v>10874</v>
      </c>
      <c r="O48" s="528">
        <v>275</v>
      </c>
    </row>
    <row r="49" spans="2:15">
      <c r="B49" t="s">
        <v>12371</v>
      </c>
      <c r="C49" s="47" t="s">
        <v>39</v>
      </c>
      <c r="D49" s="29" t="s">
        <v>40</v>
      </c>
      <c r="E49" s="29" t="s">
        <v>1432</v>
      </c>
      <c r="F49" s="29" t="s">
        <v>1433</v>
      </c>
      <c r="G49" s="29" t="s">
        <v>4065</v>
      </c>
      <c r="H49" s="522">
        <v>0</v>
      </c>
      <c r="I49" s="522">
        <v>170</v>
      </c>
      <c r="J49" s="522" t="s">
        <v>10874</v>
      </c>
      <c r="K49" s="522">
        <v>30</v>
      </c>
      <c r="L49" s="522" t="s">
        <v>10874</v>
      </c>
      <c r="M49" s="522">
        <v>0</v>
      </c>
      <c r="N49" s="522">
        <v>0</v>
      </c>
      <c r="O49" s="523">
        <v>210</v>
      </c>
    </row>
    <row r="50" spans="2:15">
      <c r="B50" t="s">
        <v>12372</v>
      </c>
      <c r="C50" s="47" t="s">
        <v>39</v>
      </c>
      <c r="D50" s="29" t="s">
        <v>40</v>
      </c>
      <c r="E50" s="29" t="s">
        <v>1432</v>
      </c>
      <c r="F50" s="29" t="s">
        <v>1433</v>
      </c>
      <c r="G50" s="29" t="s">
        <v>4066</v>
      </c>
      <c r="H50" s="522" t="s">
        <v>10874</v>
      </c>
      <c r="I50" s="522">
        <v>190</v>
      </c>
      <c r="J50" s="522" t="s">
        <v>10874</v>
      </c>
      <c r="K50" s="522">
        <v>56</v>
      </c>
      <c r="L50" s="522" t="s">
        <v>10874</v>
      </c>
      <c r="M50" s="522" t="s">
        <v>10874</v>
      </c>
      <c r="N50" s="522">
        <v>0</v>
      </c>
      <c r="O50" s="523">
        <v>252</v>
      </c>
    </row>
    <row r="51" spans="2:15">
      <c r="B51" t="str">
        <f>C51&amp;F51</f>
        <v>1270405038086 Total</v>
      </c>
      <c r="C51" s="47" t="s">
        <v>39</v>
      </c>
      <c r="D51" s="29" t="s">
        <v>40</v>
      </c>
      <c r="E51" s="29" t="s">
        <v>1432</v>
      </c>
      <c r="F51" s="29" t="s">
        <v>10890</v>
      </c>
      <c r="G51" s="526" t="s">
        <v>3453</v>
      </c>
      <c r="H51" s="527" t="s">
        <v>10874</v>
      </c>
      <c r="I51" s="527">
        <v>360</v>
      </c>
      <c r="J51" s="527" t="s">
        <v>10874</v>
      </c>
      <c r="K51" s="527">
        <v>86</v>
      </c>
      <c r="L51" s="527">
        <v>11</v>
      </c>
      <c r="M51" s="527" t="s">
        <v>10874</v>
      </c>
      <c r="N51" s="527">
        <v>0</v>
      </c>
      <c r="O51" s="528">
        <v>462</v>
      </c>
    </row>
    <row r="52" spans="2:15">
      <c r="B52" t="s">
        <v>15254</v>
      </c>
      <c r="C52" s="47" t="s">
        <v>43</v>
      </c>
      <c r="D52" s="29" t="s">
        <v>44</v>
      </c>
      <c r="E52" s="29" t="s">
        <v>15256</v>
      </c>
      <c r="F52" s="29" t="s">
        <v>15255</v>
      </c>
      <c r="G52" s="29" t="s">
        <v>4065</v>
      </c>
      <c r="H52" s="522">
        <v>0</v>
      </c>
      <c r="I52" s="522" t="s">
        <v>10874</v>
      </c>
      <c r="J52" s="522">
        <v>0</v>
      </c>
      <c r="K52" s="522">
        <v>216</v>
      </c>
      <c r="L52" s="522" t="s">
        <v>10874</v>
      </c>
      <c r="M52" s="522">
        <v>0</v>
      </c>
      <c r="N52" s="522">
        <v>0</v>
      </c>
      <c r="O52" s="523">
        <v>222</v>
      </c>
    </row>
    <row r="53" spans="2:15">
      <c r="B53" t="s">
        <v>15257</v>
      </c>
      <c r="C53" s="47" t="s">
        <v>43</v>
      </c>
      <c r="D53" s="29" t="s">
        <v>44</v>
      </c>
      <c r="E53" s="29" t="s">
        <v>15256</v>
      </c>
      <c r="F53" s="29" t="s">
        <v>15255</v>
      </c>
      <c r="G53" s="29" t="s">
        <v>4066</v>
      </c>
      <c r="H53" s="522">
        <v>0</v>
      </c>
      <c r="I53" s="522" t="s">
        <v>10874</v>
      </c>
      <c r="J53" s="522" t="s">
        <v>10874</v>
      </c>
      <c r="K53" s="522">
        <v>209</v>
      </c>
      <c r="L53" s="522" t="s">
        <v>10874</v>
      </c>
      <c r="M53" s="522" t="s">
        <v>10874</v>
      </c>
      <c r="N53" s="522">
        <v>0</v>
      </c>
      <c r="O53" s="523">
        <v>219</v>
      </c>
    </row>
    <row r="54" spans="2:15">
      <c r="B54" t="str">
        <f>C54&amp;F54</f>
        <v>1030206030029 Total</v>
      </c>
      <c r="C54" s="47" t="s">
        <v>43</v>
      </c>
      <c r="D54" s="29" t="s">
        <v>44</v>
      </c>
      <c r="E54" s="29" t="s">
        <v>15256</v>
      </c>
      <c r="F54" s="29" t="s">
        <v>15331</v>
      </c>
      <c r="G54" s="526" t="s">
        <v>3453</v>
      </c>
      <c r="H54" s="527">
        <v>0</v>
      </c>
      <c r="I54" s="527" t="s">
        <v>10874</v>
      </c>
      <c r="J54" s="527" t="s">
        <v>10874</v>
      </c>
      <c r="K54" s="527">
        <v>425</v>
      </c>
      <c r="L54" s="527" t="s">
        <v>10874</v>
      </c>
      <c r="M54" s="527" t="s">
        <v>10874</v>
      </c>
      <c r="N54" s="527">
        <v>0</v>
      </c>
      <c r="O54" s="528">
        <v>441</v>
      </c>
    </row>
    <row r="55" spans="2:15">
      <c r="B55" t="s">
        <v>12373</v>
      </c>
      <c r="C55" s="47" t="s">
        <v>45</v>
      </c>
      <c r="D55" s="29" t="s">
        <v>46</v>
      </c>
      <c r="E55" s="29" t="s">
        <v>1435</v>
      </c>
      <c r="F55" s="29" t="s">
        <v>1436</v>
      </c>
      <c r="G55" s="29" t="s">
        <v>4065</v>
      </c>
      <c r="H55" s="522" t="s">
        <v>10874</v>
      </c>
      <c r="I55" s="522" t="s">
        <v>10874</v>
      </c>
      <c r="J55" s="522" t="s">
        <v>10874</v>
      </c>
      <c r="K55" s="522" t="s">
        <v>10874</v>
      </c>
      <c r="L55" s="522" t="s">
        <v>10874</v>
      </c>
      <c r="M55" s="522" t="s">
        <v>10874</v>
      </c>
      <c r="N55" s="522">
        <v>0</v>
      </c>
      <c r="O55" s="523">
        <v>175</v>
      </c>
    </row>
    <row r="56" spans="2:15">
      <c r="B56" t="s">
        <v>12374</v>
      </c>
      <c r="C56" s="47" t="s">
        <v>45</v>
      </c>
      <c r="D56" s="29" t="s">
        <v>46</v>
      </c>
      <c r="E56" s="29" t="s">
        <v>1435</v>
      </c>
      <c r="F56" s="29" t="s">
        <v>1436</v>
      </c>
      <c r="G56" s="29" t="s">
        <v>4066</v>
      </c>
      <c r="H56" s="522">
        <v>0</v>
      </c>
      <c r="I56" s="522" t="s">
        <v>10874</v>
      </c>
      <c r="J56" s="522">
        <v>0</v>
      </c>
      <c r="K56" s="522">
        <v>151</v>
      </c>
      <c r="L56" s="522" t="s">
        <v>10874</v>
      </c>
      <c r="M56" s="522">
        <v>0</v>
      </c>
      <c r="N56" s="522" t="s">
        <v>10874</v>
      </c>
      <c r="O56" s="523">
        <v>155</v>
      </c>
    </row>
    <row r="57" spans="2:15">
      <c r="B57" t="str">
        <f>C57&amp;F57</f>
        <v>1061603034664 Total</v>
      </c>
      <c r="C57" s="47" t="s">
        <v>45</v>
      </c>
      <c r="D57" s="29" t="s">
        <v>46</v>
      </c>
      <c r="E57" s="29" t="s">
        <v>1435</v>
      </c>
      <c r="F57" s="29" t="s">
        <v>10891</v>
      </c>
      <c r="G57" s="526" t="s">
        <v>3453</v>
      </c>
      <c r="H57" s="527" t="s">
        <v>10874</v>
      </c>
      <c r="I57" s="527" t="s">
        <v>10874</v>
      </c>
      <c r="J57" s="527" t="s">
        <v>10874</v>
      </c>
      <c r="K57" s="527" t="s">
        <v>10874</v>
      </c>
      <c r="L57" s="527" t="s">
        <v>10874</v>
      </c>
      <c r="M57" s="527" t="s">
        <v>10874</v>
      </c>
      <c r="N57" s="527" t="s">
        <v>10874</v>
      </c>
      <c r="O57" s="528">
        <v>330</v>
      </c>
    </row>
    <row r="58" spans="2:15">
      <c r="B58" t="s">
        <v>12377</v>
      </c>
      <c r="C58" s="47" t="s">
        <v>47</v>
      </c>
      <c r="D58" s="29" t="s">
        <v>48</v>
      </c>
      <c r="E58" s="29" t="s">
        <v>1439</v>
      </c>
      <c r="F58" s="29" t="s">
        <v>1440</v>
      </c>
      <c r="G58" s="29" t="s">
        <v>4065</v>
      </c>
      <c r="H58" s="522">
        <v>0</v>
      </c>
      <c r="I58" s="522">
        <v>34</v>
      </c>
      <c r="J58" s="522">
        <v>173</v>
      </c>
      <c r="K58" s="522">
        <v>39</v>
      </c>
      <c r="L58" s="522" t="s">
        <v>10874</v>
      </c>
      <c r="M58" s="522" t="s">
        <v>10874</v>
      </c>
      <c r="N58" s="522">
        <v>0</v>
      </c>
      <c r="O58" s="523">
        <v>250</v>
      </c>
    </row>
    <row r="59" spans="2:15">
      <c r="B59" t="s">
        <v>12378</v>
      </c>
      <c r="C59" s="47" t="s">
        <v>47</v>
      </c>
      <c r="D59" s="29" t="s">
        <v>48</v>
      </c>
      <c r="E59" s="29" t="s">
        <v>1439</v>
      </c>
      <c r="F59" s="29" t="s">
        <v>1440</v>
      </c>
      <c r="G59" s="29" t="s">
        <v>4066</v>
      </c>
      <c r="H59" s="522">
        <v>0</v>
      </c>
      <c r="I59" s="522">
        <v>42</v>
      </c>
      <c r="J59" s="522">
        <v>219</v>
      </c>
      <c r="K59" s="522">
        <v>43</v>
      </c>
      <c r="L59" s="522" t="s">
        <v>10874</v>
      </c>
      <c r="M59" s="522" t="s">
        <v>10874</v>
      </c>
      <c r="N59" s="522">
        <v>0</v>
      </c>
      <c r="O59" s="523">
        <v>307</v>
      </c>
    </row>
    <row r="60" spans="2:15">
      <c r="B60" t="str">
        <f>C60&amp;F60</f>
        <v>1213903022791 Total</v>
      </c>
      <c r="C60" s="47" t="s">
        <v>47</v>
      </c>
      <c r="D60" s="29" t="s">
        <v>48</v>
      </c>
      <c r="E60" s="29" t="s">
        <v>1439</v>
      </c>
      <c r="F60" s="29" t="s">
        <v>10893</v>
      </c>
      <c r="G60" s="526" t="s">
        <v>3453</v>
      </c>
      <c r="H60" s="527">
        <v>0</v>
      </c>
      <c r="I60" s="527">
        <v>76</v>
      </c>
      <c r="J60" s="527">
        <v>392</v>
      </c>
      <c r="K60" s="527">
        <v>82</v>
      </c>
      <c r="L60" s="527" t="s">
        <v>10874</v>
      </c>
      <c r="M60" s="527" t="s">
        <v>10874</v>
      </c>
      <c r="N60" s="527">
        <v>0</v>
      </c>
      <c r="O60" s="528">
        <v>557</v>
      </c>
    </row>
    <row r="61" spans="2:15">
      <c r="B61" t="s">
        <v>12375</v>
      </c>
      <c r="C61" s="47" t="s">
        <v>47</v>
      </c>
      <c r="D61" s="29" t="s">
        <v>48</v>
      </c>
      <c r="E61" s="29" t="s">
        <v>1437</v>
      </c>
      <c r="F61" s="29" t="s">
        <v>1438</v>
      </c>
      <c r="G61" s="29" t="s">
        <v>4065</v>
      </c>
      <c r="H61" s="522">
        <v>0</v>
      </c>
      <c r="I61" s="522">
        <v>58</v>
      </c>
      <c r="J61" s="522">
        <v>187</v>
      </c>
      <c r="K61" s="522">
        <v>21</v>
      </c>
      <c r="L61" s="522" t="s">
        <v>10874</v>
      </c>
      <c r="M61" s="522" t="s">
        <v>10874</v>
      </c>
      <c r="N61" s="522">
        <v>0</v>
      </c>
      <c r="O61" s="523">
        <v>273</v>
      </c>
    </row>
    <row r="62" spans="2:15">
      <c r="B62" t="s">
        <v>12376</v>
      </c>
      <c r="C62" s="47" t="s">
        <v>47</v>
      </c>
      <c r="D62" s="29" t="s">
        <v>48</v>
      </c>
      <c r="E62" s="29" t="s">
        <v>1437</v>
      </c>
      <c r="F62" s="29" t="s">
        <v>1438</v>
      </c>
      <c r="G62" s="29" t="s">
        <v>4066</v>
      </c>
      <c r="H62" s="522" t="s">
        <v>10874</v>
      </c>
      <c r="I62" s="522">
        <v>54</v>
      </c>
      <c r="J62" s="522">
        <v>202</v>
      </c>
      <c r="K62" s="522">
        <v>13</v>
      </c>
      <c r="L62" s="522" t="s">
        <v>10874</v>
      </c>
      <c r="M62" s="522" t="s">
        <v>10874</v>
      </c>
      <c r="N62" s="522">
        <v>0</v>
      </c>
      <c r="O62" s="523">
        <v>276</v>
      </c>
    </row>
    <row r="63" spans="2:15">
      <c r="B63" t="str">
        <f>C63&amp;F63</f>
        <v>1213903022792 Total</v>
      </c>
      <c r="C63" s="47" t="s">
        <v>47</v>
      </c>
      <c r="D63" s="29" t="s">
        <v>48</v>
      </c>
      <c r="E63" s="29" t="s">
        <v>1437</v>
      </c>
      <c r="F63" s="29" t="s">
        <v>10892</v>
      </c>
      <c r="G63" s="526" t="s">
        <v>3453</v>
      </c>
      <c r="H63" s="527" t="s">
        <v>10874</v>
      </c>
      <c r="I63" s="527">
        <v>112</v>
      </c>
      <c r="J63" s="527">
        <v>389</v>
      </c>
      <c r="K63" s="527">
        <v>34</v>
      </c>
      <c r="L63" s="527" t="s">
        <v>10874</v>
      </c>
      <c r="M63" s="527">
        <v>11</v>
      </c>
      <c r="N63" s="527">
        <v>0</v>
      </c>
      <c r="O63" s="528">
        <v>549</v>
      </c>
    </row>
    <row r="64" spans="2:15">
      <c r="B64" t="s">
        <v>12381</v>
      </c>
      <c r="C64" s="47" t="s">
        <v>47</v>
      </c>
      <c r="D64" s="29" t="s">
        <v>48</v>
      </c>
      <c r="E64" s="29" t="s">
        <v>1443</v>
      </c>
      <c r="F64" s="29" t="s">
        <v>1444</v>
      </c>
      <c r="G64" s="29" t="s">
        <v>4065</v>
      </c>
      <c r="H64" s="522" t="s">
        <v>10874</v>
      </c>
      <c r="I64" s="522">
        <v>35</v>
      </c>
      <c r="J64" s="522">
        <v>233</v>
      </c>
      <c r="K64" s="522">
        <v>38</v>
      </c>
      <c r="L64" s="522" t="s">
        <v>10874</v>
      </c>
      <c r="M64" s="522" t="s">
        <v>10874</v>
      </c>
      <c r="N64" s="522">
        <v>0</v>
      </c>
      <c r="O64" s="523">
        <v>314</v>
      </c>
    </row>
    <row r="65" spans="2:15">
      <c r="B65" t="s">
        <v>12382</v>
      </c>
      <c r="C65" s="47" t="s">
        <v>47</v>
      </c>
      <c r="D65" s="29" t="s">
        <v>48</v>
      </c>
      <c r="E65" s="29" t="s">
        <v>1443</v>
      </c>
      <c r="F65" s="29" t="s">
        <v>1444</v>
      </c>
      <c r="G65" s="29" t="s">
        <v>4066</v>
      </c>
      <c r="H65" s="522" t="s">
        <v>10874</v>
      </c>
      <c r="I65" s="522">
        <v>65</v>
      </c>
      <c r="J65" s="522">
        <v>263</v>
      </c>
      <c r="K65" s="522">
        <v>42</v>
      </c>
      <c r="L65" s="522" t="s">
        <v>10874</v>
      </c>
      <c r="M65" s="522" t="s">
        <v>10874</v>
      </c>
      <c r="N65" s="522">
        <v>0</v>
      </c>
      <c r="O65" s="523">
        <v>380</v>
      </c>
    </row>
    <row r="66" spans="2:15">
      <c r="B66" t="str">
        <f>C66&amp;F66</f>
        <v>1213903022793 Total</v>
      </c>
      <c r="C66" s="47" t="s">
        <v>47</v>
      </c>
      <c r="D66" s="29" t="s">
        <v>48</v>
      </c>
      <c r="E66" s="29" t="s">
        <v>1443</v>
      </c>
      <c r="F66" s="29" t="s">
        <v>10895</v>
      </c>
      <c r="G66" s="526" t="s">
        <v>3453</v>
      </c>
      <c r="H66" s="527" t="s">
        <v>10874</v>
      </c>
      <c r="I66" s="527">
        <v>100</v>
      </c>
      <c r="J66" s="527">
        <v>496</v>
      </c>
      <c r="K66" s="527">
        <v>80</v>
      </c>
      <c r="L66" s="527" t="s">
        <v>10874</v>
      </c>
      <c r="M66" s="527" t="s">
        <v>10874</v>
      </c>
      <c r="N66" s="527">
        <v>0</v>
      </c>
      <c r="O66" s="528">
        <v>694</v>
      </c>
    </row>
    <row r="67" spans="2:15">
      <c r="B67" t="s">
        <v>12385</v>
      </c>
      <c r="C67" s="47" t="s">
        <v>47</v>
      </c>
      <c r="D67" s="29" t="s">
        <v>48</v>
      </c>
      <c r="E67" s="29" t="s">
        <v>1447</v>
      </c>
      <c r="F67" s="29" t="s">
        <v>1448</v>
      </c>
      <c r="G67" s="29" t="s">
        <v>4065</v>
      </c>
      <c r="H67" s="522" t="s">
        <v>10874</v>
      </c>
      <c r="I67" s="522">
        <v>250</v>
      </c>
      <c r="J67" s="522">
        <v>771</v>
      </c>
      <c r="K67" s="522">
        <v>128</v>
      </c>
      <c r="L67" s="522" t="s">
        <v>10874</v>
      </c>
      <c r="M67" s="522">
        <v>22</v>
      </c>
      <c r="N67" s="522" t="s">
        <v>10874</v>
      </c>
      <c r="O67" s="523">
        <v>1181</v>
      </c>
    </row>
    <row r="68" spans="2:15">
      <c r="B68" t="s">
        <v>12386</v>
      </c>
      <c r="C68" s="47" t="s">
        <v>47</v>
      </c>
      <c r="D68" s="29" t="s">
        <v>48</v>
      </c>
      <c r="E68" s="29" t="s">
        <v>1447</v>
      </c>
      <c r="F68" s="29" t="s">
        <v>1448</v>
      </c>
      <c r="G68" s="29" t="s">
        <v>4066</v>
      </c>
      <c r="H68" s="522" t="s">
        <v>10874</v>
      </c>
      <c r="I68" s="522">
        <v>248</v>
      </c>
      <c r="J68" s="522">
        <v>883</v>
      </c>
      <c r="K68" s="522">
        <v>189</v>
      </c>
      <c r="L68" s="522" t="s">
        <v>10874</v>
      </c>
      <c r="M68" s="522">
        <v>29</v>
      </c>
      <c r="N68" s="522">
        <v>0</v>
      </c>
      <c r="O68" s="523">
        <v>1355</v>
      </c>
    </row>
    <row r="69" spans="2:15">
      <c r="B69" t="str">
        <f>C69&amp;F69</f>
        <v>1213903022794 Total</v>
      </c>
      <c r="C69" s="47" t="s">
        <v>47</v>
      </c>
      <c r="D69" s="29" t="s">
        <v>48</v>
      </c>
      <c r="E69" s="29" t="s">
        <v>1447</v>
      </c>
      <c r="F69" s="29" t="s">
        <v>10897</v>
      </c>
      <c r="G69" s="526" t="s">
        <v>3453</v>
      </c>
      <c r="H69" s="527" t="s">
        <v>10874</v>
      </c>
      <c r="I69" s="527">
        <v>498</v>
      </c>
      <c r="J69" s="527">
        <v>1654</v>
      </c>
      <c r="K69" s="527">
        <v>317</v>
      </c>
      <c r="L69" s="527" t="s">
        <v>10874</v>
      </c>
      <c r="M69" s="527">
        <v>51</v>
      </c>
      <c r="N69" s="527" t="s">
        <v>10874</v>
      </c>
      <c r="O69" s="528">
        <v>2536</v>
      </c>
    </row>
    <row r="70" spans="2:15">
      <c r="B70" t="s">
        <v>12379</v>
      </c>
      <c r="C70" s="47" t="s">
        <v>47</v>
      </c>
      <c r="D70" s="29" t="s">
        <v>48</v>
      </c>
      <c r="E70" s="29" t="s">
        <v>1441</v>
      </c>
      <c r="F70" s="29" t="s">
        <v>1442</v>
      </c>
      <c r="G70" s="29" t="s">
        <v>4065</v>
      </c>
      <c r="H70" s="522">
        <v>0</v>
      </c>
      <c r="I70" s="522">
        <v>120</v>
      </c>
      <c r="J70" s="522">
        <v>598</v>
      </c>
      <c r="K70" s="522">
        <v>124</v>
      </c>
      <c r="L70" s="522" t="s">
        <v>10874</v>
      </c>
      <c r="M70" s="522" t="s">
        <v>10874</v>
      </c>
      <c r="N70" s="522" t="s">
        <v>10874</v>
      </c>
      <c r="O70" s="523">
        <v>854</v>
      </c>
    </row>
    <row r="71" spans="2:15">
      <c r="B71" t="s">
        <v>12380</v>
      </c>
      <c r="C71" s="47" t="s">
        <v>47</v>
      </c>
      <c r="D71" s="29" t="s">
        <v>48</v>
      </c>
      <c r="E71" s="29" t="s">
        <v>1441</v>
      </c>
      <c r="F71" s="29" t="s">
        <v>1442</v>
      </c>
      <c r="G71" s="29" t="s">
        <v>4066</v>
      </c>
      <c r="H71" s="522">
        <v>0</v>
      </c>
      <c r="I71" s="522">
        <v>135</v>
      </c>
      <c r="J71" s="522">
        <v>583</v>
      </c>
      <c r="K71" s="522">
        <v>159</v>
      </c>
      <c r="L71" s="522" t="s">
        <v>10874</v>
      </c>
      <c r="M71" s="522">
        <v>20</v>
      </c>
      <c r="N71" s="522" t="s">
        <v>10874</v>
      </c>
      <c r="O71" s="523">
        <v>903</v>
      </c>
    </row>
    <row r="72" spans="2:15">
      <c r="B72" t="str">
        <f>C72&amp;F72</f>
        <v>1213903022795 Total</v>
      </c>
      <c r="C72" s="47" t="s">
        <v>47</v>
      </c>
      <c r="D72" s="29" t="s">
        <v>48</v>
      </c>
      <c r="E72" s="29" t="s">
        <v>1441</v>
      </c>
      <c r="F72" s="29" t="s">
        <v>10894</v>
      </c>
      <c r="G72" s="526" t="s">
        <v>3453</v>
      </c>
      <c r="H72" s="527">
        <v>0</v>
      </c>
      <c r="I72" s="527">
        <v>255</v>
      </c>
      <c r="J72" s="527">
        <v>1181</v>
      </c>
      <c r="K72" s="527">
        <v>283</v>
      </c>
      <c r="L72" s="527" t="s">
        <v>10874</v>
      </c>
      <c r="M72" s="527" t="s">
        <v>10874</v>
      </c>
      <c r="N72" s="527" t="s">
        <v>10874</v>
      </c>
      <c r="O72" s="528">
        <v>1757</v>
      </c>
    </row>
    <row r="73" spans="2:15">
      <c r="B73" t="s">
        <v>12383</v>
      </c>
      <c r="C73" s="47" t="s">
        <v>47</v>
      </c>
      <c r="D73" s="29" t="s">
        <v>48</v>
      </c>
      <c r="E73" s="29" t="s">
        <v>1445</v>
      </c>
      <c r="F73" s="29" t="s">
        <v>1446</v>
      </c>
      <c r="G73" s="29" t="s">
        <v>4065</v>
      </c>
      <c r="H73" s="522">
        <v>0</v>
      </c>
      <c r="I73" s="522">
        <v>46</v>
      </c>
      <c r="J73" s="522">
        <v>171</v>
      </c>
      <c r="K73" s="522" t="s">
        <v>10874</v>
      </c>
      <c r="L73" s="522">
        <v>0</v>
      </c>
      <c r="M73" s="522" t="s">
        <v>10874</v>
      </c>
      <c r="N73" s="522">
        <v>0</v>
      </c>
      <c r="O73" s="523">
        <v>258</v>
      </c>
    </row>
    <row r="74" spans="2:15">
      <c r="B74" t="s">
        <v>12384</v>
      </c>
      <c r="C74" s="47" t="s">
        <v>47</v>
      </c>
      <c r="D74" s="29" t="s">
        <v>48</v>
      </c>
      <c r="E74" s="29" t="s">
        <v>1445</v>
      </c>
      <c r="F74" s="29" t="s">
        <v>1446</v>
      </c>
      <c r="G74" s="29" t="s">
        <v>4066</v>
      </c>
      <c r="H74" s="522">
        <v>0</v>
      </c>
      <c r="I74" s="522">
        <v>54</v>
      </c>
      <c r="J74" s="522">
        <v>232</v>
      </c>
      <c r="K74" s="522">
        <v>52</v>
      </c>
      <c r="L74" s="522" t="s">
        <v>10874</v>
      </c>
      <c r="M74" s="522" t="s">
        <v>10874</v>
      </c>
      <c r="N74" s="522">
        <v>0</v>
      </c>
      <c r="O74" s="523">
        <v>342</v>
      </c>
    </row>
    <row r="75" spans="2:15">
      <c r="B75" t="str">
        <f>C75&amp;F75</f>
        <v>1213903024929 Total</v>
      </c>
      <c r="C75" s="47" t="s">
        <v>47</v>
      </c>
      <c r="D75" s="29" t="s">
        <v>48</v>
      </c>
      <c r="E75" s="29" t="s">
        <v>1445</v>
      </c>
      <c r="F75" s="29" t="s">
        <v>10896</v>
      </c>
      <c r="G75" s="526" t="s">
        <v>3453</v>
      </c>
      <c r="H75" s="527">
        <v>0</v>
      </c>
      <c r="I75" s="527">
        <v>100</v>
      </c>
      <c r="J75" s="527">
        <v>403</v>
      </c>
      <c r="K75" s="527" t="s">
        <v>10874</v>
      </c>
      <c r="L75" s="527" t="s">
        <v>10874</v>
      </c>
      <c r="M75" s="527" t="s">
        <v>10874</v>
      </c>
      <c r="N75" s="527">
        <v>0</v>
      </c>
      <c r="O75" s="528">
        <v>600</v>
      </c>
    </row>
    <row r="76" spans="2:15">
      <c r="B76" t="s">
        <v>12387</v>
      </c>
      <c r="C76" s="47" t="s">
        <v>49</v>
      </c>
      <c r="D76" s="29" t="s">
        <v>50</v>
      </c>
      <c r="E76" s="29" t="s">
        <v>50</v>
      </c>
      <c r="F76" s="29" t="s">
        <v>1449</v>
      </c>
      <c r="G76" s="29" t="s">
        <v>4065</v>
      </c>
      <c r="H76" s="522">
        <v>0</v>
      </c>
      <c r="I76" s="522">
        <v>42</v>
      </c>
      <c r="J76" s="522" t="s">
        <v>10874</v>
      </c>
      <c r="K76" s="522">
        <v>0</v>
      </c>
      <c r="L76" s="522">
        <v>0</v>
      </c>
      <c r="M76" s="522" t="s">
        <v>10874</v>
      </c>
      <c r="N76" s="522">
        <v>0</v>
      </c>
      <c r="O76" s="523">
        <v>45</v>
      </c>
    </row>
    <row r="77" spans="2:15">
      <c r="B77" t="s">
        <v>12388</v>
      </c>
      <c r="C77" s="47" t="s">
        <v>49</v>
      </c>
      <c r="D77" s="29" t="s">
        <v>50</v>
      </c>
      <c r="E77" s="29" t="s">
        <v>50</v>
      </c>
      <c r="F77" s="29" t="s">
        <v>1449</v>
      </c>
      <c r="G77" s="29" t="s">
        <v>4066</v>
      </c>
      <c r="H77" s="522">
        <v>0</v>
      </c>
      <c r="I77" s="522" t="s">
        <v>10874</v>
      </c>
      <c r="J77" s="522" t="s">
        <v>10874</v>
      </c>
      <c r="K77" s="522">
        <v>0</v>
      </c>
      <c r="L77" s="522">
        <v>0</v>
      </c>
      <c r="M77" s="522">
        <v>0</v>
      </c>
      <c r="N77" s="522">
        <v>0</v>
      </c>
      <c r="O77" s="523">
        <v>43</v>
      </c>
    </row>
    <row r="78" spans="2:15">
      <c r="B78" t="str">
        <f>C78&amp;F78</f>
        <v>1265129907543 Total</v>
      </c>
      <c r="C78" s="47" t="s">
        <v>49</v>
      </c>
      <c r="D78" s="29" t="s">
        <v>50</v>
      </c>
      <c r="E78" s="29" t="s">
        <v>50</v>
      </c>
      <c r="F78" s="29" t="s">
        <v>10898</v>
      </c>
      <c r="G78" s="526" t="s">
        <v>3453</v>
      </c>
      <c r="H78" s="527">
        <v>0</v>
      </c>
      <c r="I78" s="527" t="s">
        <v>10874</v>
      </c>
      <c r="J78" s="527" t="s">
        <v>10874</v>
      </c>
      <c r="K78" s="527">
        <v>0</v>
      </c>
      <c r="L78" s="527">
        <v>0</v>
      </c>
      <c r="M78" s="527" t="s">
        <v>10874</v>
      </c>
      <c r="N78" s="527">
        <v>0</v>
      </c>
      <c r="O78" s="528">
        <v>88</v>
      </c>
    </row>
    <row r="79" spans="2:15">
      <c r="B79" t="s">
        <v>12389</v>
      </c>
      <c r="C79" s="47" t="s">
        <v>51</v>
      </c>
      <c r="D79" s="29" t="s">
        <v>52</v>
      </c>
      <c r="E79" s="29" t="s">
        <v>1450</v>
      </c>
      <c r="F79" s="29" t="s">
        <v>1451</v>
      </c>
      <c r="G79" s="29" t="s">
        <v>4065</v>
      </c>
      <c r="H79" s="522" t="s">
        <v>10874</v>
      </c>
      <c r="I79" s="522">
        <v>58</v>
      </c>
      <c r="J79" s="522" t="s">
        <v>10874</v>
      </c>
      <c r="K79" s="522">
        <v>782</v>
      </c>
      <c r="L79" s="522">
        <v>0</v>
      </c>
      <c r="M79" s="522" t="s">
        <v>10874</v>
      </c>
      <c r="N79" s="522">
        <v>0</v>
      </c>
      <c r="O79" s="523">
        <v>852</v>
      </c>
    </row>
    <row r="80" spans="2:15">
      <c r="B80" t="s">
        <v>12390</v>
      </c>
      <c r="C80" s="47" t="s">
        <v>51</v>
      </c>
      <c r="D80" s="29" t="s">
        <v>52</v>
      </c>
      <c r="E80" s="29" t="s">
        <v>1450</v>
      </c>
      <c r="F80" s="29" t="s">
        <v>1451</v>
      </c>
      <c r="G80" s="29" t="s">
        <v>4066</v>
      </c>
      <c r="H80" s="522">
        <v>0</v>
      </c>
      <c r="I80" s="522">
        <v>80</v>
      </c>
      <c r="J80" s="522" t="s">
        <v>10874</v>
      </c>
      <c r="K80" s="522">
        <v>795</v>
      </c>
      <c r="L80" s="522">
        <v>0</v>
      </c>
      <c r="M80" s="522" t="s">
        <v>10874</v>
      </c>
      <c r="N80" s="522">
        <v>0</v>
      </c>
      <c r="O80" s="523">
        <v>887</v>
      </c>
    </row>
    <row r="81" spans="2:15">
      <c r="B81" t="str">
        <f>C81&amp;F81</f>
        <v>1080705020913 Total</v>
      </c>
      <c r="C81" s="47" t="s">
        <v>51</v>
      </c>
      <c r="D81" s="29" t="s">
        <v>52</v>
      </c>
      <c r="E81" s="29" t="s">
        <v>1450</v>
      </c>
      <c r="F81" s="29" t="s">
        <v>10899</v>
      </c>
      <c r="G81" s="526" t="s">
        <v>3453</v>
      </c>
      <c r="H81" s="527" t="s">
        <v>10874</v>
      </c>
      <c r="I81" s="527">
        <v>138</v>
      </c>
      <c r="J81" s="527">
        <v>14</v>
      </c>
      <c r="K81" s="527">
        <v>1577</v>
      </c>
      <c r="L81" s="527">
        <v>0</v>
      </c>
      <c r="M81" s="527" t="s">
        <v>10874</v>
      </c>
      <c r="N81" s="527">
        <v>0</v>
      </c>
      <c r="O81" s="528">
        <v>1739</v>
      </c>
    </row>
    <row r="82" spans="2:15">
      <c r="B82" t="s">
        <v>12393</v>
      </c>
      <c r="C82" s="47" t="s">
        <v>51</v>
      </c>
      <c r="D82" s="29" t="s">
        <v>52</v>
      </c>
      <c r="E82" s="29" t="s">
        <v>1454</v>
      </c>
      <c r="F82" s="29" t="s">
        <v>1455</v>
      </c>
      <c r="G82" s="29" t="s">
        <v>4065</v>
      </c>
      <c r="H82" s="522">
        <v>0</v>
      </c>
      <c r="I82" s="522" t="s">
        <v>10874</v>
      </c>
      <c r="J82" s="522" t="s">
        <v>10874</v>
      </c>
      <c r="K82" s="522">
        <v>11</v>
      </c>
      <c r="L82" s="522">
        <v>0</v>
      </c>
      <c r="M82" s="522">
        <v>0</v>
      </c>
      <c r="N82" s="522">
        <v>0</v>
      </c>
      <c r="O82" s="523">
        <v>14</v>
      </c>
    </row>
    <row r="83" spans="2:15">
      <c r="B83" t="s">
        <v>12394</v>
      </c>
      <c r="C83" s="47" t="s">
        <v>51</v>
      </c>
      <c r="D83" s="29" t="s">
        <v>52</v>
      </c>
      <c r="E83" s="29" t="s">
        <v>1454</v>
      </c>
      <c r="F83" s="29" t="s">
        <v>1455</v>
      </c>
      <c r="G83" s="29" t="s">
        <v>4066</v>
      </c>
      <c r="H83" s="522">
        <v>0</v>
      </c>
      <c r="I83" s="522" t="s">
        <v>10874</v>
      </c>
      <c r="J83" s="522">
        <v>0</v>
      </c>
      <c r="K83" s="522" t="s">
        <v>10874</v>
      </c>
      <c r="L83" s="522">
        <v>0</v>
      </c>
      <c r="M83" s="522">
        <v>0</v>
      </c>
      <c r="N83" s="522">
        <v>0</v>
      </c>
      <c r="O83" s="523">
        <v>19</v>
      </c>
    </row>
    <row r="84" spans="2:15">
      <c r="B84" t="str">
        <f>C84&amp;F84</f>
        <v>1080705027425 Total</v>
      </c>
      <c r="C84" s="47" t="s">
        <v>51</v>
      </c>
      <c r="D84" s="29" t="s">
        <v>52</v>
      </c>
      <c r="E84" s="29" t="s">
        <v>1454</v>
      </c>
      <c r="F84" s="29" t="s">
        <v>10901</v>
      </c>
      <c r="G84" s="526" t="s">
        <v>3453</v>
      </c>
      <c r="H84" s="527">
        <v>0</v>
      </c>
      <c r="I84" s="527" t="s">
        <v>10874</v>
      </c>
      <c r="J84" s="527" t="s">
        <v>10874</v>
      </c>
      <c r="K84" s="527" t="s">
        <v>10874</v>
      </c>
      <c r="L84" s="527">
        <v>0</v>
      </c>
      <c r="M84" s="527">
        <v>0</v>
      </c>
      <c r="N84" s="527">
        <v>0</v>
      </c>
      <c r="O84" s="528">
        <v>33</v>
      </c>
    </row>
    <row r="85" spans="2:15">
      <c r="B85" t="s">
        <v>12391</v>
      </c>
      <c r="C85" s="47" t="s">
        <v>51</v>
      </c>
      <c r="D85" s="29" t="s">
        <v>52</v>
      </c>
      <c r="E85" s="29" t="s">
        <v>1452</v>
      </c>
      <c r="F85" s="29" t="s">
        <v>1453</v>
      </c>
      <c r="G85" s="29" t="s">
        <v>4065</v>
      </c>
      <c r="H85" s="522">
        <v>0</v>
      </c>
      <c r="I85" s="522">
        <v>67</v>
      </c>
      <c r="J85" s="522" t="s">
        <v>10874</v>
      </c>
      <c r="K85" s="522">
        <v>795</v>
      </c>
      <c r="L85" s="522">
        <v>0</v>
      </c>
      <c r="M85" s="522" t="s">
        <v>10874</v>
      </c>
      <c r="N85" s="522">
        <v>0</v>
      </c>
      <c r="O85" s="523">
        <v>875</v>
      </c>
    </row>
    <row r="86" spans="2:15">
      <c r="B86" t="s">
        <v>12392</v>
      </c>
      <c r="C86" s="47" t="s">
        <v>51</v>
      </c>
      <c r="D86" s="29" t="s">
        <v>52</v>
      </c>
      <c r="E86" s="29" t="s">
        <v>1452</v>
      </c>
      <c r="F86" s="29" t="s">
        <v>1453</v>
      </c>
      <c r="G86" s="29" t="s">
        <v>4066</v>
      </c>
      <c r="H86" s="522" t="s">
        <v>10874</v>
      </c>
      <c r="I86" s="522">
        <v>56</v>
      </c>
      <c r="J86" s="522" t="s">
        <v>10874</v>
      </c>
      <c r="K86" s="522">
        <v>834</v>
      </c>
      <c r="L86" s="522">
        <v>0</v>
      </c>
      <c r="M86" s="522" t="s">
        <v>10874</v>
      </c>
      <c r="N86" s="522">
        <v>0</v>
      </c>
      <c r="O86" s="523">
        <v>903</v>
      </c>
    </row>
    <row r="87" spans="2:15">
      <c r="B87" t="str">
        <f>C87&amp;F87</f>
        <v>1080705027986 Total</v>
      </c>
      <c r="C87" s="47" t="s">
        <v>51</v>
      </c>
      <c r="D87" s="29" t="s">
        <v>52</v>
      </c>
      <c r="E87" s="29" t="s">
        <v>1452</v>
      </c>
      <c r="F87" s="29" t="s">
        <v>10900</v>
      </c>
      <c r="G87" s="526" t="s">
        <v>3453</v>
      </c>
      <c r="H87" s="527" t="s">
        <v>10874</v>
      </c>
      <c r="I87" s="527">
        <v>123</v>
      </c>
      <c r="J87" s="527">
        <v>16</v>
      </c>
      <c r="K87" s="527">
        <v>1629</v>
      </c>
      <c r="L87" s="527">
        <v>0</v>
      </c>
      <c r="M87" s="527" t="s">
        <v>10874</v>
      </c>
      <c r="N87" s="527">
        <v>0</v>
      </c>
      <c r="O87" s="528">
        <v>1778</v>
      </c>
    </row>
    <row r="88" spans="2:15">
      <c r="B88" t="s">
        <v>12397</v>
      </c>
      <c r="C88" s="47" t="s">
        <v>53</v>
      </c>
      <c r="D88" s="29" t="s">
        <v>54</v>
      </c>
      <c r="E88" s="29" t="s">
        <v>1458</v>
      </c>
      <c r="F88" s="29" t="s">
        <v>1459</v>
      </c>
      <c r="G88" s="29" t="s">
        <v>4065</v>
      </c>
      <c r="H88" s="522">
        <v>0</v>
      </c>
      <c r="I88" s="522">
        <v>33</v>
      </c>
      <c r="J88" s="522" t="s">
        <v>10874</v>
      </c>
      <c r="K88" s="522">
        <v>181</v>
      </c>
      <c r="L88" s="522" t="s">
        <v>10874</v>
      </c>
      <c r="M88" s="522">
        <v>0</v>
      </c>
      <c r="N88" s="522" t="s">
        <v>10874</v>
      </c>
      <c r="O88" s="523">
        <v>226</v>
      </c>
    </row>
    <row r="89" spans="2:15">
      <c r="B89" t="s">
        <v>12398</v>
      </c>
      <c r="C89" s="47" t="s">
        <v>53</v>
      </c>
      <c r="D89" s="29" t="s">
        <v>54</v>
      </c>
      <c r="E89" s="29" t="s">
        <v>1458</v>
      </c>
      <c r="F89" s="29" t="s">
        <v>1459</v>
      </c>
      <c r="G89" s="29" t="s">
        <v>4066</v>
      </c>
      <c r="H89" s="522">
        <v>0</v>
      </c>
      <c r="I89" s="522">
        <v>33</v>
      </c>
      <c r="J89" s="522" t="s">
        <v>10874</v>
      </c>
      <c r="K89" s="522">
        <v>189</v>
      </c>
      <c r="L89" s="522" t="s">
        <v>10874</v>
      </c>
      <c r="M89" s="522">
        <v>0</v>
      </c>
      <c r="N89" s="522">
        <v>0</v>
      </c>
      <c r="O89" s="523">
        <v>230</v>
      </c>
    </row>
    <row r="90" spans="2:15">
      <c r="B90" t="str">
        <f>C90&amp;F90</f>
        <v>1270407030633 Total</v>
      </c>
      <c r="C90" s="47" t="s">
        <v>53</v>
      </c>
      <c r="D90" s="29" t="s">
        <v>54</v>
      </c>
      <c r="E90" s="29" t="s">
        <v>1458</v>
      </c>
      <c r="F90" s="29" t="s">
        <v>10903</v>
      </c>
      <c r="G90" s="526" t="s">
        <v>3453</v>
      </c>
      <c r="H90" s="527">
        <v>0</v>
      </c>
      <c r="I90" s="527">
        <v>66</v>
      </c>
      <c r="J90" s="527" t="s">
        <v>10874</v>
      </c>
      <c r="K90" s="527">
        <v>370</v>
      </c>
      <c r="L90" s="527" t="s">
        <v>10874</v>
      </c>
      <c r="M90" s="527">
        <v>0</v>
      </c>
      <c r="N90" s="527" t="s">
        <v>10874</v>
      </c>
      <c r="O90" s="528">
        <v>456</v>
      </c>
    </row>
    <row r="91" spans="2:15">
      <c r="B91" t="s">
        <v>12395</v>
      </c>
      <c r="C91" s="47" t="s">
        <v>53</v>
      </c>
      <c r="D91" s="29" t="s">
        <v>54</v>
      </c>
      <c r="E91" s="29" t="s">
        <v>1456</v>
      </c>
      <c r="F91" s="29" t="s">
        <v>1457</v>
      </c>
      <c r="G91" s="29" t="s">
        <v>4065</v>
      </c>
      <c r="H91" s="522">
        <v>0</v>
      </c>
      <c r="I91" s="522">
        <v>43</v>
      </c>
      <c r="J91" s="522" t="s">
        <v>10874</v>
      </c>
      <c r="K91" s="522">
        <v>298</v>
      </c>
      <c r="L91" s="522" t="s">
        <v>10874</v>
      </c>
      <c r="M91" s="522" t="s">
        <v>10874</v>
      </c>
      <c r="N91" s="522">
        <v>0</v>
      </c>
      <c r="O91" s="523">
        <v>350</v>
      </c>
    </row>
    <row r="92" spans="2:15">
      <c r="B92" t="s">
        <v>12396</v>
      </c>
      <c r="C92" s="47" t="s">
        <v>53</v>
      </c>
      <c r="D92" s="29" t="s">
        <v>54</v>
      </c>
      <c r="E92" s="29" t="s">
        <v>1456</v>
      </c>
      <c r="F92" s="29" t="s">
        <v>1457</v>
      </c>
      <c r="G92" s="29" t="s">
        <v>4066</v>
      </c>
      <c r="H92" s="522">
        <v>0</v>
      </c>
      <c r="I92" s="522">
        <v>58</v>
      </c>
      <c r="J92" s="522" t="s">
        <v>10874</v>
      </c>
      <c r="K92" s="522">
        <v>355</v>
      </c>
      <c r="L92" s="522" t="s">
        <v>10874</v>
      </c>
      <c r="M92" s="522" t="s">
        <v>10874</v>
      </c>
      <c r="N92" s="522" t="s">
        <v>10874</v>
      </c>
      <c r="O92" s="523">
        <v>429</v>
      </c>
    </row>
    <row r="93" spans="2:15">
      <c r="B93" t="str">
        <f>C93&amp;F93</f>
        <v>1270407036555 Total</v>
      </c>
      <c r="C93" s="47" t="s">
        <v>53</v>
      </c>
      <c r="D93" s="29" t="s">
        <v>54</v>
      </c>
      <c r="E93" s="29" t="s">
        <v>1456</v>
      </c>
      <c r="F93" s="29" t="s">
        <v>10902</v>
      </c>
      <c r="G93" s="526" t="s">
        <v>3453</v>
      </c>
      <c r="H93" s="527">
        <v>0</v>
      </c>
      <c r="I93" s="527">
        <v>101</v>
      </c>
      <c r="J93" s="527" t="s">
        <v>10874</v>
      </c>
      <c r="K93" s="527">
        <v>653</v>
      </c>
      <c r="L93" s="527">
        <v>11</v>
      </c>
      <c r="M93" s="527" t="s">
        <v>10874</v>
      </c>
      <c r="N93" s="527" t="s">
        <v>10874</v>
      </c>
      <c r="O93" s="528">
        <v>779</v>
      </c>
    </row>
    <row r="94" spans="2:15">
      <c r="B94" s="29" t="s">
        <v>12399</v>
      </c>
      <c r="C94" s="29" t="s">
        <v>55</v>
      </c>
      <c r="D94" s="29" t="s">
        <v>56</v>
      </c>
      <c r="E94" s="29" t="s">
        <v>1460</v>
      </c>
      <c r="F94" s="29" t="s">
        <v>1461</v>
      </c>
      <c r="G94" s="29" t="s">
        <v>4065</v>
      </c>
      <c r="H94" s="522">
        <v>0</v>
      </c>
      <c r="I94" s="522" t="s">
        <v>10874</v>
      </c>
      <c r="J94" s="522">
        <v>11</v>
      </c>
      <c r="K94" s="522">
        <v>227</v>
      </c>
      <c r="L94" s="522" t="s">
        <v>10874</v>
      </c>
      <c r="M94" s="522" t="s">
        <v>10874</v>
      </c>
      <c r="N94" s="522">
        <v>0</v>
      </c>
      <c r="O94" s="523">
        <v>249</v>
      </c>
    </row>
    <row r="95" spans="2:15">
      <c r="B95" s="29" t="s">
        <v>12400</v>
      </c>
      <c r="C95" s="29" t="s">
        <v>55</v>
      </c>
      <c r="D95" s="29" t="s">
        <v>56</v>
      </c>
      <c r="E95" s="29" t="s">
        <v>1460</v>
      </c>
      <c r="F95" s="29" t="s">
        <v>1461</v>
      </c>
      <c r="G95" s="29" t="s">
        <v>4066</v>
      </c>
      <c r="H95" s="522">
        <v>0</v>
      </c>
      <c r="I95" s="522" t="s">
        <v>10874</v>
      </c>
      <c r="J95" s="522" t="s">
        <v>10874</v>
      </c>
      <c r="K95" s="522">
        <v>258</v>
      </c>
      <c r="L95" s="522" t="s">
        <v>10874</v>
      </c>
      <c r="M95" s="522" t="s">
        <v>10874</v>
      </c>
      <c r="N95" s="522">
        <v>0</v>
      </c>
      <c r="O95" s="523">
        <v>267</v>
      </c>
    </row>
    <row r="96" spans="2:15">
      <c r="B96" t="str">
        <f>C96&amp;F96</f>
        <v>1133803032725 Total</v>
      </c>
      <c r="C96" s="29" t="s">
        <v>55</v>
      </c>
      <c r="D96" s="29" t="s">
        <v>56</v>
      </c>
      <c r="E96" s="29" t="s">
        <v>1460</v>
      </c>
      <c r="F96" s="29" t="s">
        <v>10904</v>
      </c>
      <c r="G96" s="526" t="s">
        <v>3453</v>
      </c>
      <c r="H96" s="527">
        <v>0</v>
      </c>
      <c r="I96" s="527" t="s">
        <v>10874</v>
      </c>
      <c r="J96" s="527" t="s">
        <v>10874</v>
      </c>
      <c r="K96" s="527">
        <v>485</v>
      </c>
      <c r="L96" s="527" t="s">
        <v>10874</v>
      </c>
      <c r="M96" s="527" t="s">
        <v>10874</v>
      </c>
      <c r="N96" s="527">
        <v>0</v>
      </c>
      <c r="O96" s="528">
        <v>516</v>
      </c>
    </row>
    <row r="97" spans="2:15">
      <c r="B97" s="29" t="s">
        <v>12401</v>
      </c>
      <c r="C97" s="29" t="s">
        <v>55</v>
      </c>
      <c r="D97" s="29" t="s">
        <v>56</v>
      </c>
      <c r="E97" s="29" t="s">
        <v>1462</v>
      </c>
      <c r="F97" s="29" t="s">
        <v>1463</v>
      </c>
      <c r="G97" s="29" t="s">
        <v>4065</v>
      </c>
      <c r="H97" s="522">
        <v>0</v>
      </c>
      <c r="I97" s="522" t="s">
        <v>10874</v>
      </c>
      <c r="J97" s="522" t="s">
        <v>10874</v>
      </c>
      <c r="K97" s="522">
        <v>91</v>
      </c>
      <c r="L97" s="522">
        <v>0</v>
      </c>
      <c r="M97" s="522" t="s">
        <v>10874</v>
      </c>
      <c r="N97" s="522">
        <v>0</v>
      </c>
      <c r="O97" s="523">
        <v>104</v>
      </c>
    </row>
    <row r="98" spans="2:15">
      <c r="B98" s="29" t="s">
        <v>12402</v>
      </c>
      <c r="C98" s="29" t="s">
        <v>55</v>
      </c>
      <c r="D98" s="29" t="s">
        <v>56</v>
      </c>
      <c r="E98" s="29" t="s">
        <v>1462</v>
      </c>
      <c r="F98" s="29" t="s">
        <v>1463</v>
      </c>
      <c r="G98" s="29" t="s">
        <v>4066</v>
      </c>
      <c r="H98" s="522">
        <v>0</v>
      </c>
      <c r="I98" s="522" t="s">
        <v>10874</v>
      </c>
      <c r="J98" s="522" t="s">
        <v>10874</v>
      </c>
      <c r="K98" s="522">
        <v>97</v>
      </c>
      <c r="L98" s="522" t="s">
        <v>10874</v>
      </c>
      <c r="M98" s="522" t="s">
        <v>10874</v>
      </c>
      <c r="N98" s="522">
        <v>0</v>
      </c>
      <c r="O98" s="523">
        <v>107</v>
      </c>
    </row>
    <row r="99" spans="2:15">
      <c r="B99" t="str">
        <f>C99&amp;F99</f>
        <v>1133803038178 Total</v>
      </c>
      <c r="C99" s="29" t="s">
        <v>55</v>
      </c>
      <c r="D99" s="29" t="s">
        <v>56</v>
      </c>
      <c r="E99" s="29" t="s">
        <v>1462</v>
      </c>
      <c r="F99" s="29" t="s">
        <v>10905</v>
      </c>
      <c r="G99" s="526" t="s">
        <v>3453</v>
      </c>
      <c r="H99" s="527">
        <v>0</v>
      </c>
      <c r="I99" s="527" t="s">
        <v>10874</v>
      </c>
      <c r="J99" s="527">
        <v>12</v>
      </c>
      <c r="K99" s="527">
        <v>188</v>
      </c>
      <c r="L99" s="527" t="s">
        <v>10874</v>
      </c>
      <c r="M99" s="527" t="s">
        <v>10874</v>
      </c>
      <c r="N99" s="527">
        <v>0</v>
      </c>
      <c r="O99" s="528">
        <v>211</v>
      </c>
    </row>
    <row r="100" spans="2:15">
      <c r="B100" s="29" t="s">
        <v>12403</v>
      </c>
      <c r="C100" s="29" t="s">
        <v>57</v>
      </c>
      <c r="D100" s="29" t="s">
        <v>58</v>
      </c>
      <c r="E100" s="29" t="s">
        <v>1464</v>
      </c>
      <c r="F100" s="29" t="s">
        <v>1465</v>
      </c>
      <c r="G100" s="29" t="s">
        <v>4065</v>
      </c>
      <c r="H100" s="522" t="s">
        <v>10874</v>
      </c>
      <c r="I100" s="522">
        <v>16</v>
      </c>
      <c r="J100" s="522">
        <v>55</v>
      </c>
      <c r="K100" s="522">
        <v>131</v>
      </c>
      <c r="L100" s="522" t="s">
        <v>10874</v>
      </c>
      <c r="M100" s="522" t="s">
        <v>10874</v>
      </c>
      <c r="N100" s="522">
        <v>0</v>
      </c>
      <c r="O100" s="523">
        <v>208</v>
      </c>
    </row>
    <row r="101" spans="2:15">
      <c r="B101" s="29" t="s">
        <v>12404</v>
      </c>
      <c r="C101" s="29" t="s">
        <v>57</v>
      </c>
      <c r="D101" s="29" t="s">
        <v>58</v>
      </c>
      <c r="E101" s="29" t="s">
        <v>1464</v>
      </c>
      <c r="F101" s="29" t="s">
        <v>1465</v>
      </c>
      <c r="G101" s="29" t="s">
        <v>4066</v>
      </c>
      <c r="H101" s="522">
        <v>0</v>
      </c>
      <c r="I101" s="522">
        <v>15</v>
      </c>
      <c r="J101" s="522">
        <v>48</v>
      </c>
      <c r="K101" s="522">
        <v>181</v>
      </c>
      <c r="L101" s="522" t="s">
        <v>10874</v>
      </c>
      <c r="M101" s="522" t="s">
        <v>10874</v>
      </c>
      <c r="N101" s="522" t="s">
        <v>10874</v>
      </c>
      <c r="O101" s="523">
        <v>257</v>
      </c>
    </row>
    <row r="102" spans="2:15">
      <c r="B102" t="str">
        <f>C102&amp;F102</f>
        <v>1140605030820 Total</v>
      </c>
      <c r="C102" s="29" t="s">
        <v>57</v>
      </c>
      <c r="D102" s="29" t="s">
        <v>58</v>
      </c>
      <c r="E102" s="29" t="s">
        <v>1464</v>
      </c>
      <c r="F102" s="29" t="s">
        <v>10906</v>
      </c>
      <c r="G102" s="526" t="s">
        <v>3453</v>
      </c>
      <c r="H102" s="527" t="s">
        <v>10874</v>
      </c>
      <c r="I102" s="527">
        <v>31</v>
      </c>
      <c r="J102" s="527">
        <v>103</v>
      </c>
      <c r="K102" s="527">
        <v>312</v>
      </c>
      <c r="L102" s="527">
        <v>15</v>
      </c>
      <c r="M102" s="527" t="s">
        <v>10874</v>
      </c>
      <c r="N102" s="527" t="s">
        <v>10874</v>
      </c>
      <c r="O102" s="528">
        <v>465</v>
      </c>
    </row>
    <row r="103" spans="2:15">
      <c r="B103" s="29" t="s">
        <v>12405</v>
      </c>
      <c r="C103" s="29" t="s">
        <v>59</v>
      </c>
      <c r="D103" s="29" t="s">
        <v>60</v>
      </c>
      <c r="E103" s="29" t="s">
        <v>60</v>
      </c>
      <c r="F103" s="29" t="s">
        <v>1466</v>
      </c>
      <c r="G103" s="29" t="s">
        <v>4065</v>
      </c>
      <c r="H103" s="522">
        <v>0</v>
      </c>
      <c r="I103" s="522" t="s">
        <v>10874</v>
      </c>
      <c r="J103" s="522" t="s">
        <v>10874</v>
      </c>
      <c r="K103" s="522">
        <v>0</v>
      </c>
      <c r="L103" s="522">
        <v>0</v>
      </c>
      <c r="M103" s="522">
        <v>0</v>
      </c>
      <c r="N103" s="522">
        <v>0</v>
      </c>
      <c r="O103" s="523">
        <v>67</v>
      </c>
    </row>
    <row r="104" spans="2:15">
      <c r="B104" s="29" t="s">
        <v>12406</v>
      </c>
      <c r="C104" s="29" t="s">
        <v>59</v>
      </c>
      <c r="D104" s="29" t="s">
        <v>60</v>
      </c>
      <c r="E104" s="29" t="s">
        <v>60</v>
      </c>
      <c r="F104" s="29" t="s">
        <v>1466</v>
      </c>
      <c r="G104" s="29" t="s">
        <v>4066</v>
      </c>
      <c r="H104" s="522">
        <v>0</v>
      </c>
      <c r="I104" s="522" t="s">
        <v>10874</v>
      </c>
      <c r="J104" s="522" t="s">
        <v>10874</v>
      </c>
      <c r="K104" s="522">
        <v>0</v>
      </c>
      <c r="L104" s="522">
        <v>0</v>
      </c>
      <c r="M104" s="522">
        <v>0</v>
      </c>
      <c r="N104" s="522">
        <v>0</v>
      </c>
      <c r="O104" s="523">
        <v>68</v>
      </c>
    </row>
    <row r="105" spans="2:15">
      <c r="B105" t="str">
        <f>C105&amp;F105</f>
        <v>1045103948031 Total</v>
      </c>
      <c r="C105" s="29" t="s">
        <v>59</v>
      </c>
      <c r="D105" s="29" t="s">
        <v>60</v>
      </c>
      <c r="E105" s="29" t="s">
        <v>60</v>
      </c>
      <c r="F105" s="29" t="s">
        <v>10907</v>
      </c>
      <c r="G105" s="526" t="s">
        <v>3453</v>
      </c>
      <c r="H105" s="527">
        <v>0</v>
      </c>
      <c r="I105" s="527" t="s">
        <v>10874</v>
      </c>
      <c r="J105" s="527" t="s">
        <v>10874</v>
      </c>
      <c r="K105" s="527">
        <v>0</v>
      </c>
      <c r="L105" s="527">
        <v>0</v>
      </c>
      <c r="M105" s="527">
        <v>0</v>
      </c>
      <c r="N105" s="527">
        <v>0</v>
      </c>
      <c r="O105" s="528">
        <v>135</v>
      </c>
    </row>
    <row r="106" spans="2:15">
      <c r="B106" s="29" t="s">
        <v>12407</v>
      </c>
      <c r="C106" s="29" t="s">
        <v>61</v>
      </c>
      <c r="D106" s="29" t="s">
        <v>62</v>
      </c>
      <c r="E106" s="29" t="s">
        <v>1467</v>
      </c>
      <c r="F106" s="29" t="s">
        <v>1468</v>
      </c>
      <c r="G106" s="29" t="s">
        <v>4065</v>
      </c>
      <c r="H106" s="522">
        <v>0</v>
      </c>
      <c r="I106" s="522" t="s">
        <v>10874</v>
      </c>
      <c r="J106" s="522">
        <v>0</v>
      </c>
      <c r="K106" s="522">
        <v>177</v>
      </c>
      <c r="L106" s="522" t="s">
        <v>10874</v>
      </c>
      <c r="M106" s="522" t="s">
        <v>10874</v>
      </c>
      <c r="N106" s="522">
        <v>0</v>
      </c>
      <c r="O106" s="523">
        <v>186</v>
      </c>
    </row>
    <row r="107" spans="2:15">
      <c r="B107" s="29" t="s">
        <v>12408</v>
      </c>
      <c r="C107" s="29" t="s">
        <v>61</v>
      </c>
      <c r="D107" s="29" t="s">
        <v>62</v>
      </c>
      <c r="E107" s="29" t="s">
        <v>1467</v>
      </c>
      <c r="F107" s="29" t="s">
        <v>1468</v>
      </c>
      <c r="G107" s="29" t="s">
        <v>4066</v>
      </c>
      <c r="H107" s="522">
        <v>0</v>
      </c>
      <c r="I107" s="522" t="s">
        <v>10874</v>
      </c>
      <c r="J107" s="522" t="s">
        <v>10874</v>
      </c>
      <c r="K107" s="522">
        <v>201</v>
      </c>
      <c r="L107" s="522" t="s">
        <v>10874</v>
      </c>
      <c r="M107" s="522">
        <v>0</v>
      </c>
      <c r="N107" s="522">
        <v>0</v>
      </c>
      <c r="O107" s="523">
        <v>210</v>
      </c>
    </row>
    <row r="108" spans="2:15">
      <c r="B108" t="str">
        <f>C108&amp;F108</f>
        <v>1280306032320 Total</v>
      </c>
      <c r="C108" s="29" t="s">
        <v>61</v>
      </c>
      <c r="D108" s="29" t="s">
        <v>62</v>
      </c>
      <c r="E108" s="29" t="s">
        <v>1467</v>
      </c>
      <c r="F108" s="29" t="s">
        <v>10908</v>
      </c>
      <c r="G108" s="526" t="s">
        <v>3453</v>
      </c>
      <c r="H108" s="527">
        <v>0</v>
      </c>
      <c r="I108" s="527" t="s">
        <v>10874</v>
      </c>
      <c r="J108" s="527" t="s">
        <v>10874</v>
      </c>
      <c r="K108" s="527">
        <v>378</v>
      </c>
      <c r="L108" s="527" t="s">
        <v>10874</v>
      </c>
      <c r="M108" s="527" t="s">
        <v>10874</v>
      </c>
      <c r="N108" s="527">
        <v>0</v>
      </c>
      <c r="O108" s="528">
        <v>396</v>
      </c>
    </row>
    <row r="109" spans="2:15">
      <c r="B109" s="29" t="s">
        <v>12409</v>
      </c>
      <c r="C109" s="29" t="s">
        <v>61</v>
      </c>
      <c r="D109" s="29" t="s">
        <v>62</v>
      </c>
      <c r="E109" s="29" t="s">
        <v>1469</v>
      </c>
      <c r="F109" s="29" t="s">
        <v>1470</v>
      </c>
      <c r="G109" s="29" t="s">
        <v>4065</v>
      </c>
      <c r="H109" s="522">
        <v>0</v>
      </c>
      <c r="I109" s="522" t="s">
        <v>10874</v>
      </c>
      <c r="J109" s="522">
        <v>0</v>
      </c>
      <c r="K109" s="522">
        <v>108</v>
      </c>
      <c r="L109" s="522" t="s">
        <v>10874</v>
      </c>
      <c r="M109" s="522" t="s">
        <v>10874</v>
      </c>
      <c r="N109" s="522">
        <v>0</v>
      </c>
      <c r="O109" s="523">
        <v>112</v>
      </c>
    </row>
    <row r="110" spans="2:15">
      <c r="B110" s="29" t="s">
        <v>12410</v>
      </c>
      <c r="C110" s="29" t="s">
        <v>61</v>
      </c>
      <c r="D110" s="29" t="s">
        <v>62</v>
      </c>
      <c r="E110" s="29" t="s">
        <v>1469</v>
      </c>
      <c r="F110" s="29" t="s">
        <v>1470</v>
      </c>
      <c r="G110" s="29" t="s">
        <v>4066</v>
      </c>
      <c r="H110" s="522" t="s">
        <v>10874</v>
      </c>
      <c r="I110" s="522" t="s">
        <v>10874</v>
      </c>
      <c r="J110" s="522">
        <v>0</v>
      </c>
      <c r="K110" s="522">
        <v>88</v>
      </c>
      <c r="L110" s="522" t="s">
        <v>10874</v>
      </c>
      <c r="M110" s="522">
        <v>0</v>
      </c>
      <c r="N110" s="522">
        <v>0</v>
      </c>
      <c r="O110" s="523">
        <v>94</v>
      </c>
    </row>
    <row r="111" spans="2:15">
      <c r="B111" t="str">
        <f>C111&amp;F111</f>
        <v>1280306036570 Total</v>
      </c>
      <c r="C111" s="29" t="s">
        <v>61</v>
      </c>
      <c r="D111" s="29" t="s">
        <v>62</v>
      </c>
      <c r="E111" s="29" t="s">
        <v>1469</v>
      </c>
      <c r="F111" s="29" t="s">
        <v>10909</v>
      </c>
      <c r="G111" s="526" t="s">
        <v>3453</v>
      </c>
      <c r="H111" s="527" t="s">
        <v>10874</v>
      </c>
      <c r="I111" s="527" t="s">
        <v>10874</v>
      </c>
      <c r="J111" s="527">
        <v>0</v>
      </c>
      <c r="K111" s="527">
        <v>196</v>
      </c>
      <c r="L111" s="527" t="s">
        <v>10874</v>
      </c>
      <c r="M111" s="527" t="s">
        <v>10874</v>
      </c>
      <c r="N111" s="527">
        <v>0</v>
      </c>
      <c r="O111" s="528">
        <v>206</v>
      </c>
    </row>
    <row r="112" spans="2:15">
      <c r="B112" s="29" t="s">
        <v>12411</v>
      </c>
      <c r="C112" s="29" t="s">
        <v>64</v>
      </c>
      <c r="D112" s="29" t="s">
        <v>65</v>
      </c>
      <c r="E112" s="29" t="s">
        <v>65</v>
      </c>
      <c r="F112" s="29" t="s">
        <v>5517</v>
      </c>
      <c r="G112" s="29" t="s">
        <v>4065</v>
      </c>
      <c r="H112" s="522">
        <v>0</v>
      </c>
      <c r="I112" s="522">
        <v>46</v>
      </c>
      <c r="J112" s="522" t="s">
        <v>10874</v>
      </c>
      <c r="K112" s="522" t="s">
        <v>10874</v>
      </c>
      <c r="L112" s="522" t="s">
        <v>10874</v>
      </c>
      <c r="M112" s="522" t="s">
        <v>10874</v>
      </c>
      <c r="N112" s="522">
        <v>0</v>
      </c>
      <c r="O112" s="523">
        <v>57</v>
      </c>
    </row>
    <row r="113" spans="2:15">
      <c r="B113" s="29" t="s">
        <v>12412</v>
      </c>
      <c r="C113" s="29" t="s">
        <v>64</v>
      </c>
      <c r="D113" s="29" t="s">
        <v>65</v>
      </c>
      <c r="E113" s="29" t="s">
        <v>65</v>
      </c>
      <c r="F113" s="29" t="s">
        <v>5517</v>
      </c>
      <c r="G113" s="29" t="s">
        <v>4066</v>
      </c>
      <c r="H113" s="522">
        <v>0</v>
      </c>
      <c r="I113" s="522">
        <v>40</v>
      </c>
      <c r="J113" s="522" t="s">
        <v>10874</v>
      </c>
      <c r="K113" s="522" t="s">
        <v>10874</v>
      </c>
      <c r="L113" s="522">
        <v>0</v>
      </c>
      <c r="M113" s="522">
        <v>0</v>
      </c>
      <c r="N113" s="522">
        <v>0</v>
      </c>
      <c r="O113" s="523">
        <v>49</v>
      </c>
    </row>
    <row r="114" spans="2:15">
      <c r="B114" t="str">
        <f>C114&amp;F114</f>
        <v>1685180138122 Total</v>
      </c>
      <c r="C114" s="29" t="s">
        <v>64</v>
      </c>
      <c r="D114" s="29" t="s">
        <v>65</v>
      </c>
      <c r="E114" s="29" t="s">
        <v>65</v>
      </c>
      <c r="F114" s="29" t="s">
        <v>10910</v>
      </c>
      <c r="G114" s="526" t="s">
        <v>3453</v>
      </c>
      <c r="H114" s="527">
        <v>0</v>
      </c>
      <c r="I114" s="527">
        <v>86</v>
      </c>
      <c r="J114" s="527">
        <v>11</v>
      </c>
      <c r="K114" s="527" t="s">
        <v>10874</v>
      </c>
      <c r="L114" s="527" t="s">
        <v>10874</v>
      </c>
      <c r="M114" s="527" t="s">
        <v>10874</v>
      </c>
      <c r="N114" s="527">
        <v>0</v>
      </c>
      <c r="O114" s="528">
        <v>106</v>
      </c>
    </row>
    <row r="115" spans="2:15">
      <c r="B115" s="29" t="s">
        <v>12417</v>
      </c>
      <c r="C115" s="29" t="s">
        <v>66</v>
      </c>
      <c r="D115" s="29" t="s">
        <v>67</v>
      </c>
      <c r="E115" s="29" t="s">
        <v>1475</v>
      </c>
      <c r="F115" s="29" t="s">
        <v>1476</v>
      </c>
      <c r="G115" s="29" t="s">
        <v>4065</v>
      </c>
      <c r="H115" s="522">
        <v>0</v>
      </c>
      <c r="I115" s="522" t="s">
        <v>10874</v>
      </c>
      <c r="J115" s="522" t="s">
        <v>10874</v>
      </c>
      <c r="K115" s="522">
        <v>291</v>
      </c>
      <c r="L115" s="522">
        <v>0</v>
      </c>
      <c r="M115" s="522" t="s">
        <v>10874</v>
      </c>
      <c r="N115" s="522">
        <v>0</v>
      </c>
      <c r="O115" s="523">
        <v>298</v>
      </c>
    </row>
    <row r="116" spans="2:15">
      <c r="B116" s="29" t="s">
        <v>12418</v>
      </c>
      <c r="C116" s="29" t="s">
        <v>66</v>
      </c>
      <c r="D116" s="29" t="s">
        <v>67</v>
      </c>
      <c r="E116" s="29" t="s">
        <v>1475</v>
      </c>
      <c r="F116" s="29" t="s">
        <v>1476</v>
      </c>
      <c r="G116" s="29" t="s">
        <v>4066</v>
      </c>
      <c r="H116" s="522">
        <v>0</v>
      </c>
      <c r="I116" s="522" t="s">
        <v>10874</v>
      </c>
      <c r="J116" s="522" t="s">
        <v>10874</v>
      </c>
      <c r="K116" s="522">
        <v>308</v>
      </c>
      <c r="L116" s="522" t="s">
        <v>10874</v>
      </c>
      <c r="M116" s="522" t="s">
        <v>10874</v>
      </c>
      <c r="N116" s="522">
        <v>0</v>
      </c>
      <c r="O116" s="523">
        <v>317</v>
      </c>
    </row>
    <row r="117" spans="2:15">
      <c r="B117" t="str">
        <f>C117&amp;F117</f>
        <v>1280308520596 Total</v>
      </c>
      <c r="C117" s="29" t="s">
        <v>66</v>
      </c>
      <c r="D117" s="29" t="s">
        <v>67</v>
      </c>
      <c r="E117" s="29" t="s">
        <v>1475</v>
      </c>
      <c r="F117" s="29" t="s">
        <v>10913</v>
      </c>
      <c r="G117" s="526" t="s">
        <v>3453</v>
      </c>
      <c r="H117" s="527">
        <v>0</v>
      </c>
      <c r="I117" s="527" t="s">
        <v>10874</v>
      </c>
      <c r="J117" s="527" t="s">
        <v>10874</v>
      </c>
      <c r="K117" s="527">
        <v>599</v>
      </c>
      <c r="L117" s="527" t="s">
        <v>10874</v>
      </c>
      <c r="M117" s="527" t="s">
        <v>10874</v>
      </c>
      <c r="N117" s="527">
        <v>0</v>
      </c>
      <c r="O117" s="528">
        <v>615</v>
      </c>
    </row>
    <row r="118" spans="2:15">
      <c r="B118" s="29" t="s">
        <v>12415</v>
      </c>
      <c r="C118" s="29" t="s">
        <v>66</v>
      </c>
      <c r="D118" s="29" t="s">
        <v>67</v>
      </c>
      <c r="E118" s="29" t="s">
        <v>1473</v>
      </c>
      <c r="F118" s="29" t="s">
        <v>1474</v>
      </c>
      <c r="G118" s="29" t="s">
        <v>4065</v>
      </c>
      <c r="H118" s="522">
        <v>0</v>
      </c>
      <c r="I118" s="522" t="s">
        <v>10874</v>
      </c>
      <c r="J118" s="522" t="s">
        <v>10874</v>
      </c>
      <c r="K118" s="522" t="s">
        <v>10874</v>
      </c>
      <c r="L118" s="522">
        <v>0</v>
      </c>
      <c r="M118" s="522">
        <v>0</v>
      </c>
      <c r="N118" s="522" t="s">
        <v>10874</v>
      </c>
      <c r="O118" s="523">
        <v>162</v>
      </c>
    </row>
    <row r="119" spans="2:15">
      <c r="B119" s="29" t="s">
        <v>12416</v>
      </c>
      <c r="C119" s="29" t="s">
        <v>66</v>
      </c>
      <c r="D119" s="29" t="s">
        <v>67</v>
      </c>
      <c r="E119" s="29" t="s">
        <v>1473</v>
      </c>
      <c r="F119" s="29" t="s">
        <v>1474</v>
      </c>
      <c r="G119" s="29" t="s">
        <v>4066</v>
      </c>
      <c r="H119" s="522">
        <v>0</v>
      </c>
      <c r="I119" s="522" t="s">
        <v>10874</v>
      </c>
      <c r="J119" s="522" t="s">
        <v>10874</v>
      </c>
      <c r="K119" s="522">
        <v>187</v>
      </c>
      <c r="L119" s="522">
        <v>0</v>
      </c>
      <c r="M119" s="522" t="s">
        <v>10874</v>
      </c>
      <c r="N119" s="522">
        <v>0</v>
      </c>
      <c r="O119" s="523">
        <v>194</v>
      </c>
    </row>
    <row r="120" spans="2:15">
      <c r="B120" t="str">
        <f>C120&amp;F120</f>
        <v>1280308526572 Total</v>
      </c>
      <c r="C120" s="29" t="s">
        <v>66</v>
      </c>
      <c r="D120" s="29" t="s">
        <v>67</v>
      </c>
      <c r="E120" s="29" t="s">
        <v>1473</v>
      </c>
      <c r="F120" s="29" t="s">
        <v>10912</v>
      </c>
      <c r="G120" s="526" t="s">
        <v>3453</v>
      </c>
      <c r="H120" s="527">
        <v>0</v>
      </c>
      <c r="I120" s="527" t="s">
        <v>10874</v>
      </c>
      <c r="J120" s="527" t="s">
        <v>10874</v>
      </c>
      <c r="K120" s="527" t="s">
        <v>10874</v>
      </c>
      <c r="L120" s="527">
        <v>0</v>
      </c>
      <c r="M120" s="527" t="s">
        <v>10874</v>
      </c>
      <c r="N120" s="527" t="s">
        <v>10874</v>
      </c>
      <c r="O120" s="528">
        <v>356</v>
      </c>
    </row>
    <row r="121" spans="2:15">
      <c r="B121" s="29" t="s">
        <v>12413</v>
      </c>
      <c r="C121" s="29" t="s">
        <v>66</v>
      </c>
      <c r="D121" s="29" t="s">
        <v>67</v>
      </c>
      <c r="E121" s="29" t="s">
        <v>1471</v>
      </c>
      <c r="F121" s="29" t="s">
        <v>1472</v>
      </c>
      <c r="G121" s="29" t="s">
        <v>4065</v>
      </c>
      <c r="H121" s="522">
        <v>0</v>
      </c>
      <c r="I121" s="522" t="s">
        <v>10874</v>
      </c>
      <c r="J121" s="522" t="s">
        <v>10874</v>
      </c>
      <c r="K121" s="522">
        <v>326</v>
      </c>
      <c r="L121" s="522">
        <v>0</v>
      </c>
      <c r="M121" s="522" t="s">
        <v>10874</v>
      </c>
      <c r="N121" s="522">
        <v>0</v>
      </c>
      <c r="O121" s="523">
        <v>336</v>
      </c>
    </row>
    <row r="122" spans="2:15">
      <c r="B122" s="29" t="s">
        <v>12414</v>
      </c>
      <c r="C122" s="29" t="s">
        <v>66</v>
      </c>
      <c r="D122" s="29" t="s">
        <v>67</v>
      </c>
      <c r="E122" s="29" t="s">
        <v>1471</v>
      </c>
      <c r="F122" s="29" t="s">
        <v>1472</v>
      </c>
      <c r="G122" s="29" t="s">
        <v>4066</v>
      </c>
      <c r="H122" s="522" t="s">
        <v>10874</v>
      </c>
      <c r="I122" s="522" t="s">
        <v>10874</v>
      </c>
      <c r="J122" s="522" t="s">
        <v>10874</v>
      </c>
      <c r="K122" s="522">
        <v>344</v>
      </c>
      <c r="L122" s="522">
        <v>0</v>
      </c>
      <c r="M122" s="522" t="s">
        <v>10874</v>
      </c>
      <c r="N122" s="522">
        <v>0</v>
      </c>
      <c r="O122" s="523">
        <v>353</v>
      </c>
    </row>
    <row r="123" spans="2:15">
      <c r="B123" t="str">
        <f>C123&amp;F123</f>
        <v>1280308526575 Total</v>
      </c>
      <c r="C123" s="29" t="s">
        <v>66</v>
      </c>
      <c r="D123" s="29" t="s">
        <v>67</v>
      </c>
      <c r="E123" s="29" t="s">
        <v>1471</v>
      </c>
      <c r="F123" s="29" t="s">
        <v>10911</v>
      </c>
      <c r="G123" s="526" t="s">
        <v>3453</v>
      </c>
      <c r="H123" s="527" t="s">
        <v>10874</v>
      </c>
      <c r="I123" s="527">
        <v>14</v>
      </c>
      <c r="J123" s="527" t="s">
        <v>10874</v>
      </c>
      <c r="K123" s="527">
        <v>670</v>
      </c>
      <c r="L123" s="527">
        <v>0</v>
      </c>
      <c r="M123" s="527" t="s">
        <v>10874</v>
      </c>
      <c r="N123" s="527">
        <v>0</v>
      </c>
      <c r="O123" s="528">
        <v>689</v>
      </c>
    </row>
    <row r="124" spans="2:15">
      <c r="B124" s="29" t="s">
        <v>12419</v>
      </c>
      <c r="C124" s="29" t="s">
        <v>66</v>
      </c>
      <c r="D124" s="29" t="s">
        <v>67</v>
      </c>
      <c r="E124" s="29" t="s">
        <v>1477</v>
      </c>
      <c r="F124" s="29" t="s">
        <v>1478</v>
      </c>
      <c r="G124" s="29" t="s">
        <v>4065</v>
      </c>
      <c r="H124" s="522">
        <v>0</v>
      </c>
      <c r="I124" s="522">
        <v>0</v>
      </c>
      <c r="J124" s="522" t="s">
        <v>10874</v>
      </c>
      <c r="K124" s="522">
        <v>309</v>
      </c>
      <c r="L124" s="522" t="s">
        <v>10874</v>
      </c>
      <c r="M124" s="522" t="s">
        <v>10874</v>
      </c>
      <c r="N124" s="522">
        <v>0</v>
      </c>
      <c r="O124" s="523">
        <v>313</v>
      </c>
    </row>
    <row r="125" spans="2:15">
      <c r="B125" s="29" t="s">
        <v>12420</v>
      </c>
      <c r="C125" s="29" t="s">
        <v>66</v>
      </c>
      <c r="D125" s="29" t="s">
        <v>67</v>
      </c>
      <c r="E125" s="29" t="s">
        <v>1477</v>
      </c>
      <c r="F125" s="29" t="s">
        <v>1478</v>
      </c>
      <c r="G125" s="29" t="s">
        <v>4066</v>
      </c>
      <c r="H125" s="522">
        <v>0</v>
      </c>
      <c r="I125" s="522" t="s">
        <v>10874</v>
      </c>
      <c r="J125" s="522" t="s">
        <v>10874</v>
      </c>
      <c r="K125" s="522">
        <v>354</v>
      </c>
      <c r="L125" s="522">
        <v>0</v>
      </c>
      <c r="M125" s="522" t="s">
        <v>10874</v>
      </c>
      <c r="N125" s="522">
        <v>0</v>
      </c>
      <c r="O125" s="523">
        <v>358</v>
      </c>
    </row>
    <row r="126" spans="2:15">
      <c r="B126" t="str">
        <f>C126&amp;F126</f>
        <v>1280308527640 Total</v>
      </c>
      <c r="C126" s="29" t="s">
        <v>66</v>
      </c>
      <c r="D126" s="29" t="s">
        <v>67</v>
      </c>
      <c r="E126" s="29" t="s">
        <v>1477</v>
      </c>
      <c r="F126" s="29" t="s">
        <v>10914</v>
      </c>
      <c r="G126" s="526" t="s">
        <v>3453</v>
      </c>
      <c r="H126" s="527">
        <v>0</v>
      </c>
      <c r="I126" s="527" t="s">
        <v>10874</v>
      </c>
      <c r="J126" s="527" t="s">
        <v>10874</v>
      </c>
      <c r="K126" s="527">
        <v>663</v>
      </c>
      <c r="L126" s="527" t="s">
        <v>10874</v>
      </c>
      <c r="M126" s="527" t="s">
        <v>10874</v>
      </c>
      <c r="N126" s="527">
        <v>0</v>
      </c>
      <c r="O126" s="528">
        <v>671</v>
      </c>
    </row>
    <row r="127" spans="2:15">
      <c r="B127" s="29" t="s">
        <v>12421</v>
      </c>
      <c r="C127" s="29" t="s">
        <v>3937</v>
      </c>
      <c r="D127" s="29" t="s">
        <v>3817</v>
      </c>
      <c r="E127" s="29" t="s">
        <v>3817</v>
      </c>
      <c r="F127" s="29" t="s">
        <v>3818</v>
      </c>
      <c r="G127" s="29" t="s">
        <v>4065</v>
      </c>
      <c r="H127" s="522" t="s">
        <v>10874</v>
      </c>
      <c r="I127" s="522">
        <v>16</v>
      </c>
      <c r="J127" s="522">
        <v>34</v>
      </c>
      <c r="K127" s="522">
        <v>95</v>
      </c>
      <c r="L127" s="522" t="s">
        <v>10874</v>
      </c>
      <c r="M127" s="522" t="s">
        <v>10874</v>
      </c>
      <c r="N127" s="522">
        <v>0</v>
      </c>
      <c r="O127" s="523">
        <v>158</v>
      </c>
    </row>
    <row r="128" spans="2:15">
      <c r="B128" s="29" t="s">
        <v>12422</v>
      </c>
      <c r="C128" s="29" t="s">
        <v>3937</v>
      </c>
      <c r="D128" s="29" t="s">
        <v>3817</v>
      </c>
      <c r="E128" s="29" t="s">
        <v>3817</v>
      </c>
      <c r="F128" s="29" t="s">
        <v>3818</v>
      </c>
      <c r="G128" s="29" t="s">
        <v>4066</v>
      </c>
      <c r="H128" s="522">
        <v>0</v>
      </c>
      <c r="I128" s="522" t="s">
        <v>10874</v>
      </c>
      <c r="J128" s="522">
        <v>13</v>
      </c>
      <c r="K128" s="522">
        <v>36</v>
      </c>
      <c r="L128" s="522" t="s">
        <v>10874</v>
      </c>
      <c r="M128" s="522" t="s">
        <v>10874</v>
      </c>
      <c r="N128" s="522">
        <v>0</v>
      </c>
      <c r="O128" s="523">
        <v>64</v>
      </c>
    </row>
    <row r="129" spans="2:15">
      <c r="B129" t="str">
        <f>C129&amp;F129</f>
        <v>1213959278214 Total</v>
      </c>
      <c r="C129" s="29" t="s">
        <v>3937</v>
      </c>
      <c r="D129" s="29" t="s">
        <v>3817</v>
      </c>
      <c r="E129" s="29" t="s">
        <v>3817</v>
      </c>
      <c r="F129" s="29" t="s">
        <v>10915</v>
      </c>
      <c r="G129" s="526" t="s">
        <v>3453</v>
      </c>
      <c r="H129" s="527" t="s">
        <v>10874</v>
      </c>
      <c r="I129" s="527" t="s">
        <v>10874</v>
      </c>
      <c r="J129" s="527">
        <v>47</v>
      </c>
      <c r="K129" s="527">
        <v>131</v>
      </c>
      <c r="L129" s="527">
        <v>14</v>
      </c>
      <c r="M129" s="527" t="s">
        <v>10874</v>
      </c>
      <c r="N129" s="527">
        <v>0</v>
      </c>
      <c r="O129" s="528">
        <v>222</v>
      </c>
    </row>
    <row r="130" spans="2:15">
      <c r="B130" s="29" t="s">
        <v>12423</v>
      </c>
      <c r="C130" s="29" t="s">
        <v>68</v>
      </c>
      <c r="D130" s="29" t="s">
        <v>69</v>
      </c>
      <c r="E130" s="29" t="s">
        <v>69</v>
      </c>
      <c r="F130" s="29" t="s">
        <v>1479</v>
      </c>
      <c r="G130" s="29" t="s">
        <v>4065</v>
      </c>
      <c r="H130" s="522">
        <v>0</v>
      </c>
      <c r="I130" s="522" t="s">
        <v>10874</v>
      </c>
      <c r="J130" s="522">
        <v>45</v>
      </c>
      <c r="K130" s="522" t="s">
        <v>10874</v>
      </c>
      <c r="L130" s="522" t="s">
        <v>10874</v>
      </c>
      <c r="M130" s="522">
        <v>0</v>
      </c>
      <c r="N130" s="522">
        <v>0</v>
      </c>
      <c r="O130" s="523">
        <v>59</v>
      </c>
    </row>
    <row r="131" spans="2:15">
      <c r="B131" s="29" t="s">
        <v>12424</v>
      </c>
      <c r="C131" s="29" t="s">
        <v>68</v>
      </c>
      <c r="D131" s="29" t="s">
        <v>69</v>
      </c>
      <c r="E131" s="29" t="s">
        <v>69</v>
      </c>
      <c r="F131" s="29" t="s">
        <v>1479</v>
      </c>
      <c r="G131" s="29" t="s">
        <v>4066</v>
      </c>
      <c r="H131" s="522">
        <v>0</v>
      </c>
      <c r="I131" s="522" t="s">
        <v>10874</v>
      </c>
      <c r="J131" s="522">
        <v>47</v>
      </c>
      <c r="K131" s="522" t="s">
        <v>10874</v>
      </c>
      <c r="L131" s="522">
        <v>0</v>
      </c>
      <c r="M131" s="522">
        <v>0</v>
      </c>
      <c r="N131" s="522">
        <v>0</v>
      </c>
      <c r="O131" s="523">
        <v>56</v>
      </c>
    </row>
    <row r="132" spans="2:15">
      <c r="B132" t="str">
        <f>C132&amp;F132</f>
        <v>1815191768148 Total</v>
      </c>
      <c r="C132" s="29" t="s">
        <v>68</v>
      </c>
      <c r="D132" s="29" t="s">
        <v>69</v>
      </c>
      <c r="E132" s="29" t="s">
        <v>69</v>
      </c>
      <c r="F132" s="29" t="s">
        <v>10916</v>
      </c>
      <c r="G132" s="526" t="s">
        <v>3453</v>
      </c>
      <c r="H132" s="527">
        <v>0</v>
      </c>
      <c r="I132" s="527">
        <v>20</v>
      </c>
      <c r="J132" s="527">
        <v>92</v>
      </c>
      <c r="K132" s="527" t="s">
        <v>10874</v>
      </c>
      <c r="L132" s="527" t="s">
        <v>10874</v>
      </c>
      <c r="M132" s="527">
        <v>0</v>
      </c>
      <c r="N132" s="527">
        <v>0</v>
      </c>
      <c r="O132" s="528">
        <v>115</v>
      </c>
    </row>
    <row r="133" spans="2:15">
      <c r="B133" s="29" t="s">
        <v>12425</v>
      </c>
      <c r="C133" s="29" t="s">
        <v>70</v>
      </c>
      <c r="D133" s="29" t="s">
        <v>71</v>
      </c>
      <c r="E133" s="29" t="s">
        <v>1480</v>
      </c>
      <c r="F133" s="29" t="s">
        <v>1481</v>
      </c>
      <c r="G133" s="29" t="s">
        <v>4065</v>
      </c>
      <c r="H133" s="522">
        <v>0</v>
      </c>
      <c r="I133" s="522" t="s">
        <v>10874</v>
      </c>
      <c r="J133" s="522" t="s">
        <v>10874</v>
      </c>
      <c r="K133" s="522">
        <v>303</v>
      </c>
      <c r="L133" s="522" t="s">
        <v>10874</v>
      </c>
      <c r="M133" s="522" t="s">
        <v>10874</v>
      </c>
      <c r="N133" s="522">
        <v>0</v>
      </c>
      <c r="O133" s="523">
        <v>317</v>
      </c>
    </row>
    <row r="134" spans="2:15">
      <c r="B134" s="29" t="s">
        <v>12426</v>
      </c>
      <c r="C134" s="29" t="s">
        <v>70</v>
      </c>
      <c r="D134" s="29" t="s">
        <v>71</v>
      </c>
      <c r="E134" s="29" t="s">
        <v>1480</v>
      </c>
      <c r="F134" s="29" t="s">
        <v>1481</v>
      </c>
      <c r="G134" s="29" t="s">
        <v>4066</v>
      </c>
      <c r="H134" s="522" t="s">
        <v>10874</v>
      </c>
      <c r="I134" s="522" t="s">
        <v>10874</v>
      </c>
      <c r="J134" s="522" t="s">
        <v>10874</v>
      </c>
      <c r="K134" s="522">
        <v>350</v>
      </c>
      <c r="L134" s="522">
        <v>0</v>
      </c>
      <c r="M134" s="522" t="s">
        <v>10874</v>
      </c>
      <c r="N134" s="522">
        <v>0</v>
      </c>
      <c r="O134" s="523">
        <v>367</v>
      </c>
    </row>
    <row r="135" spans="2:15">
      <c r="B135" t="str">
        <f>C135&amp;F135</f>
        <v>1170805030958 Total</v>
      </c>
      <c r="C135" s="29" t="s">
        <v>70</v>
      </c>
      <c r="D135" s="29" t="s">
        <v>71</v>
      </c>
      <c r="E135" s="29" t="s">
        <v>1480</v>
      </c>
      <c r="F135" s="29" t="s">
        <v>10917</v>
      </c>
      <c r="G135" s="526" t="s">
        <v>3453</v>
      </c>
      <c r="H135" s="527" t="s">
        <v>10874</v>
      </c>
      <c r="I135" s="527">
        <v>14</v>
      </c>
      <c r="J135" s="527" t="s">
        <v>10874</v>
      </c>
      <c r="K135" s="527">
        <v>653</v>
      </c>
      <c r="L135" s="527" t="s">
        <v>10874</v>
      </c>
      <c r="M135" s="527" t="s">
        <v>10874</v>
      </c>
      <c r="N135" s="527">
        <v>0</v>
      </c>
      <c r="O135" s="528">
        <v>684</v>
      </c>
    </row>
    <row r="136" spans="2:15">
      <c r="B136" s="29" t="s">
        <v>12427</v>
      </c>
      <c r="C136" s="29" t="s">
        <v>70</v>
      </c>
      <c r="D136" s="29" t="s">
        <v>71</v>
      </c>
      <c r="E136" s="29" t="s">
        <v>3810</v>
      </c>
      <c r="F136" s="29" t="s">
        <v>3811</v>
      </c>
      <c r="G136" s="29" t="s">
        <v>4065</v>
      </c>
      <c r="H136" s="522">
        <v>0</v>
      </c>
      <c r="I136" s="522" t="s">
        <v>10874</v>
      </c>
      <c r="J136" s="522" t="s">
        <v>10874</v>
      </c>
      <c r="K136" s="522">
        <v>136</v>
      </c>
      <c r="L136" s="522" t="s">
        <v>10874</v>
      </c>
      <c r="M136" s="522">
        <v>0</v>
      </c>
      <c r="N136" s="522">
        <v>0</v>
      </c>
      <c r="O136" s="523">
        <v>143</v>
      </c>
    </row>
    <row r="137" spans="2:15">
      <c r="B137" s="29" t="s">
        <v>12428</v>
      </c>
      <c r="C137" s="29" t="s">
        <v>70</v>
      </c>
      <c r="D137" s="29" t="s">
        <v>71</v>
      </c>
      <c r="E137" s="29" t="s">
        <v>3810</v>
      </c>
      <c r="F137" s="29" t="s">
        <v>3811</v>
      </c>
      <c r="G137" s="29" t="s">
        <v>4066</v>
      </c>
      <c r="H137" s="522">
        <v>0</v>
      </c>
      <c r="I137" s="522" t="s">
        <v>10874</v>
      </c>
      <c r="J137" s="522">
        <v>0</v>
      </c>
      <c r="K137" s="522">
        <v>166</v>
      </c>
      <c r="L137" s="522">
        <v>0</v>
      </c>
      <c r="M137" s="522" t="s">
        <v>10874</v>
      </c>
      <c r="N137" s="522">
        <v>0</v>
      </c>
      <c r="O137" s="523">
        <v>169</v>
      </c>
    </row>
    <row r="138" spans="2:15">
      <c r="B138" t="str">
        <f>C138&amp;F138</f>
        <v>1170805038220 Total</v>
      </c>
      <c r="C138" s="29" t="s">
        <v>70</v>
      </c>
      <c r="D138" s="29" t="s">
        <v>71</v>
      </c>
      <c r="E138" s="29" t="s">
        <v>3810</v>
      </c>
      <c r="F138" s="29" t="s">
        <v>10918</v>
      </c>
      <c r="G138" s="526" t="s">
        <v>3453</v>
      </c>
      <c r="H138" s="527">
        <v>0</v>
      </c>
      <c r="I138" s="527" t="s">
        <v>10874</v>
      </c>
      <c r="J138" s="527" t="s">
        <v>10874</v>
      </c>
      <c r="K138" s="527">
        <v>302</v>
      </c>
      <c r="L138" s="527" t="s">
        <v>10874</v>
      </c>
      <c r="M138" s="527" t="s">
        <v>10874</v>
      </c>
      <c r="N138" s="527">
        <v>0</v>
      </c>
      <c r="O138" s="528">
        <v>312</v>
      </c>
    </row>
    <row r="139" spans="2:15">
      <c r="B139" s="29" t="s">
        <v>12429</v>
      </c>
      <c r="C139" s="29" t="s">
        <v>72</v>
      </c>
      <c r="D139" s="29" t="s">
        <v>73</v>
      </c>
      <c r="E139" s="29" t="s">
        <v>1482</v>
      </c>
      <c r="F139" s="29" t="s">
        <v>1483</v>
      </c>
      <c r="G139" s="29" t="s">
        <v>4065</v>
      </c>
      <c r="H139" s="522">
        <v>0</v>
      </c>
      <c r="I139" s="522">
        <v>0</v>
      </c>
      <c r="J139" s="522">
        <v>0</v>
      </c>
      <c r="K139" s="522">
        <v>33</v>
      </c>
      <c r="L139" s="522">
        <v>0</v>
      </c>
      <c r="M139" s="522">
        <v>0</v>
      </c>
      <c r="N139" s="522">
        <v>0</v>
      </c>
      <c r="O139" s="523">
        <v>33</v>
      </c>
    </row>
    <row r="140" spans="2:15">
      <c r="B140" s="29" t="s">
        <v>12430</v>
      </c>
      <c r="C140" s="29" t="s">
        <v>72</v>
      </c>
      <c r="D140" s="29" t="s">
        <v>73</v>
      </c>
      <c r="E140" s="29" t="s">
        <v>1482</v>
      </c>
      <c r="F140" s="29" t="s">
        <v>1483</v>
      </c>
      <c r="G140" s="29" t="s">
        <v>4066</v>
      </c>
      <c r="H140" s="522">
        <v>0</v>
      </c>
      <c r="I140" s="522" t="s">
        <v>10874</v>
      </c>
      <c r="J140" s="522">
        <v>0</v>
      </c>
      <c r="K140" s="522" t="s">
        <v>10874</v>
      </c>
      <c r="L140" s="522">
        <v>0</v>
      </c>
      <c r="M140" s="522">
        <v>0</v>
      </c>
      <c r="N140" s="522">
        <v>0</v>
      </c>
      <c r="O140" s="523">
        <v>51</v>
      </c>
    </row>
    <row r="141" spans="2:15">
      <c r="B141" t="str">
        <f>C141&amp;F141</f>
        <v>1095303046222 Total</v>
      </c>
      <c r="C141" s="29" t="s">
        <v>72</v>
      </c>
      <c r="D141" s="29" t="s">
        <v>73</v>
      </c>
      <c r="E141" s="29" t="s">
        <v>1482</v>
      </c>
      <c r="F141" s="29" t="s">
        <v>10919</v>
      </c>
      <c r="G141" s="526" t="s">
        <v>3453</v>
      </c>
      <c r="H141" s="527">
        <v>0</v>
      </c>
      <c r="I141" s="527" t="s">
        <v>10874</v>
      </c>
      <c r="J141" s="527">
        <v>0</v>
      </c>
      <c r="K141" s="527" t="s">
        <v>10874</v>
      </c>
      <c r="L141" s="527">
        <v>0</v>
      </c>
      <c r="M141" s="527">
        <v>0</v>
      </c>
      <c r="N141" s="527">
        <v>0</v>
      </c>
      <c r="O141" s="528">
        <v>84</v>
      </c>
    </row>
    <row r="142" spans="2:15">
      <c r="B142" s="29" t="s">
        <v>12431</v>
      </c>
      <c r="C142" s="29" t="s">
        <v>74</v>
      </c>
      <c r="D142" s="29" t="s">
        <v>75</v>
      </c>
      <c r="E142" s="29" t="s">
        <v>1484</v>
      </c>
      <c r="F142" s="29" t="s">
        <v>1485</v>
      </c>
      <c r="G142" s="29" t="s">
        <v>4065</v>
      </c>
      <c r="H142" s="522">
        <v>0</v>
      </c>
      <c r="I142" s="522" t="s">
        <v>10874</v>
      </c>
      <c r="J142" s="522">
        <v>0</v>
      </c>
      <c r="K142" s="522">
        <v>125</v>
      </c>
      <c r="L142" s="522" t="s">
        <v>10874</v>
      </c>
      <c r="M142" s="522">
        <v>0</v>
      </c>
      <c r="N142" s="522">
        <v>0</v>
      </c>
      <c r="O142" s="523">
        <v>128</v>
      </c>
    </row>
    <row r="143" spans="2:15">
      <c r="B143" s="29" t="s">
        <v>12432</v>
      </c>
      <c r="C143" s="29" t="s">
        <v>74</v>
      </c>
      <c r="D143" s="29" t="s">
        <v>75</v>
      </c>
      <c r="E143" s="29" t="s">
        <v>1484</v>
      </c>
      <c r="F143" s="29" t="s">
        <v>1485</v>
      </c>
      <c r="G143" s="29" t="s">
        <v>4066</v>
      </c>
      <c r="H143" s="522">
        <v>0</v>
      </c>
      <c r="I143" s="522" t="s">
        <v>10874</v>
      </c>
      <c r="J143" s="522">
        <v>0</v>
      </c>
      <c r="K143" s="522">
        <v>123</v>
      </c>
      <c r="L143" s="522" t="s">
        <v>10874</v>
      </c>
      <c r="M143" s="522">
        <v>0</v>
      </c>
      <c r="N143" s="522">
        <v>0</v>
      </c>
      <c r="O143" s="523">
        <v>128</v>
      </c>
    </row>
    <row r="144" spans="2:15">
      <c r="B144" t="str">
        <f>C144&amp;F144</f>
        <v>1016305044165 Total</v>
      </c>
      <c r="C144" s="29" t="s">
        <v>74</v>
      </c>
      <c r="D144" s="29" t="s">
        <v>75</v>
      </c>
      <c r="E144" s="29" t="s">
        <v>1484</v>
      </c>
      <c r="F144" s="29" t="s">
        <v>10920</v>
      </c>
      <c r="G144" s="526" t="s">
        <v>3453</v>
      </c>
      <c r="H144" s="527">
        <v>0</v>
      </c>
      <c r="I144" s="527" t="s">
        <v>10874</v>
      </c>
      <c r="J144" s="527">
        <v>0</v>
      </c>
      <c r="K144" s="527">
        <v>248</v>
      </c>
      <c r="L144" s="527" t="s">
        <v>10874</v>
      </c>
      <c r="M144" s="527">
        <v>0</v>
      </c>
      <c r="N144" s="527">
        <v>0</v>
      </c>
      <c r="O144" s="528">
        <v>256</v>
      </c>
    </row>
    <row r="145" spans="2:15">
      <c r="B145" s="29" t="s">
        <v>12433</v>
      </c>
      <c r="C145" s="29" t="s">
        <v>76</v>
      </c>
      <c r="D145" s="29" t="s">
        <v>77</v>
      </c>
      <c r="E145" s="29" t="s">
        <v>77</v>
      </c>
      <c r="F145" s="29" t="s">
        <v>1486</v>
      </c>
      <c r="G145" s="29" t="s">
        <v>4065</v>
      </c>
      <c r="H145" s="522">
        <v>0</v>
      </c>
      <c r="I145" s="522" t="s">
        <v>10874</v>
      </c>
      <c r="J145" s="522">
        <v>19</v>
      </c>
      <c r="K145" s="522">
        <v>206</v>
      </c>
      <c r="L145" s="522" t="s">
        <v>10874</v>
      </c>
      <c r="M145" s="522">
        <v>19</v>
      </c>
      <c r="N145" s="522">
        <v>0</v>
      </c>
      <c r="O145" s="523">
        <v>270</v>
      </c>
    </row>
    <row r="146" spans="2:15">
      <c r="B146" s="29" t="s">
        <v>12434</v>
      </c>
      <c r="C146" s="29" t="s">
        <v>76</v>
      </c>
      <c r="D146" s="29" t="s">
        <v>77</v>
      </c>
      <c r="E146" s="29" t="s">
        <v>77</v>
      </c>
      <c r="F146" s="29" t="s">
        <v>1486</v>
      </c>
      <c r="G146" s="29" t="s">
        <v>4066</v>
      </c>
      <c r="H146" s="522" t="s">
        <v>10874</v>
      </c>
      <c r="I146" s="522" t="s">
        <v>10874</v>
      </c>
      <c r="J146" s="522">
        <v>28</v>
      </c>
      <c r="K146" s="522">
        <v>232</v>
      </c>
      <c r="L146" s="522" t="s">
        <v>10874</v>
      </c>
      <c r="M146" s="522" t="s">
        <v>10874</v>
      </c>
      <c r="N146" s="522">
        <v>0</v>
      </c>
      <c r="O146" s="523">
        <v>289</v>
      </c>
    </row>
    <row r="147" spans="2:15">
      <c r="B147" t="str">
        <f>C147&amp;F147</f>
        <v>1241500037721 Total</v>
      </c>
      <c r="C147" s="29" t="s">
        <v>76</v>
      </c>
      <c r="D147" s="29" t="s">
        <v>77</v>
      </c>
      <c r="E147" s="29" t="s">
        <v>77</v>
      </c>
      <c r="F147" s="29" t="s">
        <v>10921</v>
      </c>
      <c r="G147" s="526" t="s">
        <v>3453</v>
      </c>
      <c r="H147" s="527" t="s">
        <v>10874</v>
      </c>
      <c r="I147" s="527">
        <v>28</v>
      </c>
      <c r="J147" s="527">
        <v>47</v>
      </c>
      <c r="K147" s="527">
        <v>438</v>
      </c>
      <c r="L147" s="527" t="s">
        <v>10874</v>
      </c>
      <c r="M147" s="527" t="s">
        <v>10874</v>
      </c>
      <c r="N147" s="527">
        <v>0</v>
      </c>
      <c r="O147" s="528">
        <v>559</v>
      </c>
    </row>
    <row r="148" spans="2:15">
      <c r="B148" s="29" t="s">
        <v>12435</v>
      </c>
      <c r="C148" s="29" t="s">
        <v>78</v>
      </c>
      <c r="D148" s="29" t="s">
        <v>79</v>
      </c>
      <c r="E148" s="29" t="s">
        <v>1487</v>
      </c>
      <c r="F148" s="29" t="s">
        <v>1488</v>
      </c>
      <c r="G148" s="29" t="s">
        <v>4065</v>
      </c>
      <c r="H148" s="522">
        <v>0</v>
      </c>
      <c r="I148" s="522">
        <v>15</v>
      </c>
      <c r="J148" s="522">
        <v>143</v>
      </c>
      <c r="K148" s="522">
        <v>672</v>
      </c>
      <c r="L148" s="522">
        <v>24</v>
      </c>
      <c r="M148" s="522">
        <v>18</v>
      </c>
      <c r="N148" s="522">
        <v>0</v>
      </c>
      <c r="O148" s="523">
        <v>872</v>
      </c>
    </row>
    <row r="149" spans="2:15">
      <c r="B149" s="29" t="s">
        <v>12436</v>
      </c>
      <c r="C149" s="29" t="s">
        <v>78</v>
      </c>
      <c r="D149" s="29" t="s">
        <v>79</v>
      </c>
      <c r="E149" s="29" t="s">
        <v>1487</v>
      </c>
      <c r="F149" s="29" t="s">
        <v>1488</v>
      </c>
      <c r="G149" s="29" t="s">
        <v>4066</v>
      </c>
      <c r="H149" s="522" t="s">
        <v>10874</v>
      </c>
      <c r="I149" s="522">
        <v>15</v>
      </c>
      <c r="J149" s="522">
        <v>171</v>
      </c>
      <c r="K149" s="522">
        <v>693</v>
      </c>
      <c r="L149" s="522">
        <v>34</v>
      </c>
      <c r="M149" s="522" t="s">
        <v>10874</v>
      </c>
      <c r="N149" s="522">
        <v>0</v>
      </c>
      <c r="O149" s="523">
        <v>922</v>
      </c>
    </row>
    <row r="150" spans="2:15">
      <c r="B150" t="str">
        <f>C150&amp;F150</f>
        <v>1241505031367 Total</v>
      </c>
      <c r="C150" s="29" t="s">
        <v>78</v>
      </c>
      <c r="D150" s="29" t="s">
        <v>79</v>
      </c>
      <c r="E150" s="29" t="s">
        <v>1487</v>
      </c>
      <c r="F150" s="29" t="s">
        <v>10922</v>
      </c>
      <c r="G150" s="526" t="s">
        <v>3453</v>
      </c>
      <c r="H150" s="527" t="s">
        <v>10874</v>
      </c>
      <c r="I150" s="527">
        <v>30</v>
      </c>
      <c r="J150" s="527">
        <v>314</v>
      </c>
      <c r="K150" s="527">
        <v>1365</v>
      </c>
      <c r="L150" s="527">
        <v>58</v>
      </c>
      <c r="M150" s="527" t="s">
        <v>10874</v>
      </c>
      <c r="N150" s="527">
        <v>0</v>
      </c>
      <c r="O150" s="528">
        <v>1794</v>
      </c>
    </row>
    <row r="151" spans="2:15">
      <c r="B151" s="29" t="s">
        <v>12437</v>
      </c>
      <c r="C151" s="29" t="s">
        <v>78</v>
      </c>
      <c r="D151" s="29" t="s">
        <v>79</v>
      </c>
      <c r="E151" s="29" t="s">
        <v>1489</v>
      </c>
      <c r="F151" s="29" t="s">
        <v>1490</v>
      </c>
      <c r="G151" s="29" t="s">
        <v>4065</v>
      </c>
      <c r="H151" s="522">
        <v>0</v>
      </c>
      <c r="I151" s="522" t="s">
        <v>10874</v>
      </c>
      <c r="J151" s="522">
        <v>81</v>
      </c>
      <c r="K151" s="522">
        <v>271</v>
      </c>
      <c r="L151" s="522">
        <v>11</v>
      </c>
      <c r="M151" s="522" t="s">
        <v>10874</v>
      </c>
      <c r="N151" s="522">
        <v>0</v>
      </c>
      <c r="O151" s="523">
        <v>378</v>
      </c>
    </row>
    <row r="152" spans="2:15">
      <c r="B152" s="29" t="s">
        <v>12438</v>
      </c>
      <c r="C152" s="29" t="s">
        <v>78</v>
      </c>
      <c r="D152" s="29" t="s">
        <v>79</v>
      </c>
      <c r="E152" s="29" t="s">
        <v>1489</v>
      </c>
      <c r="F152" s="29" t="s">
        <v>1490</v>
      </c>
      <c r="G152" s="29" t="s">
        <v>4066</v>
      </c>
      <c r="H152" s="522">
        <v>0</v>
      </c>
      <c r="I152" s="522" t="s">
        <v>10874</v>
      </c>
      <c r="J152" s="522">
        <v>86</v>
      </c>
      <c r="K152" s="522">
        <v>352</v>
      </c>
      <c r="L152" s="522">
        <v>15</v>
      </c>
      <c r="M152" s="522" t="s">
        <v>10874</v>
      </c>
      <c r="N152" s="522">
        <v>0</v>
      </c>
      <c r="O152" s="523">
        <v>469</v>
      </c>
    </row>
    <row r="153" spans="2:15">
      <c r="B153" t="str">
        <f>C153&amp;F153</f>
        <v>1241505035216 Total</v>
      </c>
      <c r="C153" s="29" t="s">
        <v>78</v>
      </c>
      <c r="D153" s="29" t="s">
        <v>79</v>
      </c>
      <c r="E153" s="29" t="s">
        <v>1489</v>
      </c>
      <c r="F153" s="29" t="s">
        <v>10923</v>
      </c>
      <c r="G153" s="526" t="s">
        <v>3453</v>
      </c>
      <c r="H153" s="527">
        <v>0</v>
      </c>
      <c r="I153" s="527">
        <v>14</v>
      </c>
      <c r="J153" s="527">
        <v>167</v>
      </c>
      <c r="K153" s="527">
        <v>623</v>
      </c>
      <c r="L153" s="527">
        <v>26</v>
      </c>
      <c r="M153" s="527">
        <v>17</v>
      </c>
      <c r="N153" s="527">
        <v>0</v>
      </c>
      <c r="O153" s="528">
        <v>847</v>
      </c>
    </row>
    <row r="154" spans="2:15">
      <c r="B154" s="29" t="s">
        <v>12439</v>
      </c>
      <c r="C154" s="29" t="s">
        <v>80</v>
      </c>
      <c r="D154" s="29" t="s">
        <v>81</v>
      </c>
      <c r="E154" s="29" t="s">
        <v>1491</v>
      </c>
      <c r="F154" s="29" t="s">
        <v>1492</v>
      </c>
      <c r="G154" s="29" t="s">
        <v>4065</v>
      </c>
      <c r="H154" s="522">
        <v>0</v>
      </c>
      <c r="I154" s="522" t="s">
        <v>10874</v>
      </c>
      <c r="J154" s="522" t="s">
        <v>10874</v>
      </c>
      <c r="K154" s="522">
        <v>166</v>
      </c>
      <c r="L154" s="522" t="s">
        <v>10874</v>
      </c>
      <c r="M154" s="522" t="s">
        <v>10874</v>
      </c>
      <c r="N154" s="522">
        <v>0</v>
      </c>
      <c r="O154" s="523">
        <v>188</v>
      </c>
    </row>
    <row r="155" spans="2:15">
      <c r="B155" s="29" t="s">
        <v>12440</v>
      </c>
      <c r="C155" s="29" t="s">
        <v>80</v>
      </c>
      <c r="D155" s="29" t="s">
        <v>81</v>
      </c>
      <c r="E155" s="29" t="s">
        <v>1491</v>
      </c>
      <c r="F155" s="29" t="s">
        <v>1492</v>
      </c>
      <c r="G155" s="29" t="s">
        <v>4066</v>
      </c>
      <c r="H155" s="522">
        <v>0</v>
      </c>
      <c r="I155" s="522" t="s">
        <v>10874</v>
      </c>
      <c r="J155" s="522">
        <v>0</v>
      </c>
      <c r="K155" s="522">
        <v>198</v>
      </c>
      <c r="L155" s="522" t="s">
        <v>10874</v>
      </c>
      <c r="M155" s="522" t="s">
        <v>10874</v>
      </c>
      <c r="N155" s="522">
        <v>0</v>
      </c>
      <c r="O155" s="523">
        <v>212</v>
      </c>
    </row>
    <row r="156" spans="2:15">
      <c r="B156" t="str">
        <f>C156&amp;F156</f>
        <v>1030207535199 Total</v>
      </c>
      <c r="C156" s="29" t="s">
        <v>80</v>
      </c>
      <c r="D156" s="29" t="s">
        <v>81</v>
      </c>
      <c r="E156" s="29" t="s">
        <v>1491</v>
      </c>
      <c r="F156" s="29" t="s">
        <v>10924</v>
      </c>
      <c r="G156" s="526" t="s">
        <v>3453</v>
      </c>
      <c r="H156" s="527">
        <v>0</v>
      </c>
      <c r="I156" s="527">
        <v>17</v>
      </c>
      <c r="J156" s="527" t="s">
        <v>10874</v>
      </c>
      <c r="K156" s="527">
        <v>364</v>
      </c>
      <c r="L156" s="527" t="s">
        <v>10874</v>
      </c>
      <c r="M156" s="527" t="s">
        <v>10874</v>
      </c>
      <c r="N156" s="527">
        <v>0</v>
      </c>
      <c r="O156" s="528">
        <v>400</v>
      </c>
    </row>
    <row r="157" spans="2:15">
      <c r="B157" s="29" t="s">
        <v>12441</v>
      </c>
      <c r="C157" s="29" t="s">
        <v>80</v>
      </c>
      <c r="D157" s="29" t="s">
        <v>81</v>
      </c>
      <c r="E157" s="29" t="s">
        <v>1493</v>
      </c>
      <c r="F157" s="29" t="s">
        <v>1494</v>
      </c>
      <c r="G157" s="29" t="s">
        <v>4065</v>
      </c>
      <c r="H157" s="522">
        <v>0</v>
      </c>
      <c r="I157" s="522" t="s">
        <v>10874</v>
      </c>
      <c r="J157" s="522">
        <v>0</v>
      </c>
      <c r="K157" s="522">
        <v>123</v>
      </c>
      <c r="L157" s="522">
        <v>0</v>
      </c>
      <c r="M157" s="522" t="s">
        <v>10874</v>
      </c>
      <c r="N157" s="522">
        <v>0</v>
      </c>
      <c r="O157" s="523">
        <v>133</v>
      </c>
    </row>
    <row r="158" spans="2:15">
      <c r="B158" s="29" t="s">
        <v>12442</v>
      </c>
      <c r="C158" s="29" t="s">
        <v>80</v>
      </c>
      <c r="D158" s="29" t="s">
        <v>81</v>
      </c>
      <c r="E158" s="29" t="s">
        <v>1493</v>
      </c>
      <c r="F158" s="29" t="s">
        <v>1494</v>
      </c>
      <c r="G158" s="29" t="s">
        <v>4066</v>
      </c>
      <c r="H158" s="522">
        <v>0</v>
      </c>
      <c r="I158" s="522" t="s">
        <v>10874</v>
      </c>
      <c r="J158" s="522" t="s">
        <v>10874</v>
      </c>
      <c r="K158" s="522">
        <v>101</v>
      </c>
      <c r="L158" s="522" t="s">
        <v>10874</v>
      </c>
      <c r="M158" s="522" t="s">
        <v>10874</v>
      </c>
      <c r="N158" s="522">
        <v>0</v>
      </c>
      <c r="O158" s="523">
        <v>111</v>
      </c>
    </row>
    <row r="159" spans="2:15">
      <c r="B159" t="str">
        <f>C159&amp;F159</f>
        <v>1030207537669 Total</v>
      </c>
      <c r="C159" s="29" t="s">
        <v>80</v>
      </c>
      <c r="D159" s="29" t="s">
        <v>81</v>
      </c>
      <c r="E159" s="29" t="s">
        <v>1493</v>
      </c>
      <c r="F159" s="29" t="s">
        <v>10925</v>
      </c>
      <c r="G159" s="526" t="s">
        <v>3453</v>
      </c>
      <c r="H159" s="527">
        <v>0</v>
      </c>
      <c r="I159" s="527" t="s">
        <v>10874</v>
      </c>
      <c r="J159" s="527" t="s">
        <v>10874</v>
      </c>
      <c r="K159" s="527">
        <v>224</v>
      </c>
      <c r="L159" s="527" t="s">
        <v>10874</v>
      </c>
      <c r="M159" s="527" t="s">
        <v>10874</v>
      </c>
      <c r="N159" s="527">
        <v>0</v>
      </c>
      <c r="O159" s="528">
        <v>244</v>
      </c>
    </row>
    <row r="160" spans="2:15">
      <c r="B160" s="29" t="s">
        <v>12443</v>
      </c>
      <c r="C160" s="29" t="s">
        <v>82</v>
      </c>
      <c r="D160" s="29" t="s">
        <v>83</v>
      </c>
      <c r="E160" s="29" t="s">
        <v>1495</v>
      </c>
      <c r="F160" s="29" t="s">
        <v>1496</v>
      </c>
      <c r="G160" s="29" t="s">
        <v>4065</v>
      </c>
      <c r="H160" s="522">
        <v>0</v>
      </c>
      <c r="I160" s="522" t="s">
        <v>10874</v>
      </c>
      <c r="J160" s="522" t="s">
        <v>10874</v>
      </c>
      <c r="K160" s="522">
        <v>386</v>
      </c>
      <c r="L160" s="522">
        <v>0</v>
      </c>
      <c r="M160" s="522" t="s">
        <v>10874</v>
      </c>
      <c r="N160" s="522" t="s">
        <v>10874</v>
      </c>
      <c r="O160" s="523">
        <v>397</v>
      </c>
    </row>
    <row r="161" spans="2:15">
      <c r="B161" s="29" t="s">
        <v>12444</v>
      </c>
      <c r="C161" s="29" t="s">
        <v>82</v>
      </c>
      <c r="D161" s="29" t="s">
        <v>83</v>
      </c>
      <c r="E161" s="29" t="s">
        <v>1495</v>
      </c>
      <c r="F161" s="29" t="s">
        <v>1496</v>
      </c>
      <c r="G161" s="29" t="s">
        <v>4066</v>
      </c>
      <c r="H161" s="522">
        <v>0</v>
      </c>
      <c r="I161" s="522" t="s">
        <v>10874</v>
      </c>
      <c r="J161" s="522" t="s">
        <v>10874</v>
      </c>
      <c r="K161" s="522">
        <v>410</v>
      </c>
      <c r="L161" s="522" t="s">
        <v>10874</v>
      </c>
      <c r="M161" s="522" t="s">
        <v>10874</v>
      </c>
      <c r="N161" s="522" t="s">
        <v>10874</v>
      </c>
      <c r="O161" s="523">
        <v>425</v>
      </c>
    </row>
    <row r="162" spans="2:15">
      <c r="B162" t="str">
        <f>C162&amp;F162</f>
        <v>1101410031335 Total</v>
      </c>
      <c r="C162" s="29" t="s">
        <v>82</v>
      </c>
      <c r="D162" s="29" t="s">
        <v>83</v>
      </c>
      <c r="E162" s="29" t="s">
        <v>1495</v>
      </c>
      <c r="F162" s="29" t="s">
        <v>10926</v>
      </c>
      <c r="G162" s="526" t="s">
        <v>3453</v>
      </c>
      <c r="H162" s="527">
        <v>0</v>
      </c>
      <c r="I162" s="527" t="s">
        <v>10874</v>
      </c>
      <c r="J162" s="527" t="s">
        <v>10874</v>
      </c>
      <c r="K162" s="527">
        <v>796</v>
      </c>
      <c r="L162" s="527" t="s">
        <v>10874</v>
      </c>
      <c r="M162" s="527" t="s">
        <v>10874</v>
      </c>
      <c r="N162" s="527" t="s">
        <v>10874</v>
      </c>
      <c r="O162" s="528">
        <v>822</v>
      </c>
    </row>
    <row r="163" spans="2:15">
      <c r="B163" s="29" t="s">
        <v>15258</v>
      </c>
      <c r="C163" s="29" t="s">
        <v>84</v>
      </c>
      <c r="D163" s="29" t="s">
        <v>85</v>
      </c>
      <c r="E163" s="29" t="s">
        <v>15260</v>
      </c>
      <c r="F163" s="29" t="s">
        <v>15259</v>
      </c>
      <c r="G163" s="29" t="s">
        <v>4065</v>
      </c>
      <c r="H163" s="522" t="s">
        <v>10874</v>
      </c>
      <c r="I163" s="522">
        <v>38</v>
      </c>
      <c r="J163" s="522" t="s">
        <v>10874</v>
      </c>
      <c r="K163" s="522">
        <v>579</v>
      </c>
      <c r="L163" s="522">
        <v>19</v>
      </c>
      <c r="M163" s="522">
        <v>56</v>
      </c>
      <c r="N163" s="522">
        <v>0</v>
      </c>
      <c r="O163" s="523">
        <v>697</v>
      </c>
    </row>
    <row r="164" spans="2:15">
      <c r="B164" s="29" t="s">
        <v>15261</v>
      </c>
      <c r="C164" s="29" t="s">
        <v>84</v>
      </c>
      <c r="D164" s="29" t="s">
        <v>85</v>
      </c>
      <c r="E164" s="29" t="s">
        <v>15260</v>
      </c>
      <c r="F164" s="29" t="s">
        <v>15259</v>
      </c>
      <c r="G164" s="29" t="s">
        <v>4066</v>
      </c>
      <c r="H164" s="522" t="s">
        <v>10874</v>
      </c>
      <c r="I164" s="522">
        <v>31</v>
      </c>
      <c r="J164" s="522" t="s">
        <v>10874</v>
      </c>
      <c r="K164" s="522">
        <v>590</v>
      </c>
      <c r="L164" s="522">
        <v>18</v>
      </c>
      <c r="M164" s="522">
        <v>53</v>
      </c>
      <c r="N164" s="522" t="s">
        <v>10874</v>
      </c>
      <c r="O164" s="523">
        <v>702</v>
      </c>
    </row>
    <row r="165" spans="2:15">
      <c r="B165" t="str">
        <f>C165&amp;F165</f>
        <v>1030211020050 Total</v>
      </c>
      <c r="C165" s="29" t="s">
        <v>84</v>
      </c>
      <c r="D165" s="29" t="s">
        <v>85</v>
      </c>
      <c r="E165" s="29" t="s">
        <v>15260</v>
      </c>
      <c r="F165" s="29" t="s">
        <v>15332</v>
      </c>
      <c r="G165" s="526" t="s">
        <v>3453</v>
      </c>
      <c r="H165" s="527" t="s">
        <v>10874</v>
      </c>
      <c r="I165" s="527">
        <v>69</v>
      </c>
      <c r="J165" s="527" t="s">
        <v>10874</v>
      </c>
      <c r="K165" s="527">
        <v>1169</v>
      </c>
      <c r="L165" s="527">
        <v>37</v>
      </c>
      <c r="M165" s="527">
        <v>109</v>
      </c>
      <c r="N165" s="527" t="s">
        <v>10874</v>
      </c>
      <c r="O165" s="528">
        <v>1399</v>
      </c>
    </row>
    <row r="166" spans="2:15">
      <c r="B166" s="29" t="s">
        <v>12445</v>
      </c>
      <c r="C166" s="29" t="s">
        <v>84</v>
      </c>
      <c r="D166" s="29" t="s">
        <v>85</v>
      </c>
      <c r="E166" s="29" t="s">
        <v>1497</v>
      </c>
      <c r="F166" s="29" t="s">
        <v>1498</v>
      </c>
      <c r="G166" s="29" t="s">
        <v>4065</v>
      </c>
      <c r="H166" s="522">
        <v>0</v>
      </c>
      <c r="I166" s="522">
        <v>13</v>
      </c>
      <c r="J166" s="522" t="s">
        <v>10874</v>
      </c>
      <c r="K166" s="522">
        <v>239</v>
      </c>
      <c r="L166" s="522" t="s">
        <v>10874</v>
      </c>
      <c r="M166" s="522">
        <v>23</v>
      </c>
      <c r="N166" s="522">
        <v>0</v>
      </c>
      <c r="O166" s="523">
        <v>294</v>
      </c>
    </row>
    <row r="167" spans="2:15">
      <c r="B167" s="29" t="s">
        <v>12446</v>
      </c>
      <c r="C167" s="29" t="s">
        <v>84</v>
      </c>
      <c r="D167" s="29" t="s">
        <v>85</v>
      </c>
      <c r="E167" s="29" t="s">
        <v>1497</v>
      </c>
      <c r="F167" s="29" t="s">
        <v>1498</v>
      </c>
      <c r="G167" s="29" t="s">
        <v>4066</v>
      </c>
      <c r="H167" s="522" t="s">
        <v>10874</v>
      </c>
      <c r="I167" s="522">
        <v>20</v>
      </c>
      <c r="J167" s="522" t="s">
        <v>10874</v>
      </c>
      <c r="K167" s="522">
        <v>258</v>
      </c>
      <c r="L167" s="522">
        <v>11</v>
      </c>
      <c r="M167" s="522">
        <v>25</v>
      </c>
      <c r="N167" s="522">
        <v>0</v>
      </c>
      <c r="O167" s="523">
        <v>323</v>
      </c>
    </row>
    <row r="168" spans="2:15">
      <c r="B168" t="str">
        <f>C168&amp;F168</f>
        <v>1030211026787 Total</v>
      </c>
      <c r="C168" s="29" t="s">
        <v>84</v>
      </c>
      <c r="D168" s="29" t="s">
        <v>85</v>
      </c>
      <c r="E168" s="29" t="s">
        <v>1497</v>
      </c>
      <c r="F168" s="29" t="s">
        <v>10927</v>
      </c>
      <c r="G168" s="526" t="s">
        <v>3453</v>
      </c>
      <c r="H168" s="527" t="s">
        <v>10874</v>
      </c>
      <c r="I168" s="527">
        <v>33</v>
      </c>
      <c r="J168" s="527" t="s">
        <v>10874</v>
      </c>
      <c r="K168" s="527">
        <v>497</v>
      </c>
      <c r="L168" s="527" t="s">
        <v>10874</v>
      </c>
      <c r="M168" s="527">
        <v>48</v>
      </c>
      <c r="N168" s="527">
        <v>0</v>
      </c>
      <c r="O168" s="528">
        <v>617</v>
      </c>
    </row>
    <row r="169" spans="2:15">
      <c r="B169" s="29" t="s">
        <v>12447</v>
      </c>
      <c r="C169" s="29" t="s">
        <v>86</v>
      </c>
      <c r="D169" s="29" t="s">
        <v>87</v>
      </c>
      <c r="E169" s="29" t="s">
        <v>1499</v>
      </c>
      <c r="F169" s="29" t="s">
        <v>1500</v>
      </c>
      <c r="G169" s="29" t="s">
        <v>4065</v>
      </c>
      <c r="H169" s="522">
        <v>0</v>
      </c>
      <c r="I169" s="522">
        <v>13</v>
      </c>
      <c r="J169" s="522">
        <v>21</v>
      </c>
      <c r="K169" s="522">
        <v>410</v>
      </c>
      <c r="L169" s="522" t="s">
        <v>10874</v>
      </c>
      <c r="M169" s="522" t="s">
        <v>10874</v>
      </c>
      <c r="N169" s="522">
        <v>0</v>
      </c>
      <c r="O169" s="523">
        <v>456</v>
      </c>
    </row>
    <row r="170" spans="2:15">
      <c r="B170" s="29" t="s">
        <v>12448</v>
      </c>
      <c r="C170" s="29" t="s">
        <v>86</v>
      </c>
      <c r="D170" s="29" t="s">
        <v>87</v>
      </c>
      <c r="E170" s="29" t="s">
        <v>1499</v>
      </c>
      <c r="F170" s="29" t="s">
        <v>1500</v>
      </c>
      <c r="G170" s="29" t="s">
        <v>4066</v>
      </c>
      <c r="H170" s="522">
        <v>0</v>
      </c>
      <c r="I170" s="522">
        <v>11</v>
      </c>
      <c r="J170" s="522">
        <v>23</v>
      </c>
      <c r="K170" s="522">
        <v>478</v>
      </c>
      <c r="L170" s="522" t="s">
        <v>10874</v>
      </c>
      <c r="M170" s="522" t="s">
        <v>10874</v>
      </c>
      <c r="N170" s="522">
        <v>0</v>
      </c>
      <c r="O170" s="523">
        <v>517</v>
      </c>
    </row>
    <row r="171" spans="2:15">
      <c r="B171" t="str">
        <f>C171&amp;F171</f>
        <v>1204808033434 Total</v>
      </c>
      <c r="C171" s="29" t="s">
        <v>86</v>
      </c>
      <c r="D171" s="29" t="s">
        <v>87</v>
      </c>
      <c r="E171" s="29" t="s">
        <v>1499</v>
      </c>
      <c r="F171" s="29" t="s">
        <v>10928</v>
      </c>
      <c r="G171" s="526" t="s">
        <v>3453</v>
      </c>
      <c r="H171" s="527">
        <v>0</v>
      </c>
      <c r="I171" s="527">
        <v>24</v>
      </c>
      <c r="J171" s="527">
        <v>44</v>
      </c>
      <c r="K171" s="527">
        <v>888</v>
      </c>
      <c r="L171" s="527" t="s">
        <v>10874</v>
      </c>
      <c r="M171" s="527" t="s">
        <v>10874</v>
      </c>
      <c r="N171" s="527">
        <v>0</v>
      </c>
      <c r="O171" s="528">
        <v>973</v>
      </c>
    </row>
    <row r="172" spans="2:15">
      <c r="B172" s="29" t="s">
        <v>12449</v>
      </c>
      <c r="C172" s="29" t="s">
        <v>86</v>
      </c>
      <c r="D172" s="29" t="s">
        <v>87</v>
      </c>
      <c r="E172" s="29" t="s">
        <v>1501</v>
      </c>
      <c r="F172" s="29" t="s">
        <v>1502</v>
      </c>
      <c r="G172" s="29" t="s">
        <v>4065</v>
      </c>
      <c r="H172" s="522">
        <v>0</v>
      </c>
      <c r="I172" s="522" t="s">
        <v>10874</v>
      </c>
      <c r="J172" s="522" t="s">
        <v>10874</v>
      </c>
      <c r="K172" s="522">
        <v>227</v>
      </c>
      <c r="L172" s="522" t="s">
        <v>10874</v>
      </c>
      <c r="M172" s="522" t="s">
        <v>10874</v>
      </c>
      <c r="N172" s="522">
        <v>0</v>
      </c>
      <c r="O172" s="523">
        <v>240</v>
      </c>
    </row>
    <row r="173" spans="2:15">
      <c r="B173" s="29" t="s">
        <v>12450</v>
      </c>
      <c r="C173" s="29" t="s">
        <v>86</v>
      </c>
      <c r="D173" s="29" t="s">
        <v>87</v>
      </c>
      <c r="E173" s="29" t="s">
        <v>1501</v>
      </c>
      <c r="F173" s="29" t="s">
        <v>1502</v>
      </c>
      <c r="G173" s="29" t="s">
        <v>4066</v>
      </c>
      <c r="H173" s="522">
        <v>0</v>
      </c>
      <c r="I173" s="522" t="s">
        <v>10874</v>
      </c>
      <c r="J173" s="522">
        <v>15</v>
      </c>
      <c r="K173" s="522">
        <v>224</v>
      </c>
      <c r="L173" s="522" t="s">
        <v>10874</v>
      </c>
      <c r="M173" s="522" t="s">
        <v>10874</v>
      </c>
      <c r="N173" s="522">
        <v>0</v>
      </c>
      <c r="O173" s="523">
        <v>254</v>
      </c>
    </row>
    <row r="174" spans="2:15">
      <c r="B174" t="str">
        <f>C174&amp;F174</f>
        <v>1204808035257 Total</v>
      </c>
      <c r="C174" s="29" t="s">
        <v>86</v>
      </c>
      <c r="D174" s="29" t="s">
        <v>87</v>
      </c>
      <c r="E174" s="29" t="s">
        <v>1501</v>
      </c>
      <c r="F174" s="29" t="s">
        <v>10929</v>
      </c>
      <c r="G174" s="526" t="s">
        <v>3453</v>
      </c>
      <c r="H174" s="527">
        <v>0</v>
      </c>
      <c r="I174" s="527">
        <v>12</v>
      </c>
      <c r="J174" s="527" t="s">
        <v>10874</v>
      </c>
      <c r="K174" s="527">
        <v>451</v>
      </c>
      <c r="L174" s="527" t="s">
        <v>10874</v>
      </c>
      <c r="M174" s="527" t="s">
        <v>10874</v>
      </c>
      <c r="N174" s="527">
        <v>0</v>
      </c>
      <c r="O174" s="528">
        <v>494</v>
      </c>
    </row>
    <row r="175" spans="2:15">
      <c r="B175" s="29" t="s">
        <v>12451</v>
      </c>
      <c r="C175" s="29" t="s">
        <v>88</v>
      </c>
      <c r="D175" s="29" t="s">
        <v>89</v>
      </c>
      <c r="E175" s="29" t="s">
        <v>89</v>
      </c>
      <c r="F175" s="29" t="s">
        <v>1503</v>
      </c>
      <c r="G175" s="29" t="s">
        <v>4065</v>
      </c>
      <c r="H175" s="522" t="s">
        <v>10874</v>
      </c>
      <c r="I175" s="522" t="s">
        <v>10874</v>
      </c>
      <c r="J175" s="522" t="s">
        <v>10874</v>
      </c>
      <c r="K175" s="522">
        <v>34</v>
      </c>
      <c r="L175" s="522">
        <v>0</v>
      </c>
      <c r="M175" s="522">
        <v>0</v>
      </c>
      <c r="N175" s="522">
        <v>0</v>
      </c>
      <c r="O175" s="523">
        <v>45</v>
      </c>
    </row>
    <row r="176" spans="2:15">
      <c r="B176" s="29" t="s">
        <v>12452</v>
      </c>
      <c r="C176" s="29" t="s">
        <v>88</v>
      </c>
      <c r="D176" s="29" t="s">
        <v>89</v>
      </c>
      <c r="E176" s="29" t="s">
        <v>89</v>
      </c>
      <c r="F176" s="29" t="s">
        <v>1503</v>
      </c>
      <c r="G176" s="29" t="s">
        <v>4066</v>
      </c>
      <c r="H176" s="522">
        <v>0</v>
      </c>
      <c r="I176" s="522" t="s">
        <v>10874</v>
      </c>
      <c r="J176" s="522" t="s">
        <v>10874</v>
      </c>
      <c r="K176" s="522">
        <v>38</v>
      </c>
      <c r="L176" s="522">
        <v>0</v>
      </c>
      <c r="M176" s="522" t="s">
        <v>10874</v>
      </c>
      <c r="N176" s="522">
        <v>0</v>
      </c>
      <c r="O176" s="523">
        <v>43</v>
      </c>
    </row>
    <row r="177" spans="2:15">
      <c r="B177" t="str">
        <f>C177&amp;F177</f>
        <v>1184000017827 Total</v>
      </c>
      <c r="C177" s="29" t="s">
        <v>88</v>
      </c>
      <c r="D177" s="29" t="s">
        <v>89</v>
      </c>
      <c r="E177" s="29" t="s">
        <v>89</v>
      </c>
      <c r="F177" s="29" t="s">
        <v>10930</v>
      </c>
      <c r="G177" s="526" t="s">
        <v>3453</v>
      </c>
      <c r="H177" s="527" t="s">
        <v>10874</v>
      </c>
      <c r="I177" s="527" t="s">
        <v>10874</v>
      </c>
      <c r="J177" s="527" t="s">
        <v>10874</v>
      </c>
      <c r="K177" s="527">
        <v>72</v>
      </c>
      <c r="L177" s="527">
        <v>0</v>
      </c>
      <c r="M177" s="527" t="s">
        <v>10874</v>
      </c>
      <c r="N177" s="527">
        <v>0</v>
      </c>
      <c r="O177" s="528">
        <v>88</v>
      </c>
    </row>
    <row r="178" spans="2:15">
      <c r="B178" s="29" t="s">
        <v>12453</v>
      </c>
      <c r="C178" s="29" t="s">
        <v>90</v>
      </c>
      <c r="D178" s="29" t="s">
        <v>91</v>
      </c>
      <c r="E178" s="29" t="s">
        <v>91</v>
      </c>
      <c r="F178" s="29" t="s">
        <v>1504</v>
      </c>
      <c r="G178" s="29" t="s">
        <v>4065</v>
      </c>
      <c r="H178" s="522" t="s">
        <v>10874</v>
      </c>
      <c r="I178" s="522" t="s">
        <v>10874</v>
      </c>
      <c r="J178" s="522">
        <v>0</v>
      </c>
      <c r="K178" s="522">
        <v>38</v>
      </c>
      <c r="L178" s="522" t="s">
        <v>10874</v>
      </c>
      <c r="M178" s="522">
        <v>0</v>
      </c>
      <c r="N178" s="522">
        <v>0</v>
      </c>
      <c r="O178" s="523">
        <v>45</v>
      </c>
    </row>
    <row r="179" spans="2:15">
      <c r="B179" s="29" t="s">
        <v>12454</v>
      </c>
      <c r="C179" s="29" t="s">
        <v>90</v>
      </c>
      <c r="D179" s="29" t="s">
        <v>91</v>
      </c>
      <c r="E179" s="29" t="s">
        <v>91</v>
      </c>
      <c r="F179" s="29" t="s">
        <v>1504</v>
      </c>
      <c r="G179" s="29" t="s">
        <v>4066</v>
      </c>
      <c r="H179" s="522">
        <v>0</v>
      </c>
      <c r="I179" s="522">
        <v>12</v>
      </c>
      <c r="J179" s="522" t="s">
        <v>10874</v>
      </c>
      <c r="K179" s="522">
        <v>29</v>
      </c>
      <c r="L179" s="522" t="s">
        <v>10874</v>
      </c>
      <c r="M179" s="522">
        <v>0</v>
      </c>
      <c r="N179" s="522">
        <v>0</v>
      </c>
      <c r="O179" s="523">
        <v>48</v>
      </c>
    </row>
    <row r="180" spans="2:15">
      <c r="B180" t="str">
        <f>C180&amp;F180</f>
        <v>1270400017847 Total</v>
      </c>
      <c r="C180" s="29" t="s">
        <v>90</v>
      </c>
      <c r="D180" s="29" t="s">
        <v>91</v>
      </c>
      <c r="E180" s="29" t="s">
        <v>91</v>
      </c>
      <c r="F180" s="29" t="s">
        <v>10931</v>
      </c>
      <c r="G180" s="526" t="s">
        <v>3453</v>
      </c>
      <c r="H180" s="527" t="s">
        <v>10874</v>
      </c>
      <c r="I180" s="527" t="s">
        <v>10874</v>
      </c>
      <c r="J180" s="527" t="s">
        <v>10874</v>
      </c>
      <c r="K180" s="527">
        <v>67</v>
      </c>
      <c r="L180" s="527" t="s">
        <v>10874</v>
      </c>
      <c r="M180" s="527">
        <v>0</v>
      </c>
      <c r="N180" s="527">
        <v>0</v>
      </c>
      <c r="O180" s="528">
        <v>93</v>
      </c>
    </row>
    <row r="181" spans="2:15">
      <c r="B181" s="29" t="s">
        <v>12457</v>
      </c>
      <c r="C181" s="29" t="s">
        <v>92</v>
      </c>
      <c r="D181" s="29" t="s">
        <v>93</v>
      </c>
      <c r="E181" s="29" t="s">
        <v>1507</v>
      </c>
      <c r="F181" s="29" t="s">
        <v>1508</v>
      </c>
      <c r="G181" s="29" t="s">
        <v>4065</v>
      </c>
      <c r="H181" s="522">
        <v>0</v>
      </c>
      <c r="I181" s="522" t="s">
        <v>10874</v>
      </c>
      <c r="J181" s="522" t="s">
        <v>10874</v>
      </c>
      <c r="K181" s="522">
        <v>295</v>
      </c>
      <c r="L181" s="522" t="s">
        <v>10874</v>
      </c>
      <c r="M181" s="522" t="s">
        <v>10874</v>
      </c>
      <c r="N181" s="522">
        <v>0</v>
      </c>
      <c r="O181" s="523">
        <v>318</v>
      </c>
    </row>
    <row r="182" spans="2:15">
      <c r="B182" s="29" t="s">
        <v>12458</v>
      </c>
      <c r="C182" s="29" t="s">
        <v>92</v>
      </c>
      <c r="D182" s="29" t="s">
        <v>93</v>
      </c>
      <c r="E182" s="29" t="s">
        <v>1507</v>
      </c>
      <c r="F182" s="29" t="s">
        <v>1508</v>
      </c>
      <c r="G182" s="29" t="s">
        <v>4066</v>
      </c>
      <c r="H182" s="522">
        <v>0</v>
      </c>
      <c r="I182" s="522" t="s">
        <v>10874</v>
      </c>
      <c r="J182" s="522" t="s">
        <v>10874</v>
      </c>
      <c r="K182" s="522">
        <v>307</v>
      </c>
      <c r="L182" s="522" t="s">
        <v>10874</v>
      </c>
      <c r="M182" s="522" t="s">
        <v>10874</v>
      </c>
      <c r="N182" s="522">
        <v>0</v>
      </c>
      <c r="O182" s="523">
        <v>325</v>
      </c>
    </row>
    <row r="183" spans="2:15">
      <c r="B183" t="str">
        <f>C183&amp;F183</f>
        <v>1270412030640 Total</v>
      </c>
      <c r="C183" s="29" t="s">
        <v>92</v>
      </c>
      <c r="D183" s="29" t="s">
        <v>93</v>
      </c>
      <c r="E183" s="29" t="s">
        <v>1507</v>
      </c>
      <c r="F183" s="29" t="s">
        <v>10933</v>
      </c>
      <c r="G183" s="526" t="s">
        <v>3453</v>
      </c>
      <c r="H183" s="527">
        <v>0</v>
      </c>
      <c r="I183" s="527">
        <v>17</v>
      </c>
      <c r="J183" s="527" t="s">
        <v>10874</v>
      </c>
      <c r="K183" s="527">
        <v>602</v>
      </c>
      <c r="L183" s="527" t="s">
        <v>10874</v>
      </c>
      <c r="M183" s="527">
        <v>15</v>
      </c>
      <c r="N183" s="527">
        <v>0</v>
      </c>
      <c r="O183" s="528">
        <v>643</v>
      </c>
    </row>
    <row r="184" spans="2:15">
      <c r="B184" s="29" t="s">
        <v>12455</v>
      </c>
      <c r="C184" s="29" t="s">
        <v>92</v>
      </c>
      <c r="D184" s="29" t="s">
        <v>93</v>
      </c>
      <c r="E184" s="29" t="s">
        <v>1505</v>
      </c>
      <c r="F184" s="29" t="s">
        <v>1506</v>
      </c>
      <c r="G184" s="29" t="s">
        <v>4065</v>
      </c>
      <c r="H184" s="522">
        <v>0</v>
      </c>
      <c r="I184" s="522" t="s">
        <v>10874</v>
      </c>
      <c r="J184" s="522" t="s">
        <v>10874</v>
      </c>
      <c r="K184" s="522">
        <v>120</v>
      </c>
      <c r="L184" s="522">
        <v>0</v>
      </c>
      <c r="M184" s="522" t="s">
        <v>10874</v>
      </c>
      <c r="N184" s="522">
        <v>0</v>
      </c>
      <c r="O184" s="523">
        <v>132</v>
      </c>
    </row>
    <row r="185" spans="2:15">
      <c r="B185" s="29" t="s">
        <v>12456</v>
      </c>
      <c r="C185" s="29" t="s">
        <v>92</v>
      </c>
      <c r="D185" s="29" t="s">
        <v>93</v>
      </c>
      <c r="E185" s="29" t="s">
        <v>1505</v>
      </c>
      <c r="F185" s="29" t="s">
        <v>1506</v>
      </c>
      <c r="G185" s="29" t="s">
        <v>4066</v>
      </c>
      <c r="H185" s="522">
        <v>0</v>
      </c>
      <c r="I185" s="522" t="s">
        <v>10874</v>
      </c>
      <c r="J185" s="522" t="s">
        <v>10874</v>
      </c>
      <c r="K185" s="522">
        <v>164</v>
      </c>
      <c r="L185" s="522" t="s">
        <v>10874</v>
      </c>
      <c r="M185" s="522">
        <v>0</v>
      </c>
      <c r="N185" s="522">
        <v>0</v>
      </c>
      <c r="O185" s="523">
        <v>171</v>
      </c>
    </row>
    <row r="186" spans="2:15">
      <c r="B186" t="str">
        <f>C186&amp;F186</f>
        <v>1270412037386 Total</v>
      </c>
      <c r="C186" s="29" t="s">
        <v>92</v>
      </c>
      <c r="D186" s="29" t="s">
        <v>93</v>
      </c>
      <c r="E186" s="29" t="s">
        <v>1505</v>
      </c>
      <c r="F186" s="29" t="s">
        <v>10932</v>
      </c>
      <c r="G186" s="526" t="s">
        <v>3453</v>
      </c>
      <c r="H186" s="527">
        <v>0</v>
      </c>
      <c r="I186" s="527" t="s">
        <v>10874</v>
      </c>
      <c r="J186" s="527" t="s">
        <v>10874</v>
      </c>
      <c r="K186" s="527">
        <v>284</v>
      </c>
      <c r="L186" s="527" t="s">
        <v>10874</v>
      </c>
      <c r="M186" s="527" t="s">
        <v>10874</v>
      </c>
      <c r="N186" s="527">
        <v>0</v>
      </c>
      <c r="O186" s="528">
        <v>303</v>
      </c>
    </row>
    <row r="187" spans="2:15">
      <c r="B187" s="29" t="s">
        <v>12459</v>
      </c>
      <c r="C187" s="29" t="s">
        <v>94</v>
      </c>
      <c r="D187" s="29" t="s">
        <v>95</v>
      </c>
      <c r="E187" s="29" t="s">
        <v>95</v>
      </c>
      <c r="F187" s="29" t="s">
        <v>3967</v>
      </c>
      <c r="G187" s="29" t="s">
        <v>4065</v>
      </c>
      <c r="H187" s="522" t="s">
        <v>10874</v>
      </c>
      <c r="I187" s="522">
        <v>30</v>
      </c>
      <c r="J187" s="522" t="s">
        <v>10874</v>
      </c>
      <c r="K187" s="522">
        <v>243</v>
      </c>
      <c r="L187" s="522" t="s">
        <v>10874</v>
      </c>
      <c r="M187" s="522" t="s">
        <v>10874</v>
      </c>
      <c r="N187" s="522">
        <v>0</v>
      </c>
      <c r="O187" s="523">
        <v>281</v>
      </c>
    </row>
    <row r="188" spans="2:15">
      <c r="B188" s="29" t="s">
        <v>12460</v>
      </c>
      <c r="C188" s="29" t="s">
        <v>94</v>
      </c>
      <c r="D188" s="29" t="s">
        <v>95</v>
      </c>
      <c r="E188" s="29" t="s">
        <v>95</v>
      </c>
      <c r="F188" s="29" t="s">
        <v>3967</v>
      </c>
      <c r="G188" s="29" t="s">
        <v>4066</v>
      </c>
      <c r="H188" s="522" t="s">
        <v>10874</v>
      </c>
      <c r="I188" s="522" t="s">
        <v>10874</v>
      </c>
      <c r="J188" s="522">
        <v>0</v>
      </c>
      <c r="K188" s="522">
        <v>285</v>
      </c>
      <c r="L188" s="522">
        <v>0</v>
      </c>
      <c r="M188" s="522">
        <v>0</v>
      </c>
      <c r="N188" s="522">
        <v>0</v>
      </c>
      <c r="O188" s="523">
        <v>312</v>
      </c>
    </row>
    <row r="189" spans="2:15">
      <c r="B189" t="str">
        <f>C189&amp;F189</f>
        <v>1270413076985 Total</v>
      </c>
      <c r="C189" s="29" t="s">
        <v>94</v>
      </c>
      <c r="D189" s="29" t="s">
        <v>95</v>
      </c>
      <c r="E189" s="29" t="s">
        <v>95</v>
      </c>
      <c r="F189" s="29" t="s">
        <v>10934</v>
      </c>
      <c r="G189" s="526" t="s">
        <v>3453</v>
      </c>
      <c r="H189" s="527" t="s">
        <v>10874</v>
      </c>
      <c r="I189" s="527" t="s">
        <v>10874</v>
      </c>
      <c r="J189" s="527" t="s">
        <v>10874</v>
      </c>
      <c r="K189" s="527">
        <v>528</v>
      </c>
      <c r="L189" s="527" t="s">
        <v>10874</v>
      </c>
      <c r="M189" s="527" t="s">
        <v>10874</v>
      </c>
      <c r="N189" s="527">
        <v>0</v>
      </c>
      <c r="O189" s="528">
        <v>593</v>
      </c>
    </row>
    <row r="190" spans="2:15">
      <c r="B190" s="29" t="s">
        <v>12463</v>
      </c>
      <c r="C190" s="29" t="s">
        <v>97</v>
      </c>
      <c r="D190" s="29" t="s">
        <v>98</v>
      </c>
      <c r="E190" s="29" t="s">
        <v>1511</v>
      </c>
      <c r="F190" s="29" t="s">
        <v>1512</v>
      </c>
      <c r="G190" s="29" t="s">
        <v>4065</v>
      </c>
      <c r="H190" s="522">
        <v>0</v>
      </c>
      <c r="I190" s="522">
        <v>0</v>
      </c>
      <c r="J190" s="522" t="s">
        <v>10874</v>
      </c>
      <c r="K190" s="522">
        <v>305</v>
      </c>
      <c r="L190" s="522" t="s">
        <v>10874</v>
      </c>
      <c r="M190" s="522" t="s">
        <v>10874</v>
      </c>
      <c r="N190" s="522">
        <v>0</v>
      </c>
      <c r="O190" s="523">
        <v>315</v>
      </c>
    </row>
    <row r="191" spans="2:15">
      <c r="B191" s="29" t="s">
        <v>12464</v>
      </c>
      <c r="C191" s="29" t="s">
        <v>97</v>
      </c>
      <c r="D191" s="29" t="s">
        <v>98</v>
      </c>
      <c r="E191" s="29" t="s">
        <v>1511</v>
      </c>
      <c r="F191" s="29" t="s">
        <v>1512</v>
      </c>
      <c r="G191" s="29" t="s">
        <v>4066</v>
      </c>
      <c r="H191" s="522">
        <v>0</v>
      </c>
      <c r="I191" s="522" t="s">
        <v>10874</v>
      </c>
      <c r="J191" s="522" t="s">
        <v>10874</v>
      </c>
      <c r="K191" s="522">
        <v>292</v>
      </c>
      <c r="L191" s="522" t="s">
        <v>10874</v>
      </c>
      <c r="M191" s="522" t="s">
        <v>10874</v>
      </c>
      <c r="N191" s="522">
        <v>0</v>
      </c>
      <c r="O191" s="523">
        <v>311</v>
      </c>
    </row>
    <row r="192" spans="2:15">
      <c r="B192" t="str">
        <f>C192&amp;F192</f>
        <v>1080510030726 Total</v>
      </c>
      <c r="C192" s="29" t="s">
        <v>97</v>
      </c>
      <c r="D192" s="29" t="s">
        <v>98</v>
      </c>
      <c r="E192" s="29" t="s">
        <v>1511</v>
      </c>
      <c r="F192" s="29" t="s">
        <v>10936</v>
      </c>
      <c r="G192" s="526" t="s">
        <v>3453</v>
      </c>
      <c r="H192" s="527">
        <v>0</v>
      </c>
      <c r="I192" s="527" t="s">
        <v>10874</v>
      </c>
      <c r="J192" s="527">
        <v>14</v>
      </c>
      <c r="K192" s="527">
        <v>597</v>
      </c>
      <c r="L192" s="527" t="s">
        <v>10874</v>
      </c>
      <c r="M192" s="527" t="s">
        <v>10874</v>
      </c>
      <c r="N192" s="527">
        <v>0</v>
      </c>
      <c r="O192" s="528">
        <v>626</v>
      </c>
    </row>
    <row r="193" spans="2:15">
      <c r="B193" s="29" t="s">
        <v>12461</v>
      </c>
      <c r="C193" s="29" t="s">
        <v>97</v>
      </c>
      <c r="D193" s="29" t="s">
        <v>98</v>
      </c>
      <c r="E193" s="29" t="s">
        <v>1509</v>
      </c>
      <c r="F193" s="29" t="s">
        <v>1510</v>
      </c>
      <c r="G193" s="29" t="s">
        <v>4065</v>
      </c>
      <c r="H193" s="522">
        <v>0</v>
      </c>
      <c r="I193" s="522">
        <v>0</v>
      </c>
      <c r="J193" s="522" t="s">
        <v>10874</v>
      </c>
      <c r="K193" s="522">
        <v>150</v>
      </c>
      <c r="L193" s="522">
        <v>0</v>
      </c>
      <c r="M193" s="522">
        <v>0</v>
      </c>
      <c r="N193" s="522" t="s">
        <v>10874</v>
      </c>
      <c r="O193" s="523">
        <v>153</v>
      </c>
    </row>
    <row r="194" spans="2:15">
      <c r="B194" s="29" t="s">
        <v>12462</v>
      </c>
      <c r="C194" s="29" t="s">
        <v>97</v>
      </c>
      <c r="D194" s="29" t="s">
        <v>98</v>
      </c>
      <c r="E194" s="29" t="s">
        <v>1509</v>
      </c>
      <c r="F194" s="29" t="s">
        <v>1510</v>
      </c>
      <c r="G194" s="29" t="s">
        <v>4066</v>
      </c>
      <c r="H194" s="522">
        <v>0</v>
      </c>
      <c r="I194" s="522" t="s">
        <v>10874</v>
      </c>
      <c r="J194" s="522" t="s">
        <v>10874</v>
      </c>
      <c r="K194" s="522">
        <v>166</v>
      </c>
      <c r="L194" s="522" t="s">
        <v>10874</v>
      </c>
      <c r="M194" s="522">
        <v>0</v>
      </c>
      <c r="N194" s="522">
        <v>0</v>
      </c>
      <c r="O194" s="523">
        <v>177</v>
      </c>
    </row>
    <row r="195" spans="2:15">
      <c r="B195" t="str">
        <f>C195&amp;F195</f>
        <v>1080510037021 Total</v>
      </c>
      <c r="C195" s="29" t="s">
        <v>97</v>
      </c>
      <c r="D195" s="29" t="s">
        <v>98</v>
      </c>
      <c r="E195" s="29" t="s">
        <v>1509</v>
      </c>
      <c r="F195" s="29" t="s">
        <v>10935</v>
      </c>
      <c r="G195" s="526" t="s">
        <v>3453</v>
      </c>
      <c r="H195" s="527">
        <v>0</v>
      </c>
      <c r="I195" s="527" t="s">
        <v>10874</v>
      </c>
      <c r="J195" s="527" t="s">
        <v>10874</v>
      </c>
      <c r="K195" s="527">
        <v>316</v>
      </c>
      <c r="L195" s="527" t="s">
        <v>10874</v>
      </c>
      <c r="M195" s="527">
        <v>0</v>
      </c>
      <c r="N195" s="527" t="s">
        <v>10874</v>
      </c>
      <c r="O195" s="528">
        <v>330</v>
      </c>
    </row>
    <row r="196" spans="2:15">
      <c r="B196" s="29" t="s">
        <v>12465</v>
      </c>
      <c r="C196" s="29" t="s">
        <v>99</v>
      </c>
      <c r="D196" s="29" t="s">
        <v>100</v>
      </c>
      <c r="E196" s="29" t="s">
        <v>100</v>
      </c>
      <c r="F196" s="29" t="s">
        <v>3968</v>
      </c>
      <c r="G196" s="29" t="s">
        <v>4065</v>
      </c>
      <c r="H196" s="522" t="s">
        <v>10874</v>
      </c>
      <c r="I196" s="522" t="s">
        <v>10874</v>
      </c>
      <c r="J196" s="522" t="s">
        <v>10874</v>
      </c>
      <c r="K196" s="522">
        <v>205</v>
      </c>
      <c r="L196" s="522" t="s">
        <v>10874</v>
      </c>
      <c r="M196" s="522">
        <v>0</v>
      </c>
      <c r="N196" s="522">
        <v>0</v>
      </c>
      <c r="O196" s="523">
        <v>213</v>
      </c>
    </row>
    <row r="197" spans="2:15">
      <c r="B197" s="29" t="s">
        <v>12466</v>
      </c>
      <c r="C197" s="29" t="s">
        <v>99</v>
      </c>
      <c r="D197" s="29" t="s">
        <v>100</v>
      </c>
      <c r="E197" s="29" t="s">
        <v>100</v>
      </c>
      <c r="F197" s="29" t="s">
        <v>3968</v>
      </c>
      <c r="G197" s="29" t="s">
        <v>4066</v>
      </c>
      <c r="H197" s="522">
        <v>0</v>
      </c>
      <c r="I197" s="522">
        <v>0</v>
      </c>
      <c r="J197" s="522">
        <v>0</v>
      </c>
      <c r="K197" s="522" t="s">
        <v>10874</v>
      </c>
      <c r="L197" s="522" t="s">
        <v>10874</v>
      </c>
      <c r="M197" s="522">
        <v>0</v>
      </c>
      <c r="N197" s="522">
        <v>0</v>
      </c>
      <c r="O197" s="523">
        <v>265</v>
      </c>
    </row>
    <row r="198" spans="2:15">
      <c r="B198" t="str">
        <f>C198&amp;F198</f>
        <v>1080513077096 Total</v>
      </c>
      <c r="C198" s="29" t="s">
        <v>99</v>
      </c>
      <c r="D198" s="29" t="s">
        <v>100</v>
      </c>
      <c r="E198" s="29" t="s">
        <v>100</v>
      </c>
      <c r="F198" s="29" t="s">
        <v>10937</v>
      </c>
      <c r="G198" s="526" t="s">
        <v>3453</v>
      </c>
      <c r="H198" s="527" t="s">
        <v>10874</v>
      </c>
      <c r="I198" s="527" t="s">
        <v>10874</v>
      </c>
      <c r="J198" s="527" t="s">
        <v>10874</v>
      </c>
      <c r="K198" s="527" t="s">
        <v>10874</v>
      </c>
      <c r="L198" s="527" t="s">
        <v>10874</v>
      </c>
      <c r="M198" s="527">
        <v>0</v>
      </c>
      <c r="N198" s="527">
        <v>0</v>
      </c>
      <c r="O198" s="528">
        <v>478</v>
      </c>
    </row>
    <row r="199" spans="2:15">
      <c r="B199" s="29" t="s">
        <v>12467</v>
      </c>
      <c r="C199" s="29" t="s">
        <v>101</v>
      </c>
      <c r="D199" s="29" t="s">
        <v>102</v>
      </c>
      <c r="E199" s="29" t="s">
        <v>1513</v>
      </c>
      <c r="F199" s="29" t="s">
        <v>1514</v>
      </c>
      <c r="G199" s="29" t="s">
        <v>4065</v>
      </c>
      <c r="H199" s="522">
        <v>0</v>
      </c>
      <c r="I199" s="522" t="s">
        <v>10874</v>
      </c>
      <c r="J199" s="522" t="s">
        <v>10874</v>
      </c>
      <c r="K199" s="522">
        <v>367</v>
      </c>
      <c r="L199" s="522" t="s">
        <v>10874</v>
      </c>
      <c r="M199" s="522" t="s">
        <v>10874</v>
      </c>
      <c r="N199" s="522">
        <v>0</v>
      </c>
      <c r="O199" s="523">
        <v>390</v>
      </c>
    </row>
    <row r="200" spans="2:15">
      <c r="B200" s="29" t="s">
        <v>12468</v>
      </c>
      <c r="C200" s="29" t="s">
        <v>101</v>
      </c>
      <c r="D200" s="29" t="s">
        <v>102</v>
      </c>
      <c r="E200" s="29" t="s">
        <v>1513</v>
      </c>
      <c r="F200" s="29" t="s">
        <v>1514</v>
      </c>
      <c r="G200" s="29" t="s">
        <v>4066</v>
      </c>
      <c r="H200" s="522" t="s">
        <v>10874</v>
      </c>
      <c r="I200" s="522" t="s">
        <v>10874</v>
      </c>
      <c r="J200" s="522" t="s">
        <v>10874</v>
      </c>
      <c r="K200" s="522">
        <v>423</v>
      </c>
      <c r="L200" s="522">
        <v>11</v>
      </c>
      <c r="M200" s="522" t="s">
        <v>10874</v>
      </c>
      <c r="N200" s="522">
        <v>0</v>
      </c>
      <c r="O200" s="523">
        <v>453</v>
      </c>
    </row>
    <row r="201" spans="2:15">
      <c r="B201" t="str">
        <f>C201&amp;F201</f>
        <v>1076506034930 Total</v>
      </c>
      <c r="C201" s="29" t="s">
        <v>101</v>
      </c>
      <c r="D201" s="29" t="s">
        <v>102</v>
      </c>
      <c r="E201" s="29" t="s">
        <v>1513</v>
      </c>
      <c r="F201" s="29" t="s">
        <v>10938</v>
      </c>
      <c r="G201" s="526" t="s">
        <v>3453</v>
      </c>
      <c r="H201" s="527" t="s">
        <v>10874</v>
      </c>
      <c r="I201" s="527">
        <v>16</v>
      </c>
      <c r="J201" s="527" t="s">
        <v>10874</v>
      </c>
      <c r="K201" s="527">
        <v>790</v>
      </c>
      <c r="L201" s="527" t="s">
        <v>10874</v>
      </c>
      <c r="M201" s="527" t="s">
        <v>10874</v>
      </c>
      <c r="N201" s="527">
        <v>0</v>
      </c>
      <c r="O201" s="528">
        <v>843</v>
      </c>
    </row>
    <row r="202" spans="2:15">
      <c r="B202" s="29" t="s">
        <v>12469</v>
      </c>
      <c r="C202" s="29" t="s">
        <v>101</v>
      </c>
      <c r="D202" s="29" t="s">
        <v>102</v>
      </c>
      <c r="E202" s="29" t="s">
        <v>5520</v>
      </c>
      <c r="F202" s="29" t="s">
        <v>5519</v>
      </c>
      <c r="G202" s="29" t="s">
        <v>4065</v>
      </c>
      <c r="H202" s="522">
        <v>0</v>
      </c>
      <c r="I202" s="522" t="s">
        <v>10874</v>
      </c>
      <c r="J202" s="522" t="s">
        <v>10874</v>
      </c>
      <c r="K202" s="522">
        <v>153</v>
      </c>
      <c r="L202" s="522" t="s">
        <v>10874</v>
      </c>
      <c r="M202" s="522" t="s">
        <v>10874</v>
      </c>
      <c r="N202" s="522">
        <v>0</v>
      </c>
      <c r="O202" s="523">
        <v>168</v>
      </c>
    </row>
    <row r="203" spans="2:15">
      <c r="B203" s="29" t="s">
        <v>12470</v>
      </c>
      <c r="C203" s="29" t="s">
        <v>101</v>
      </c>
      <c r="D203" s="29" t="s">
        <v>102</v>
      </c>
      <c r="E203" s="29" t="s">
        <v>5520</v>
      </c>
      <c r="F203" s="29" t="s">
        <v>5519</v>
      </c>
      <c r="G203" s="29" t="s">
        <v>4066</v>
      </c>
      <c r="H203" s="522">
        <v>0</v>
      </c>
      <c r="I203" s="522" t="s">
        <v>10874</v>
      </c>
      <c r="J203" s="522" t="s">
        <v>10874</v>
      </c>
      <c r="K203" s="522">
        <v>181</v>
      </c>
      <c r="L203" s="522" t="s">
        <v>10874</v>
      </c>
      <c r="M203" s="522" t="s">
        <v>10874</v>
      </c>
      <c r="N203" s="522">
        <v>0</v>
      </c>
      <c r="O203" s="523">
        <v>204</v>
      </c>
    </row>
    <row r="204" spans="2:15">
      <c r="B204" t="str">
        <f>C204&amp;F204</f>
        <v>1076506038269 Total</v>
      </c>
      <c r="C204" s="29" t="s">
        <v>101</v>
      </c>
      <c r="D204" s="29" t="s">
        <v>102</v>
      </c>
      <c r="E204" s="29" t="s">
        <v>5520</v>
      </c>
      <c r="F204" s="29" t="s">
        <v>10939</v>
      </c>
      <c r="G204" s="526" t="s">
        <v>3453</v>
      </c>
      <c r="H204" s="527">
        <v>0</v>
      </c>
      <c r="I204" s="527">
        <v>15</v>
      </c>
      <c r="J204" s="527" t="s">
        <v>10874</v>
      </c>
      <c r="K204" s="527">
        <v>334</v>
      </c>
      <c r="L204" s="527" t="s">
        <v>10874</v>
      </c>
      <c r="M204" s="527" t="s">
        <v>10874</v>
      </c>
      <c r="N204" s="527">
        <v>0</v>
      </c>
      <c r="O204" s="528">
        <v>372</v>
      </c>
    </row>
    <row r="205" spans="2:15">
      <c r="B205" s="29" t="s">
        <v>12473</v>
      </c>
      <c r="C205" s="29" t="s">
        <v>103</v>
      </c>
      <c r="D205" s="29" t="s">
        <v>104</v>
      </c>
      <c r="E205" s="29" t="s">
        <v>1517</v>
      </c>
      <c r="F205" s="29" t="s">
        <v>1518</v>
      </c>
      <c r="G205" s="29" t="s">
        <v>4065</v>
      </c>
      <c r="H205" s="522">
        <v>0</v>
      </c>
      <c r="I205" s="522" t="s">
        <v>10874</v>
      </c>
      <c r="J205" s="522" t="s">
        <v>10874</v>
      </c>
      <c r="K205" s="522">
        <v>194</v>
      </c>
      <c r="L205" s="522" t="s">
        <v>10874</v>
      </c>
      <c r="M205" s="522">
        <v>0</v>
      </c>
      <c r="N205" s="522" t="s">
        <v>10874</v>
      </c>
      <c r="O205" s="523">
        <v>200</v>
      </c>
    </row>
    <row r="206" spans="2:15">
      <c r="B206" s="29" t="s">
        <v>12474</v>
      </c>
      <c r="C206" s="29" t="s">
        <v>103</v>
      </c>
      <c r="D206" s="29" t="s">
        <v>104</v>
      </c>
      <c r="E206" s="29" t="s">
        <v>1517</v>
      </c>
      <c r="F206" s="29" t="s">
        <v>1518</v>
      </c>
      <c r="G206" s="29" t="s">
        <v>4066</v>
      </c>
      <c r="H206" s="522">
        <v>0</v>
      </c>
      <c r="I206" s="522" t="s">
        <v>10874</v>
      </c>
      <c r="J206" s="522" t="s">
        <v>10874</v>
      </c>
      <c r="K206" s="522">
        <v>209</v>
      </c>
      <c r="L206" s="522" t="s">
        <v>10874</v>
      </c>
      <c r="M206" s="522" t="s">
        <v>10874</v>
      </c>
      <c r="N206" s="522">
        <v>0</v>
      </c>
      <c r="O206" s="523">
        <v>216</v>
      </c>
    </row>
    <row r="207" spans="2:15">
      <c r="B207" t="str">
        <f>C207&amp;F207</f>
        <v>1101411031342 Total</v>
      </c>
      <c r="C207" s="29" t="s">
        <v>103</v>
      </c>
      <c r="D207" s="29" t="s">
        <v>104</v>
      </c>
      <c r="E207" s="29" t="s">
        <v>1517</v>
      </c>
      <c r="F207" s="29" t="s">
        <v>10941</v>
      </c>
      <c r="G207" s="526" t="s">
        <v>3453</v>
      </c>
      <c r="H207" s="527">
        <v>0</v>
      </c>
      <c r="I207" s="527" t="s">
        <v>10874</v>
      </c>
      <c r="J207" s="527" t="s">
        <v>10874</v>
      </c>
      <c r="K207" s="527">
        <v>403</v>
      </c>
      <c r="L207" s="527" t="s">
        <v>10874</v>
      </c>
      <c r="M207" s="527" t="s">
        <v>10874</v>
      </c>
      <c r="N207" s="527" t="s">
        <v>10874</v>
      </c>
      <c r="O207" s="528">
        <v>416</v>
      </c>
    </row>
    <row r="208" spans="2:15">
      <c r="B208" s="29" t="s">
        <v>12471</v>
      </c>
      <c r="C208" s="29" t="s">
        <v>103</v>
      </c>
      <c r="D208" s="29" t="s">
        <v>104</v>
      </c>
      <c r="E208" s="29" t="s">
        <v>1515</v>
      </c>
      <c r="F208" s="29" t="s">
        <v>1516</v>
      </c>
      <c r="G208" s="29" t="s">
        <v>4065</v>
      </c>
      <c r="H208" s="522" t="s">
        <v>10874</v>
      </c>
      <c r="I208" s="522" t="s">
        <v>10874</v>
      </c>
      <c r="J208" s="522" t="s">
        <v>10874</v>
      </c>
      <c r="K208" s="522">
        <v>360</v>
      </c>
      <c r="L208" s="522" t="s">
        <v>10874</v>
      </c>
      <c r="M208" s="522" t="s">
        <v>10874</v>
      </c>
      <c r="N208" s="522">
        <v>0</v>
      </c>
      <c r="O208" s="523">
        <v>375</v>
      </c>
    </row>
    <row r="209" spans="2:15">
      <c r="B209" s="29" t="s">
        <v>12472</v>
      </c>
      <c r="C209" s="29" t="s">
        <v>103</v>
      </c>
      <c r="D209" s="29" t="s">
        <v>104</v>
      </c>
      <c r="E209" s="29" t="s">
        <v>1515</v>
      </c>
      <c r="F209" s="29" t="s">
        <v>1516</v>
      </c>
      <c r="G209" s="29" t="s">
        <v>4066</v>
      </c>
      <c r="H209" s="522">
        <v>0</v>
      </c>
      <c r="I209" s="522" t="s">
        <v>10874</v>
      </c>
      <c r="J209" s="522" t="s">
        <v>10874</v>
      </c>
      <c r="K209" s="522">
        <v>428</v>
      </c>
      <c r="L209" s="522" t="s">
        <v>10874</v>
      </c>
      <c r="M209" s="522" t="s">
        <v>10874</v>
      </c>
      <c r="N209" s="522">
        <v>0</v>
      </c>
      <c r="O209" s="523">
        <v>441</v>
      </c>
    </row>
    <row r="210" spans="2:15">
      <c r="B210" t="str">
        <f>C210&amp;F210</f>
        <v>1101411031343 Total</v>
      </c>
      <c r="C210" s="29" t="s">
        <v>103</v>
      </c>
      <c r="D210" s="29" t="s">
        <v>104</v>
      </c>
      <c r="E210" s="29" t="s">
        <v>1515</v>
      </c>
      <c r="F210" s="29" t="s">
        <v>10940</v>
      </c>
      <c r="G210" s="526" t="s">
        <v>3453</v>
      </c>
      <c r="H210" s="527" t="s">
        <v>10874</v>
      </c>
      <c r="I210" s="527" t="s">
        <v>10874</v>
      </c>
      <c r="J210" s="527" t="s">
        <v>10874</v>
      </c>
      <c r="K210" s="527">
        <v>788</v>
      </c>
      <c r="L210" s="527" t="s">
        <v>10874</v>
      </c>
      <c r="M210" s="527" t="s">
        <v>10874</v>
      </c>
      <c r="N210" s="527">
        <v>0</v>
      </c>
      <c r="O210" s="528">
        <v>816</v>
      </c>
    </row>
    <row r="211" spans="2:15">
      <c r="B211" s="29" t="s">
        <v>12477</v>
      </c>
      <c r="C211" s="29" t="s">
        <v>105</v>
      </c>
      <c r="D211" s="29" t="s">
        <v>106</v>
      </c>
      <c r="E211" s="29" t="s">
        <v>1521</v>
      </c>
      <c r="F211" s="29" t="s">
        <v>1522</v>
      </c>
      <c r="G211" s="29" t="s">
        <v>4065</v>
      </c>
      <c r="H211" s="522">
        <v>0</v>
      </c>
      <c r="I211" s="522" t="s">
        <v>10874</v>
      </c>
      <c r="J211" s="522" t="s">
        <v>10874</v>
      </c>
      <c r="K211" s="522">
        <v>192</v>
      </c>
      <c r="L211" s="522" t="s">
        <v>10874</v>
      </c>
      <c r="M211" s="522" t="s">
        <v>10874</v>
      </c>
      <c r="N211" s="522">
        <v>0</v>
      </c>
      <c r="O211" s="523">
        <v>197</v>
      </c>
    </row>
    <row r="212" spans="2:15">
      <c r="B212" s="29" t="s">
        <v>12478</v>
      </c>
      <c r="C212" s="29" t="s">
        <v>105</v>
      </c>
      <c r="D212" s="29" t="s">
        <v>106</v>
      </c>
      <c r="E212" s="29" t="s">
        <v>1521</v>
      </c>
      <c r="F212" s="29" t="s">
        <v>1522</v>
      </c>
      <c r="G212" s="29" t="s">
        <v>4066</v>
      </c>
      <c r="H212" s="522">
        <v>0</v>
      </c>
      <c r="I212" s="522" t="s">
        <v>10874</v>
      </c>
      <c r="J212" s="522">
        <v>0</v>
      </c>
      <c r="K212" s="522">
        <v>191</v>
      </c>
      <c r="L212" s="522" t="s">
        <v>10874</v>
      </c>
      <c r="M212" s="522" t="s">
        <v>10874</v>
      </c>
      <c r="N212" s="522">
        <v>0</v>
      </c>
      <c r="O212" s="523">
        <v>195</v>
      </c>
    </row>
    <row r="213" spans="2:15">
      <c r="B213" t="str">
        <f>C213&amp;F213</f>
        <v>1080710030917 Total</v>
      </c>
      <c r="C213" s="29" t="s">
        <v>105</v>
      </c>
      <c r="D213" s="29" t="s">
        <v>106</v>
      </c>
      <c r="E213" s="29" t="s">
        <v>1521</v>
      </c>
      <c r="F213" s="29" t="s">
        <v>10943</v>
      </c>
      <c r="G213" s="526" t="s">
        <v>3453</v>
      </c>
      <c r="H213" s="527">
        <v>0</v>
      </c>
      <c r="I213" s="527" t="s">
        <v>10874</v>
      </c>
      <c r="J213" s="527" t="s">
        <v>10874</v>
      </c>
      <c r="K213" s="527">
        <v>383</v>
      </c>
      <c r="L213" s="527" t="s">
        <v>10874</v>
      </c>
      <c r="M213" s="527" t="s">
        <v>10874</v>
      </c>
      <c r="N213" s="527">
        <v>0</v>
      </c>
      <c r="O213" s="528">
        <v>392</v>
      </c>
    </row>
    <row r="214" spans="2:15">
      <c r="B214" s="29" t="s">
        <v>12475</v>
      </c>
      <c r="C214" s="29" t="s">
        <v>105</v>
      </c>
      <c r="D214" s="29" t="s">
        <v>106</v>
      </c>
      <c r="E214" s="29" t="s">
        <v>1519</v>
      </c>
      <c r="F214" s="29" t="s">
        <v>1520</v>
      </c>
      <c r="G214" s="29" t="s">
        <v>4065</v>
      </c>
      <c r="H214" s="522">
        <v>0</v>
      </c>
      <c r="I214" s="522" t="s">
        <v>10874</v>
      </c>
      <c r="J214" s="522">
        <v>0</v>
      </c>
      <c r="K214" s="522" t="s">
        <v>10874</v>
      </c>
      <c r="L214" s="522" t="s">
        <v>10874</v>
      </c>
      <c r="M214" s="522" t="s">
        <v>10874</v>
      </c>
      <c r="N214" s="522">
        <v>0</v>
      </c>
      <c r="O214" s="523">
        <v>88</v>
      </c>
    </row>
    <row r="215" spans="2:15">
      <c r="B215" s="29" t="s">
        <v>12476</v>
      </c>
      <c r="C215" s="29" t="s">
        <v>105</v>
      </c>
      <c r="D215" s="29" t="s">
        <v>106</v>
      </c>
      <c r="E215" s="29" t="s">
        <v>1519</v>
      </c>
      <c r="F215" s="29" t="s">
        <v>1520</v>
      </c>
      <c r="G215" s="29" t="s">
        <v>4066</v>
      </c>
      <c r="H215" s="522">
        <v>0</v>
      </c>
      <c r="I215" s="522" t="s">
        <v>10874</v>
      </c>
      <c r="J215" s="522" t="s">
        <v>10874</v>
      </c>
      <c r="K215" s="522">
        <v>101</v>
      </c>
      <c r="L215" s="522">
        <v>0</v>
      </c>
      <c r="M215" s="522">
        <v>0</v>
      </c>
      <c r="N215" s="522">
        <v>0</v>
      </c>
      <c r="O215" s="523">
        <v>104</v>
      </c>
    </row>
    <row r="216" spans="2:15">
      <c r="B216" t="str">
        <f>C216&amp;F216</f>
        <v>1080710037144 Total</v>
      </c>
      <c r="C216" s="29" t="s">
        <v>105</v>
      </c>
      <c r="D216" s="29" t="s">
        <v>106</v>
      </c>
      <c r="E216" s="29" t="s">
        <v>1519</v>
      </c>
      <c r="F216" s="29" t="s">
        <v>10942</v>
      </c>
      <c r="G216" s="526" t="s">
        <v>3453</v>
      </c>
      <c r="H216" s="527">
        <v>0</v>
      </c>
      <c r="I216" s="527" t="s">
        <v>10874</v>
      </c>
      <c r="J216" s="527" t="s">
        <v>10874</v>
      </c>
      <c r="K216" s="527" t="s">
        <v>10874</v>
      </c>
      <c r="L216" s="527" t="s">
        <v>10874</v>
      </c>
      <c r="M216" s="527" t="s">
        <v>10874</v>
      </c>
      <c r="N216" s="527">
        <v>0</v>
      </c>
      <c r="O216" s="528">
        <v>192</v>
      </c>
    </row>
    <row r="217" spans="2:15">
      <c r="B217" s="29" t="s">
        <v>12479</v>
      </c>
      <c r="C217" s="29" t="s">
        <v>107</v>
      </c>
      <c r="D217" s="29" t="s">
        <v>108</v>
      </c>
      <c r="E217" s="29" t="s">
        <v>108</v>
      </c>
      <c r="F217" s="29" t="s">
        <v>1523</v>
      </c>
      <c r="G217" s="29" t="s">
        <v>4065</v>
      </c>
      <c r="H217" s="522">
        <v>0</v>
      </c>
      <c r="I217" s="522" t="s">
        <v>10874</v>
      </c>
      <c r="J217" s="522" t="s">
        <v>10874</v>
      </c>
      <c r="K217" s="522">
        <v>0</v>
      </c>
      <c r="L217" s="522" t="s">
        <v>10874</v>
      </c>
      <c r="M217" s="522">
        <v>0</v>
      </c>
      <c r="N217" s="522">
        <v>0</v>
      </c>
      <c r="O217" s="523">
        <v>49</v>
      </c>
    </row>
    <row r="218" spans="2:15">
      <c r="B218" s="29" t="s">
        <v>12480</v>
      </c>
      <c r="C218" s="29" t="s">
        <v>107</v>
      </c>
      <c r="D218" s="29" t="s">
        <v>108</v>
      </c>
      <c r="E218" s="29" t="s">
        <v>108</v>
      </c>
      <c r="F218" s="29" t="s">
        <v>1523</v>
      </c>
      <c r="G218" s="29" t="s">
        <v>4066</v>
      </c>
      <c r="H218" s="522">
        <v>0</v>
      </c>
      <c r="I218" s="522" t="s">
        <v>10874</v>
      </c>
      <c r="J218" s="522" t="s">
        <v>10874</v>
      </c>
      <c r="K218" s="522">
        <v>0</v>
      </c>
      <c r="L218" s="522">
        <v>0</v>
      </c>
      <c r="M218" s="522">
        <v>0</v>
      </c>
      <c r="N218" s="522">
        <v>0</v>
      </c>
      <c r="O218" s="523">
        <v>66</v>
      </c>
    </row>
    <row r="219" spans="2:15">
      <c r="B219" t="str">
        <f>C219&amp;F219</f>
        <v>1265100107750 Total</v>
      </c>
      <c r="C219" s="29" t="s">
        <v>107</v>
      </c>
      <c r="D219" s="29" t="s">
        <v>108</v>
      </c>
      <c r="E219" s="29" t="s">
        <v>108</v>
      </c>
      <c r="F219" s="29" t="s">
        <v>10944</v>
      </c>
      <c r="G219" s="526" t="s">
        <v>3453</v>
      </c>
      <c r="H219" s="527">
        <v>0</v>
      </c>
      <c r="I219" s="527">
        <v>112</v>
      </c>
      <c r="J219" s="527" t="s">
        <v>10874</v>
      </c>
      <c r="K219" s="527">
        <v>0</v>
      </c>
      <c r="L219" s="527" t="s">
        <v>10874</v>
      </c>
      <c r="M219" s="527">
        <v>0</v>
      </c>
      <c r="N219" s="527">
        <v>0</v>
      </c>
      <c r="O219" s="528">
        <v>115</v>
      </c>
    </row>
    <row r="220" spans="2:15">
      <c r="B220" s="29" t="s">
        <v>12481</v>
      </c>
      <c r="C220" s="29" t="s">
        <v>109</v>
      </c>
      <c r="D220" s="29" t="s">
        <v>110</v>
      </c>
      <c r="E220" s="29" t="s">
        <v>1524</v>
      </c>
      <c r="F220" s="29" t="s">
        <v>1525</v>
      </c>
      <c r="G220" s="29" t="s">
        <v>4065</v>
      </c>
      <c r="H220" s="522" t="s">
        <v>10874</v>
      </c>
      <c r="I220" s="522">
        <v>128</v>
      </c>
      <c r="J220" s="522">
        <v>79</v>
      </c>
      <c r="K220" s="522">
        <v>511</v>
      </c>
      <c r="L220" s="522" t="s">
        <v>10874</v>
      </c>
      <c r="M220" s="522">
        <v>149</v>
      </c>
      <c r="N220" s="522">
        <v>0</v>
      </c>
      <c r="O220" s="523">
        <v>874</v>
      </c>
    </row>
    <row r="221" spans="2:15">
      <c r="B221" s="29" t="s">
        <v>12482</v>
      </c>
      <c r="C221" s="29" t="s">
        <v>109</v>
      </c>
      <c r="D221" s="29" t="s">
        <v>110</v>
      </c>
      <c r="E221" s="29" t="s">
        <v>1524</v>
      </c>
      <c r="F221" s="29" t="s">
        <v>1525</v>
      </c>
      <c r="G221" s="29" t="s">
        <v>4066</v>
      </c>
      <c r="H221" s="522">
        <v>0</v>
      </c>
      <c r="I221" s="522">
        <v>173</v>
      </c>
      <c r="J221" s="522" t="s">
        <v>10874</v>
      </c>
      <c r="K221" s="522">
        <v>534</v>
      </c>
      <c r="L221" s="522" t="s">
        <v>10874</v>
      </c>
      <c r="M221" s="522">
        <v>176</v>
      </c>
      <c r="N221" s="522">
        <v>0</v>
      </c>
      <c r="O221" s="523">
        <v>1005</v>
      </c>
    </row>
    <row r="222" spans="2:15">
      <c r="B222" t="str">
        <f>C222&amp;F222</f>
        <v>1220910025116 Total</v>
      </c>
      <c r="C222" s="29" t="s">
        <v>109</v>
      </c>
      <c r="D222" s="29" t="s">
        <v>110</v>
      </c>
      <c r="E222" s="29" t="s">
        <v>1524</v>
      </c>
      <c r="F222" s="29" t="s">
        <v>10945</v>
      </c>
      <c r="G222" s="526" t="s">
        <v>3453</v>
      </c>
      <c r="H222" s="527" t="s">
        <v>10874</v>
      </c>
      <c r="I222" s="527">
        <v>301</v>
      </c>
      <c r="J222" s="527" t="s">
        <v>10874</v>
      </c>
      <c r="K222" s="527">
        <v>1045</v>
      </c>
      <c r="L222" s="527" t="s">
        <v>10874</v>
      </c>
      <c r="M222" s="527">
        <v>325</v>
      </c>
      <c r="N222" s="527">
        <v>0</v>
      </c>
      <c r="O222" s="528">
        <v>1879</v>
      </c>
    </row>
    <row r="223" spans="2:15">
      <c r="B223" s="29" t="s">
        <v>12483</v>
      </c>
      <c r="C223" s="29" t="s">
        <v>109</v>
      </c>
      <c r="D223" s="29" t="s">
        <v>110</v>
      </c>
      <c r="E223" s="29" t="s">
        <v>1526</v>
      </c>
      <c r="F223" s="29" t="s">
        <v>1527</v>
      </c>
      <c r="G223" s="29" t="s">
        <v>4065</v>
      </c>
      <c r="H223" s="522">
        <v>0</v>
      </c>
      <c r="I223" s="522" t="s">
        <v>10874</v>
      </c>
      <c r="J223" s="522">
        <v>33</v>
      </c>
      <c r="K223" s="522">
        <v>139</v>
      </c>
      <c r="L223" s="522" t="s">
        <v>10874</v>
      </c>
      <c r="M223" s="522">
        <v>23</v>
      </c>
      <c r="N223" s="522">
        <v>0</v>
      </c>
      <c r="O223" s="523">
        <v>214</v>
      </c>
    </row>
    <row r="224" spans="2:15">
      <c r="B224" s="29" t="s">
        <v>12484</v>
      </c>
      <c r="C224" s="29" t="s">
        <v>109</v>
      </c>
      <c r="D224" s="29" t="s">
        <v>110</v>
      </c>
      <c r="E224" s="29" t="s">
        <v>1526</v>
      </c>
      <c r="F224" s="29" t="s">
        <v>1527</v>
      </c>
      <c r="G224" s="29" t="s">
        <v>4066</v>
      </c>
      <c r="H224" s="522" t="s">
        <v>10874</v>
      </c>
      <c r="I224" s="522">
        <v>24</v>
      </c>
      <c r="J224" s="522">
        <v>32</v>
      </c>
      <c r="K224" s="522">
        <v>136</v>
      </c>
      <c r="L224" s="522" t="s">
        <v>10874</v>
      </c>
      <c r="M224" s="522">
        <v>27</v>
      </c>
      <c r="N224" s="522">
        <v>0</v>
      </c>
      <c r="O224" s="523">
        <v>223</v>
      </c>
    </row>
    <row r="225" spans="2:15">
      <c r="B225" t="str">
        <f>C225&amp;F225</f>
        <v>1220910026451 Total</v>
      </c>
      <c r="C225" s="29" t="s">
        <v>109</v>
      </c>
      <c r="D225" s="29" t="s">
        <v>110</v>
      </c>
      <c r="E225" s="29" t="s">
        <v>1526</v>
      </c>
      <c r="F225" s="29" t="s">
        <v>10946</v>
      </c>
      <c r="G225" s="526" t="s">
        <v>3453</v>
      </c>
      <c r="H225" s="527" t="s">
        <v>10874</v>
      </c>
      <c r="I225" s="527" t="s">
        <v>10874</v>
      </c>
      <c r="J225" s="527">
        <v>65</v>
      </c>
      <c r="K225" s="527">
        <v>275</v>
      </c>
      <c r="L225" s="527" t="s">
        <v>10874</v>
      </c>
      <c r="M225" s="527">
        <v>50</v>
      </c>
      <c r="N225" s="527">
        <v>0</v>
      </c>
      <c r="O225" s="528">
        <v>437</v>
      </c>
    </row>
    <row r="226" spans="2:15">
      <c r="B226" s="29" t="s">
        <v>12485</v>
      </c>
      <c r="C226" s="29" t="s">
        <v>109</v>
      </c>
      <c r="D226" s="29" t="s">
        <v>110</v>
      </c>
      <c r="E226" s="29" t="s">
        <v>1528</v>
      </c>
      <c r="F226" s="29" t="s">
        <v>1529</v>
      </c>
      <c r="G226" s="29" t="s">
        <v>4065</v>
      </c>
      <c r="H226" s="522" t="s">
        <v>10874</v>
      </c>
      <c r="I226" s="522">
        <v>49</v>
      </c>
      <c r="J226" s="522" t="s">
        <v>10874</v>
      </c>
      <c r="K226" s="522">
        <v>148</v>
      </c>
      <c r="L226" s="522">
        <v>0</v>
      </c>
      <c r="M226" s="522">
        <v>35</v>
      </c>
      <c r="N226" s="522">
        <v>0</v>
      </c>
      <c r="O226" s="523">
        <v>268</v>
      </c>
    </row>
    <row r="227" spans="2:15">
      <c r="B227" s="29" t="s">
        <v>12486</v>
      </c>
      <c r="C227" s="29" t="s">
        <v>109</v>
      </c>
      <c r="D227" s="29" t="s">
        <v>110</v>
      </c>
      <c r="E227" s="29" t="s">
        <v>1528</v>
      </c>
      <c r="F227" s="29" t="s">
        <v>1529</v>
      </c>
      <c r="G227" s="29" t="s">
        <v>4066</v>
      </c>
      <c r="H227" s="522">
        <v>0</v>
      </c>
      <c r="I227" s="522">
        <v>47</v>
      </c>
      <c r="J227" s="522">
        <v>48</v>
      </c>
      <c r="K227" s="522">
        <v>169</v>
      </c>
      <c r="L227" s="522" t="s">
        <v>10874</v>
      </c>
      <c r="M227" s="522" t="s">
        <v>10874</v>
      </c>
      <c r="N227" s="522">
        <v>0</v>
      </c>
      <c r="O227" s="523">
        <v>298</v>
      </c>
    </row>
    <row r="228" spans="2:15">
      <c r="B228" t="str">
        <f>C228&amp;F228</f>
        <v>1220910027030 Total</v>
      </c>
      <c r="C228" s="29" t="s">
        <v>109</v>
      </c>
      <c r="D228" s="29" t="s">
        <v>110</v>
      </c>
      <c r="E228" s="29" t="s">
        <v>1528</v>
      </c>
      <c r="F228" s="29" t="s">
        <v>10947</v>
      </c>
      <c r="G228" s="526" t="s">
        <v>3453</v>
      </c>
      <c r="H228" s="527" t="s">
        <v>10874</v>
      </c>
      <c r="I228" s="527">
        <v>96</v>
      </c>
      <c r="J228" s="527" t="s">
        <v>10874</v>
      </c>
      <c r="K228" s="527">
        <v>317</v>
      </c>
      <c r="L228" s="527" t="s">
        <v>10874</v>
      </c>
      <c r="M228" s="527" t="s">
        <v>10874</v>
      </c>
      <c r="N228" s="527">
        <v>0</v>
      </c>
      <c r="O228" s="528">
        <v>566</v>
      </c>
    </row>
    <row r="229" spans="2:15">
      <c r="B229" s="29" t="s">
        <v>12487</v>
      </c>
      <c r="C229" s="29" t="s">
        <v>111</v>
      </c>
      <c r="D229" s="29" t="s">
        <v>112</v>
      </c>
      <c r="E229" s="29" t="s">
        <v>1530</v>
      </c>
      <c r="F229" s="29" t="s">
        <v>1531</v>
      </c>
      <c r="G229" s="29" t="s">
        <v>4065</v>
      </c>
      <c r="H229" s="522">
        <v>0</v>
      </c>
      <c r="I229" s="522" t="s">
        <v>10874</v>
      </c>
      <c r="J229" s="522" t="s">
        <v>10874</v>
      </c>
      <c r="K229" s="522">
        <v>162</v>
      </c>
      <c r="L229" s="522">
        <v>0</v>
      </c>
      <c r="M229" s="522">
        <v>0</v>
      </c>
      <c r="N229" s="522">
        <v>0</v>
      </c>
      <c r="O229" s="523">
        <v>165</v>
      </c>
    </row>
    <row r="230" spans="2:15">
      <c r="B230" s="29" t="s">
        <v>12488</v>
      </c>
      <c r="C230" s="29" t="s">
        <v>111</v>
      </c>
      <c r="D230" s="29" t="s">
        <v>112</v>
      </c>
      <c r="E230" s="29" t="s">
        <v>1530</v>
      </c>
      <c r="F230" s="29" t="s">
        <v>1531</v>
      </c>
      <c r="G230" s="29" t="s">
        <v>4066</v>
      </c>
      <c r="H230" s="522">
        <v>0</v>
      </c>
      <c r="I230" s="522" t="s">
        <v>10874</v>
      </c>
      <c r="J230" s="522" t="s">
        <v>10874</v>
      </c>
      <c r="K230" s="522" t="s">
        <v>10874</v>
      </c>
      <c r="L230" s="522">
        <v>0</v>
      </c>
      <c r="M230" s="522">
        <v>0</v>
      </c>
      <c r="N230" s="522">
        <v>0</v>
      </c>
      <c r="O230" s="523">
        <v>146</v>
      </c>
    </row>
    <row r="231" spans="2:15">
      <c r="B231" t="str">
        <f>C231&amp;F231</f>
        <v>1161910041595 Total</v>
      </c>
      <c r="C231" s="29" t="s">
        <v>111</v>
      </c>
      <c r="D231" s="29" t="s">
        <v>112</v>
      </c>
      <c r="E231" s="29" t="s">
        <v>1530</v>
      </c>
      <c r="F231" s="29" t="s">
        <v>10948</v>
      </c>
      <c r="G231" s="526" t="s">
        <v>3453</v>
      </c>
      <c r="H231" s="527">
        <v>0</v>
      </c>
      <c r="I231" s="527" t="s">
        <v>10874</v>
      </c>
      <c r="J231" s="527" t="s">
        <v>10874</v>
      </c>
      <c r="K231" s="527" t="s">
        <v>10874</v>
      </c>
      <c r="L231" s="527">
        <v>0</v>
      </c>
      <c r="M231" s="527">
        <v>0</v>
      </c>
      <c r="N231" s="527">
        <v>0</v>
      </c>
      <c r="O231" s="528">
        <v>311</v>
      </c>
    </row>
    <row r="232" spans="2:15">
      <c r="B232" s="29" t="s">
        <v>12491</v>
      </c>
      <c r="C232" s="29" t="s">
        <v>113</v>
      </c>
      <c r="D232" s="29" t="s">
        <v>114</v>
      </c>
      <c r="E232" s="29" t="s">
        <v>1534</v>
      </c>
      <c r="F232" s="29" t="s">
        <v>1535</v>
      </c>
      <c r="G232" s="29" t="s">
        <v>4065</v>
      </c>
      <c r="H232" s="522">
        <v>0</v>
      </c>
      <c r="I232" s="522" t="s">
        <v>10874</v>
      </c>
      <c r="J232" s="522" t="s">
        <v>10874</v>
      </c>
      <c r="K232" s="522">
        <v>158</v>
      </c>
      <c r="L232" s="522" t="s">
        <v>10874</v>
      </c>
      <c r="M232" s="522" t="s">
        <v>10874</v>
      </c>
      <c r="N232" s="522">
        <v>0</v>
      </c>
      <c r="O232" s="523">
        <v>168</v>
      </c>
    </row>
    <row r="233" spans="2:15">
      <c r="B233" s="29" t="s">
        <v>12492</v>
      </c>
      <c r="C233" s="29" t="s">
        <v>113</v>
      </c>
      <c r="D233" s="29" t="s">
        <v>114</v>
      </c>
      <c r="E233" s="29" t="s">
        <v>1534</v>
      </c>
      <c r="F233" s="29" t="s">
        <v>1535</v>
      </c>
      <c r="G233" s="29" t="s">
        <v>4066</v>
      </c>
      <c r="H233" s="522">
        <v>0</v>
      </c>
      <c r="I233" s="522" t="s">
        <v>10874</v>
      </c>
      <c r="J233" s="522" t="s">
        <v>10874</v>
      </c>
      <c r="K233" s="522">
        <v>183</v>
      </c>
      <c r="L233" s="522" t="s">
        <v>10874</v>
      </c>
      <c r="M233" s="522">
        <v>0</v>
      </c>
      <c r="N233" s="522">
        <v>0</v>
      </c>
      <c r="O233" s="523">
        <v>190</v>
      </c>
    </row>
    <row r="234" spans="2:15">
      <c r="B234" t="str">
        <f>C234&amp;F234</f>
        <v>1016309034188 Total</v>
      </c>
      <c r="C234" s="29" t="s">
        <v>113</v>
      </c>
      <c r="D234" s="29" t="s">
        <v>114</v>
      </c>
      <c r="E234" s="29" t="s">
        <v>1534</v>
      </c>
      <c r="F234" s="29" t="s">
        <v>10950</v>
      </c>
      <c r="G234" s="526" t="s">
        <v>3453</v>
      </c>
      <c r="H234" s="527">
        <v>0</v>
      </c>
      <c r="I234" s="527" t="s">
        <v>10874</v>
      </c>
      <c r="J234" s="527" t="s">
        <v>10874</v>
      </c>
      <c r="K234" s="527">
        <v>341</v>
      </c>
      <c r="L234" s="527" t="s">
        <v>10874</v>
      </c>
      <c r="M234" s="527" t="s">
        <v>10874</v>
      </c>
      <c r="N234" s="527">
        <v>0</v>
      </c>
      <c r="O234" s="528">
        <v>358</v>
      </c>
    </row>
    <row r="235" spans="2:15">
      <c r="B235" s="29" t="s">
        <v>12489</v>
      </c>
      <c r="C235" s="29" t="s">
        <v>113</v>
      </c>
      <c r="D235" s="29" t="s">
        <v>114</v>
      </c>
      <c r="E235" s="29" t="s">
        <v>1532</v>
      </c>
      <c r="F235" s="29" t="s">
        <v>1533</v>
      </c>
      <c r="G235" s="29" t="s">
        <v>4065</v>
      </c>
      <c r="H235" s="522">
        <v>0</v>
      </c>
      <c r="I235" s="522" t="s">
        <v>10874</v>
      </c>
      <c r="J235" s="522" t="s">
        <v>10874</v>
      </c>
      <c r="K235" s="522">
        <v>69</v>
      </c>
      <c r="L235" s="522" t="s">
        <v>10874</v>
      </c>
      <c r="M235" s="522">
        <v>0</v>
      </c>
      <c r="N235" s="522">
        <v>0</v>
      </c>
      <c r="O235" s="523">
        <v>74</v>
      </c>
    </row>
    <row r="236" spans="2:15">
      <c r="B236" s="29" t="s">
        <v>12490</v>
      </c>
      <c r="C236" s="29" t="s">
        <v>113</v>
      </c>
      <c r="D236" s="29" t="s">
        <v>114</v>
      </c>
      <c r="E236" s="29" t="s">
        <v>1532</v>
      </c>
      <c r="F236" s="29" t="s">
        <v>1533</v>
      </c>
      <c r="G236" s="29" t="s">
        <v>4066</v>
      </c>
      <c r="H236" s="522">
        <v>0</v>
      </c>
      <c r="I236" s="522" t="s">
        <v>10874</v>
      </c>
      <c r="J236" s="522" t="s">
        <v>10874</v>
      </c>
      <c r="K236" s="522">
        <v>102</v>
      </c>
      <c r="L236" s="522" t="s">
        <v>10874</v>
      </c>
      <c r="M236" s="522">
        <v>0</v>
      </c>
      <c r="N236" s="522">
        <v>0</v>
      </c>
      <c r="O236" s="523">
        <v>109</v>
      </c>
    </row>
    <row r="237" spans="2:15">
      <c r="B237" t="str">
        <f>C237&amp;F237</f>
        <v>1016309037988 Total</v>
      </c>
      <c r="C237" s="29" t="s">
        <v>113</v>
      </c>
      <c r="D237" s="29" t="s">
        <v>114</v>
      </c>
      <c r="E237" s="29" t="s">
        <v>1532</v>
      </c>
      <c r="F237" s="29" t="s">
        <v>10949</v>
      </c>
      <c r="G237" s="526" t="s">
        <v>3453</v>
      </c>
      <c r="H237" s="527">
        <v>0</v>
      </c>
      <c r="I237" s="527" t="s">
        <v>10874</v>
      </c>
      <c r="J237" s="527" t="s">
        <v>10874</v>
      </c>
      <c r="K237" s="527">
        <v>171</v>
      </c>
      <c r="L237" s="527" t="s">
        <v>10874</v>
      </c>
      <c r="M237" s="527">
        <v>0</v>
      </c>
      <c r="N237" s="527">
        <v>0</v>
      </c>
      <c r="O237" s="528">
        <v>183</v>
      </c>
    </row>
    <row r="238" spans="2:15">
      <c r="B238" s="29" t="s">
        <v>12493</v>
      </c>
      <c r="C238" s="29" t="s">
        <v>116</v>
      </c>
      <c r="D238" s="29" t="s">
        <v>117</v>
      </c>
      <c r="E238" s="29" t="s">
        <v>3970</v>
      </c>
      <c r="F238" s="29" t="s">
        <v>3969</v>
      </c>
      <c r="G238" s="29" t="s">
        <v>4065</v>
      </c>
      <c r="H238" s="522" t="s">
        <v>10874</v>
      </c>
      <c r="I238" s="522">
        <v>13</v>
      </c>
      <c r="J238" s="522">
        <v>23</v>
      </c>
      <c r="K238" s="522">
        <v>307</v>
      </c>
      <c r="L238" s="522" t="s">
        <v>10874</v>
      </c>
      <c r="M238" s="522" t="s">
        <v>10874</v>
      </c>
      <c r="N238" s="522">
        <v>0</v>
      </c>
      <c r="O238" s="523">
        <v>353</v>
      </c>
    </row>
    <row r="239" spans="2:15">
      <c r="B239" s="29" t="s">
        <v>12494</v>
      </c>
      <c r="C239" s="29" t="s">
        <v>116</v>
      </c>
      <c r="D239" s="29" t="s">
        <v>117</v>
      </c>
      <c r="E239" s="29" t="s">
        <v>3970</v>
      </c>
      <c r="F239" s="29" t="s">
        <v>3969</v>
      </c>
      <c r="G239" s="29" t="s">
        <v>4066</v>
      </c>
      <c r="H239" s="522" t="s">
        <v>10874</v>
      </c>
      <c r="I239" s="522">
        <v>15</v>
      </c>
      <c r="J239" s="522">
        <v>17</v>
      </c>
      <c r="K239" s="522">
        <v>480</v>
      </c>
      <c r="L239" s="522" t="s">
        <v>10874</v>
      </c>
      <c r="M239" s="522">
        <v>0</v>
      </c>
      <c r="N239" s="522">
        <v>0</v>
      </c>
      <c r="O239" s="523">
        <v>519</v>
      </c>
    </row>
    <row r="240" spans="2:15">
      <c r="B240" t="str">
        <f>C240&amp;F240</f>
        <v>1140605576304 Total</v>
      </c>
      <c r="C240" s="29" t="s">
        <v>116</v>
      </c>
      <c r="D240" s="29" t="s">
        <v>117</v>
      </c>
      <c r="E240" s="29" t="s">
        <v>3970</v>
      </c>
      <c r="F240" s="29" t="s">
        <v>10951</v>
      </c>
      <c r="G240" s="526" t="s">
        <v>3453</v>
      </c>
      <c r="H240" s="527" t="s">
        <v>10874</v>
      </c>
      <c r="I240" s="527">
        <v>28</v>
      </c>
      <c r="J240" s="527">
        <v>40</v>
      </c>
      <c r="K240" s="527">
        <v>787</v>
      </c>
      <c r="L240" s="527" t="s">
        <v>10874</v>
      </c>
      <c r="M240" s="527" t="s">
        <v>10874</v>
      </c>
      <c r="N240" s="527">
        <v>0</v>
      </c>
      <c r="O240" s="528">
        <v>872</v>
      </c>
    </row>
    <row r="241" spans="2:15">
      <c r="B241" s="29" t="s">
        <v>12495</v>
      </c>
      <c r="C241" s="29" t="s">
        <v>116</v>
      </c>
      <c r="D241" s="29" t="s">
        <v>117</v>
      </c>
      <c r="E241" s="29" t="s">
        <v>3972</v>
      </c>
      <c r="F241" s="29" t="s">
        <v>3971</v>
      </c>
      <c r="G241" s="29" t="s">
        <v>4065</v>
      </c>
      <c r="H241" s="522" t="s">
        <v>10874</v>
      </c>
      <c r="I241" s="522">
        <v>16</v>
      </c>
      <c r="J241" s="522">
        <v>33</v>
      </c>
      <c r="K241" s="522">
        <v>274</v>
      </c>
      <c r="L241" s="522" t="s">
        <v>10874</v>
      </c>
      <c r="M241" s="522" t="s">
        <v>10874</v>
      </c>
      <c r="N241" s="522">
        <v>0</v>
      </c>
      <c r="O241" s="523">
        <v>327</v>
      </c>
    </row>
    <row r="242" spans="2:15">
      <c r="B242" s="29" t="s">
        <v>12496</v>
      </c>
      <c r="C242" s="29" t="s">
        <v>116</v>
      </c>
      <c r="D242" s="29" t="s">
        <v>117</v>
      </c>
      <c r="E242" s="29" t="s">
        <v>3972</v>
      </c>
      <c r="F242" s="29" t="s">
        <v>3971</v>
      </c>
      <c r="G242" s="29" t="s">
        <v>4066</v>
      </c>
      <c r="H242" s="522" t="s">
        <v>10874</v>
      </c>
      <c r="I242" s="522" t="s">
        <v>10874</v>
      </c>
      <c r="J242" s="522">
        <v>52</v>
      </c>
      <c r="K242" s="522">
        <v>437</v>
      </c>
      <c r="L242" s="522" t="s">
        <v>10874</v>
      </c>
      <c r="M242" s="522" t="s">
        <v>10874</v>
      </c>
      <c r="N242" s="522">
        <v>0</v>
      </c>
      <c r="O242" s="523">
        <v>509</v>
      </c>
    </row>
    <row r="243" spans="2:15">
      <c r="B243" t="str">
        <f>C243&amp;F243</f>
        <v>1140605577068 Total</v>
      </c>
      <c r="C243" s="29" t="s">
        <v>116</v>
      </c>
      <c r="D243" s="29" t="s">
        <v>117</v>
      </c>
      <c r="E243" s="29" t="s">
        <v>3972</v>
      </c>
      <c r="F243" s="29" t="s">
        <v>10952</v>
      </c>
      <c r="G243" s="526" t="s">
        <v>3453</v>
      </c>
      <c r="H243" s="527" t="s">
        <v>10874</v>
      </c>
      <c r="I243" s="527" t="s">
        <v>10874</v>
      </c>
      <c r="J243" s="527">
        <v>85</v>
      </c>
      <c r="K243" s="527">
        <v>711</v>
      </c>
      <c r="L243" s="527" t="s">
        <v>10874</v>
      </c>
      <c r="M243" s="527" t="s">
        <v>10874</v>
      </c>
      <c r="N243" s="527">
        <v>0</v>
      </c>
      <c r="O243" s="528">
        <v>836</v>
      </c>
    </row>
    <row r="244" spans="2:15">
      <c r="B244" s="29" t="s">
        <v>12499</v>
      </c>
      <c r="C244" s="29" t="s">
        <v>118</v>
      </c>
      <c r="D244" s="29" t="s">
        <v>119</v>
      </c>
      <c r="E244" s="29" t="s">
        <v>1538</v>
      </c>
      <c r="F244" s="29" t="s">
        <v>1539</v>
      </c>
      <c r="G244" s="29" t="s">
        <v>4065</v>
      </c>
      <c r="H244" s="522">
        <v>0</v>
      </c>
      <c r="I244" s="522" t="s">
        <v>10874</v>
      </c>
      <c r="J244" s="522" t="s">
        <v>10874</v>
      </c>
      <c r="K244" s="522">
        <v>123</v>
      </c>
      <c r="L244" s="522" t="s">
        <v>10874</v>
      </c>
      <c r="M244" s="522" t="s">
        <v>10874</v>
      </c>
      <c r="N244" s="522" t="s">
        <v>10874</v>
      </c>
      <c r="O244" s="523">
        <v>131</v>
      </c>
    </row>
    <row r="245" spans="2:15">
      <c r="B245" s="29" t="s">
        <v>12500</v>
      </c>
      <c r="C245" s="29" t="s">
        <v>118</v>
      </c>
      <c r="D245" s="29" t="s">
        <v>119</v>
      </c>
      <c r="E245" s="29" t="s">
        <v>1538</v>
      </c>
      <c r="F245" s="29" t="s">
        <v>1539</v>
      </c>
      <c r="G245" s="29" t="s">
        <v>4066</v>
      </c>
      <c r="H245" s="522">
        <v>0</v>
      </c>
      <c r="I245" s="522">
        <v>0</v>
      </c>
      <c r="J245" s="522" t="s">
        <v>10874</v>
      </c>
      <c r="K245" s="522">
        <v>151</v>
      </c>
      <c r="L245" s="522">
        <v>0</v>
      </c>
      <c r="M245" s="522" t="s">
        <v>10874</v>
      </c>
      <c r="N245" s="522">
        <v>0</v>
      </c>
      <c r="O245" s="523">
        <v>155</v>
      </c>
    </row>
    <row r="246" spans="2:15">
      <c r="B246" t="str">
        <f>C246&amp;F246</f>
        <v>1085610036207 Total</v>
      </c>
      <c r="C246" s="29" t="s">
        <v>118</v>
      </c>
      <c r="D246" s="29" t="s">
        <v>119</v>
      </c>
      <c r="E246" s="29" t="s">
        <v>1538</v>
      </c>
      <c r="F246" s="29" t="s">
        <v>10954</v>
      </c>
      <c r="G246" s="526" t="s">
        <v>3453</v>
      </c>
      <c r="H246" s="527">
        <v>0</v>
      </c>
      <c r="I246" s="527" t="s">
        <v>10874</v>
      </c>
      <c r="J246" s="527" t="s">
        <v>10874</v>
      </c>
      <c r="K246" s="527">
        <v>274</v>
      </c>
      <c r="L246" s="527" t="s">
        <v>10874</v>
      </c>
      <c r="M246" s="527" t="s">
        <v>10874</v>
      </c>
      <c r="N246" s="527" t="s">
        <v>10874</v>
      </c>
      <c r="O246" s="528">
        <v>286</v>
      </c>
    </row>
    <row r="247" spans="2:15">
      <c r="B247" s="29" t="s">
        <v>12497</v>
      </c>
      <c r="C247" s="29" t="s">
        <v>118</v>
      </c>
      <c r="D247" s="29" t="s">
        <v>119</v>
      </c>
      <c r="E247" s="29" t="s">
        <v>1536</v>
      </c>
      <c r="F247" s="29" t="s">
        <v>1537</v>
      </c>
      <c r="G247" s="29" t="s">
        <v>4065</v>
      </c>
      <c r="H247" s="522">
        <v>0</v>
      </c>
      <c r="I247" s="522">
        <v>0</v>
      </c>
      <c r="J247" s="522">
        <v>0</v>
      </c>
      <c r="K247" s="522" t="s">
        <v>10874</v>
      </c>
      <c r="L247" s="522">
        <v>0</v>
      </c>
      <c r="M247" s="522" t="s">
        <v>10874</v>
      </c>
      <c r="N247" s="522">
        <v>0</v>
      </c>
      <c r="O247" s="523">
        <v>59</v>
      </c>
    </row>
    <row r="248" spans="2:15">
      <c r="B248" s="29" t="s">
        <v>12498</v>
      </c>
      <c r="C248" s="29" t="s">
        <v>118</v>
      </c>
      <c r="D248" s="29" t="s">
        <v>119</v>
      </c>
      <c r="E248" s="29" t="s">
        <v>1536</v>
      </c>
      <c r="F248" s="29" t="s">
        <v>1537</v>
      </c>
      <c r="G248" s="29" t="s">
        <v>4066</v>
      </c>
      <c r="H248" s="522">
        <v>0</v>
      </c>
      <c r="I248" s="522">
        <v>0</v>
      </c>
      <c r="J248" s="522" t="s">
        <v>10874</v>
      </c>
      <c r="K248" s="522">
        <v>43</v>
      </c>
      <c r="L248" s="522" t="s">
        <v>10874</v>
      </c>
      <c r="M248" s="522">
        <v>0</v>
      </c>
      <c r="N248" s="522">
        <v>0</v>
      </c>
      <c r="O248" s="523">
        <v>48</v>
      </c>
    </row>
    <row r="249" spans="2:15">
      <c r="B249" t="str">
        <f>C249&amp;F249</f>
        <v>1085610037645 Total</v>
      </c>
      <c r="C249" s="29" t="s">
        <v>118</v>
      </c>
      <c r="D249" s="29" t="s">
        <v>119</v>
      </c>
      <c r="E249" s="29" t="s">
        <v>1536</v>
      </c>
      <c r="F249" s="29" t="s">
        <v>10953</v>
      </c>
      <c r="G249" s="526" t="s">
        <v>3453</v>
      </c>
      <c r="H249" s="527">
        <v>0</v>
      </c>
      <c r="I249" s="527">
        <v>0</v>
      </c>
      <c r="J249" s="527" t="s">
        <v>10874</v>
      </c>
      <c r="K249" s="527" t="s">
        <v>10874</v>
      </c>
      <c r="L249" s="527" t="s">
        <v>10874</v>
      </c>
      <c r="M249" s="527" t="s">
        <v>10874</v>
      </c>
      <c r="N249" s="527">
        <v>0</v>
      </c>
      <c r="O249" s="528">
        <v>107</v>
      </c>
    </row>
    <row r="250" spans="2:15">
      <c r="B250" s="29" t="s">
        <v>12501</v>
      </c>
      <c r="C250" s="29" t="s">
        <v>120</v>
      </c>
      <c r="D250" s="29" t="s">
        <v>121</v>
      </c>
      <c r="E250" s="29" t="s">
        <v>1540</v>
      </c>
      <c r="F250" s="29" t="s">
        <v>1541</v>
      </c>
      <c r="G250" s="29" t="s">
        <v>4065</v>
      </c>
      <c r="H250" s="522" t="s">
        <v>10874</v>
      </c>
      <c r="I250" s="522" t="s">
        <v>10874</v>
      </c>
      <c r="J250" s="522">
        <v>41</v>
      </c>
      <c r="K250" s="522">
        <v>261</v>
      </c>
      <c r="L250" s="522">
        <v>0</v>
      </c>
      <c r="M250" s="522" t="s">
        <v>10874</v>
      </c>
      <c r="N250" s="522">
        <v>0</v>
      </c>
      <c r="O250" s="523">
        <v>306</v>
      </c>
    </row>
    <row r="251" spans="2:15">
      <c r="B251" s="29" t="s">
        <v>12502</v>
      </c>
      <c r="C251" s="29" t="s">
        <v>120</v>
      </c>
      <c r="D251" s="29" t="s">
        <v>121</v>
      </c>
      <c r="E251" s="29" t="s">
        <v>1540</v>
      </c>
      <c r="F251" s="29" t="s">
        <v>1541</v>
      </c>
      <c r="G251" s="29" t="s">
        <v>4066</v>
      </c>
      <c r="H251" s="522" t="s">
        <v>10874</v>
      </c>
      <c r="I251" s="522" t="s">
        <v>10874</v>
      </c>
      <c r="J251" s="522">
        <v>45</v>
      </c>
      <c r="K251" s="522">
        <v>286</v>
      </c>
      <c r="L251" s="522" t="s">
        <v>10874</v>
      </c>
      <c r="M251" s="522" t="s">
        <v>10874</v>
      </c>
      <c r="N251" s="522">
        <v>0</v>
      </c>
      <c r="O251" s="523">
        <v>336</v>
      </c>
    </row>
    <row r="252" spans="2:15">
      <c r="B252" t="str">
        <f>C252&amp;F252</f>
        <v>1120111030003 Total</v>
      </c>
      <c r="C252" s="29" t="s">
        <v>120</v>
      </c>
      <c r="D252" s="29" t="s">
        <v>121</v>
      </c>
      <c r="E252" s="29" t="s">
        <v>1540</v>
      </c>
      <c r="F252" s="29" t="s">
        <v>10955</v>
      </c>
      <c r="G252" s="526" t="s">
        <v>3453</v>
      </c>
      <c r="H252" s="527" t="s">
        <v>10874</v>
      </c>
      <c r="I252" s="527" t="s">
        <v>10874</v>
      </c>
      <c r="J252" s="527">
        <v>86</v>
      </c>
      <c r="K252" s="527">
        <v>547</v>
      </c>
      <c r="L252" s="527" t="s">
        <v>10874</v>
      </c>
      <c r="M252" s="527" t="s">
        <v>10874</v>
      </c>
      <c r="N252" s="527">
        <v>0</v>
      </c>
      <c r="O252" s="528">
        <v>642</v>
      </c>
    </row>
    <row r="253" spans="2:15">
      <c r="B253" s="29" t="s">
        <v>12503</v>
      </c>
      <c r="C253" s="29" t="s">
        <v>120</v>
      </c>
      <c r="D253" s="29" t="s">
        <v>121</v>
      </c>
      <c r="E253" s="29" t="s">
        <v>1542</v>
      </c>
      <c r="F253" s="29" t="s">
        <v>1543</v>
      </c>
      <c r="G253" s="29" t="s">
        <v>4065</v>
      </c>
      <c r="H253" s="522">
        <v>0</v>
      </c>
      <c r="I253" s="522" t="s">
        <v>10874</v>
      </c>
      <c r="J253" s="522">
        <v>25</v>
      </c>
      <c r="K253" s="522">
        <v>138</v>
      </c>
      <c r="L253" s="522" t="s">
        <v>10874</v>
      </c>
      <c r="M253" s="522">
        <v>0</v>
      </c>
      <c r="N253" s="522">
        <v>0</v>
      </c>
      <c r="O253" s="523">
        <v>166</v>
      </c>
    </row>
    <row r="254" spans="2:15">
      <c r="B254" s="29" t="s">
        <v>12504</v>
      </c>
      <c r="C254" s="29" t="s">
        <v>120</v>
      </c>
      <c r="D254" s="29" t="s">
        <v>121</v>
      </c>
      <c r="E254" s="29" t="s">
        <v>1542</v>
      </c>
      <c r="F254" s="29" t="s">
        <v>1543</v>
      </c>
      <c r="G254" s="29" t="s">
        <v>4066</v>
      </c>
      <c r="H254" s="522">
        <v>0</v>
      </c>
      <c r="I254" s="522" t="s">
        <v>10874</v>
      </c>
      <c r="J254" s="522" t="s">
        <v>10874</v>
      </c>
      <c r="K254" s="522">
        <v>132</v>
      </c>
      <c r="L254" s="522">
        <v>0</v>
      </c>
      <c r="M254" s="522">
        <v>0</v>
      </c>
      <c r="N254" s="522">
        <v>0</v>
      </c>
      <c r="O254" s="523">
        <v>159</v>
      </c>
    </row>
    <row r="255" spans="2:15">
      <c r="B255" t="str">
        <f>C255&amp;F255</f>
        <v>1120111036921 Total</v>
      </c>
      <c r="C255" s="29" t="s">
        <v>120</v>
      </c>
      <c r="D255" s="29" t="s">
        <v>121</v>
      </c>
      <c r="E255" s="29" t="s">
        <v>1542</v>
      </c>
      <c r="F255" s="29" t="s">
        <v>10956</v>
      </c>
      <c r="G255" s="526" t="s">
        <v>3453</v>
      </c>
      <c r="H255" s="527">
        <v>0</v>
      </c>
      <c r="I255" s="527" t="s">
        <v>10874</v>
      </c>
      <c r="J255" s="527" t="s">
        <v>10874</v>
      </c>
      <c r="K255" s="527">
        <v>270</v>
      </c>
      <c r="L255" s="527" t="s">
        <v>10874</v>
      </c>
      <c r="M255" s="527">
        <v>0</v>
      </c>
      <c r="N255" s="527">
        <v>0</v>
      </c>
      <c r="O255" s="528">
        <v>325</v>
      </c>
    </row>
    <row r="256" spans="2:15">
      <c r="B256" s="29" t="s">
        <v>12505</v>
      </c>
      <c r="C256" s="29" t="s">
        <v>122</v>
      </c>
      <c r="D256" s="29" t="s">
        <v>123</v>
      </c>
      <c r="E256" s="29" t="s">
        <v>1544</v>
      </c>
      <c r="F256" s="29" t="s">
        <v>1545</v>
      </c>
      <c r="G256" s="29" t="s">
        <v>4065</v>
      </c>
      <c r="H256" s="522">
        <v>0</v>
      </c>
      <c r="I256" s="522">
        <v>12</v>
      </c>
      <c r="J256" s="522">
        <v>24</v>
      </c>
      <c r="K256" s="522">
        <v>334</v>
      </c>
      <c r="L256" s="522">
        <v>0</v>
      </c>
      <c r="M256" s="522" t="s">
        <v>10874</v>
      </c>
      <c r="N256" s="522" t="s">
        <v>10874</v>
      </c>
      <c r="O256" s="523">
        <v>373</v>
      </c>
    </row>
    <row r="257" spans="2:15">
      <c r="B257" s="29" t="s">
        <v>12506</v>
      </c>
      <c r="C257" s="29" t="s">
        <v>122</v>
      </c>
      <c r="D257" s="29" t="s">
        <v>123</v>
      </c>
      <c r="E257" s="29" t="s">
        <v>1544</v>
      </c>
      <c r="F257" s="29" t="s">
        <v>1545</v>
      </c>
      <c r="G257" s="29" t="s">
        <v>4066</v>
      </c>
      <c r="H257" s="522">
        <v>0</v>
      </c>
      <c r="I257" s="522">
        <v>16</v>
      </c>
      <c r="J257" s="522">
        <v>20</v>
      </c>
      <c r="K257" s="522">
        <v>350</v>
      </c>
      <c r="L257" s="522" t="s">
        <v>10874</v>
      </c>
      <c r="M257" s="522" t="s">
        <v>10874</v>
      </c>
      <c r="N257" s="522">
        <v>0</v>
      </c>
      <c r="O257" s="523">
        <v>394</v>
      </c>
    </row>
    <row r="258" spans="2:15">
      <c r="B258" t="str">
        <f>C258&amp;F258</f>
        <v>1161911031605 Total</v>
      </c>
      <c r="C258" s="29" t="s">
        <v>122</v>
      </c>
      <c r="D258" s="29" t="s">
        <v>123</v>
      </c>
      <c r="E258" s="29" t="s">
        <v>1544</v>
      </c>
      <c r="F258" s="29" t="s">
        <v>10957</v>
      </c>
      <c r="G258" s="526" t="s">
        <v>3453</v>
      </c>
      <c r="H258" s="527">
        <v>0</v>
      </c>
      <c r="I258" s="527">
        <v>28</v>
      </c>
      <c r="J258" s="527">
        <v>44</v>
      </c>
      <c r="K258" s="527">
        <v>684</v>
      </c>
      <c r="L258" s="527" t="s">
        <v>10874</v>
      </c>
      <c r="M258" s="527" t="s">
        <v>10874</v>
      </c>
      <c r="N258" s="527" t="s">
        <v>10874</v>
      </c>
      <c r="O258" s="528">
        <v>767</v>
      </c>
    </row>
    <row r="259" spans="2:15">
      <c r="B259" s="29" t="s">
        <v>12507</v>
      </c>
      <c r="C259" s="29" t="s">
        <v>122</v>
      </c>
      <c r="D259" s="29" t="s">
        <v>123</v>
      </c>
      <c r="E259" s="29" t="s">
        <v>1546</v>
      </c>
      <c r="F259" s="29" t="s">
        <v>1547</v>
      </c>
      <c r="G259" s="29" t="s">
        <v>4065</v>
      </c>
      <c r="H259" s="522">
        <v>0</v>
      </c>
      <c r="I259" s="522" t="s">
        <v>10874</v>
      </c>
      <c r="J259" s="522" t="s">
        <v>10874</v>
      </c>
      <c r="K259" s="522">
        <v>180</v>
      </c>
      <c r="L259" s="522" t="s">
        <v>10874</v>
      </c>
      <c r="M259" s="522">
        <v>0</v>
      </c>
      <c r="N259" s="522">
        <v>0</v>
      </c>
      <c r="O259" s="523">
        <v>199</v>
      </c>
    </row>
    <row r="260" spans="2:15">
      <c r="B260" s="29" t="s">
        <v>12508</v>
      </c>
      <c r="C260" s="29" t="s">
        <v>122</v>
      </c>
      <c r="D260" s="29" t="s">
        <v>123</v>
      </c>
      <c r="E260" s="29" t="s">
        <v>1546</v>
      </c>
      <c r="F260" s="29" t="s">
        <v>1547</v>
      </c>
      <c r="G260" s="29" t="s">
        <v>4066</v>
      </c>
      <c r="H260" s="522">
        <v>0</v>
      </c>
      <c r="I260" s="522" t="s">
        <v>10874</v>
      </c>
      <c r="J260" s="522">
        <v>17</v>
      </c>
      <c r="K260" s="522">
        <v>218</v>
      </c>
      <c r="L260" s="522" t="s">
        <v>10874</v>
      </c>
      <c r="M260" s="522" t="s">
        <v>10874</v>
      </c>
      <c r="N260" s="522">
        <v>0</v>
      </c>
      <c r="O260" s="523">
        <v>248</v>
      </c>
    </row>
    <row r="261" spans="2:15">
      <c r="B261" t="str">
        <f>C261&amp;F261</f>
        <v>1161911036808 Total</v>
      </c>
      <c r="C261" s="29" t="s">
        <v>122</v>
      </c>
      <c r="D261" s="29" t="s">
        <v>123</v>
      </c>
      <c r="E261" s="29" t="s">
        <v>1546</v>
      </c>
      <c r="F261" s="29" t="s">
        <v>10958</v>
      </c>
      <c r="G261" s="526" t="s">
        <v>3453</v>
      </c>
      <c r="H261" s="527">
        <v>0</v>
      </c>
      <c r="I261" s="527">
        <v>16</v>
      </c>
      <c r="J261" s="527" t="s">
        <v>10874</v>
      </c>
      <c r="K261" s="527">
        <v>398</v>
      </c>
      <c r="L261" s="527" t="s">
        <v>10874</v>
      </c>
      <c r="M261" s="527" t="s">
        <v>10874</v>
      </c>
      <c r="N261" s="527">
        <v>0</v>
      </c>
      <c r="O261" s="528">
        <v>447</v>
      </c>
    </row>
    <row r="262" spans="2:15">
      <c r="B262" s="29" t="s">
        <v>15262</v>
      </c>
      <c r="C262" s="29" t="s">
        <v>124</v>
      </c>
      <c r="D262" s="29" t="s">
        <v>125</v>
      </c>
      <c r="E262" s="29" t="s">
        <v>15264</v>
      </c>
      <c r="F262" s="29" t="s">
        <v>15263</v>
      </c>
      <c r="G262" s="29" t="s">
        <v>4065</v>
      </c>
      <c r="H262" s="522">
        <v>0</v>
      </c>
      <c r="I262" s="522" t="s">
        <v>10874</v>
      </c>
      <c r="J262" s="522" t="s">
        <v>10874</v>
      </c>
      <c r="K262" s="522">
        <v>304</v>
      </c>
      <c r="L262" s="522" t="s">
        <v>10874</v>
      </c>
      <c r="M262" s="522" t="s">
        <v>10874</v>
      </c>
      <c r="N262" s="522">
        <v>0</v>
      </c>
      <c r="O262" s="523">
        <v>322</v>
      </c>
    </row>
    <row r="263" spans="2:15">
      <c r="B263" s="29" t="s">
        <v>15265</v>
      </c>
      <c r="C263" s="29" t="s">
        <v>124</v>
      </c>
      <c r="D263" s="29" t="s">
        <v>125</v>
      </c>
      <c r="E263" s="29" t="s">
        <v>15264</v>
      </c>
      <c r="F263" s="29" t="s">
        <v>15263</v>
      </c>
      <c r="G263" s="29" t="s">
        <v>4066</v>
      </c>
      <c r="H263" s="522">
        <v>0</v>
      </c>
      <c r="I263" s="522" t="s">
        <v>10874</v>
      </c>
      <c r="J263" s="522" t="s">
        <v>10874</v>
      </c>
      <c r="K263" s="522">
        <v>306</v>
      </c>
      <c r="L263" s="522" t="s">
        <v>10874</v>
      </c>
      <c r="M263" s="522" t="s">
        <v>10874</v>
      </c>
      <c r="N263" s="522">
        <v>0</v>
      </c>
      <c r="O263" s="523">
        <v>328</v>
      </c>
    </row>
    <row r="264" spans="2:15">
      <c r="B264" t="str">
        <f>C264&amp;F264</f>
        <v>1030212520061 Total</v>
      </c>
      <c r="C264" s="29" t="s">
        <v>124</v>
      </c>
      <c r="D264" s="29" t="s">
        <v>125</v>
      </c>
      <c r="E264" s="29" t="s">
        <v>15264</v>
      </c>
      <c r="F264" s="29" t="s">
        <v>15333</v>
      </c>
      <c r="G264" s="526" t="s">
        <v>3453</v>
      </c>
      <c r="H264" s="527">
        <v>0</v>
      </c>
      <c r="I264" s="527">
        <v>16</v>
      </c>
      <c r="J264" s="527" t="s">
        <v>10874</v>
      </c>
      <c r="K264" s="527">
        <v>610</v>
      </c>
      <c r="L264" s="527" t="s">
        <v>10874</v>
      </c>
      <c r="M264" s="527">
        <v>13</v>
      </c>
      <c r="N264" s="527">
        <v>0</v>
      </c>
      <c r="O264" s="528">
        <v>650</v>
      </c>
    </row>
    <row r="265" spans="2:15">
      <c r="B265" s="29" t="s">
        <v>15266</v>
      </c>
      <c r="C265" s="29" t="s">
        <v>124</v>
      </c>
      <c r="D265" s="29" t="s">
        <v>125</v>
      </c>
      <c r="E265" s="29" t="s">
        <v>15268</v>
      </c>
      <c r="F265" s="29" t="s">
        <v>15267</v>
      </c>
      <c r="G265" s="29" t="s">
        <v>4065</v>
      </c>
      <c r="H265" s="522">
        <v>0</v>
      </c>
      <c r="I265" s="522">
        <v>17</v>
      </c>
      <c r="J265" s="522" t="s">
        <v>10874</v>
      </c>
      <c r="K265" s="522">
        <v>719</v>
      </c>
      <c r="L265" s="522" t="s">
        <v>10874</v>
      </c>
      <c r="M265" s="522" t="s">
        <v>10874</v>
      </c>
      <c r="N265" s="522" t="s">
        <v>10874</v>
      </c>
      <c r="O265" s="523">
        <v>756</v>
      </c>
    </row>
    <row r="266" spans="2:15">
      <c r="B266" s="29" t="s">
        <v>15269</v>
      </c>
      <c r="C266" s="29" t="s">
        <v>124</v>
      </c>
      <c r="D266" s="29" t="s">
        <v>125</v>
      </c>
      <c r="E266" s="29" t="s">
        <v>15268</v>
      </c>
      <c r="F266" s="29" t="s">
        <v>15267</v>
      </c>
      <c r="G266" s="29" t="s">
        <v>4066</v>
      </c>
      <c r="H266" s="522" t="s">
        <v>10874</v>
      </c>
      <c r="I266" s="522">
        <v>21</v>
      </c>
      <c r="J266" s="522" t="s">
        <v>10874</v>
      </c>
      <c r="K266" s="522">
        <v>740</v>
      </c>
      <c r="L266" s="522" t="s">
        <v>10874</v>
      </c>
      <c r="M266" s="522" t="s">
        <v>10874</v>
      </c>
      <c r="N266" s="522">
        <v>0</v>
      </c>
      <c r="O266" s="523">
        <v>784</v>
      </c>
    </row>
    <row r="267" spans="2:15">
      <c r="B267" t="str">
        <f>C267&amp;F267</f>
        <v>1030212520062 Total</v>
      </c>
      <c r="C267" s="29" t="s">
        <v>124</v>
      </c>
      <c r="D267" s="29" t="s">
        <v>125</v>
      </c>
      <c r="E267" s="29" t="s">
        <v>15268</v>
      </c>
      <c r="F267" s="29" t="s">
        <v>15334</v>
      </c>
      <c r="G267" s="526" t="s">
        <v>3453</v>
      </c>
      <c r="H267" s="527" t="s">
        <v>10874</v>
      </c>
      <c r="I267" s="527">
        <v>38</v>
      </c>
      <c r="J267" s="527">
        <v>16</v>
      </c>
      <c r="K267" s="527">
        <v>1459</v>
      </c>
      <c r="L267" s="527" t="s">
        <v>10874</v>
      </c>
      <c r="M267" s="527">
        <v>16</v>
      </c>
      <c r="N267" s="527" t="s">
        <v>10874</v>
      </c>
      <c r="O267" s="528">
        <v>1540</v>
      </c>
    </row>
    <row r="268" spans="2:15">
      <c r="B268" s="29" t="s">
        <v>12519</v>
      </c>
      <c r="C268" s="29" t="s">
        <v>126</v>
      </c>
      <c r="D268" s="29" t="s">
        <v>127</v>
      </c>
      <c r="E268" s="29" t="s">
        <v>1558</v>
      </c>
      <c r="F268" s="29" t="s">
        <v>1559</v>
      </c>
      <c r="G268" s="29" t="s">
        <v>4065</v>
      </c>
      <c r="H268" s="522">
        <v>0</v>
      </c>
      <c r="I268" s="522">
        <v>46</v>
      </c>
      <c r="J268" s="522">
        <v>122</v>
      </c>
      <c r="K268" s="522">
        <v>77</v>
      </c>
      <c r="L268" s="522" t="s">
        <v>10874</v>
      </c>
      <c r="M268" s="522" t="s">
        <v>10874</v>
      </c>
      <c r="N268" s="522" t="s">
        <v>10874</v>
      </c>
      <c r="O268" s="523">
        <v>249</v>
      </c>
    </row>
    <row r="269" spans="2:15">
      <c r="B269" s="29" t="s">
        <v>12520</v>
      </c>
      <c r="C269" s="29" t="s">
        <v>126</v>
      </c>
      <c r="D269" s="29" t="s">
        <v>127</v>
      </c>
      <c r="E269" s="29" t="s">
        <v>1558</v>
      </c>
      <c r="F269" s="29" t="s">
        <v>1559</v>
      </c>
      <c r="G269" s="29" t="s">
        <v>4066</v>
      </c>
      <c r="H269" s="522" t="s">
        <v>10874</v>
      </c>
      <c r="I269" s="522">
        <v>33</v>
      </c>
      <c r="J269" s="522">
        <v>136</v>
      </c>
      <c r="K269" s="522">
        <v>99</v>
      </c>
      <c r="L269" s="522">
        <v>0</v>
      </c>
      <c r="M269" s="522" t="s">
        <v>10874</v>
      </c>
      <c r="N269" s="522">
        <v>0</v>
      </c>
      <c r="O269" s="523">
        <v>272</v>
      </c>
    </row>
    <row r="270" spans="2:15">
      <c r="B270" t="str">
        <f>C270&amp;F270</f>
        <v>1204810023462 Total</v>
      </c>
      <c r="C270" s="29" t="s">
        <v>126</v>
      </c>
      <c r="D270" s="29" t="s">
        <v>127</v>
      </c>
      <c r="E270" s="29" t="s">
        <v>1558</v>
      </c>
      <c r="F270" s="29" t="s">
        <v>10964</v>
      </c>
      <c r="G270" s="526" t="s">
        <v>3453</v>
      </c>
      <c r="H270" s="527" t="s">
        <v>10874</v>
      </c>
      <c r="I270" s="527">
        <v>79</v>
      </c>
      <c r="J270" s="527">
        <v>258</v>
      </c>
      <c r="K270" s="527">
        <v>176</v>
      </c>
      <c r="L270" s="527" t="s">
        <v>10874</v>
      </c>
      <c r="M270" s="527" t="s">
        <v>10874</v>
      </c>
      <c r="N270" s="527" t="s">
        <v>10874</v>
      </c>
      <c r="O270" s="528">
        <v>521</v>
      </c>
    </row>
    <row r="271" spans="2:15">
      <c r="B271" s="29" t="s">
        <v>12517</v>
      </c>
      <c r="C271" s="29" t="s">
        <v>126</v>
      </c>
      <c r="D271" s="29" t="s">
        <v>127</v>
      </c>
      <c r="E271" s="29" t="s">
        <v>1556</v>
      </c>
      <c r="F271" s="29" t="s">
        <v>1557</v>
      </c>
      <c r="G271" s="29" t="s">
        <v>4065</v>
      </c>
      <c r="H271" s="522" t="s">
        <v>10874</v>
      </c>
      <c r="I271" s="522">
        <v>17</v>
      </c>
      <c r="J271" s="522">
        <v>46</v>
      </c>
      <c r="K271" s="522">
        <v>167</v>
      </c>
      <c r="L271" s="522" t="s">
        <v>10874</v>
      </c>
      <c r="M271" s="522">
        <v>16</v>
      </c>
      <c r="N271" s="522">
        <v>0</v>
      </c>
      <c r="O271" s="523">
        <v>251</v>
      </c>
    </row>
    <row r="272" spans="2:15">
      <c r="B272" s="29" t="s">
        <v>12518</v>
      </c>
      <c r="C272" s="29" t="s">
        <v>126</v>
      </c>
      <c r="D272" s="29" t="s">
        <v>127</v>
      </c>
      <c r="E272" s="29" t="s">
        <v>1556</v>
      </c>
      <c r="F272" s="29" t="s">
        <v>1557</v>
      </c>
      <c r="G272" s="29" t="s">
        <v>4066</v>
      </c>
      <c r="H272" s="522" t="s">
        <v>10874</v>
      </c>
      <c r="I272" s="522">
        <v>24</v>
      </c>
      <c r="J272" s="522">
        <v>63</v>
      </c>
      <c r="K272" s="522">
        <v>174</v>
      </c>
      <c r="L272" s="522" t="s">
        <v>10874</v>
      </c>
      <c r="M272" s="522">
        <v>12</v>
      </c>
      <c r="N272" s="522">
        <v>0</v>
      </c>
      <c r="O272" s="523">
        <v>277</v>
      </c>
    </row>
    <row r="273" spans="2:15">
      <c r="B273" t="str">
        <f>C273&amp;F273</f>
        <v>1204810023463 Total</v>
      </c>
      <c r="C273" s="29" t="s">
        <v>126</v>
      </c>
      <c r="D273" s="29" t="s">
        <v>127</v>
      </c>
      <c r="E273" s="29" t="s">
        <v>1556</v>
      </c>
      <c r="F273" s="29" t="s">
        <v>10963</v>
      </c>
      <c r="G273" s="526" t="s">
        <v>3453</v>
      </c>
      <c r="H273" s="527" t="s">
        <v>10874</v>
      </c>
      <c r="I273" s="527">
        <v>41</v>
      </c>
      <c r="J273" s="527">
        <v>109</v>
      </c>
      <c r="K273" s="527">
        <v>341</v>
      </c>
      <c r="L273" s="527" t="s">
        <v>10874</v>
      </c>
      <c r="M273" s="527">
        <v>28</v>
      </c>
      <c r="N273" s="527">
        <v>0</v>
      </c>
      <c r="O273" s="528">
        <v>528</v>
      </c>
    </row>
    <row r="274" spans="2:15">
      <c r="B274" s="29" t="s">
        <v>12509</v>
      </c>
      <c r="C274" s="29" t="s">
        <v>126</v>
      </c>
      <c r="D274" s="29" t="s">
        <v>127</v>
      </c>
      <c r="E274" s="29" t="s">
        <v>1548</v>
      </c>
      <c r="F274" s="29" t="s">
        <v>1549</v>
      </c>
      <c r="G274" s="29" t="s">
        <v>4065</v>
      </c>
      <c r="H274" s="522">
        <v>0</v>
      </c>
      <c r="I274" s="522">
        <v>17</v>
      </c>
      <c r="J274" s="522">
        <v>125</v>
      </c>
      <c r="K274" s="522">
        <v>28</v>
      </c>
      <c r="L274" s="522" t="s">
        <v>10874</v>
      </c>
      <c r="M274" s="522" t="s">
        <v>10874</v>
      </c>
      <c r="N274" s="522">
        <v>0</v>
      </c>
      <c r="O274" s="523">
        <v>174</v>
      </c>
    </row>
    <row r="275" spans="2:15">
      <c r="B275" s="29" t="s">
        <v>12510</v>
      </c>
      <c r="C275" s="29" t="s">
        <v>126</v>
      </c>
      <c r="D275" s="29" t="s">
        <v>127</v>
      </c>
      <c r="E275" s="29" t="s">
        <v>1548</v>
      </c>
      <c r="F275" s="29" t="s">
        <v>1549</v>
      </c>
      <c r="G275" s="29" t="s">
        <v>4066</v>
      </c>
      <c r="H275" s="522">
        <v>0</v>
      </c>
      <c r="I275" s="522">
        <v>18</v>
      </c>
      <c r="J275" s="522">
        <v>145</v>
      </c>
      <c r="K275" s="522">
        <v>31</v>
      </c>
      <c r="L275" s="522" t="s">
        <v>10874</v>
      </c>
      <c r="M275" s="522" t="s">
        <v>10874</v>
      </c>
      <c r="N275" s="522">
        <v>0</v>
      </c>
      <c r="O275" s="523">
        <v>200</v>
      </c>
    </row>
    <row r="276" spans="2:15">
      <c r="B276" t="str">
        <f>C276&amp;F276</f>
        <v>1204810023464 Total</v>
      </c>
      <c r="C276" s="29" t="s">
        <v>126</v>
      </c>
      <c r="D276" s="29" t="s">
        <v>127</v>
      </c>
      <c r="E276" s="29" t="s">
        <v>1548</v>
      </c>
      <c r="F276" s="29" t="s">
        <v>10959</v>
      </c>
      <c r="G276" s="526" t="s">
        <v>3453</v>
      </c>
      <c r="H276" s="527">
        <v>0</v>
      </c>
      <c r="I276" s="527">
        <v>35</v>
      </c>
      <c r="J276" s="527">
        <v>270</v>
      </c>
      <c r="K276" s="527">
        <v>59</v>
      </c>
      <c r="L276" s="527" t="s">
        <v>10874</v>
      </c>
      <c r="M276" s="527" t="s">
        <v>10874</v>
      </c>
      <c r="N276" s="527">
        <v>0</v>
      </c>
      <c r="O276" s="528">
        <v>374</v>
      </c>
    </row>
    <row r="277" spans="2:15">
      <c r="B277" s="29" t="s">
        <v>12515</v>
      </c>
      <c r="C277" s="29" t="s">
        <v>126</v>
      </c>
      <c r="D277" s="29" t="s">
        <v>127</v>
      </c>
      <c r="E277" s="29" t="s">
        <v>1554</v>
      </c>
      <c r="F277" s="29" t="s">
        <v>1555</v>
      </c>
      <c r="G277" s="29" t="s">
        <v>4065</v>
      </c>
      <c r="H277" s="522">
        <v>0</v>
      </c>
      <c r="I277" s="522">
        <v>165</v>
      </c>
      <c r="J277" s="522">
        <v>464</v>
      </c>
      <c r="K277" s="522">
        <v>618</v>
      </c>
      <c r="L277" s="522" t="s">
        <v>10874</v>
      </c>
      <c r="M277" s="522">
        <v>49</v>
      </c>
      <c r="N277" s="522" t="s">
        <v>10874</v>
      </c>
      <c r="O277" s="523">
        <v>1310</v>
      </c>
    </row>
    <row r="278" spans="2:15">
      <c r="B278" s="29" t="s">
        <v>12516</v>
      </c>
      <c r="C278" s="29" t="s">
        <v>126</v>
      </c>
      <c r="D278" s="29" t="s">
        <v>127</v>
      </c>
      <c r="E278" s="29" t="s">
        <v>1554</v>
      </c>
      <c r="F278" s="29" t="s">
        <v>1555</v>
      </c>
      <c r="G278" s="29" t="s">
        <v>4066</v>
      </c>
      <c r="H278" s="522" t="s">
        <v>10874</v>
      </c>
      <c r="I278" s="522">
        <v>183</v>
      </c>
      <c r="J278" s="522">
        <v>564</v>
      </c>
      <c r="K278" s="522">
        <v>654</v>
      </c>
      <c r="L278" s="522" t="s">
        <v>10874</v>
      </c>
      <c r="M278" s="522">
        <v>37</v>
      </c>
      <c r="N278" s="522" t="s">
        <v>10874</v>
      </c>
      <c r="O278" s="523">
        <v>1449</v>
      </c>
    </row>
    <row r="279" spans="2:15">
      <c r="B279" t="str">
        <f>C279&amp;F279</f>
        <v>1204810023465 Total</v>
      </c>
      <c r="C279" s="29" t="s">
        <v>126</v>
      </c>
      <c r="D279" s="29" t="s">
        <v>127</v>
      </c>
      <c r="E279" s="29" t="s">
        <v>1554</v>
      </c>
      <c r="F279" s="29" t="s">
        <v>10962</v>
      </c>
      <c r="G279" s="526" t="s">
        <v>3453</v>
      </c>
      <c r="H279" s="527" t="s">
        <v>10874</v>
      </c>
      <c r="I279" s="527">
        <v>348</v>
      </c>
      <c r="J279" s="527">
        <v>1028</v>
      </c>
      <c r="K279" s="527">
        <v>1272</v>
      </c>
      <c r="L279" s="527">
        <v>18</v>
      </c>
      <c r="M279" s="527">
        <v>86</v>
      </c>
      <c r="N279" s="527" t="s">
        <v>10874</v>
      </c>
      <c r="O279" s="528">
        <v>2759</v>
      </c>
    </row>
    <row r="280" spans="2:15">
      <c r="B280" s="29" t="s">
        <v>12511</v>
      </c>
      <c r="C280" s="29" t="s">
        <v>126</v>
      </c>
      <c r="D280" s="29" t="s">
        <v>127</v>
      </c>
      <c r="E280" s="29" t="s">
        <v>1550</v>
      </c>
      <c r="F280" s="29" t="s">
        <v>1551</v>
      </c>
      <c r="G280" s="29" t="s">
        <v>4065</v>
      </c>
      <c r="H280" s="522">
        <v>0</v>
      </c>
      <c r="I280" s="522">
        <v>29</v>
      </c>
      <c r="J280" s="522">
        <v>75</v>
      </c>
      <c r="K280" s="522">
        <v>223</v>
      </c>
      <c r="L280" s="522" t="s">
        <v>10874</v>
      </c>
      <c r="M280" s="522" t="s">
        <v>10874</v>
      </c>
      <c r="N280" s="522" t="s">
        <v>10874</v>
      </c>
      <c r="O280" s="523">
        <v>349</v>
      </c>
    </row>
    <row r="281" spans="2:15">
      <c r="B281" s="29" t="s">
        <v>12512</v>
      </c>
      <c r="C281" s="29" t="s">
        <v>126</v>
      </c>
      <c r="D281" s="29" t="s">
        <v>127</v>
      </c>
      <c r="E281" s="29" t="s">
        <v>1550</v>
      </c>
      <c r="F281" s="29" t="s">
        <v>1551</v>
      </c>
      <c r="G281" s="29" t="s">
        <v>4066</v>
      </c>
      <c r="H281" s="522">
        <v>0</v>
      </c>
      <c r="I281" s="522">
        <v>39</v>
      </c>
      <c r="J281" s="522">
        <v>77</v>
      </c>
      <c r="K281" s="522">
        <v>239</v>
      </c>
      <c r="L281" s="522" t="s">
        <v>10874</v>
      </c>
      <c r="M281" s="522" t="s">
        <v>10874</v>
      </c>
      <c r="N281" s="522">
        <v>0</v>
      </c>
      <c r="O281" s="523">
        <v>370</v>
      </c>
    </row>
    <row r="282" spans="2:15">
      <c r="B282" t="str">
        <f>C282&amp;F282</f>
        <v>1204810024956 Total</v>
      </c>
      <c r="C282" s="29" t="s">
        <v>126</v>
      </c>
      <c r="D282" s="29" t="s">
        <v>127</v>
      </c>
      <c r="E282" s="29" t="s">
        <v>1550</v>
      </c>
      <c r="F282" s="29" t="s">
        <v>10960</v>
      </c>
      <c r="G282" s="526" t="s">
        <v>3453</v>
      </c>
      <c r="H282" s="527">
        <v>0</v>
      </c>
      <c r="I282" s="527">
        <v>68</v>
      </c>
      <c r="J282" s="527">
        <v>152</v>
      </c>
      <c r="K282" s="527">
        <v>462</v>
      </c>
      <c r="L282" s="527" t="s">
        <v>10874</v>
      </c>
      <c r="M282" s="527">
        <v>32</v>
      </c>
      <c r="N282" s="527" t="s">
        <v>10874</v>
      </c>
      <c r="O282" s="528">
        <v>719</v>
      </c>
    </row>
    <row r="283" spans="2:15">
      <c r="B283" s="29" t="s">
        <v>12513</v>
      </c>
      <c r="C283" s="29" t="s">
        <v>126</v>
      </c>
      <c r="D283" s="29" t="s">
        <v>127</v>
      </c>
      <c r="E283" s="29" t="s">
        <v>1552</v>
      </c>
      <c r="F283" s="29" t="s">
        <v>1553</v>
      </c>
      <c r="G283" s="29" t="s">
        <v>4065</v>
      </c>
      <c r="H283" s="522" t="s">
        <v>10874</v>
      </c>
      <c r="I283" s="522">
        <v>87</v>
      </c>
      <c r="J283" s="522">
        <v>285</v>
      </c>
      <c r="K283" s="522">
        <v>453</v>
      </c>
      <c r="L283" s="522" t="s">
        <v>10874</v>
      </c>
      <c r="M283" s="522">
        <v>34</v>
      </c>
      <c r="N283" s="522" t="s">
        <v>10874</v>
      </c>
      <c r="O283" s="523">
        <v>868</v>
      </c>
    </row>
    <row r="284" spans="2:15">
      <c r="B284" s="29" t="s">
        <v>12514</v>
      </c>
      <c r="C284" s="29" t="s">
        <v>126</v>
      </c>
      <c r="D284" s="29" t="s">
        <v>127</v>
      </c>
      <c r="E284" s="29" t="s">
        <v>1552</v>
      </c>
      <c r="F284" s="29" t="s">
        <v>1553</v>
      </c>
      <c r="G284" s="29" t="s">
        <v>4066</v>
      </c>
      <c r="H284" s="522">
        <v>0</v>
      </c>
      <c r="I284" s="522">
        <v>114</v>
      </c>
      <c r="J284" s="522">
        <v>288</v>
      </c>
      <c r="K284" s="522">
        <v>529</v>
      </c>
      <c r="L284" s="522" t="s">
        <v>10874</v>
      </c>
      <c r="M284" s="522">
        <v>40</v>
      </c>
      <c r="N284" s="522" t="s">
        <v>10874</v>
      </c>
      <c r="O284" s="523">
        <v>975</v>
      </c>
    </row>
    <row r="285" spans="2:15">
      <c r="B285" t="str">
        <f>C285&amp;F285</f>
        <v>1204810024957 Total</v>
      </c>
      <c r="C285" s="29" t="s">
        <v>126</v>
      </c>
      <c r="D285" s="29" t="s">
        <v>127</v>
      </c>
      <c r="E285" s="29" t="s">
        <v>1552</v>
      </c>
      <c r="F285" s="29" t="s">
        <v>10961</v>
      </c>
      <c r="G285" s="526" t="s">
        <v>3453</v>
      </c>
      <c r="H285" s="527" t="s">
        <v>10874</v>
      </c>
      <c r="I285" s="527">
        <v>201</v>
      </c>
      <c r="J285" s="527">
        <v>573</v>
      </c>
      <c r="K285" s="527">
        <v>982</v>
      </c>
      <c r="L285" s="527" t="s">
        <v>10874</v>
      </c>
      <c r="M285" s="527">
        <v>74</v>
      </c>
      <c r="N285" s="527" t="s">
        <v>10874</v>
      </c>
      <c r="O285" s="528">
        <v>1843</v>
      </c>
    </row>
    <row r="286" spans="2:15">
      <c r="B286" s="29" t="s">
        <v>12521</v>
      </c>
      <c r="C286" s="29" t="s">
        <v>128</v>
      </c>
      <c r="D286" s="29" t="s">
        <v>129</v>
      </c>
      <c r="E286" s="29" t="s">
        <v>129</v>
      </c>
      <c r="F286" s="29" t="s">
        <v>3973</v>
      </c>
      <c r="G286" s="29" t="s">
        <v>4065</v>
      </c>
      <c r="H286" s="522" t="s">
        <v>10874</v>
      </c>
      <c r="I286" s="522">
        <v>70</v>
      </c>
      <c r="J286" s="522">
        <v>193</v>
      </c>
      <c r="K286" s="522">
        <v>225</v>
      </c>
      <c r="L286" s="522">
        <v>0</v>
      </c>
      <c r="M286" s="522" t="s">
        <v>10874</v>
      </c>
      <c r="N286" s="522">
        <v>0</v>
      </c>
      <c r="O286" s="523">
        <v>492</v>
      </c>
    </row>
    <row r="287" spans="2:15">
      <c r="B287" s="29" t="s">
        <v>12522</v>
      </c>
      <c r="C287" s="29" t="s">
        <v>128</v>
      </c>
      <c r="D287" s="29" t="s">
        <v>129</v>
      </c>
      <c r="E287" s="29" t="s">
        <v>129</v>
      </c>
      <c r="F287" s="29" t="s">
        <v>3973</v>
      </c>
      <c r="G287" s="29" t="s">
        <v>4066</v>
      </c>
      <c r="H287" s="522" t="s">
        <v>10874</v>
      </c>
      <c r="I287" s="522">
        <v>56</v>
      </c>
      <c r="J287" s="522">
        <v>259</v>
      </c>
      <c r="K287" s="522">
        <v>438</v>
      </c>
      <c r="L287" s="522">
        <v>0</v>
      </c>
      <c r="M287" s="522" t="s">
        <v>10874</v>
      </c>
      <c r="N287" s="522">
        <v>0</v>
      </c>
      <c r="O287" s="523">
        <v>768</v>
      </c>
    </row>
    <row r="288" spans="2:15">
      <c r="B288" t="str">
        <f>C288&amp;F288</f>
        <v>1204811075286 Total</v>
      </c>
      <c r="C288" s="29" t="s">
        <v>128</v>
      </c>
      <c r="D288" s="29" t="s">
        <v>129</v>
      </c>
      <c r="E288" s="29" t="s">
        <v>129</v>
      </c>
      <c r="F288" s="29" t="s">
        <v>10965</v>
      </c>
      <c r="G288" s="526" t="s">
        <v>3453</v>
      </c>
      <c r="H288" s="527" t="s">
        <v>10874</v>
      </c>
      <c r="I288" s="527">
        <v>126</v>
      </c>
      <c r="J288" s="527">
        <v>452</v>
      </c>
      <c r="K288" s="527">
        <v>663</v>
      </c>
      <c r="L288" s="527">
        <v>0</v>
      </c>
      <c r="M288" s="527" t="s">
        <v>10874</v>
      </c>
      <c r="N288" s="527">
        <v>0</v>
      </c>
      <c r="O288" s="528">
        <v>1260</v>
      </c>
    </row>
    <row r="289" spans="2:15">
      <c r="B289" s="29" t="s">
        <v>12525</v>
      </c>
      <c r="C289" s="29" t="s">
        <v>130</v>
      </c>
      <c r="D289" s="29" t="s">
        <v>131</v>
      </c>
      <c r="E289" s="29" t="s">
        <v>1562</v>
      </c>
      <c r="F289" s="29" t="s">
        <v>1563</v>
      </c>
      <c r="G289" s="29" t="s">
        <v>4065</v>
      </c>
      <c r="H289" s="522">
        <v>0</v>
      </c>
      <c r="I289" s="522" t="s">
        <v>10874</v>
      </c>
      <c r="J289" s="522" t="s">
        <v>10874</v>
      </c>
      <c r="K289" s="522">
        <v>185</v>
      </c>
      <c r="L289" s="522" t="s">
        <v>10874</v>
      </c>
      <c r="M289" s="522">
        <v>0</v>
      </c>
      <c r="N289" s="522">
        <v>0</v>
      </c>
      <c r="O289" s="523">
        <v>192</v>
      </c>
    </row>
    <row r="290" spans="2:15">
      <c r="B290" s="29" t="s">
        <v>12526</v>
      </c>
      <c r="C290" s="29" t="s">
        <v>130</v>
      </c>
      <c r="D290" s="29" t="s">
        <v>131</v>
      </c>
      <c r="E290" s="29" t="s">
        <v>1562</v>
      </c>
      <c r="F290" s="29" t="s">
        <v>1563</v>
      </c>
      <c r="G290" s="29" t="s">
        <v>4066</v>
      </c>
      <c r="H290" s="522">
        <v>0</v>
      </c>
      <c r="I290" s="522">
        <v>0</v>
      </c>
      <c r="J290" s="522" t="s">
        <v>10874</v>
      </c>
      <c r="K290" s="522">
        <v>196</v>
      </c>
      <c r="L290" s="522" t="s">
        <v>10874</v>
      </c>
      <c r="M290" s="522">
        <v>0</v>
      </c>
      <c r="N290" s="522">
        <v>0</v>
      </c>
      <c r="O290" s="523">
        <v>201</v>
      </c>
    </row>
    <row r="291" spans="2:15">
      <c r="B291" t="str">
        <f>C291&amp;F291</f>
        <v>1016310034181 Total</v>
      </c>
      <c r="C291" s="29" t="s">
        <v>130</v>
      </c>
      <c r="D291" s="29" t="s">
        <v>131</v>
      </c>
      <c r="E291" s="29" t="s">
        <v>1562</v>
      </c>
      <c r="F291" s="29" t="s">
        <v>10967</v>
      </c>
      <c r="G291" s="526" t="s">
        <v>3453</v>
      </c>
      <c r="H291" s="527">
        <v>0</v>
      </c>
      <c r="I291" s="527" t="s">
        <v>10874</v>
      </c>
      <c r="J291" s="527" t="s">
        <v>10874</v>
      </c>
      <c r="K291" s="527">
        <v>381</v>
      </c>
      <c r="L291" s="527" t="s">
        <v>10874</v>
      </c>
      <c r="M291" s="527">
        <v>0</v>
      </c>
      <c r="N291" s="527">
        <v>0</v>
      </c>
      <c r="O291" s="528">
        <v>393</v>
      </c>
    </row>
    <row r="292" spans="2:15">
      <c r="B292" s="29" t="s">
        <v>12523</v>
      </c>
      <c r="C292" s="29" t="s">
        <v>130</v>
      </c>
      <c r="D292" s="29" t="s">
        <v>131</v>
      </c>
      <c r="E292" s="29" t="s">
        <v>1560</v>
      </c>
      <c r="F292" s="29" t="s">
        <v>1561</v>
      </c>
      <c r="G292" s="29" t="s">
        <v>4065</v>
      </c>
      <c r="H292" s="522">
        <v>0</v>
      </c>
      <c r="I292" s="522" t="s">
        <v>10874</v>
      </c>
      <c r="J292" s="522" t="s">
        <v>10874</v>
      </c>
      <c r="K292" s="522">
        <v>98</v>
      </c>
      <c r="L292" s="522">
        <v>0</v>
      </c>
      <c r="M292" s="522">
        <v>0</v>
      </c>
      <c r="N292" s="522">
        <v>0</v>
      </c>
      <c r="O292" s="523">
        <v>105</v>
      </c>
    </row>
    <row r="293" spans="2:15">
      <c r="B293" s="29" t="s">
        <v>12524</v>
      </c>
      <c r="C293" s="29" t="s">
        <v>130</v>
      </c>
      <c r="D293" s="29" t="s">
        <v>131</v>
      </c>
      <c r="E293" s="29" t="s">
        <v>1560</v>
      </c>
      <c r="F293" s="29" t="s">
        <v>1561</v>
      </c>
      <c r="G293" s="29" t="s">
        <v>4066</v>
      </c>
      <c r="H293" s="522">
        <v>0</v>
      </c>
      <c r="I293" s="522" t="s">
        <v>10874</v>
      </c>
      <c r="J293" s="522" t="s">
        <v>10874</v>
      </c>
      <c r="K293" s="522">
        <v>116</v>
      </c>
      <c r="L293" s="522" t="s">
        <v>10874</v>
      </c>
      <c r="M293" s="522">
        <v>0</v>
      </c>
      <c r="N293" s="522">
        <v>0</v>
      </c>
      <c r="O293" s="523">
        <v>121</v>
      </c>
    </row>
    <row r="294" spans="2:15">
      <c r="B294" t="str">
        <f>C294&amp;F294</f>
        <v>1016310035267 Total</v>
      </c>
      <c r="C294" s="29" t="s">
        <v>130</v>
      </c>
      <c r="D294" s="29" t="s">
        <v>131</v>
      </c>
      <c r="E294" s="29" t="s">
        <v>1560</v>
      </c>
      <c r="F294" s="29" t="s">
        <v>10966</v>
      </c>
      <c r="G294" s="526" t="s">
        <v>3453</v>
      </c>
      <c r="H294" s="527">
        <v>0</v>
      </c>
      <c r="I294" s="527" t="s">
        <v>10874</v>
      </c>
      <c r="J294" s="527" t="s">
        <v>10874</v>
      </c>
      <c r="K294" s="527">
        <v>214</v>
      </c>
      <c r="L294" s="527" t="s">
        <v>10874</v>
      </c>
      <c r="M294" s="527">
        <v>0</v>
      </c>
      <c r="N294" s="527">
        <v>0</v>
      </c>
      <c r="O294" s="528">
        <v>226</v>
      </c>
    </row>
    <row r="295" spans="2:15">
      <c r="B295" s="29" t="s">
        <v>12529</v>
      </c>
      <c r="C295" s="29" t="s">
        <v>132</v>
      </c>
      <c r="D295" s="29" t="s">
        <v>133</v>
      </c>
      <c r="E295" s="29" t="s">
        <v>1566</v>
      </c>
      <c r="F295" s="29" t="s">
        <v>1567</v>
      </c>
      <c r="G295" s="29" t="s">
        <v>4065</v>
      </c>
      <c r="H295" s="522" t="s">
        <v>10874</v>
      </c>
      <c r="I295" s="522">
        <v>29</v>
      </c>
      <c r="J295" s="522" t="s">
        <v>10874</v>
      </c>
      <c r="K295" s="522">
        <v>67</v>
      </c>
      <c r="L295" s="522">
        <v>11</v>
      </c>
      <c r="M295" s="522">
        <v>0</v>
      </c>
      <c r="N295" s="522">
        <v>0</v>
      </c>
      <c r="O295" s="523">
        <v>111</v>
      </c>
    </row>
    <row r="296" spans="2:15">
      <c r="B296" s="29" t="s">
        <v>12530</v>
      </c>
      <c r="C296" s="29" t="s">
        <v>132</v>
      </c>
      <c r="D296" s="29" t="s">
        <v>133</v>
      </c>
      <c r="E296" s="29" t="s">
        <v>1566</v>
      </c>
      <c r="F296" s="29" t="s">
        <v>1567</v>
      </c>
      <c r="G296" s="29" t="s">
        <v>4066</v>
      </c>
      <c r="H296" s="522">
        <v>0</v>
      </c>
      <c r="I296" s="522">
        <v>35</v>
      </c>
      <c r="J296" s="522" t="s">
        <v>10874</v>
      </c>
      <c r="K296" s="522">
        <v>81</v>
      </c>
      <c r="L296" s="522">
        <v>12</v>
      </c>
      <c r="M296" s="522" t="s">
        <v>10874</v>
      </c>
      <c r="N296" s="522">
        <v>0</v>
      </c>
      <c r="O296" s="523">
        <v>131</v>
      </c>
    </row>
    <row r="297" spans="2:15">
      <c r="B297" t="str">
        <f>C297&amp;F297</f>
        <v>1270415030648 Total</v>
      </c>
      <c r="C297" s="29" t="s">
        <v>132</v>
      </c>
      <c r="D297" s="29" t="s">
        <v>133</v>
      </c>
      <c r="E297" s="29" t="s">
        <v>1566</v>
      </c>
      <c r="F297" s="29" t="s">
        <v>10969</v>
      </c>
      <c r="G297" s="526" t="s">
        <v>3453</v>
      </c>
      <c r="H297" s="527" t="s">
        <v>10874</v>
      </c>
      <c r="I297" s="527">
        <v>64</v>
      </c>
      <c r="J297" s="527" t="s">
        <v>10874</v>
      </c>
      <c r="K297" s="527">
        <v>148</v>
      </c>
      <c r="L297" s="527">
        <v>23</v>
      </c>
      <c r="M297" s="527" t="s">
        <v>10874</v>
      </c>
      <c r="N297" s="527">
        <v>0</v>
      </c>
      <c r="O297" s="528">
        <v>242</v>
      </c>
    </row>
    <row r="298" spans="2:15">
      <c r="B298" s="29" t="s">
        <v>12527</v>
      </c>
      <c r="C298" s="29" t="s">
        <v>132</v>
      </c>
      <c r="D298" s="29" t="s">
        <v>133</v>
      </c>
      <c r="E298" s="29" t="s">
        <v>1564</v>
      </c>
      <c r="F298" s="29" t="s">
        <v>1565</v>
      </c>
      <c r="G298" s="29" t="s">
        <v>4065</v>
      </c>
      <c r="H298" s="522">
        <v>0</v>
      </c>
      <c r="I298" s="522">
        <v>47</v>
      </c>
      <c r="J298" s="522" t="s">
        <v>10874</v>
      </c>
      <c r="K298" s="522">
        <v>124</v>
      </c>
      <c r="L298" s="522" t="s">
        <v>10874</v>
      </c>
      <c r="M298" s="522">
        <v>0</v>
      </c>
      <c r="N298" s="522">
        <v>0</v>
      </c>
      <c r="O298" s="523">
        <v>200</v>
      </c>
    </row>
    <row r="299" spans="2:15">
      <c r="B299" s="29" t="s">
        <v>12528</v>
      </c>
      <c r="C299" s="29" t="s">
        <v>132</v>
      </c>
      <c r="D299" s="29" t="s">
        <v>133</v>
      </c>
      <c r="E299" s="29" t="s">
        <v>1564</v>
      </c>
      <c r="F299" s="29" t="s">
        <v>1565</v>
      </c>
      <c r="G299" s="29" t="s">
        <v>4066</v>
      </c>
      <c r="H299" s="522">
        <v>0</v>
      </c>
      <c r="I299" s="522">
        <v>74</v>
      </c>
      <c r="J299" s="522" t="s">
        <v>10874</v>
      </c>
      <c r="K299" s="522">
        <v>135</v>
      </c>
      <c r="L299" s="522" t="s">
        <v>10874</v>
      </c>
      <c r="M299" s="522">
        <v>0</v>
      </c>
      <c r="N299" s="522">
        <v>0</v>
      </c>
      <c r="O299" s="523">
        <v>241</v>
      </c>
    </row>
    <row r="300" spans="2:15">
      <c r="B300" t="str">
        <f>C300&amp;F300</f>
        <v>1270415030649 Total</v>
      </c>
      <c r="C300" s="29" t="s">
        <v>132</v>
      </c>
      <c r="D300" s="29" t="s">
        <v>133</v>
      </c>
      <c r="E300" s="29" t="s">
        <v>1564</v>
      </c>
      <c r="F300" s="29" t="s">
        <v>10968</v>
      </c>
      <c r="G300" s="526" t="s">
        <v>3453</v>
      </c>
      <c r="H300" s="527">
        <v>0</v>
      </c>
      <c r="I300" s="527">
        <v>121</v>
      </c>
      <c r="J300" s="527" t="s">
        <v>10874</v>
      </c>
      <c r="K300" s="527">
        <v>259</v>
      </c>
      <c r="L300" s="527" t="s">
        <v>10874</v>
      </c>
      <c r="M300" s="527">
        <v>0</v>
      </c>
      <c r="N300" s="527">
        <v>0</v>
      </c>
      <c r="O300" s="528">
        <v>441</v>
      </c>
    </row>
    <row r="301" spans="2:15">
      <c r="B301" s="29" t="s">
        <v>12531</v>
      </c>
      <c r="C301" s="29" t="s">
        <v>134</v>
      </c>
      <c r="D301" s="29" t="s">
        <v>135</v>
      </c>
      <c r="E301" s="29" t="s">
        <v>1568</v>
      </c>
      <c r="F301" s="29" t="s">
        <v>1569</v>
      </c>
      <c r="G301" s="29" t="s">
        <v>4065</v>
      </c>
      <c r="H301" s="522">
        <v>0</v>
      </c>
      <c r="I301" s="522" t="s">
        <v>10874</v>
      </c>
      <c r="J301" s="522" t="s">
        <v>10874</v>
      </c>
      <c r="K301" s="522">
        <v>420</v>
      </c>
      <c r="L301" s="522" t="s">
        <v>10874</v>
      </c>
      <c r="M301" s="522" t="s">
        <v>10874</v>
      </c>
      <c r="N301" s="522" t="s">
        <v>10874</v>
      </c>
      <c r="O301" s="523">
        <v>434</v>
      </c>
    </row>
    <row r="302" spans="2:15">
      <c r="B302" s="29" t="s">
        <v>12532</v>
      </c>
      <c r="C302" s="29" t="s">
        <v>134</v>
      </c>
      <c r="D302" s="29" t="s">
        <v>135</v>
      </c>
      <c r="E302" s="29" t="s">
        <v>1568</v>
      </c>
      <c r="F302" s="29" t="s">
        <v>1569</v>
      </c>
      <c r="G302" s="29" t="s">
        <v>4066</v>
      </c>
      <c r="H302" s="522">
        <v>0</v>
      </c>
      <c r="I302" s="522" t="s">
        <v>10874</v>
      </c>
      <c r="J302" s="522" t="s">
        <v>10874</v>
      </c>
      <c r="K302" s="522">
        <v>410</v>
      </c>
      <c r="L302" s="522" t="s">
        <v>10874</v>
      </c>
      <c r="M302" s="522" t="s">
        <v>10874</v>
      </c>
      <c r="N302" s="522">
        <v>0</v>
      </c>
      <c r="O302" s="523">
        <v>421</v>
      </c>
    </row>
    <row r="303" spans="2:15">
      <c r="B303" t="str">
        <f>C303&amp;F303</f>
        <v>1152105031677 Total</v>
      </c>
      <c r="C303" s="29" t="s">
        <v>134</v>
      </c>
      <c r="D303" s="29" t="s">
        <v>135</v>
      </c>
      <c r="E303" s="29" t="s">
        <v>1568</v>
      </c>
      <c r="F303" s="29" t="s">
        <v>10970</v>
      </c>
      <c r="G303" s="526" t="s">
        <v>3453</v>
      </c>
      <c r="H303" s="527">
        <v>0</v>
      </c>
      <c r="I303" s="527" t="s">
        <v>10874</v>
      </c>
      <c r="J303" s="527" t="s">
        <v>10874</v>
      </c>
      <c r="K303" s="527">
        <v>830</v>
      </c>
      <c r="L303" s="527" t="s">
        <v>10874</v>
      </c>
      <c r="M303" s="527" t="s">
        <v>10874</v>
      </c>
      <c r="N303" s="527" t="s">
        <v>10874</v>
      </c>
      <c r="O303" s="528">
        <v>855</v>
      </c>
    </row>
    <row r="304" spans="2:15">
      <c r="B304" s="29" t="s">
        <v>12533</v>
      </c>
      <c r="C304" s="29" t="s">
        <v>134</v>
      </c>
      <c r="D304" s="29" t="s">
        <v>135</v>
      </c>
      <c r="E304" s="29" t="s">
        <v>1570</v>
      </c>
      <c r="F304" s="29" t="s">
        <v>1571</v>
      </c>
      <c r="G304" s="29" t="s">
        <v>4065</v>
      </c>
      <c r="H304" s="522">
        <v>0</v>
      </c>
      <c r="I304" s="522" t="s">
        <v>10874</v>
      </c>
      <c r="J304" s="522" t="s">
        <v>10874</v>
      </c>
      <c r="K304" s="522">
        <v>162</v>
      </c>
      <c r="L304" s="522" t="s">
        <v>10874</v>
      </c>
      <c r="M304" s="522" t="s">
        <v>10874</v>
      </c>
      <c r="N304" s="522" t="s">
        <v>10874</v>
      </c>
      <c r="O304" s="523">
        <v>171</v>
      </c>
    </row>
    <row r="305" spans="2:15">
      <c r="B305" s="29" t="s">
        <v>12534</v>
      </c>
      <c r="C305" s="29" t="s">
        <v>134</v>
      </c>
      <c r="D305" s="29" t="s">
        <v>135</v>
      </c>
      <c r="E305" s="29" t="s">
        <v>1570</v>
      </c>
      <c r="F305" s="29" t="s">
        <v>1571</v>
      </c>
      <c r="G305" s="29" t="s">
        <v>4066</v>
      </c>
      <c r="H305" s="522">
        <v>0</v>
      </c>
      <c r="I305" s="522" t="s">
        <v>10874</v>
      </c>
      <c r="J305" s="522" t="s">
        <v>10874</v>
      </c>
      <c r="K305" s="522">
        <v>215</v>
      </c>
      <c r="L305" s="522" t="s">
        <v>10874</v>
      </c>
      <c r="M305" s="522" t="s">
        <v>10874</v>
      </c>
      <c r="N305" s="522" t="s">
        <v>10874</v>
      </c>
      <c r="O305" s="523">
        <v>236</v>
      </c>
    </row>
    <row r="306" spans="2:15">
      <c r="B306" t="str">
        <f>C306&amp;F306</f>
        <v>1152105036326 Total</v>
      </c>
      <c r="C306" s="29" t="s">
        <v>134</v>
      </c>
      <c r="D306" s="29" t="s">
        <v>135</v>
      </c>
      <c r="E306" s="29" t="s">
        <v>1570</v>
      </c>
      <c r="F306" s="29" t="s">
        <v>10971</v>
      </c>
      <c r="G306" s="526" t="s">
        <v>3453</v>
      </c>
      <c r="H306" s="527">
        <v>0</v>
      </c>
      <c r="I306" s="527" t="s">
        <v>10874</v>
      </c>
      <c r="J306" s="527" t="s">
        <v>10874</v>
      </c>
      <c r="K306" s="527">
        <v>377</v>
      </c>
      <c r="L306" s="527" t="s">
        <v>10874</v>
      </c>
      <c r="M306" s="527" t="s">
        <v>10874</v>
      </c>
      <c r="N306" s="527" t="s">
        <v>10874</v>
      </c>
      <c r="O306" s="528">
        <v>407</v>
      </c>
    </row>
    <row r="307" spans="2:15">
      <c r="B307" s="29" t="s">
        <v>12535</v>
      </c>
      <c r="C307" s="29" t="s">
        <v>136</v>
      </c>
      <c r="D307" s="29" t="s">
        <v>137</v>
      </c>
      <c r="E307" s="29" t="s">
        <v>137</v>
      </c>
      <c r="F307" s="29" t="s">
        <v>1572</v>
      </c>
      <c r="G307" s="29" t="s">
        <v>4065</v>
      </c>
      <c r="H307" s="522">
        <v>0</v>
      </c>
      <c r="I307" s="522">
        <v>64</v>
      </c>
      <c r="J307" s="522" t="s">
        <v>10874</v>
      </c>
      <c r="K307" s="522">
        <v>0</v>
      </c>
      <c r="L307" s="522">
        <v>0</v>
      </c>
      <c r="M307" s="522" t="s">
        <v>10874</v>
      </c>
      <c r="N307" s="522">
        <v>0</v>
      </c>
      <c r="O307" s="523">
        <v>70</v>
      </c>
    </row>
    <row r="308" spans="2:15">
      <c r="B308" s="29" t="s">
        <v>12536</v>
      </c>
      <c r="C308" s="29" t="s">
        <v>136</v>
      </c>
      <c r="D308" s="29" t="s">
        <v>137</v>
      </c>
      <c r="E308" s="29" t="s">
        <v>137</v>
      </c>
      <c r="F308" s="29" t="s">
        <v>1572</v>
      </c>
      <c r="G308" s="29" t="s">
        <v>4066</v>
      </c>
      <c r="H308" s="522">
        <v>0</v>
      </c>
      <c r="I308" s="522">
        <v>61</v>
      </c>
      <c r="J308" s="522" t="s">
        <v>10874</v>
      </c>
      <c r="K308" s="522" t="s">
        <v>10874</v>
      </c>
      <c r="L308" s="522">
        <v>0</v>
      </c>
      <c r="M308" s="522" t="s">
        <v>10874</v>
      </c>
      <c r="N308" s="522">
        <v>0</v>
      </c>
      <c r="O308" s="523">
        <v>71</v>
      </c>
    </row>
    <row r="309" spans="2:15">
      <c r="B309" t="str">
        <f>C309&amp;F309</f>
        <v>1265194768206 Total</v>
      </c>
      <c r="C309" s="29" t="s">
        <v>136</v>
      </c>
      <c r="D309" s="29" t="s">
        <v>137</v>
      </c>
      <c r="E309" s="29" t="s">
        <v>137</v>
      </c>
      <c r="F309" s="29" t="s">
        <v>10972</v>
      </c>
      <c r="G309" s="526" t="s">
        <v>3453</v>
      </c>
      <c r="H309" s="527">
        <v>0</v>
      </c>
      <c r="I309" s="527">
        <v>125</v>
      </c>
      <c r="J309" s="527">
        <v>11</v>
      </c>
      <c r="K309" s="527" t="s">
        <v>10874</v>
      </c>
      <c r="L309" s="527">
        <v>0</v>
      </c>
      <c r="M309" s="527" t="s">
        <v>10874</v>
      </c>
      <c r="N309" s="527">
        <v>0</v>
      </c>
      <c r="O309" s="528">
        <v>141</v>
      </c>
    </row>
    <row r="310" spans="2:15">
      <c r="B310" s="29" t="s">
        <v>12539</v>
      </c>
      <c r="C310" s="29" t="s">
        <v>138</v>
      </c>
      <c r="D310" s="29" t="s">
        <v>139</v>
      </c>
      <c r="E310" s="29" t="s">
        <v>1575</v>
      </c>
      <c r="F310" s="29" t="s">
        <v>1576</v>
      </c>
      <c r="G310" s="29" t="s">
        <v>4065</v>
      </c>
      <c r="H310" s="522">
        <v>0</v>
      </c>
      <c r="I310" s="522">
        <v>0</v>
      </c>
      <c r="J310" s="522" t="s">
        <v>10874</v>
      </c>
      <c r="K310" s="522">
        <v>165</v>
      </c>
      <c r="L310" s="522" t="s">
        <v>10874</v>
      </c>
      <c r="M310" s="522">
        <v>0</v>
      </c>
      <c r="N310" s="522">
        <v>0</v>
      </c>
      <c r="O310" s="523">
        <v>172</v>
      </c>
    </row>
    <row r="311" spans="2:15">
      <c r="B311" s="29" t="s">
        <v>12540</v>
      </c>
      <c r="C311" s="29" t="s">
        <v>138</v>
      </c>
      <c r="D311" s="29" t="s">
        <v>139</v>
      </c>
      <c r="E311" s="29" t="s">
        <v>1575</v>
      </c>
      <c r="F311" s="29" t="s">
        <v>1576</v>
      </c>
      <c r="G311" s="29" t="s">
        <v>4066</v>
      </c>
      <c r="H311" s="522">
        <v>0</v>
      </c>
      <c r="I311" s="522" t="s">
        <v>10874</v>
      </c>
      <c r="J311" s="522" t="s">
        <v>10874</v>
      </c>
      <c r="K311" s="522">
        <v>176</v>
      </c>
      <c r="L311" s="522" t="s">
        <v>10874</v>
      </c>
      <c r="M311" s="522">
        <v>0</v>
      </c>
      <c r="N311" s="522">
        <v>0</v>
      </c>
      <c r="O311" s="523">
        <v>184</v>
      </c>
    </row>
    <row r="312" spans="2:15">
      <c r="B312" t="str">
        <f>C312&amp;F312</f>
        <v>1270416036558 Total</v>
      </c>
      <c r="C312" s="29" t="s">
        <v>138</v>
      </c>
      <c r="D312" s="29" t="s">
        <v>139</v>
      </c>
      <c r="E312" s="29" t="s">
        <v>1575</v>
      </c>
      <c r="F312" s="29" t="s">
        <v>10974</v>
      </c>
      <c r="G312" s="526" t="s">
        <v>3453</v>
      </c>
      <c r="H312" s="527">
        <v>0</v>
      </c>
      <c r="I312" s="527" t="s">
        <v>10874</v>
      </c>
      <c r="J312" s="527" t="s">
        <v>10874</v>
      </c>
      <c r="K312" s="527">
        <v>341</v>
      </c>
      <c r="L312" s="527" t="s">
        <v>10874</v>
      </c>
      <c r="M312" s="527">
        <v>0</v>
      </c>
      <c r="N312" s="527">
        <v>0</v>
      </c>
      <c r="O312" s="528">
        <v>356</v>
      </c>
    </row>
    <row r="313" spans="2:15">
      <c r="B313" s="29" t="s">
        <v>12537</v>
      </c>
      <c r="C313" s="29" t="s">
        <v>138</v>
      </c>
      <c r="D313" s="29" t="s">
        <v>139</v>
      </c>
      <c r="E313" s="29" t="s">
        <v>1573</v>
      </c>
      <c r="F313" s="29" t="s">
        <v>1574</v>
      </c>
      <c r="G313" s="29" t="s">
        <v>4065</v>
      </c>
      <c r="H313" s="522">
        <v>0</v>
      </c>
      <c r="I313" s="522" t="s">
        <v>10874</v>
      </c>
      <c r="J313" s="522" t="s">
        <v>10874</v>
      </c>
      <c r="K313" s="522">
        <v>381</v>
      </c>
      <c r="L313" s="522" t="s">
        <v>10874</v>
      </c>
      <c r="M313" s="522" t="s">
        <v>10874</v>
      </c>
      <c r="N313" s="522">
        <v>0</v>
      </c>
      <c r="O313" s="523">
        <v>401</v>
      </c>
    </row>
    <row r="314" spans="2:15">
      <c r="B314" s="29" t="s">
        <v>12538</v>
      </c>
      <c r="C314" s="29" t="s">
        <v>138</v>
      </c>
      <c r="D314" s="29" t="s">
        <v>139</v>
      </c>
      <c r="E314" s="29" t="s">
        <v>1573</v>
      </c>
      <c r="F314" s="29" t="s">
        <v>1574</v>
      </c>
      <c r="G314" s="29" t="s">
        <v>4066</v>
      </c>
      <c r="H314" s="522">
        <v>0</v>
      </c>
      <c r="I314" s="522" t="s">
        <v>10874</v>
      </c>
      <c r="J314" s="522" t="s">
        <v>10874</v>
      </c>
      <c r="K314" s="522">
        <v>371</v>
      </c>
      <c r="L314" s="522" t="s">
        <v>10874</v>
      </c>
      <c r="M314" s="522" t="s">
        <v>10874</v>
      </c>
      <c r="N314" s="522">
        <v>0</v>
      </c>
      <c r="O314" s="523">
        <v>384</v>
      </c>
    </row>
    <row r="315" spans="2:15">
      <c r="B315" t="str">
        <f>C315&amp;F315</f>
        <v>1270416036707 Total</v>
      </c>
      <c r="C315" s="29" t="s">
        <v>138</v>
      </c>
      <c r="D315" s="29" t="s">
        <v>139</v>
      </c>
      <c r="E315" s="29" t="s">
        <v>1573</v>
      </c>
      <c r="F315" s="29" t="s">
        <v>10973</v>
      </c>
      <c r="G315" s="526" t="s">
        <v>3453</v>
      </c>
      <c r="H315" s="527">
        <v>0</v>
      </c>
      <c r="I315" s="527">
        <v>11</v>
      </c>
      <c r="J315" s="527">
        <v>11</v>
      </c>
      <c r="K315" s="527">
        <v>752</v>
      </c>
      <c r="L315" s="527" t="s">
        <v>10874</v>
      </c>
      <c r="M315" s="527" t="s">
        <v>10874</v>
      </c>
      <c r="N315" s="527">
        <v>0</v>
      </c>
      <c r="O315" s="528">
        <v>785</v>
      </c>
    </row>
    <row r="316" spans="2:15">
      <c r="B316" s="29" t="s">
        <v>12541</v>
      </c>
      <c r="C316" s="29" t="s">
        <v>140</v>
      </c>
      <c r="D316" s="29" t="s">
        <v>141</v>
      </c>
      <c r="E316" s="29" t="s">
        <v>1577</v>
      </c>
      <c r="F316" s="29" t="s">
        <v>1578</v>
      </c>
      <c r="G316" s="29" t="s">
        <v>4065</v>
      </c>
      <c r="H316" s="522">
        <v>0</v>
      </c>
      <c r="I316" s="522" t="s">
        <v>10874</v>
      </c>
      <c r="J316" s="522">
        <v>0</v>
      </c>
      <c r="K316" s="522" t="s">
        <v>10874</v>
      </c>
      <c r="L316" s="522">
        <v>0</v>
      </c>
      <c r="M316" s="522">
        <v>0</v>
      </c>
      <c r="N316" s="522">
        <v>0</v>
      </c>
      <c r="O316" s="523">
        <v>116</v>
      </c>
    </row>
    <row r="317" spans="2:15">
      <c r="B317" s="29" t="s">
        <v>12542</v>
      </c>
      <c r="C317" s="29" t="s">
        <v>140</v>
      </c>
      <c r="D317" s="29" t="s">
        <v>141</v>
      </c>
      <c r="E317" s="29" t="s">
        <v>1577</v>
      </c>
      <c r="F317" s="29" t="s">
        <v>1578</v>
      </c>
      <c r="G317" s="29" t="s">
        <v>4066</v>
      </c>
      <c r="H317" s="522">
        <v>0</v>
      </c>
      <c r="I317" s="522" t="s">
        <v>10874</v>
      </c>
      <c r="J317" s="522">
        <v>0</v>
      </c>
      <c r="K317" s="522">
        <v>146</v>
      </c>
      <c r="L317" s="522" t="s">
        <v>10874</v>
      </c>
      <c r="M317" s="522">
        <v>0</v>
      </c>
      <c r="N317" s="522">
        <v>0</v>
      </c>
      <c r="O317" s="523">
        <v>149</v>
      </c>
    </row>
    <row r="318" spans="2:15">
      <c r="B318" t="str">
        <f>C318&amp;F318</f>
        <v>1081106035135 Total</v>
      </c>
      <c r="C318" s="29" t="s">
        <v>140</v>
      </c>
      <c r="D318" s="29" t="s">
        <v>141</v>
      </c>
      <c r="E318" s="29" t="s">
        <v>1577</v>
      </c>
      <c r="F318" s="29" t="s">
        <v>10975</v>
      </c>
      <c r="G318" s="526" t="s">
        <v>3453</v>
      </c>
      <c r="H318" s="527">
        <v>0</v>
      </c>
      <c r="I318" s="527" t="s">
        <v>10874</v>
      </c>
      <c r="J318" s="527">
        <v>0</v>
      </c>
      <c r="K318" s="527" t="s">
        <v>10874</v>
      </c>
      <c r="L318" s="527" t="s">
        <v>10874</v>
      </c>
      <c r="M318" s="527">
        <v>0</v>
      </c>
      <c r="N318" s="527">
        <v>0</v>
      </c>
      <c r="O318" s="528">
        <v>265</v>
      </c>
    </row>
    <row r="319" spans="2:15">
      <c r="B319" s="29" t="s">
        <v>12543</v>
      </c>
      <c r="C319" s="29" t="s">
        <v>142</v>
      </c>
      <c r="D319" s="29" t="s">
        <v>143</v>
      </c>
      <c r="E319" s="29" t="s">
        <v>1579</v>
      </c>
      <c r="F319" s="29" t="s">
        <v>1580</v>
      </c>
      <c r="G319" s="29" t="s">
        <v>4065</v>
      </c>
      <c r="H319" s="522">
        <v>0</v>
      </c>
      <c r="I319" s="522" t="s">
        <v>10874</v>
      </c>
      <c r="J319" s="522">
        <v>0</v>
      </c>
      <c r="K319" s="522">
        <v>68</v>
      </c>
      <c r="L319" s="522" t="s">
        <v>10874</v>
      </c>
      <c r="M319" s="522" t="s">
        <v>10874</v>
      </c>
      <c r="N319" s="522">
        <v>0</v>
      </c>
      <c r="O319" s="523">
        <v>75</v>
      </c>
    </row>
    <row r="320" spans="2:15">
      <c r="B320" s="29" t="s">
        <v>12544</v>
      </c>
      <c r="C320" s="29" t="s">
        <v>142</v>
      </c>
      <c r="D320" s="29" t="s">
        <v>143</v>
      </c>
      <c r="E320" s="29" t="s">
        <v>1579</v>
      </c>
      <c r="F320" s="29" t="s">
        <v>1580</v>
      </c>
      <c r="G320" s="29" t="s">
        <v>4066</v>
      </c>
      <c r="H320" s="522">
        <v>0</v>
      </c>
      <c r="I320" s="522" t="s">
        <v>10874</v>
      </c>
      <c r="J320" s="522" t="s">
        <v>10874</v>
      </c>
      <c r="K320" s="522">
        <v>64</v>
      </c>
      <c r="L320" s="522" t="s">
        <v>10874</v>
      </c>
      <c r="M320" s="522" t="s">
        <v>10874</v>
      </c>
      <c r="N320" s="522">
        <v>0</v>
      </c>
      <c r="O320" s="523">
        <v>72</v>
      </c>
    </row>
    <row r="321" spans="2:15">
      <c r="B321" t="str">
        <f>C321&amp;F321</f>
        <v>1283211032317 Total</v>
      </c>
      <c r="C321" s="29" t="s">
        <v>142</v>
      </c>
      <c r="D321" s="29" t="s">
        <v>143</v>
      </c>
      <c r="E321" s="29" t="s">
        <v>1579</v>
      </c>
      <c r="F321" s="29" t="s">
        <v>10976</v>
      </c>
      <c r="G321" s="526" t="s">
        <v>3453</v>
      </c>
      <c r="H321" s="527">
        <v>0</v>
      </c>
      <c r="I321" s="527" t="s">
        <v>10874</v>
      </c>
      <c r="J321" s="527" t="s">
        <v>10874</v>
      </c>
      <c r="K321" s="527">
        <v>132</v>
      </c>
      <c r="L321" s="527" t="s">
        <v>10874</v>
      </c>
      <c r="M321" s="527" t="s">
        <v>10874</v>
      </c>
      <c r="N321" s="527">
        <v>0</v>
      </c>
      <c r="O321" s="528">
        <v>147</v>
      </c>
    </row>
    <row r="322" spans="2:15">
      <c r="B322" s="29" t="s">
        <v>12547</v>
      </c>
      <c r="C322" s="29" t="s">
        <v>142</v>
      </c>
      <c r="D322" s="29" t="s">
        <v>143</v>
      </c>
      <c r="E322" s="29" t="s">
        <v>1583</v>
      </c>
      <c r="F322" s="29" t="s">
        <v>1584</v>
      </c>
      <c r="G322" s="29" t="s">
        <v>4065</v>
      </c>
      <c r="H322" s="522">
        <v>0</v>
      </c>
      <c r="I322" s="522">
        <v>0</v>
      </c>
      <c r="J322" s="522" t="s">
        <v>10874</v>
      </c>
      <c r="K322" s="522" t="s">
        <v>10874</v>
      </c>
      <c r="L322" s="522">
        <v>0</v>
      </c>
      <c r="M322" s="522">
        <v>0</v>
      </c>
      <c r="N322" s="522">
        <v>0</v>
      </c>
      <c r="O322" s="523">
        <v>145</v>
      </c>
    </row>
    <row r="323" spans="2:15">
      <c r="B323" s="29" t="s">
        <v>12548</v>
      </c>
      <c r="C323" s="29" t="s">
        <v>142</v>
      </c>
      <c r="D323" s="29" t="s">
        <v>143</v>
      </c>
      <c r="E323" s="29" t="s">
        <v>1583</v>
      </c>
      <c r="F323" s="29" t="s">
        <v>1584</v>
      </c>
      <c r="G323" s="29" t="s">
        <v>4066</v>
      </c>
      <c r="H323" s="522">
        <v>0</v>
      </c>
      <c r="I323" s="522">
        <v>0</v>
      </c>
      <c r="J323" s="522" t="s">
        <v>10874</v>
      </c>
      <c r="K323" s="522" t="s">
        <v>10874</v>
      </c>
      <c r="L323" s="522">
        <v>0</v>
      </c>
      <c r="M323" s="522">
        <v>0</v>
      </c>
      <c r="N323" s="522">
        <v>0</v>
      </c>
      <c r="O323" s="523">
        <v>148</v>
      </c>
    </row>
    <row r="324" spans="2:15">
      <c r="B324" t="str">
        <f>C324&amp;F324</f>
        <v>1283211032353 Total</v>
      </c>
      <c r="C324" s="29" t="s">
        <v>142</v>
      </c>
      <c r="D324" s="29" t="s">
        <v>143</v>
      </c>
      <c r="E324" s="29" t="s">
        <v>1583</v>
      </c>
      <c r="F324" s="29" t="s">
        <v>10978</v>
      </c>
      <c r="G324" s="526" t="s">
        <v>3453</v>
      </c>
      <c r="H324" s="527">
        <v>0</v>
      </c>
      <c r="I324" s="527">
        <v>0</v>
      </c>
      <c r="J324" s="527" t="s">
        <v>10874</v>
      </c>
      <c r="K324" s="527" t="s">
        <v>10874</v>
      </c>
      <c r="L324" s="527">
        <v>0</v>
      </c>
      <c r="M324" s="527">
        <v>0</v>
      </c>
      <c r="N324" s="527">
        <v>0</v>
      </c>
      <c r="O324" s="528">
        <v>293</v>
      </c>
    </row>
    <row r="325" spans="2:15">
      <c r="B325" s="29" t="s">
        <v>12545</v>
      </c>
      <c r="C325" s="29" t="s">
        <v>142</v>
      </c>
      <c r="D325" s="29" t="s">
        <v>143</v>
      </c>
      <c r="E325" s="29" t="s">
        <v>1581</v>
      </c>
      <c r="F325" s="29" t="s">
        <v>1582</v>
      </c>
      <c r="G325" s="29" t="s">
        <v>4065</v>
      </c>
      <c r="H325" s="522" t="s">
        <v>10874</v>
      </c>
      <c r="I325" s="522" t="s">
        <v>10874</v>
      </c>
      <c r="J325" s="522" t="s">
        <v>10874</v>
      </c>
      <c r="K325" s="522">
        <v>141</v>
      </c>
      <c r="L325" s="522" t="s">
        <v>10874</v>
      </c>
      <c r="M325" s="522" t="s">
        <v>10874</v>
      </c>
      <c r="N325" s="522">
        <v>0</v>
      </c>
      <c r="O325" s="523">
        <v>151</v>
      </c>
    </row>
    <row r="326" spans="2:15">
      <c r="B326" s="29" t="s">
        <v>12546</v>
      </c>
      <c r="C326" s="29" t="s">
        <v>142</v>
      </c>
      <c r="D326" s="29" t="s">
        <v>143</v>
      </c>
      <c r="E326" s="29" t="s">
        <v>1581</v>
      </c>
      <c r="F326" s="29" t="s">
        <v>1582</v>
      </c>
      <c r="G326" s="29" t="s">
        <v>4066</v>
      </c>
      <c r="H326" s="522">
        <v>0</v>
      </c>
      <c r="I326" s="522" t="s">
        <v>10874</v>
      </c>
      <c r="J326" s="522">
        <v>0</v>
      </c>
      <c r="K326" s="522">
        <v>162</v>
      </c>
      <c r="L326" s="522" t="s">
        <v>10874</v>
      </c>
      <c r="M326" s="522" t="s">
        <v>10874</v>
      </c>
      <c r="N326" s="522">
        <v>0</v>
      </c>
      <c r="O326" s="523">
        <v>174</v>
      </c>
    </row>
    <row r="327" spans="2:15">
      <c r="B327" t="str">
        <f>C327&amp;F327</f>
        <v>1283211034706 Total</v>
      </c>
      <c r="C327" s="29" t="s">
        <v>142</v>
      </c>
      <c r="D327" s="29" t="s">
        <v>143</v>
      </c>
      <c r="E327" s="29" t="s">
        <v>1581</v>
      </c>
      <c r="F327" s="29" t="s">
        <v>10977</v>
      </c>
      <c r="G327" s="526" t="s">
        <v>3453</v>
      </c>
      <c r="H327" s="527" t="s">
        <v>10874</v>
      </c>
      <c r="I327" s="527">
        <v>13</v>
      </c>
      <c r="J327" s="527" t="s">
        <v>10874</v>
      </c>
      <c r="K327" s="527">
        <v>303</v>
      </c>
      <c r="L327" s="527" t="s">
        <v>10874</v>
      </c>
      <c r="M327" s="527" t="s">
        <v>10874</v>
      </c>
      <c r="N327" s="527">
        <v>0</v>
      </c>
      <c r="O327" s="528">
        <v>325</v>
      </c>
    </row>
    <row r="328" spans="2:15">
      <c r="B328" s="29" t="s">
        <v>12551</v>
      </c>
      <c r="C328" s="29" t="s">
        <v>145</v>
      </c>
      <c r="D328" s="29" t="s">
        <v>146</v>
      </c>
      <c r="E328" s="29" t="s">
        <v>1587</v>
      </c>
      <c r="F328" s="29" t="s">
        <v>1588</v>
      </c>
      <c r="G328" s="29" t="s">
        <v>4065</v>
      </c>
      <c r="H328" s="522">
        <v>0</v>
      </c>
      <c r="I328" s="522" t="s">
        <v>10874</v>
      </c>
      <c r="J328" s="522" t="s">
        <v>10874</v>
      </c>
      <c r="K328" s="522">
        <v>109</v>
      </c>
      <c r="L328" s="522">
        <v>0</v>
      </c>
      <c r="M328" s="522" t="s">
        <v>10874</v>
      </c>
      <c r="N328" s="522" t="s">
        <v>10874</v>
      </c>
      <c r="O328" s="523">
        <v>120</v>
      </c>
    </row>
    <row r="329" spans="2:15">
      <c r="B329" s="29" t="s">
        <v>12552</v>
      </c>
      <c r="C329" s="29" t="s">
        <v>145</v>
      </c>
      <c r="D329" s="29" t="s">
        <v>146</v>
      </c>
      <c r="E329" s="29" t="s">
        <v>1587</v>
      </c>
      <c r="F329" s="29" t="s">
        <v>1588</v>
      </c>
      <c r="G329" s="29" t="s">
        <v>4066</v>
      </c>
      <c r="H329" s="522">
        <v>0</v>
      </c>
      <c r="I329" s="522" t="s">
        <v>10874</v>
      </c>
      <c r="J329" s="522" t="s">
        <v>10874</v>
      </c>
      <c r="K329" s="522">
        <v>106</v>
      </c>
      <c r="L329" s="522" t="s">
        <v>10874</v>
      </c>
      <c r="M329" s="522" t="s">
        <v>10874</v>
      </c>
      <c r="N329" s="522">
        <v>0</v>
      </c>
      <c r="O329" s="523">
        <v>123</v>
      </c>
    </row>
    <row r="330" spans="2:15">
      <c r="B330" t="str">
        <f>C330&amp;F330</f>
        <v>1161912031611 Total</v>
      </c>
      <c r="C330" s="29" t="s">
        <v>145</v>
      </c>
      <c r="D330" s="29" t="s">
        <v>146</v>
      </c>
      <c r="E330" s="29" t="s">
        <v>1587</v>
      </c>
      <c r="F330" s="29" t="s">
        <v>10980</v>
      </c>
      <c r="G330" s="526" t="s">
        <v>3453</v>
      </c>
      <c r="H330" s="527">
        <v>0</v>
      </c>
      <c r="I330" s="527" t="s">
        <v>10874</v>
      </c>
      <c r="J330" s="527">
        <v>12</v>
      </c>
      <c r="K330" s="527">
        <v>215</v>
      </c>
      <c r="L330" s="527" t="s">
        <v>10874</v>
      </c>
      <c r="M330" s="527" t="s">
        <v>10874</v>
      </c>
      <c r="N330" s="527" t="s">
        <v>10874</v>
      </c>
      <c r="O330" s="528">
        <v>243</v>
      </c>
    </row>
    <row r="331" spans="2:15">
      <c r="B331" s="29" t="s">
        <v>12549</v>
      </c>
      <c r="C331" s="29" t="s">
        <v>145</v>
      </c>
      <c r="D331" s="29" t="s">
        <v>146</v>
      </c>
      <c r="E331" s="29" t="s">
        <v>1585</v>
      </c>
      <c r="F331" s="29" t="s">
        <v>1586</v>
      </c>
      <c r="G331" s="29" t="s">
        <v>4065</v>
      </c>
      <c r="H331" s="522">
        <v>0</v>
      </c>
      <c r="I331" s="522" t="s">
        <v>10874</v>
      </c>
      <c r="J331" s="522" t="s">
        <v>10874</v>
      </c>
      <c r="K331" s="522">
        <v>187</v>
      </c>
      <c r="L331" s="522" t="s">
        <v>10874</v>
      </c>
      <c r="M331" s="522">
        <v>0</v>
      </c>
      <c r="N331" s="522">
        <v>0</v>
      </c>
      <c r="O331" s="523">
        <v>201</v>
      </c>
    </row>
    <row r="332" spans="2:15">
      <c r="B332" s="29" t="s">
        <v>12550</v>
      </c>
      <c r="C332" s="29" t="s">
        <v>145</v>
      </c>
      <c r="D332" s="29" t="s">
        <v>146</v>
      </c>
      <c r="E332" s="29" t="s">
        <v>1585</v>
      </c>
      <c r="F332" s="29" t="s">
        <v>1586</v>
      </c>
      <c r="G332" s="29" t="s">
        <v>4066</v>
      </c>
      <c r="H332" s="522">
        <v>0</v>
      </c>
      <c r="I332" s="522" t="s">
        <v>10874</v>
      </c>
      <c r="J332" s="522" t="s">
        <v>10874</v>
      </c>
      <c r="K332" s="522">
        <v>206</v>
      </c>
      <c r="L332" s="522" t="s">
        <v>10874</v>
      </c>
      <c r="M332" s="522" t="s">
        <v>10874</v>
      </c>
      <c r="N332" s="522">
        <v>0</v>
      </c>
      <c r="O332" s="523">
        <v>218</v>
      </c>
    </row>
    <row r="333" spans="2:15">
      <c r="B333" t="str">
        <f>C333&amp;F333</f>
        <v>1161912031612 Total</v>
      </c>
      <c r="C333" s="29" t="s">
        <v>145</v>
      </c>
      <c r="D333" s="29" t="s">
        <v>146</v>
      </c>
      <c r="E333" s="29" t="s">
        <v>1585</v>
      </c>
      <c r="F333" s="29" t="s">
        <v>10979</v>
      </c>
      <c r="G333" s="526" t="s">
        <v>3453</v>
      </c>
      <c r="H333" s="527">
        <v>0</v>
      </c>
      <c r="I333" s="527">
        <v>11</v>
      </c>
      <c r="J333" s="527" t="s">
        <v>10874</v>
      </c>
      <c r="K333" s="527">
        <v>393</v>
      </c>
      <c r="L333" s="527" t="s">
        <v>10874</v>
      </c>
      <c r="M333" s="527" t="s">
        <v>10874</v>
      </c>
      <c r="N333" s="527">
        <v>0</v>
      </c>
      <c r="O333" s="528">
        <v>419</v>
      </c>
    </row>
    <row r="334" spans="2:15">
      <c r="B334" s="29" t="s">
        <v>12553</v>
      </c>
      <c r="C334" s="29" t="s">
        <v>147</v>
      </c>
      <c r="D334" s="29" t="s">
        <v>148</v>
      </c>
      <c r="E334" s="29" t="s">
        <v>1589</v>
      </c>
      <c r="F334" s="29" t="s">
        <v>1590</v>
      </c>
      <c r="G334" s="29" t="s">
        <v>4065</v>
      </c>
      <c r="H334" s="522" t="s">
        <v>10874</v>
      </c>
      <c r="I334" s="522">
        <v>0</v>
      </c>
      <c r="J334" s="522" t="s">
        <v>10874</v>
      </c>
      <c r="K334" s="522">
        <v>363</v>
      </c>
      <c r="L334" s="522" t="s">
        <v>10874</v>
      </c>
      <c r="M334" s="522" t="s">
        <v>10874</v>
      </c>
      <c r="N334" s="522">
        <v>0</v>
      </c>
      <c r="O334" s="523">
        <v>383</v>
      </c>
    </row>
    <row r="335" spans="2:15">
      <c r="B335" s="29" t="s">
        <v>12554</v>
      </c>
      <c r="C335" s="29" t="s">
        <v>147</v>
      </c>
      <c r="D335" s="29" t="s">
        <v>148</v>
      </c>
      <c r="E335" s="29" t="s">
        <v>1589</v>
      </c>
      <c r="F335" s="29" t="s">
        <v>1590</v>
      </c>
      <c r="G335" s="29" t="s">
        <v>4066</v>
      </c>
      <c r="H335" s="522">
        <v>0</v>
      </c>
      <c r="I335" s="522" t="s">
        <v>10874</v>
      </c>
      <c r="J335" s="522" t="s">
        <v>10874</v>
      </c>
      <c r="K335" s="522">
        <v>392</v>
      </c>
      <c r="L335" s="522" t="s">
        <v>10874</v>
      </c>
      <c r="M335" s="522" t="s">
        <v>10874</v>
      </c>
      <c r="N335" s="522">
        <v>0</v>
      </c>
      <c r="O335" s="523">
        <v>412</v>
      </c>
    </row>
    <row r="336" spans="2:15">
      <c r="B336" t="str">
        <f>C336&amp;F336</f>
        <v>1295408033891 Total</v>
      </c>
      <c r="C336" s="29" t="s">
        <v>147</v>
      </c>
      <c r="D336" s="29" t="s">
        <v>148</v>
      </c>
      <c r="E336" s="29" t="s">
        <v>1589</v>
      </c>
      <c r="F336" s="29" t="s">
        <v>10981</v>
      </c>
      <c r="G336" s="526" t="s">
        <v>3453</v>
      </c>
      <c r="H336" s="527" t="s">
        <v>10874</v>
      </c>
      <c r="I336" s="527" t="s">
        <v>10874</v>
      </c>
      <c r="J336" s="527">
        <v>15</v>
      </c>
      <c r="K336" s="527">
        <v>755</v>
      </c>
      <c r="L336" s="527">
        <v>11</v>
      </c>
      <c r="M336" s="527">
        <v>11</v>
      </c>
      <c r="N336" s="527">
        <v>0</v>
      </c>
      <c r="O336" s="528">
        <v>795</v>
      </c>
    </row>
    <row r="337" spans="2:15">
      <c r="B337" s="29" t="s">
        <v>12555</v>
      </c>
      <c r="C337" s="29" t="s">
        <v>147</v>
      </c>
      <c r="D337" s="29" t="s">
        <v>148</v>
      </c>
      <c r="E337" s="29" t="s">
        <v>1591</v>
      </c>
      <c r="F337" s="29" t="s">
        <v>1592</v>
      </c>
      <c r="G337" s="29" t="s">
        <v>4065</v>
      </c>
      <c r="H337" s="522" t="s">
        <v>10874</v>
      </c>
      <c r="I337" s="522" t="s">
        <v>10874</v>
      </c>
      <c r="J337" s="522" t="s">
        <v>10874</v>
      </c>
      <c r="K337" s="522">
        <v>193</v>
      </c>
      <c r="L337" s="522" t="s">
        <v>10874</v>
      </c>
      <c r="M337" s="522" t="s">
        <v>10874</v>
      </c>
      <c r="N337" s="522">
        <v>0</v>
      </c>
      <c r="O337" s="523">
        <v>207</v>
      </c>
    </row>
    <row r="338" spans="2:15">
      <c r="B338" s="29" t="s">
        <v>12556</v>
      </c>
      <c r="C338" s="29" t="s">
        <v>147</v>
      </c>
      <c r="D338" s="29" t="s">
        <v>148</v>
      </c>
      <c r="E338" s="29" t="s">
        <v>1591</v>
      </c>
      <c r="F338" s="29" t="s">
        <v>1592</v>
      </c>
      <c r="G338" s="29" t="s">
        <v>4066</v>
      </c>
      <c r="H338" s="522">
        <v>0</v>
      </c>
      <c r="I338" s="522" t="s">
        <v>10874</v>
      </c>
      <c r="J338" s="522" t="s">
        <v>10874</v>
      </c>
      <c r="K338" s="522">
        <v>203</v>
      </c>
      <c r="L338" s="522" t="s">
        <v>10874</v>
      </c>
      <c r="M338" s="522" t="s">
        <v>10874</v>
      </c>
      <c r="N338" s="522">
        <v>0</v>
      </c>
      <c r="O338" s="523">
        <v>221</v>
      </c>
    </row>
    <row r="339" spans="2:15">
      <c r="B339" t="str">
        <f>C339&amp;F339</f>
        <v>1295408035263 Total</v>
      </c>
      <c r="C339" s="29" t="s">
        <v>147</v>
      </c>
      <c r="D339" s="29" t="s">
        <v>148</v>
      </c>
      <c r="E339" s="29" t="s">
        <v>1591</v>
      </c>
      <c r="F339" s="29" t="s">
        <v>10982</v>
      </c>
      <c r="G339" s="526" t="s">
        <v>3453</v>
      </c>
      <c r="H339" s="527" t="s">
        <v>10874</v>
      </c>
      <c r="I339" s="527" t="s">
        <v>10874</v>
      </c>
      <c r="J339" s="527">
        <v>13</v>
      </c>
      <c r="K339" s="527">
        <v>396</v>
      </c>
      <c r="L339" s="527" t="s">
        <v>10874</v>
      </c>
      <c r="M339" s="527" t="s">
        <v>10874</v>
      </c>
      <c r="N339" s="527">
        <v>0</v>
      </c>
      <c r="O339" s="528">
        <v>428</v>
      </c>
    </row>
    <row r="340" spans="2:15">
      <c r="B340" s="29" t="s">
        <v>12559</v>
      </c>
      <c r="C340" s="29" t="s">
        <v>149</v>
      </c>
      <c r="D340" s="29" t="s">
        <v>150</v>
      </c>
      <c r="E340" s="29" t="s">
        <v>1593</v>
      </c>
      <c r="F340" s="29" t="s">
        <v>1594</v>
      </c>
      <c r="G340" s="29" t="s">
        <v>4065</v>
      </c>
      <c r="H340" s="522">
        <v>0</v>
      </c>
      <c r="I340" s="522" t="s">
        <v>10874</v>
      </c>
      <c r="J340" s="522" t="s">
        <v>10874</v>
      </c>
      <c r="K340" s="522">
        <v>145</v>
      </c>
      <c r="L340" s="522">
        <v>0</v>
      </c>
      <c r="M340" s="522" t="s">
        <v>10874</v>
      </c>
      <c r="N340" s="522" t="s">
        <v>10874</v>
      </c>
      <c r="O340" s="523">
        <v>157</v>
      </c>
    </row>
    <row r="341" spans="2:15">
      <c r="B341" s="29" t="s">
        <v>12560</v>
      </c>
      <c r="C341" s="29" t="s">
        <v>149</v>
      </c>
      <c r="D341" s="29" t="s">
        <v>150</v>
      </c>
      <c r="E341" s="29" t="s">
        <v>1593</v>
      </c>
      <c r="F341" s="29" t="s">
        <v>1594</v>
      </c>
      <c r="G341" s="29" t="s">
        <v>4066</v>
      </c>
      <c r="H341" s="522">
        <v>0</v>
      </c>
      <c r="I341" s="522" t="s">
        <v>10874</v>
      </c>
      <c r="J341" s="522" t="s">
        <v>10874</v>
      </c>
      <c r="K341" s="522">
        <v>149</v>
      </c>
      <c r="L341" s="522">
        <v>0</v>
      </c>
      <c r="M341" s="522" t="s">
        <v>10874</v>
      </c>
      <c r="N341" s="522" t="s">
        <v>10874</v>
      </c>
      <c r="O341" s="523">
        <v>158</v>
      </c>
    </row>
    <row r="342" spans="2:15">
      <c r="B342" t="str">
        <f>C342&amp;F342</f>
        <v>1195810034034 Total</v>
      </c>
      <c r="C342" s="29" t="s">
        <v>149</v>
      </c>
      <c r="D342" s="29" t="s">
        <v>150</v>
      </c>
      <c r="E342" s="29" t="s">
        <v>1593</v>
      </c>
      <c r="F342" s="29" t="s">
        <v>10984</v>
      </c>
      <c r="G342" s="526" t="s">
        <v>3453</v>
      </c>
      <c r="H342" s="527">
        <v>0</v>
      </c>
      <c r="I342" s="527" t="s">
        <v>10874</v>
      </c>
      <c r="J342" s="527" t="s">
        <v>10874</v>
      </c>
      <c r="K342" s="527">
        <v>294</v>
      </c>
      <c r="L342" s="527">
        <v>0</v>
      </c>
      <c r="M342" s="527" t="s">
        <v>10874</v>
      </c>
      <c r="N342" s="527" t="s">
        <v>10874</v>
      </c>
      <c r="O342" s="528">
        <v>315</v>
      </c>
    </row>
    <row r="343" spans="2:15">
      <c r="B343" s="29" t="s">
        <v>12557</v>
      </c>
      <c r="C343" s="29" t="s">
        <v>149</v>
      </c>
      <c r="D343" s="29" t="s">
        <v>150</v>
      </c>
      <c r="E343" s="29" t="s">
        <v>6732</v>
      </c>
      <c r="F343" s="29" t="s">
        <v>6731</v>
      </c>
      <c r="G343" s="29" t="s">
        <v>4065</v>
      </c>
      <c r="H343" s="522">
        <v>0</v>
      </c>
      <c r="I343" s="522">
        <v>0</v>
      </c>
      <c r="J343" s="522">
        <v>0</v>
      </c>
      <c r="K343" s="522">
        <v>0</v>
      </c>
      <c r="L343" s="522">
        <v>0</v>
      </c>
      <c r="M343" s="522">
        <v>0</v>
      </c>
      <c r="N343" s="522">
        <v>0</v>
      </c>
      <c r="O343" s="523">
        <v>0</v>
      </c>
    </row>
    <row r="344" spans="2:15">
      <c r="B344" s="29" t="s">
        <v>12558</v>
      </c>
      <c r="C344" s="29" t="s">
        <v>149</v>
      </c>
      <c r="D344" s="29" t="s">
        <v>150</v>
      </c>
      <c r="E344" s="29" t="s">
        <v>6732</v>
      </c>
      <c r="F344" s="29" t="s">
        <v>6731</v>
      </c>
      <c r="G344" s="29" t="s">
        <v>4066</v>
      </c>
      <c r="H344" s="522">
        <v>0</v>
      </c>
      <c r="I344" s="522">
        <v>0</v>
      </c>
      <c r="J344" s="522">
        <v>0</v>
      </c>
      <c r="K344" s="522" t="s">
        <v>10874</v>
      </c>
      <c r="L344" s="522">
        <v>0</v>
      </c>
      <c r="M344" s="522">
        <v>0</v>
      </c>
      <c r="N344" s="522">
        <v>0</v>
      </c>
      <c r="O344" s="523" t="s">
        <v>10874</v>
      </c>
    </row>
    <row r="345" spans="2:15">
      <c r="B345" t="str">
        <f>C345&amp;F345</f>
        <v>1195810036891 Total</v>
      </c>
      <c r="C345" s="29" t="s">
        <v>149</v>
      </c>
      <c r="D345" s="29" t="s">
        <v>150</v>
      </c>
      <c r="E345" s="29" t="s">
        <v>6732</v>
      </c>
      <c r="F345" s="29" t="s">
        <v>10983</v>
      </c>
      <c r="G345" s="526" t="s">
        <v>3453</v>
      </c>
      <c r="H345" s="527" t="s">
        <v>10874</v>
      </c>
      <c r="I345" s="527" t="s">
        <v>10874</v>
      </c>
      <c r="J345" s="527" t="s">
        <v>10874</v>
      </c>
      <c r="K345" s="527" t="s">
        <v>10874</v>
      </c>
      <c r="L345" s="527" t="s">
        <v>10874</v>
      </c>
      <c r="M345" s="527" t="s">
        <v>10874</v>
      </c>
      <c r="N345" s="527" t="s">
        <v>10874</v>
      </c>
      <c r="O345" s="528" t="s">
        <v>10874</v>
      </c>
    </row>
    <row r="346" spans="2:15">
      <c r="B346" s="29" t="s">
        <v>12561</v>
      </c>
      <c r="C346" s="29" t="s">
        <v>149</v>
      </c>
      <c r="D346" s="29" t="s">
        <v>150</v>
      </c>
      <c r="E346" s="29" t="s">
        <v>1595</v>
      </c>
      <c r="F346" s="29" t="s">
        <v>1596</v>
      </c>
      <c r="G346" s="29" t="s">
        <v>4065</v>
      </c>
      <c r="H346" s="522">
        <v>0</v>
      </c>
      <c r="I346" s="522" t="s">
        <v>10874</v>
      </c>
      <c r="J346" s="522" t="s">
        <v>10874</v>
      </c>
      <c r="K346" s="522">
        <v>57</v>
      </c>
      <c r="L346" s="522">
        <v>0</v>
      </c>
      <c r="M346" s="522">
        <v>0</v>
      </c>
      <c r="N346" s="522">
        <v>0</v>
      </c>
      <c r="O346" s="523">
        <v>62</v>
      </c>
    </row>
    <row r="347" spans="2:15">
      <c r="B347" s="29" t="s">
        <v>12562</v>
      </c>
      <c r="C347" s="29" t="s">
        <v>149</v>
      </c>
      <c r="D347" s="29" t="s">
        <v>150</v>
      </c>
      <c r="E347" s="29" t="s">
        <v>1595</v>
      </c>
      <c r="F347" s="29" t="s">
        <v>1596</v>
      </c>
      <c r="G347" s="29" t="s">
        <v>4066</v>
      </c>
      <c r="H347" s="522">
        <v>0</v>
      </c>
      <c r="I347" s="522" t="s">
        <v>10874</v>
      </c>
      <c r="J347" s="522" t="s">
        <v>10874</v>
      </c>
      <c r="K347" s="522">
        <v>67</v>
      </c>
      <c r="L347" s="522">
        <v>0</v>
      </c>
      <c r="M347" s="522">
        <v>0</v>
      </c>
      <c r="N347" s="522">
        <v>0</v>
      </c>
      <c r="O347" s="523">
        <v>71</v>
      </c>
    </row>
    <row r="348" spans="2:15">
      <c r="B348" t="str">
        <f>C348&amp;F348</f>
        <v>1195810037400 Total</v>
      </c>
      <c r="C348" s="29" t="s">
        <v>149</v>
      </c>
      <c r="D348" s="29" t="s">
        <v>150</v>
      </c>
      <c r="E348" s="29" t="s">
        <v>1595</v>
      </c>
      <c r="F348" s="29" t="s">
        <v>10985</v>
      </c>
      <c r="G348" s="526" t="s">
        <v>3453</v>
      </c>
      <c r="H348" s="527">
        <v>0</v>
      </c>
      <c r="I348" s="527" t="s">
        <v>10874</v>
      </c>
      <c r="J348" s="527" t="s">
        <v>10874</v>
      </c>
      <c r="K348" s="527">
        <v>124</v>
      </c>
      <c r="L348" s="527">
        <v>0</v>
      </c>
      <c r="M348" s="527">
        <v>0</v>
      </c>
      <c r="N348" s="527">
        <v>0</v>
      </c>
      <c r="O348" s="528">
        <v>133</v>
      </c>
    </row>
    <row r="349" spans="2:15">
      <c r="B349" s="29" t="s">
        <v>12565</v>
      </c>
      <c r="C349" s="29" t="s">
        <v>151</v>
      </c>
      <c r="D349" s="29" t="s">
        <v>152</v>
      </c>
      <c r="E349" s="29" t="s">
        <v>1599</v>
      </c>
      <c r="F349" s="29" t="s">
        <v>1600</v>
      </c>
      <c r="G349" s="29" t="s">
        <v>4065</v>
      </c>
      <c r="H349" s="522" t="s">
        <v>10874</v>
      </c>
      <c r="I349" s="522" t="s">
        <v>10874</v>
      </c>
      <c r="J349" s="522" t="s">
        <v>10874</v>
      </c>
      <c r="K349" s="522">
        <v>391</v>
      </c>
      <c r="L349" s="522" t="s">
        <v>10874</v>
      </c>
      <c r="M349" s="522">
        <v>12</v>
      </c>
      <c r="N349" s="522">
        <v>0</v>
      </c>
      <c r="O349" s="523">
        <v>416</v>
      </c>
    </row>
    <row r="350" spans="2:15">
      <c r="B350" s="29" t="s">
        <v>12566</v>
      </c>
      <c r="C350" s="29" t="s">
        <v>151</v>
      </c>
      <c r="D350" s="29" t="s">
        <v>152</v>
      </c>
      <c r="E350" s="29" t="s">
        <v>1599</v>
      </c>
      <c r="F350" s="29" t="s">
        <v>1600</v>
      </c>
      <c r="G350" s="29" t="s">
        <v>4066</v>
      </c>
      <c r="H350" s="522" t="s">
        <v>10874</v>
      </c>
      <c r="I350" s="522" t="s">
        <v>10874</v>
      </c>
      <c r="J350" s="522">
        <v>11</v>
      </c>
      <c r="K350" s="522">
        <v>368</v>
      </c>
      <c r="L350" s="522" t="s">
        <v>10874</v>
      </c>
      <c r="M350" s="522" t="s">
        <v>10874</v>
      </c>
      <c r="N350" s="522">
        <v>0</v>
      </c>
      <c r="O350" s="523">
        <v>397</v>
      </c>
    </row>
    <row r="351" spans="2:15">
      <c r="B351" t="str">
        <f>C351&amp;F351</f>
        <v>1140607536305 Total</v>
      </c>
      <c r="C351" s="29" t="s">
        <v>151</v>
      </c>
      <c r="D351" s="29" t="s">
        <v>152</v>
      </c>
      <c r="E351" s="29" t="s">
        <v>1599</v>
      </c>
      <c r="F351" s="29" t="s">
        <v>10987</v>
      </c>
      <c r="G351" s="526" t="s">
        <v>3453</v>
      </c>
      <c r="H351" s="527" t="s">
        <v>10874</v>
      </c>
      <c r="I351" s="527" t="s">
        <v>10874</v>
      </c>
      <c r="J351" s="527" t="s">
        <v>10874</v>
      </c>
      <c r="K351" s="527">
        <v>759</v>
      </c>
      <c r="L351" s="527">
        <v>14</v>
      </c>
      <c r="M351" s="527" t="s">
        <v>10874</v>
      </c>
      <c r="N351" s="527">
        <v>0</v>
      </c>
      <c r="O351" s="528">
        <v>813</v>
      </c>
    </row>
    <row r="352" spans="2:15">
      <c r="B352" s="29" t="s">
        <v>12567</v>
      </c>
      <c r="C352" s="29" t="s">
        <v>151</v>
      </c>
      <c r="D352" s="29" t="s">
        <v>152</v>
      </c>
      <c r="E352" s="29" t="s">
        <v>1601</v>
      </c>
      <c r="F352" s="29" t="s">
        <v>1602</v>
      </c>
      <c r="G352" s="29" t="s">
        <v>4065</v>
      </c>
      <c r="H352" s="522" t="s">
        <v>10874</v>
      </c>
      <c r="I352" s="522">
        <v>19</v>
      </c>
      <c r="J352" s="522" t="s">
        <v>10874</v>
      </c>
      <c r="K352" s="522">
        <v>723</v>
      </c>
      <c r="L352" s="522" t="s">
        <v>10874</v>
      </c>
      <c r="M352" s="522">
        <v>16</v>
      </c>
      <c r="N352" s="522">
        <v>0</v>
      </c>
      <c r="O352" s="523">
        <v>777</v>
      </c>
    </row>
    <row r="353" spans="2:15">
      <c r="B353" s="29" t="s">
        <v>12568</v>
      </c>
      <c r="C353" s="29" t="s">
        <v>151</v>
      </c>
      <c r="D353" s="29" t="s">
        <v>152</v>
      </c>
      <c r="E353" s="29" t="s">
        <v>1601</v>
      </c>
      <c r="F353" s="29" t="s">
        <v>1602</v>
      </c>
      <c r="G353" s="29" t="s">
        <v>4066</v>
      </c>
      <c r="H353" s="522" t="s">
        <v>10874</v>
      </c>
      <c r="I353" s="522">
        <v>16</v>
      </c>
      <c r="J353" s="522">
        <v>15</v>
      </c>
      <c r="K353" s="522">
        <v>791</v>
      </c>
      <c r="L353" s="522" t="s">
        <v>10874</v>
      </c>
      <c r="M353" s="522" t="s">
        <v>10874</v>
      </c>
      <c r="N353" s="522" t="s">
        <v>10874</v>
      </c>
      <c r="O353" s="523">
        <v>837</v>
      </c>
    </row>
    <row r="354" spans="2:15">
      <c r="B354" t="str">
        <f>C354&amp;F354</f>
        <v>1140607536306 Total</v>
      </c>
      <c r="C354" s="29" t="s">
        <v>151</v>
      </c>
      <c r="D354" s="29" t="s">
        <v>152</v>
      </c>
      <c r="E354" s="29" t="s">
        <v>1601</v>
      </c>
      <c r="F354" s="29" t="s">
        <v>10988</v>
      </c>
      <c r="G354" s="526" t="s">
        <v>3453</v>
      </c>
      <c r="H354" s="527" t="s">
        <v>10874</v>
      </c>
      <c r="I354" s="527">
        <v>35</v>
      </c>
      <c r="J354" s="527" t="s">
        <v>10874</v>
      </c>
      <c r="K354" s="527">
        <v>1514</v>
      </c>
      <c r="L354" s="527">
        <v>14</v>
      </c>
      <c r="M354" s="527" t="s">
        <v>10874</v>
      </c>
      <c r="N354" s="527" t="s">
        <v>10874</v>
      </c>
      <c r="O354" s="528">
        <v>1614</v>
      </c>
    </row>
    <row r="355" spans="2:15">
      <c r="B355" s="29" t="s">
        <v>12563</v>
      </c>
      <c r="C355" s="29" t="s">
        <v>151</v>
      </c>
      <c r="D355" s="29" t="s">
        <v>152</v>
      </c>
      <c r="E355" s="29" t="s">
        <v>1597</v>
      </c>
      <c r="F355" s="29" t="s">
        <v>1598</v>
      </c>
      <c r="G355" s="29" t="s">
        <v>4065</v>
      </c>
      <c r="H355" s="522">
        <v>0</v>
      </c>
      <c r="I355" s="522" t="s">
        <v>10874</v>
      </c>
      <c r="J355" s="522" t="s">
        <v>10874</v>
      </c>
      <c r="K355" s="522">
        <v>384</v>
      </c>
      <c r="L355" s="522" t="s">
        <v>10874</v>
      </c>
      <c r="M355" s="522">
        <v>11</v>
      </c>
      <c r="N355" s="522">
        <v>0</v>
      </c>
      <c r="O355" s="523">
        <v>411</v>
      </c>
    </row>
    <row r="356" spans="2:15">
      <c r="B356" s="29" t="s">
        <v>12564</v>
      </c>
      <c r="C356" s="29" t="s">
        <v>151</v>
      </c>
      <c r="D356" s="29" t="s">
        <v>152</v>
      </c>
      <c r="E356" s="29" t="s">
        <v>1597</v>
      </c>
      <c r="F356" s="29" t="s">
        <v>1598</v>
      </c>
      <c r="G356" s="29" t="s">
        <v>4066</v>
      </c>
      <c r="H356" s="522">
        <v>0</v>
      </c>
      <c r="I356" s="522" t="s">
        <v>10874</v>
      </c>
      <c r="J356" s="522" t="s">
        <v>10874</v>
      </c>
      <c r="K356" s="522">
        <v>399</v>
      </c>
      <c r="L356" s="522" t="s">
        <v>10874</v>
      </c>
      <c r="M356" s="522">
        <v>12</v>
      </c>
      <c r="N356" s="522">
        <v>0</v>
      </c>
      <c r="O356" s="523">
        <v>431</v>
      </c>
    </row>
    <row r="357" spans="2:15">
      <c r="B357" t="str">
        <f>C357&amp;F357</f>
        <v>1140607536804 Total</v>
      </c>
      <c r="C357" s="29" t="s">
        <v>151</v>
      </c>
      <c r="D357" s="29" t="s">
        <v>152</v>
      </c>
      <c r="E357" s="29" t="s">
        <v>1597</v>
      </c>
      <c r="F357" s="29" t="s">
        <v>10986</v>
      </c>
      <c r="G357" s="526" t="s">
        <v>3453</v>
      </c>
      <c r="H357" s="527">
        <v>0</v>
      </c>
      <c r="I357" s="527">
        <v>15</v>
      </c>
      <c r="J357" s="527" t="s">
        <v>10874</v>
      </c>
      <c r="K357" s="527">
        <v>783</v>
      </c>
      <c r="L357" s="527" t="s">
        <v>10874</v>
      </c>
      <c r="M357" s="527">
        <v>23</v>
      </c>
      <c r="N357" s="527">
        <v>0</v>
      </c>
      <c r="O357" s="528">
        <v>842</v>
      </c>
    </row>
    <row r="358" spans="2:15">
      <c r="B358" s="29" t="s">
        <v>12569</v>
      </c>
      <c r="C358" s="29" t="s">
        <v>153</v>
      </c>
      <c r="D358" s="29" t="s">
        <v>154</v>
      </c>
      <c r="E358" s="29" t="s">
        <v>154</v>
      </c>
      <c r="F358" s="29" t="s">
        <v>1603</v>
      </c>
      <c r="G358" s="29" t="s">
        <v>4065</v>
      </c>
      <c r="H358" s="522">
        <v>0</v>
      </c>
      <c r="I358" s="522">
        <v>0</v>
      </c>
      <c r="J358" s="522">
        <v>0</v>
      </c>
      <c r="K358" s="522">
        <v>0</v>
      </c>
      <c r="L358" s="522">
        <v>0</v>
      </c>
      <c r="M358" s="522">
        <v>0</v>
      </c>
      <c r="N358" s="522">
        <v>0</v>
      </c>
      <c r="O358" s="523">
        <v>0</v>
      </c>
    </row>
    <row r="359" spans="2:15">
      <c r="B359" s="29" t="s">
        <v>12570</v>
      </c>
      <c r="C359" s="29" t="s">
        <v>153</v>
      </c>
      <c r="D359" s="29" t="s">
        <v>154</v>
      </c>
      <c r="E359" s="29" t="s">
        <v>154</v>
      </c>
      <c r="F359" s="29" t="s">
        <v>1603</v>
      </c>
      <c r="G359" s="29" t="s">
        <v>4066</v>
      </c>
      <c r="H359" s="522">
        <v>0</v>
      </c>
      <c r="I359" s="522">
        <v>594</v>
      </c>
      <c r="J359" s="522" t="s">
        <v>10874</v>
      </c>
      <c r="K359" s="522" t="s">
        <v>10874</v>
      </c>
      <c r="L359" s="522" t="s">
        <v>10874</v>
      </c>
      <c r="M359" s="522" t="s">
        <v>10874</v>
      </c>
      <c r="N359" s="522">
        <v>0</v>
      </c>
      <c r="O359" s="523">
        <v>608</v>
      </c>
    </row>
    <row r="360" spans="2:15">
      <c r="B360" t="str">
        <f>C360&amp;F360</f>
        <v>1855155237981 Total</v>
      </c>
      <c r="C360" s="29" t="s">
        <v>153</v>
      </c>
      <c r="D360" s="29" t="s">
        <v>154</v>
      </c>
      <c r="E360" s="29" t="s">
        <v>154</v>
      </c>
      <c r="F360" s="29" t="s">
        <v>10989</v>
      </c>
      <c r="G360" s="526" t="s">
        <v>3453</v>
      </c>
      <c r="H360" s="527">
        <v>0</v>
      </c>
      <c r="I360" s="527">
        <v>594</v>
      </c>
      <c r="J360" s="527" t="s">
        <v>10874</v>
      </c>
      <c r="K360" s="527" t="s">
        <v>10874</v>
      </c>
      <c r="L360" s="527" t="s">
        <v>10874</v>
      </c>
      <c r="M360" s="527" t="s">
        <v>10874</v>
      </c>
      <c r="N360" s="527">
        <v>0</v>
      </c>
      <c r="O360" s="528">
        <v>608</v>
      </c>
    </row>
    <row r="361" spans="2:15">
      <c r="B361" s="29" t="s">
        <v>12573</v>
      </c>
      <c r="C361" s="29" t="s">
        <v>155</v>
      </c>
      <c r="D361" s="29" t="s">
        <v>156</v>
      </c>
      <c r="E361" s="29" t="s">
        <v>1606</v>
      </c>
      <c r="F361" s="29" t="s">
        <v>1607</v>
      </c>
      <c r="G361" s="29" t="s">
        <v>4065</v>
      </c>
      <c r="H361" s="522">
        <v>0</v>
      </c>
      <c r="I361" s="522" t="s">
        <v>10874</v>
      </c>
      <c r="J361" s="522" t="s">
        <v>10874</v>
      </c>
      <c r="K361" s="522">
        <v>160</v>
      </c>
      <c r="L361" s="522">
        <v>0</v>
      </c>
      <c r="M361" s="522">
        <v>0</v>
      </c>
      <c r="N361" s="522">
        <v>0</v>
      </c>
      <c r="O361" s="523">
        <v>170</v>
      </c>
    </row>
    <row r="362" spans="2:15">
      <c r="B362" s="29" t="s">
        <v>12574</v>
      </c>
      <c r="C362" s="29" t="s">
        <v>155</v>
      </c>
      <c r="D362" s="29" t="s">
        <v>156</v>
      </c>
      <c r="E362" s="29" t="s">
        <v>1606</v>
      </c>
      <c r="F362" s="29" t="s">
        <v>1607</v>
      </c>
      <c r="G362" s="29" t="s">
        <v>4066</v>
      </c>
      <c r="H362" s="522" t="s">
        <v>10874</v>
      </c>
      <c r="I362" s="522" t="s">
        <v>10874</v>
      </c>
      <c r="J362" s="522" t="s">
        <v>10874</v>
      </c>
      <c r="K362" s="522">
        <v>214</v>
      </c>
      <c r="L362" s="522" t="s">
        <v>10874</v>
      </c>
      <c r="M362" s="522" t="s">
        <v>10874</v>
      </c>
      <c r="N362" s="522">
        <v>0</v>
      </c>
      <c r="O362" s="523">
        <v>231</v>
      </c>
    </row>
    <row r="363" spans="2:15">
      <c r="B363" t="str">
        <f>C363&amp;F363</f>
        <v>1094208033092 Total</v>
      </c>
      <c r="C363" s="29" t="s">
        <v>155</v>
      </c>
      <c r="D363" s="29" t="s">
        <v>156</v>
      </c>
      <c r="E363" s="29" t="s">
        <v>1606</v>
      </c>
      <c r="F363" s="29" t="s">
        <v>10991</v>
      </c>
      <c r="G363" s="526" t="s">
        <v>3453</v>
      </c>
      <c r="H363" s="527" t="s">
        <v>10874</v>
      </c>
      <c r="I363" s="527">
        <v>14</v>
      </c>
      <c r="J363" s="527" t="s">
        <v>10874</v>
      </c>
      <c r="K363" s="527">
        <v>374</v>
      </c>
      <c r="L363" s="527" t="s">
        <v>10874</v>
      </c>
      <c r="M363" s="527" t="s">
        <v>10874</v>
      </c>
      <c r="N363" s="527">
        <v>0</v>
      </c>
      <c r="O363" s="528">
        <v>401</v>
      </c>
    </row>
    <row r="364" spans="2:15">
      <c r="B364" s="29" t="s">
        <v>12571</v>
      </c>
      <c r="C364" s="29" t="s">
        <v>155</v>
      </c>
      <c r="D364" s="29" t="s">
        <v>156</v>
      </c>
      <c r="E364" s="29" t="s">
        <v>1604</v>
      </c>
      <c r="F364" s="29" t="s">
        <v>1605</v>
      </c>
      <c r="G364" s="29" t="s">
        <v>4065</v>
      </c>
      <c r="H364" s="522" t="s">
        <v>10874</v>
      </c>
      <c r="I364" s="522" t="s">
        <v>10874</v>
      </c>
      <c r="J364" s="522" t="s">
        <v>10874</v>
      </c>
      <c r="K364" s="522">
        <v>405</v>
      </c>
      <c r="L364" s="522" t="s">
        <v>10874</v>
      </c>
      <c r="M364" s="522" t="s">
        <v>10874</v>
      </c>
      <c r="N364" s="522">
        <v>0</v>
      </c>
      <c r="O364" s="523">
        <v>416</v>
      </c>
    </row>
    <row r="365" spans="2:15">
      <c r="B365" s="29" t="s">
        <v>12572</v>
      </c>
      <c r="C365" s="29" t="s">
        <v>155</v>
      </c>
      <c r="D365" s="29" t="s">
        <v>156</v>
      </c>
      <c r="E365" s="29" t="s">
        <v>1604</v>
      </c>
      <c r="F365" s="29" t="s">
        <v>1605</v>
      </c>
      <c r="G365" s="29" t="s">
        <v>4066</v>
      </c>
      <c r="H365" s="522">
        <v>0</v>
      </c>
      <c r="I365" s="522" t="s">
        <v>10874</v>
      </c>
      <c r="J365" s="522" t="s">
        <v>10874</v>
      </c>
      <c r="K365" s="522">
        <v>343</v>
      </c>
      <c r="L365" s="522" t="s">
        <v>10874</v>
      </c>
      <c r="M365" s="522" t="s">
        <v>10874</v>
      </c>
      <c r="N365" s="522">
        <v>0</v>
      </c>
      <c r="O365" s="523">
        <v>358</v>
      </c>
    </row>
    <row r="366" spans="2:15">
      <c r="B366" t="str">
        <f>C366&amp;F366</f>
        <v>1094208034691 Total</v>
      </c>
      <c r="C366" s="29" t="s">
        <v>155</v>
      </c>
      <c r="D366" s="29" t="s">
        <v>156</v>
      </c>
      <c r="E366" s="29" t="s">
        <v>1604</v>
      </c>
      <c r="F366" s="29" t="s">
        <v>10990</v>
      </c>
      <c r="G366" s="526" t="s">
        <v>3453</v>
      </c>
      <c r="H366" s="527" t="s">
        <v>10874</v>
      </c>
      <c r="I366" s="527" t="s">
        <v>10874</v>
      </c>
      <c r="J366" s="527" t="s">
        <v>10874</v>
      </c>
      <c r="K366" s="527">
        <v>748</v>
      </c>
      <c r="L366" s="527" t="s">
        <v>10874</v>
      </c>
      <c r="M366" s="527" t="s">
        <v>10874</v>
      </c>
      <c r="N366" s="527">
        <v>0</v>
      </c>
      <c r="O366" s="528">
        <v>774</v>
      </c>
    </row>
    <row r="367" spans="2:15">
      <c r="B367" s="29" t="s">
        <v>12575</v>
      </c>
      <c r="C367" s="29" t="s">
        <v>157</v>
      </c>
      <c r="D367" s="29" t="s">
        <v>158</v>
      </c>
      <c r="E367" s="29" t="s">
        <v>1608</v>
      </c>
      <c r="F367" s="29" t="s">
        <v>1609</v>
      </c>
      <c r="G367" s="29" t="s">
        <v>4065</v>
      </c>
      <c r="H367" s="522">
        <v>0</v>
      </c>
      <c r="I367" s="522" t="s">
        <v>10874</v>
      </c>
      <c r="J367" s="522" t="s">
        <v>10874</v>
      </c>
      <c r="K367" s="522">
        <v>251</v>
      </c>
      <c r="L367" s="522" t="s">
        <v>10874</v>
      </c>
      <c r="M367" s="522" t="s">
        <v>10874</v>
      </c>
      <c r="N367" s="522">
        <v>0</v>
      </c>
      <c r="O367" s="523">
        <v>264</v>
      </c>
    </row>
    <row r="368" spans="2:15">
      <c r="B368" s="29" t="s">
        <v>12576</v>
      </c>
      <c r="C368" s="29" t="s">
        <v>157</v>
      </c>
      <c r="D368" s="29" t="s">
        <v>158</v>
      </c>
      <c r="E368" s="29" t="s">
        <v>1608</v>
      </c>
      <c r="F368" s="29" t="s">
        <v>1609</v>
      </c>
      <c r="G368" s="29" t="s">
        <v>4066</v>
      </c>
      <c r="H368" s="522">
        <v>0</v>
      </c>
      <c r="I368" s="522">
        <v>0</v>
      </c>
      <c r="J368" s="522" t="s">
        <v>10874</v>
      </c>
      <c r="K368" s="522">
        <v>255</v>
      </c>
      <c r="L368" s="522" t="s">
        <v>10874</v>
      </c>
      <c r="M368" s="522">
        <v>0</v>
      </c>
      <c r="N368" s="522">
        <v>0</v>
      </c>
      <c r="O368" s="523">
        <v>261</v>
      </c>
    </row>
    <row r="369" spans="2:15">
      <c r="B369" t="str">
        <f>C369&amp;F369</f>
        <v>1140608536308 Total</v>
      </c>
      <c r="C369" s="29" t="s">
        <v>157</v>
      </c>
      <c r="D369" s="29" t="s">
        <v>158</v>
      </c>
      <c r="E369" s="29" t="s">
        <v>1608</v>
      </c>
      <c r="F369" s="29" t="s">
        <v>10992</v>
      </c>
      <c r="G369" s="526" t="s">
        <v>3453</v>
      </c>
      <c r="H369" s="527">
        <v>0</v>
      </c>
      <c r="I369" s="527" t="s">
        <v>10874</v>
      </c>
      <c r="J369" s="527">
        <v>11</v>
      </c>
      <c r="K369" s="527">
        <v>506</v>
      </c>
      <c r="L369" s="527" t="s">
        <v>10874</v>
      </c>
      <c r="M369" s="527" t="s">
        <v>10874</v>
      </c>
      <c r="N369" s="527">
        <v>0</v>
      </c>
      <c r="O369" s="528">
        <v>525</v>
      </c>
    </row>
    <row r="370" spans="2:15">
      <c r="B370" s="29" t="s">
        <v>12577</v>
      </c>
      <c r="C370" s="29" t="s">
        <v>157</v>
      </c>
      <c r="D370" s="29" t="s">
        <v>158</v>
      </c>
      <c r="E370" s="29" t="s">
        <v>1610</v>
      </c>
      <c r="F370" s="29" t="s">
        <v>1611</v>
      </c>
      <c r="G370" s="29" t="s">
        <v>4065</v>
      </c>
      <c r="H370" s="522">
        <v>0</v>
      </c>
      <c r="I370" s="522" t="s">
        <v>10874</v>
      </c>
      <c r="J370" s="522" t="s">
        <v>10874</v>
      </c>
      <c r="K370" s="522">
        <v>110</v>
      </c>
      <c r="L370" s="522" t="s">
        <v>10874</v>
      </c>
      <c r="M370" s="522">
        <v>0</v>
      </c>
      <c r="N370" s="522">
        <v>0</v>
      </c>
      <c r="O370" s="523">
        <v>118</v>
      </c>
    </row>
    <row r="371" spans="2:15">
      <c r="B371" s="29" t="s">
        <v>12578</v>
      </c>
      <c r="C371" s="29" t="s">
        <v>157</v>
      </c>
      <c r="D371" s="29" t="s">
        <v>158</v>
      </c>
      <c r="E371" s="29" t="s">
        <v>1610</v>
      </c>
      <c r="F371" s="29" t="s">
        <v>1611</v>
      </c>
      <c r="G371" s="29" t="s">
        <v>4066</v>
      </c>
      <c r="H371" s="522">
        <v>0</v>
      </c>
      <c r="I371" s="522">
        <v>0</v>
      </c>
      <c r="J371" s="522" t="s">
        <v>10874</v>
      </c>
      <c r="K371" s="522">
        <v>116</v>
      </c>
      <c r="L371" s="522">
        <v>0</v>
      </c>
      <c r="M371" s="522" t="s">
        <v>10874</v>
      </c>
      <c r="N371" s="522">
        <v>0</v>
      </c>
      <c r="O371" s="523">
        <v>122</v>
      </c>
    </row>
    <row r="372" spans="2:15">
      <c r="B372" t="str">
        <f>C372&amp;F372</f>
        <v>1140608536309 Total</v>
      </c>
      <c r="C372" s="29" t="s">
        <v>157</v>
      </c>
      <c r="D372" s="29" t="s">
        <v>158</v>
      </c>
      <c r="E372" s="29" t="s">
        <v>1610</v>
      </c>
      <c r="F372" s="29" t="s">
        <v>10993</v>
      </c>
      <c r="G372" s="526" t="s">
        <v>3453</v>
      </c>
      <c r="H372" s="527">
        <v>0</v>
      </c>
      <c r="I372" s="527" t="s">
        <v>10874</v>
      </c>
      <c r="J372" s="527" t="s">
        <v>10874</v>
      </c>
      <c r="K372" s="527">
        <v>226</v>
      </c>
      <c r="L372" s="527" t="s">
        <v>10874</v>
      </c>
      <c r="M372" s="527" t="s">
        <v>10874</v>
      </c>
      <c r="N372" s="527">
        <v>0</v>
      </c>
      <c r="O372" s="528">
        <v>240</v>
      </c>
    </row>
    <row r="373" spans="2:15">
      <c r="B373" s="29" t="s">
        <v>15270</v>
      </c>
      <c r="C373" s="29" t="s">
        <v>159</v>
      </c>
      <c r="D373" s="29" t="s">
        <v>160</v>
      </c>
      <c r="E373" s="29" t="s">
        <v>15272</v>
      </c>
      <c r="F373" s="29" t="s">
        <v>15271</v>
      </c>
      <c r="G373" s="29" t="s">
        <v>4065</v>
      </c>
      <c r="H373" s="522">
        <v>0</v>
      </c>
      <c r="I373" s="522" t="s">
        <v>10874</v>
      </c>
      <c r="J373" s="522" t="s">
        <v>10874</v>
      </c>
      <c r="K373" s="522">
        <v>172</v>
      </c>
      <c r="L373" s="522" t="s">
        <v>10874</v>
      </c>
      <c r="M373" s="522" t="s">
        <v>10874</v>
      </c>
      <c r="N373" s="522" t="s">
        <v>10874</v>
      </c>
      <c r="O373" s="523">
        <v>195</v>
      </c>
    </row>
    <row r="374" spans="2:15">
      <c r="B374" s="29" t="s">
        <v>15273</v>
      </c>
      <c r="C374" s="29" t="s">
        <v>159</v>
      </c>
      <c r="D374" s="29" t="s">
        <v>160</v>
      </c>
      <c r="E374" s="29" t="s">
        <v>15272</v>
      </c>
      <c r="F374" s="29" t="s">
        <v>15271</v>
      </c>
      <c r="G374" s="29" t="s">
        <v>4066</v>
      </c>
      <c r="H374" s="522">
        <v>0</v>
      </c>
      <c r="I374" s="522" t="s">
        <v>10874</v>
      </c>
      <c r="J374" s="522" t="s">
        <v>10874</v>
      </c>
      <c r="K374" s="522">
        <v>180</v>
      </c>
      <c r="L374" s="522" t="s">
        <v>10874</v>
      </c>
      <c r="M374" s="522" t="s">
        <v>10874</v>
      </c>
      <c r="N374" s="522" t="s">
        <v>10874</v>
      </c>
      <c r="O374" s="523">
        <v>198</v>
      </c>
    </row>
    <row r="375" spans="2:15">
      <c r="B375" t="str">
        <f>C375&amp;F375</f>
        <v>1030214530070 Total</v>
      </c>
      <c r="C375" s="29" t="s">
        <v>159</v>
      </c>
      <c r="D375" s="29" t="s">
        <v>160</v>
      </c>
      <c r="E375" s="29" t="s">
        <v>15272</v>
      </c>
      <c r="F375" s="29" t="s">
        <v>15335</v>
      </c>
      <c r="G375" s="526" t="s">
        <v>3453</v>
      </c>
      <c r="H375" s="527">
        <v>0</v>
      </c>
      <c r="I375" s="527">
        <v>16</v>
      </c>
      <c r="J375" s="527" t="s">
        <v>10874</v>
      </c>
      <c r="K375" s="527">
        <v>352</v>
      </c>
      <c r="L375" s="527" t="s">
        <v>10874</v>
      </c>
      <c r="M375" s="527" t="s">
        <v>10874</v>
      </c>
      <c r="N375" s="527" t="s">
        <v>10874</v>
      </c>
      <c r="O375" s="528">
        <v>393</v>
      </c>
    </row>
    <row r="376" spans="2:15">
      <c r="B376" s="29" t="s">
        <v>12579</v>
      </c>
      <c r="C376" s="29" t="s">
        <v>159</v>
      </c>
      <c r="D376" s="29" t="s">
        <v>160</v>
      </c>
      <c r="E376" s="29" t="s">
        <v>1612</v>
      </c>
      <c r="F376" s="29" t="s">
        <v>1613</v>
      </c>
      <c r="G376" s="29" t="s">
        <v>4065</v>
      </c>
      <c r="H376" s="522">
        <v>0</v>
      </c>
      <c r="I376" s="522" t="s">
        <v>10874</v>
      </c>
      <c r="J376" s="522" t="s">
        <v>10874</v>
      </c>
      <c r="K376" s="522">
        <v>62</v>
      </c>
      <c r="L376" s="522">
        <v>0</v>
      </c>
      <c r="M376" s="522" t="s">
        <v>10874</v>
      </c>
      <c r="N376" s="522" t="s">
        <v>10874</v>
      </c>
      <c r="O376" s="523">
        <v>72</v>
      </c>
    </row>
    <row r="377" spans="2:15">
      <c r="B377" s="29" t="s">
        <v>12580</v>
      </c>
      <c r="C377" s="29" t="s">
        <v>159</v>
      </c>
      <c r="D377" s="29" t="s">
        <v>160</v>
      </c>
      <c r="E377" s="29" t="s">
        <v>1612</v>
      </c>
      <c r="F377" s="29" t="s">
        <v>1613</v>
      </c>
      <c r="G377" s="29" t="s">
        <v>4066</v>
      </c>
      <c r="H377" s="522">
        <v>0</v>
      </c>
      <c r="I377" s="522" t="s">
        <v>10874</v>
      </c>
      <c r="J377" s="522" t="s">
        <v>10874</v>
      </c>
      <c r="K377" s="522">
        <v>87</v>
      </c>
      <c r="L377" s="522" t="s">
        <v>10874</v>
      </c>
      <c r="M377" s="522" t="s">
        <v>10874</v>
      </c>
      <c r="N377" s="522">
        <v>0</v>
      </c>
      <c r="O377" s="523">
        <v>97</v>
      </c>
    </row>
    <row r="378" spans="2:15">
      <c r="B378" t="str">
        <f>C378&amp;F378</f>
        <v>1030214537342 Total</v>
      </c>
      <c r="C378" s="29" t="s">
        <v>159</v>
      </c>
      <c r="D378" s="29" t="s">
        <v>160</v>
      </c>
      <c r="E378" s="29" t="s">
        <v>1612</v>
      </c>
      <c r="F378" s="29" t="s">
        <v>10994</v>
      </c>
      <c r="G378" s="526" t="s">
        <v>3453</v>
      </c>
      <c r="H378" s="527">
        <v>0</v>
      </c>
      <c r="I378" s="527" t="s">
        <v>10874</v>
      </c>
      <c r="J378" s="527" t="s">
        <v>10874</v>
      </c>
      <c r="K378" s="527">
        <v>149</v>
      </c>
      <c r="L378" s="527" t="s">
        <v>10874</v>
      </c>
      <c r="M378" s="527" t="s">
        <v>10874</v>
      </c>
      <c r="N378" s="527" t="s">
        <v>10874</v>
      </c>
      <c r="O378" s="528">
        <v>169</v>
      </c>
    </row>
    <row r="379" spans="2:15">
      <c r="B379" s="29" t="s">
        <v>12581</v>
      </c>
      <c r="C379" s="29" t="s">
        <v>161</v>
      </c>
      <c r="D379" s="29" t="s">
        <v>162</v>
      </c>
      <c r="E379" s="29" t="s">
        <v>1614</v>
      </c>
      <c r="F379" s="29" t="s">
        <v>1615</v>
      </c>
      <c r="G379" s="29" t="s">
        <v>4065</v>
      </c>
      <c r="H379" s="522">
        <v>0</v>
      </c>
      <c r="I379" s="522">
        <v>38</v>
      </c>
      <c r="J379" s="522">
        <v>28</v>
      </c>
      <c r="K379" s="522">
        <v>63</v>
      </c>
      <c r="L379" s="522" t="s">
        <v>10874</v>
      </c>
      <c r="M379" s="522" t="s">
        <v>10874</v>
      </c>
      <c r="N379" s="522">
        <v>0</v>
      </c>
      <c r="O379" s="523">
        <v>140</v>
      </c>
    </row>
    <row r="380" spans="2:15">
      <c r="B380" s="29" t="s">
        <v>12582</v>
      </c>
      <c r="C380" s="29" t="s">
        <v>161</v>
      </c>
      <c r="D380" s="29" t="s">
        <v>162</v>
      </c>
      <c r="E380" s="29" t="s">
        <v>1614</v>
      </c>
      <c r="F380" s="29" t="s">
        <v>1615</v>
      </c>
      <c r="G380" s="29" t="s">
        <v>4066</v>
      </c>
      <c r="H380" s="522">
        <v>0</v>
      </c>
      <c r="I380" s="522">
        <v>42</v>
      </c>
      <c r="J380" s="522">
        <v>49</v>
      </c>
      <c r="K380" s="522">
        <v>74</v>
      </c>
      <c r="L380" s="522" t="s">
        <v>10874</v>
      </c>
      <c r="M380" s="522" t="s">
        <v>10874</v>
      </c>
      <c r="N380" s="522">
        <v>0</v>
      </c>
      <c r="O380" s="523">
        <v>181</v>
      </c>
    </row>
    <row r="381" spans="2:15">
      <c r="B381" t="str">
        <f>C381&amp;F381</f>
        <v>1220913031014 Total</v>
      </c>
      <c r="C381" s="29" t="s">
        <v>161</v>
      </c>
      <c r="D381" s="29" t="s">
        <v>162</v>
      </c>
      <c r="E381" s="29" t="s">
        <v>1614</v>
      </c>
      <c r="F381" s="29" t="s">
        <v>10995</v>
      </c>
      <c r="G381" s="526" t="s">
        <v>3453</v>
      </c>
      <c r="H381" s="527">
        <v>0</v>
      </c>
      <c r="I381" s="527">
        <v>80</v>
      </c>
      <c r="J381" s="527">
        <v>77</v>
      </c>
      <c r="K381" s="527">
        <v>137</v>
      </c>
      <c r="L381" s="527" t="s">
        <v>10874</v>
      </c>
      <c r="M381" s="527" t="s">
        <v>10874</v>
      </c>
      <c r="N381" s="527">
        <v>0</v>
      </c>
      <c r="O381" s="528">
        <v>321</v>
      </c>
    </row>
    <row r="382" spans="2:15">
      <c r="B382" s="29" t="s">
        <v>12583</v>
      </c>
      <c r="C382" s="29" t="s">
        <v>161</v>
      </c>
      <c r="D382" s="29" t="s">
        <v>162</v>
      </c>
      <c r="E382" s="29" t="s">
        <v>1616</v>
      </c>
      <c r="F382" s="29" t="s">
        <v>1617</v>
      </c>
      <c r="G382" s="29" t="s">
        <v>4065</v>
      </c>
      <c r="H382" s="522">
        <v>0</v>
      </c>
      <c r="I382" s="522" t="s">
        <v>10874</v>
      </c>
      <c r="J382" s="522">
        <v>15</v>
      </c>
      <c r="K382" s="522">
        <v>43</v>
      </c>
      <c r="L382" s="522" t="s">
        <v>10874</v>
      </c>
      <c r="M382" s="522">
        <v>0</v>
      </c>
      <c r="N382" s="522">
        <v>0</v>
      </c>
      <c r="O382" s="523">
        <v>77</v>
      </c>
    </row>
    <row r="383" spans="2:15">
      <c r="B383" s="29" t="s">
        <v>12584</v>
      </c>
      <c r="C383" s="29" t="s">
        <v>161</v>
      </c>
      <c r="D383" s="29" t="s">
        <v>162</v>
      </c>
      <c r="E383" s="29" t="s">
        <v>1616</v>
      </c>
      <c r="F383" s="29" t="s">
        <v>1617</v>
      </c>
      <c r="G383" s="29" t="s">
        <v>4066</v>
      </c>
      <c r="H383" s="522">
        <v>0</v>
      </c>
      <c r="I383" s="522">
        <v>17</v>
      </c>
      <c r="J383" s="522">
        <v>26</v>
      </c>
      <c r="K383" s="522">
        <v>49</v>
      </c>
      <c r="L383" s="522" t="s">
        <v>10874</v>
      </c>
      <c r="M383" s="522" t="s">
        <v>10874</v>
      </c>
      <c r="N383" s="522">
        <v>0</v>
      </c>
      <c r="O383" s="523">
        <v>101</v>
      </c>
    </row>
    <row r="384" spans="2:15">
      <c r="B384" t="str">
        <f>C384&amp;F384</f>
        <v>1220913037743 Total</v>
      </c>
      <c r="C384" s="29" t="s">
        <v>161</v>
      </c>
      <c r="D384" s="29" t="s">
        <v>162</v>
      </c>
      <c r="E384" s="29" t="s">
        <v>1616</v>
      </c>
      <c r="F384" s="29" t="s">
        <v>10996</v>
      </c>
      <c r="G384" s="526" t="s">
        <v>3453</v>
      </c>
      <c r="H384" s="527">
        <v>0</v>
      </c>
      <c r="I384" s="527" t="s">
        <v>10874</v>
      </c>
      <c r="J384" s="527">
        <v>41</v>
      </c>
      <c r="K384" s="527">
        <v>92</v>
      </c>
      <c r="L384" s="527" t="s">
        <v>10874</v>
      </c>
      <c r="M384" s="527" t="s">
        <v>10874</v>
      </c>
      <c r="N384" s="527">
        <v>0</v>
      </c>
      <c r="O384" s="528">
        <v>178</v>
      </c>
    </row>
    <row r="385" spans="2:15">
      <c r="B385" s="29" t="s">
        <v>12587</v>
      </c>
      <c r="C385" s="29" t="s">
        <v>163</v>
      </c>
      <c r="D385" s="29" t="s">
        <v>164</v>
      </c>
      <c r="E385" s="29" t="s">
        <v>1620</v>
      </c>
      <c r="F385" s="29" t="s">
        <v>1621</v>
      </c>
      <c r="G385" s="29" t="s">
        <v>4065</v>
      </c>
      <c r="H385" s="522">
        <v>0</v>
      </c>
      <c r="I385" s="522">
        <v>54</v>
      </c>
      <c r="J385" s="522">
        <v>44</v>
      </c>
      <c r="K385" s="522">
        <v>125</v>
      </c>
      <c r="L385" s="522" t="s">
        <v>10874</v>
      </c>
      <c r="M385" s="522" t="s">
        <v>10874</v>
      </c>
      <c r="N385" s="522">
        <v>0</v>
      </c>
      <c r="O385" s="523">
        <v>245</v>
      </c>
    </row>
    <row r="386" spans="2:15">
      <c r="B386" s="29" t="s">
        <v>12588</v>
      </c>
      <c r="C386" s="29" t="s">
        <v>163</v>
      </c>
      <c r="D386" s="29" t="s">
        <v>164</v>
      </c>
      <c r="E386" s="29" t="s">
        <v>1620</v>
      </c>
      <c r="F386" s="29" t="s">
        <v>1621</v>
      </c>
      <c r="G386" s="29" t="s">
        <v>4066</v>
      </c>
      <c r="H386" s="522">
        <v>0</v>
      </c>
      <c r="I386" s="522">
        <v>59</v>
      </c>
      <c r="J386" s="522">
        <v>48</v>
      </c>
      <c r="K386" s="522">
        <v>176</v>
      </c>
      <c r="L386" s="522">
        <v>15</v>
      </c>
      <c r="M386" s="522">
        <v>12</v>
      </c>
      <c r="N386" s="522">
        <v>0</v>
      </c>
      <c r="O386" s="523">
        <v>310</v>
      </c>
    </row>
    <row r="387" spans="2:15">
      <c r="B387" t="str">
        <f>C387&amp;F387</f>
        <v>1220913521027 Total</v>
      </c>
      <c r="C387" s="29" t="s">
        <v>163</v>
      </c>
      <c r="D387" s="29" t="s">
        <v>164</v>
      </c>
      <c r="E387" s="29" t="s">
        <v>1620</v>
      </c>
      <c r="F387" s="29" t="s">
        <v>10998</v>
      </c>
      <c r="G387" s="526" t="s">
        <v>3453</v>
      </c>
      <c r="H387" s="527">
        <v>0</v>
      </c>
      <c r="I387" s="527">
        <v>113</v>
      </c>
      <c r="J387" s="527">
        <v>92</v>
      </c>
      <c r="K387" s="527">
        <v>301</v>
      </c>
      <c r="L387" s="527" t="s">
        <v>10874</v>
      </c>
      <c r="M387" s="527" t="s">
        <v>10874</v>
      </c>
      <c r="N387" s="527">
        <v>0</v>
      </c>
      <c r="O387" s="528">
        <v>555</v>
      </c>
    </row>
    <row r="388" spans="2:15">
      <c r="B388" s="29" t="s">
        <v>12589</v>
      </c>
      <c r="C388" s="29" t="s">
        <v>163</v>
      </c>
      <c r="D388" s="29" t="s">
        <v>164</v>
      </c>
      <c r="E388" s="29" t="s">
        <v>1622</v>
      </c>
      <c r="F388" s="29" t="s">
        <v>1623</v>
      </c>
      <c r="G388" s="29" t="s">
        <v>4065</v>
      </c>
      <c r="H388" s="522" t="s">
        <v>10874</v>
      </c>
      <c r="I388" s="522">
        <v>147</v>
      </c>
      <c r="J388" s="522">
        <v>97</v>
      </c>
      <c r="K388" s="522">
        <v>457</v>
      </c>
      <c r="L388" s="522">
        <v>30</v>
      </c>
      <c r="M388" s="522">
        <v>23</v>
      </c>
      <c r="N388" s="522" t="s">
        <v>10874</v>
      </c>
      <c r="O388" s="523">
        <v>762</v>
      </c>
    </row>
    <row r="389" spans="2:15">
      <c r="B389" s="29" t="s">
        <v>12590</v>
      </c>
      <c r="C389" s="29" t="s">
        <v>163</v>
      </c>
      <c r="D389" s="29" t="s">
        <v>164</v>
      </c>
      <c r="E389" s="29" t="s">
        <v>1622</v>
      </c>
      <c r="F389" s="29" t="s">
        <v>1623</v>
      </c>
      <c r="G389" s="29" t="s">
        <v>4066</v>
      </c>
      <c r="H389" s="522" t="s">
        <v>10874</v>
      </c>
      <c r="I389" s="522">
        <v>156</v>
      </c>
      <c r="J389" s="522">
        <v>88</v>
      </c>
      <c r="K389" s="522">
        <v>509</v>
      </c>
      <c r="L389" s="522">
        <v>37</v>
      </c>
      <c r="M389" s="522" t="s">
        <v>10874</v>
      </c>
      <c r="N389" s="522">
        <v>0</v>
      </c>
      <c r="O389" s="523">
        <v>819</v>
      </c>
    </row>
    <row r="390" spans="2:15">
      <c r="B390" t="str">
        <f>C390&amp;F390</f>
        <v>1220913521029 Total</v>
      </c>
      <c r="C390" s="29" t="s">
        <v>163</v>
      </c>
      <c r="D390" s="29" t="s">
        <v>164</v>
      </c>
      <c r="E390" s="29" t="s">
        <v>1622</v>
      </c>
      <c r="F390" s="29" t="s">
        <v>10999</v>
      </c>
      <c r="G390" s="526" t="s">
        <v>3453</v>
      </c>
      <c r="H390" s="527" t="s">
        <v>10874</v>
      </c>
      <c r="I390" s="527">
        <v>303</v>
      </c>
      <c r="J390" s="527">
        <v>185</v>
      </c>
      <c r="K390" s="527">
        <v>966</v>
      </c>
      <c r="L390" s="527">
        <v>67</v>
      </c>
      <c r="M390" s="527" t="s">
        <v>10874</v>
      </c>
      <c r="N390" s="527" t="s">
        <v>10874</v>
      </c>
      <c r="O390" s="528">
        <v>1581</v>
      </c>
    </row>
    <row r="391" spans="2:15">
      <c r="B391" s="29" t="s">
        <v>12585</v>
      </c>
      <c r="C391" s="29" t="s">
        <v>163</v>
      </c>
      <c r="D391" s="29" t="s">
        <v>164</v>
      </c>
      <c r="E391" s="29" t="s">
        <v>1618</v>
      </c>
      <c r="F391" s="29" t="s">
        <v>1619</v>
      </c>
      <c r="G391" s="29" t="s">
        <v>4065</v>
      </c>
      <c r="H391" s="522">
        <v>0</v>
      </c>
      <c r="I391" s="522">
        <v>29</v>
      </c>
      <c r="J391" s="522">
        <v>20</v>
      </c>
      <c r="K391" s="522">
        <v>138</v>
      </c>
      <c r="L391" s="522">
        <v>13</v>
      </c>
      <c r="M391" s="522">
        <v>0</v>
      </c>
      <c r="N391" s="522">
        <v>0</v>
      </c>
      <c r="O391" s="523">
        <v>200</v>
      </c>
    </row>
    <row r="392" spans="2:15">
      <c r="B392" s="29" t="s">
        <v>12586</v>
      </c>
      <c r="C392" s="29" t="s">
        <v>163</v>
      </c>
      <c r="D392" s="29" t="s">
        <v>164</v>
      </c>
      <c r="E392" s="29" t="s">
        <v>1618</v>
      </c>
      <c r="F392" s="29" t="s">
        <v>1619</v>
      </c>
      <c r="G392" s="29" t="s">
        <v>4066</v>
      </c>
      <c r="H392" s="522">
        <v>0</v>
      </c>
      <c r="I392" s="522">
        <v>28</v>
      </c>
      <c r="J392" s="522">
        <v>23</v>
      </c>
      <c r="K392" s="522">
        <v>159</v>
      </c>
      <c r="L392" s="522">
        <v>14</v>
      </c>
      <c r="M392" s="522" t="s">
        <v>10874</v>
      </c>
      <c r="N392" s="522" t="s">
        <v>10874</v>
      </c>
      <c r="O392" s="523">
        <v>231</v>
      </c>
    </row>
    <row r="393" spans="2:15">
      <c r="B393" t="str">
        <f>C393&amp;F393</f>
        <v>1220913525305 Total</v>
      </c>
      <c r="C393" s="29" t="s">
        <v>163</v>
      </c>
      <c r="D393" s="29" t="s">
        <v>164</v>
      </c>
      <c r="E393" s="29" t="s">
        <v>1618</v>
      </c>
      <c r="F393" s="29" t="s">
        <v>10997</v>
      </c>
      <c r="G393" s="526" t="s">
        <v>3453</v>
      </c>
      <c r="H393" s="527">
        <v>0</v>
      </c>
      <c r="I393" s="527">
        <v>57</v>
      </c>
      <c r="J393" s="527">
        <v>43</v>
      </c>
      <c r="K393" s="527">
        <v>297</v>
      </c>
      <c r="L393" s="527">
        <v>27</v>
      </c>
      <c r="M393" s="527" t="s">
        <v>10874</v>
      </c>
      <c r="N393" s="527" t="s">
        <v>10874</v>
      </c>
      <c r="O393" s="528">
        <v>431</v>
      </c>
    </row>
    <row r="394" spans="2:15">
      <c r="B394" s="29" t="s">
        <v>12593</v>
      </c>
      <c r="C394" s="29" t="s">
        <v>165</v>
      </c>
      <c r="D394" s="29" t="s">
        <v>166</v>
      </c>
      <c r="E394" s="29" t="s">
        <v>1624</v>
      </c>
      <c r="F394" s="29" t="s">
        <v>1625</v>
      </c>
      <c r="G394" s="29" t="s">
        <v>4065</v>
      </c>
      <c r="H394" s="522">
        <v>0</v>
      </c>
      <c r="I394" s="522">
        <v>0</v>
      </c>
      <c r="J394" s="522">
        <v>0</v>
      </c>
      <c r="K394" s="522" t="s">
        <v>10874</v>
      </c>
      <c r="L394" s="522" t="s">
        <v>10874</v>
      </c>
      <c r="M394" s="522">
        <v>0</v>
      </c>
      <c r="N394" s="522" t="s">
        <v>10874</v>
      </c>
      <c r="O394" s="523">
        <v>202</v>
      </c>
    </row>
    <row r="395" spans="2:15">
      <c r="B395" s="29" t="s">
        <v>12594</v>
      </c>
      <c r="C395" s="29" t="s">
        <v>165</v>
      </c>
      <c r="D395" s="29" t="s">
        <v>166</v>
      </c>
      <c r="E395" s="29" t="s">
        <v>1624</v>
      </c>
      <c r="F395" s="29" t="s">
        <v>1625</v>
      </c>
      <c r="G395" s="29" t="s">
        <v>4066</v>
      </c>
      <c r="H395" s="522">
        <v>0</v>
      </c>
      <c r="I395" s="522" t="s">
        <v>10874</v>
      </c>
      <c r="J395" s="522">
        <v>0</v>
      </c>
      <c r="K395" s="522" t="s">
        <v>10874</v>
      </c>
      <c r="L395" s="522" t="s">
        <v>10874</v>
      </c>
      <c r="M395" s="522">
        <v>0</v>
      </c>
      <c r="N395" s="522">
        <v>0</v>
      </c>
      <c r="O395" s="523">
        <v>240</v>
      </c>
    </row>
    <row r="396" spans="2:15">
      <c r="B396" t="str">
        <f>C396&amp;F396</f>
        <v>1063307032362 Total</v>
      </c>
      <c r="C396" s="29" t="s">
        <v>165</v>
      </c>
      <c r="D396" s="29" t="s">
        <v>166</v>
      </c>
      <c r="E396" s="29" t="s">
        <v>1624</v>
      </c>
      <c r="F396" s="29" t="s">
        <v>11001</v>
      </c>
      <c r="G396" s="526" t="s">
        <v>3453</v>
      </c>
      <c r="H396" s="527">
        <v>0</v>
      </c>
      <c r="I396" s="527" t="s">
        <v>10874</v>
      </c>
      <c r="J396" s="527">
        <v>0</v>
      </c>
      <c r="K396" s="527">
        <v>438</v>
      </c>
      <c r="L396" s="527" t="s">
        <v>10874</v>
      </c>
      <c r="M396" s="527">
        <v>0</v>
      </c>
      <c r="N396" s="527" t="s">
        <v>10874</v>
      </c>
      <c r="O396" s="528">
        <v>442</v>
      </c>
    </row>
    <row r="397" spans="2:15">
      <c r="B397" s="29" t="s">
        <v>12591</v>
      </c>
      <c r="C397" s="29" t="s">
        <v>165</v>
      </c>
      <c r="D397" s="29" t="s">
        <v>166</v>
      </c>
      <c r="E397" s="29" t="s">
        <v>6782</v>
      </c>
      <c r="F397" s="29" t="s">
        <v>6781</v>
      </c>
      <c r="G397" s="29" t="s">
        <v>4065</v>
      </c>
      <c r="H397" s="522">
        <v>0</v>
      </c>
      <c r="I397" s="522">
        <v>0</v>
      </c>
      <c r="J397" s="522">
        <v>0</v>
      </c>
      <c r="K397" s="522">
        <v>0</v>
      </c>
      <c r="L397" s="522">
        <v>0</v>
      </c>
      <c r="M397" s="522">
        <v>0</v>
      </c>
      <c r="N397" s="522">
        <v>0</v>
      </c>
      <c r="O397" s="523">
        <v>0</v>
      </c>
    </row>
    <row r="398" spans="2:15">
      <c r="B398" s="29" t="s">
        <v>12592</v>
      </c>
      <c r="C398" s="29" t="s">
        <v>165</v>
      </c>
      <c r="D398" s="29" t="s">
        <v>166</v>
      </c>
      <c r="E398" s="29" t="s">
        <v>6782</v>
      </c>
      <c r="F398" s="29" t="s">
        <v>6781</v>
      </c>
      <c r="G398" s="29" t="s">
        <v>4066</v>
      </c>
      <c r="H398" s="522">
        <v>0</v>
      </c>
      <c r="I398" s="522">
        <v>0</v>
      </c>
      <c r="J398" s="522">
        <v>0</v>
      </c>
      <c r="K398" s="522" t="s">
        <v>10874</v>
      </c>
      <c r="L398" s="522">
        <v>0</v>
      </c>
      <c r="M398" s="522">
        <v>0</v>
      </c>
      <c r="N398" s="522">
        <v>0</v>
      </c>
      <c r="O398" s="523" t="s">
        <v>10874</v>
      </c>
    </row>
    <row r="399" spans="2:15">
      <c r="B399" t="str">
        <f>C399&amp;F399</f>
        <v>1063307035148 Total</v>
      </c>
      <c r="C399" s="29" t="s">
        <v>165</v>
      </c>
      <c r="D399" s="29" t="s">
        <v>166</v>
      </c>
      <c r="E399" s="29" t="s">
        <v>6782</v>
      </c>
      <c r="F399" s="29" t="s">
        <v>11000</v>
      </c>
      <c r="G399" s="526" t="s">
        <v>3453</v>
      </c>
      <c r="H399" s="527" t="s">
        <v>10874</v>
      </c>
      <c r="I399" s="527" t="s">
        <v>10874</v>
      </c>
      <c r="J399" s="527" t="s">
        <v>10874</v>
      </c>
      <c r="K399" s="527" t="s">
        <v>10874</v>
      </c>
      <c r="L399" s="527" t="s">
        <v>10874</v>
      </c>
      <c r="M399" s="527" t="s">
        <v>10874</v>
      </c>
      <c r="N399" s="527" t="s">
        <v>10874</v>
      </c>
      <c r="O399" s="528" t="s">
        <v>10874</v>
      </c>
    </row>
    <row r="400" spans="2:15">
      <c r="B400" s="29" t="s">
        <v>12595</v>
      </c>
      <c r="C400" s="29" t="s">
        <v>167</v>
      </c>
      <c r="D400" s="29" t="s">
        <v>168</v>
      </c>
      <c r="E400" s="29" t="s">
        <v>1626</v>
      </c>
      <c r="F400" s="29" t="s">
        <v>1627</v>
      </c>
      <c r="G400" s="29" t="s">
        <v>4065</v>
      </c>
      <c r="H400" s="522" t="s">
        <v>10874</v>
      </c>
      <c r="I400" s="522" t="s">
        <v>10874</v>
      </c>
      <c r="J400" s="522" t="s">
        <v>10874</v>
      </c>
      <c r="K400" s="522">
        <v>343</v>
      </c>
      <c r="L400" s="522">
        <v>0</v>
      </c>
      <c r="M400" s="522">
        <v>0</v>
      </c>
      <c r="N400" s="522">
        <v>0</v>
      </c>
      <c r="O400" s="523">
        <v>352</v>
      </c>
    </row>
    <row r="401" spans="2:15">
      <c r="B401" s="29" t="s">
        <v>12596</v>
      </c>
      <c r="C401" s="29" t="s">
        <v>167</v>
      </c>
      <c r="D401" s="29" t="s">
        <v>168</v>
      </c>
      <c r="E401" s="29" t="s">
        <v>1626</v>
      </c>
      <c r="F401" s="29" t="s">
        <v>1627</v>
      </c>
      <c r="G401" s="29" t="s">
        <v>4066</v>
      </c>
      <c r="H401" s="522" t="s">
        <v>10874</v>
      </c>
      <c r="I401" s="522" t="s">
        <v>10874</v>
      </c>
      <c r="J401" s="522" t="s">
        <v>10874</v>
      </c>
      <c r="K401" s="522">
        <v>364</v>
      </c>
      <c r="L401" s="522">
        <v>0</v>
      </c>
      <c r="M401" s="522" t="s">
        <v>10874</v>
      </c>
      <c r="N401" s="522">
        <v>0</v>
      </c>
      <c r="O401" s="523">
        <v>373</v>
      </c>
    </row>
    <row r="402" spans="2:15">
      <c r="B402" t="str">
        <f>C402&amp;F402</f>
        <v>1063308036162 Total</v>
      </c>
      <c r="C402" s="29" t="s">
        <v>167</v>
      </c>
      <c r="D402" s="29" t="s">
        <v>168</v>
      </c>
      <c r="E402" s="29" t="s">
        <v>1626</v>
      </c>
      <c r="F402" s="29" t="s">
        <v>11002</v>
      </c>
      <c r="G402" s="526" t="s">
        <v>3453</v>
      </c>
      <c r="H402" s="527" t="s">
        <v>10874</v>
      </c>
      <c r="I402" s="527" t="s">
        <v>10874</v>
      </c>
      <c r="J402" s="527" t="s">
        <v>10874</v>
      </c>
      <c r="K402" s="527">
        <v>707</v>
      </c>
      <c r="L402" s="527">
        <v>0</v>
      </c>
      <c r="M402" s="527" t="s">
        <v>10874</v>
      </c>
      <c r="N402" s="527">
        <v>0</v>
      </c>
      <c r="O402" s="528">
        <v>725</v>
      </c>
    </row>
    <row r="403" spans="2:15">
      <c r="B403" s="29" t="s">
        <v>12599</v>
      </c>
      <c r="C403" s="29" t="s">
        <v>169</v>
      </c>
      <c r="D403" s="29" t="s">
        <v>170</v>
      </c>
      <c r="E403" s="29" t="s">
        <v>1630</v>
      </c>
      <c r="F403" s="29" t="s">
        <v>1631</v>
      </c>
      <c r="G403" s="29" t="s">
        <v>4065</v>
      </c>
      <c r="H403" s="522">
        <v>0</v>
      </c>
      <c r="I403" s="522">
        <v>30</v>
      </c>
      <c r="J403" s="522" t="s">
        <v>10874</v>
      </c>
      <c r="K403" s="522">
        <v>98</v>
      </c>
      <c r="L403" s="522" t="s">
        <v>10874</v>
      </c>
      <c r="M403" s="522">
        <v>0</v>
      </c>
      <c r="N403" s="522" t="s">
        <v>10874</v>
      </c>
      <c r="O403" s="523">
        <v>134</v>
      </c>
    </row>
    <row r="404" spans="2:15">
      <c r="B404" s="29" t="s">
        <v>12600</v>
      </c>
      <c r="C404" s="29" t="s">
        <v>169</v>
      </c>
      <c r="D404" s="29" t="s">
        <v>170</v>
      </c>
      <c r="E404" s="29" t="s">
        <v>1630</v>
      </c>
      <c r="F404" s="29" t="s">
        <v>1631</v>
      </c>
      <c r="G404" s="29" t="s">
        <v>4066</v>
      </c>
      <c r="H404" s="522">
        <v>0</v>
      </c>
      <c r="I404" s="522" t="s">
        <v>10874</v>
      </c>
      <c r="J404" s="522" t="s">
        <v>10874</v>
      </c>
      <c r="K404" s="522">
        <v>110</v>
      </c>
      <c r="L404" s="522" t="s">
        <v>10874</v>
      </c>
      <c r="M404" s="522">
        <v>0</v>
      </c>
      <c r="N404" s="522">
        <v>0</v>
      </c>
      <c r="O404" s="523">
        <v>128</v>
      </c>
    </row>
    <row r="405" spans="2:15">
      <c r="B405" t="str">
        <f>C405&amp;F405</f>
        <v>1012608032154 Total</v>
      </c>
      <c r="C405" s="29" t="s">
        <v>169</v>
      </c>
      <c r="D405" s="29" t="s">
        <v>170</v>
      </c>
      <c r="E405" s="29" t="s">
        <v>1630</v>
      </c>
      <c r="F405" s="29" t="s">
        <v>11004</v>
      </c>
      <c r="G405" s="526" t="s">
        <v>3453</v>
      </c>
      <c r="H405" s="527">
        <v>0</v>
      </c>
      <c r="I405" s="527" t="s">
        <v>10874</v>
      </c>
      <c r="J405" s="527" t="s">
        <v>10874</v>
      </c>
      <c r="K405" s="527">
        <v>208</v>
      </c>
      <c r="L405" s="527" t="s">
        <v>10874</v>
      </c>
      <c r="M405" s="527">
        <v>0</v>
      </c>
      <c r="N405" s="527" t="s">
        <v>10874</v>
      </c>
      <c r="O405" s="528">
        <v>262</v>
      </c>
    </row>
    <row r="406" spans="2:15">
      <c r="B406" s="29" t="s">
        <v>12597</v>
      </c>
      <c r="C406" s="29" t="s">
        <v>169</v>
      </c>
      <c r="D406" s="29" t="s">
        <v>170</v>
      </c>
      <c r="E406" s="29" t="s">
        <v>1628</v>
      </c>
      <c r="F406" s="29" t="s">
        <v>1629</v>
      </c>
      <c r="G406" s="29" t="s">
        <v>4065</v>
      </c>
      <c r="H406" s="522">
        <v>0</v>
      </c>
      <c r="I406" s="522" t="s">
        <v>10874</v>
      </c>
      <c r="J406" s="522">
        <v>0</v>
      </c>
      <c r="K406" s="522">
        <v>214</v>
      </c>
      <c r="L406" s="522" t="s">
        <v>10874</v>
      </c>
      <c r="M406" s="522" t="s">
        <v>10874</v>
      </c>
      <c r="N406" s="522" t="s">
        <v>10874</v>
      </c>
      <c r="O406" s="523">
        <v>249</v>
      </c>
    </row>
    <row r="407" spans="2:15">
      <c r="B407" s="29" t="s">
        <v>12598</v>
      </c>
      <c r="C407" s="29" t="s">
        <v>169</v>
      </c>
      <c r="D407" s="29" t="s">
        <v>170</v>
      </c>
      <c r="E407" s="29" t="s">
        <v>1628</v>
      </c>
      <c r="F407" s="29" t="s">
        <v>1629</v>
      </c>
      <c r="G407" s="29" t="s">
        <v>4066</v>
      </c>
      <c r="H407" s="522">
        <v>0</v>
      </c>
      <c r="I407" s="522" t="s">
        <v>10874</v>
      </c>
      <c r="J407" s="522">
        <v>0</v>
      </c>
      <c r="K407" s="522">
        <v>220</v>
      </c>
      <c r="L407" s="522" t="s">
        <v>10874</v>
      </c>
      <c r="M407" s="522">
        <v>0</v>
      </c>
      <c r="N407" s="522">
        <v>0</v>
      </c>
      <c r="O407" s="523">
        <v>261</v>
      </c>
    </row>
    <row r="408" spans="2:15">
      <c r="B408" t="str">
        <f>C408&amp;F408</f>
        <v>1012608034818 Total</v>
      </c>
      <c r="C408" s="29" t="s">
        <v>169</v>
      </c>
      <c r="D408" s="29" t="s">
        <v>170</v>
      </c>
      <c r="E408" s="29" t="s">
        <v>1628</v>
      </c>
      <c r="F408" s="29" t="s">
        <v>11003</v>
      </c>
      <c r="G408" s="526" t="s">
        <v>3453</v>
      </c>
      <c r="H408" s="527">
        <v>0</v>
      </c>
      <c r="I408" s="527">
        <v>72</v>
      </c>
      <c r="J408" s="527">
        <v>0</v>
      </c>
      <c r="K408" s="527">
        <v>434</v>
      </c>
      <c r="L408" s="527" t="s">
        <v>10874</v>
      </c>
      <c r="M408" s="527" t="s">
        <v>10874</v>
      </c>
      <c r="N408" s="527" t="s">
        <v>10874</v>
      </c>
      <c r="O408" s="528">
        <v>510</v>
      </c>
    </row>
    <row r="409" spans="2:15">
      <c r="B409" s="29" t="s">
        <v>12601</v>
      </c>
      <c r="C409" s="29" t="s">
        <v>172</v>
      </c>
      <c r="D409" s="29" t="s">
        <v>173</v>
      </c>
      <c r="E409" s="29" t="s">
        <v>173</v>
      </c>
      <c r="F409" s="29" t="s">
        <v>3974</v>
      </c>
      <c r="G409" s="29" t="s">
        <v>4065</v>
      </c>
      <c r="H409" s="522">
        <v>0</v>
      </c>
      <c r="I409" s="522">
        <v>55</v>
      </c>
      <c r="J409" s="522">
        <v>61</v>
      </c>
      <c r="K409" s="522">
        <v>557</v>
      </c>
      <c r="L409" s="522">
        <v>0</v>
      </c>
      <c r="M409" s="522" t="s">
        <v>10874</v>
      </c>
      <c r="N409" s="522" t="s">
        <v>10874</v>
      </c>
      <c r="O409" s="523">
        <v>688</v>
      </c>
    </row>
    <row r="410" spans="2:15">
      <c r="B410" s="29" t="s">
        <v>12602</v>
      </c>
      <c r="C410" s="29" t="s">
        <v>172</v>
      </c>
      <c r="D410" s="29" t="s">
        <v>173</v>
      </c>
      <c r="E410" s="29" t="s">
        <v>173</v>
      </c>
      <c r="F410" s="29" t="s">
        <v>3974</v>
      </c>
      <c r="G410" s="29" t="s">
        <v>4066</v>
      </c>
      <c r="H410" s="522" t="s">
        <v>10874</v>
      </c>
      <c r="I410" s="522">
        <v>41</v>
      </c>
      <c r="J410" s="522">
        <v>46</v>
      </c>
      <c r="K410" s="522">
        <v>725</v>
      </c>
      <c r="L410" s="522">
        <v>0</v>
      </c>
      <c r="M410" s="522">
        <v>11</v>
      </c>
      <c r="N410" s="522" t="s">
        <v>10874</v>
      </c>
      <c r="O410" s="523">
        <v>827</v>
      </c>
    </row>
    <row r="411" spans="2:15">
      <c r="B411" t="str">
        <f>C411&amp;F411</f>
        <v>1220914571030 Total</v>
      </c>
      <c r="C411" s="29" t="s">
        <v>172</v>
      </c>
      <c r="D411" s="29" t="s">
        <v>173</v>
      </c>
      <c r="E411" s="29" t="s">
        <v>173</v>
      </c>
      <c r="F411" s="29" t="s">
        <v>11005</v>
      </c>
      <c r="G411" s="526" t="s">
        <v>3453</v>
      </c>
      <c r="H411" s="527" t="s">
        <v>10874</v>
      </c>
      <c r="I411" s="527">
        <v>96</v>
      </c>
      <c r="J411" s="527">
        <v>107</v>
      </c>
      <c r="K411" s="527">
        <v>1282</v>
      </c>
      <c r="L411" s="527">
        <v>0</v>
      </c>
      <c r="M411" s="527" t="s">
        <v>10874</v>
      </c>
      <c r="N411" s="527" t="s">
        <v>10874</v>
      </c>
      <c r="O411" s="528">
        <v>1515</v>
      </c>
    </row>
    <row r="412" spans="2:15">
      <c r="B412" s="29" t="s">
        <v>12603</v>
      </c>
      <c r="C412" s="29" t="s">
        <v>175</v>
      </c>
      <c r="D412" s="29" t="s">
        <v>176</v>
      </c>
      <c r="E412" s="29" t="s">
        <v>1632</v>
      </c>
      <c r="F412" s="29" t="s">
        <v>1633</v>
      </c>
      <c r="G412" s="29" t="s">
        <v>4065</v>
      </c>
      <c r="H412" s="522">
        <v>0</v>
      </c>
      <c r="I412" s="522" t="s">
        <v>10874</v>
      </c>
      <c r="J412" s="522">
        <v>0</v>
      </c>
      <c r="K412" s="522">
        <v>259</v>
      </c>
      <c r="L412" s="522" t="s">
        <v>10874</v>
      </c>
      <c r="M412" s="522">
        <v>0</v>
      </c>
      <c r="N412" s="522">
        <v>0</v>
      </c>
      <c r="O412" s="523">
        <v>262</v>
      </c>
    </row>
    <row r="413" spans="2:15">
      <c r="B413" s="29" t="s">
        <v>12604</v>
      </c>
      <c r="C413" s="29" t="s">
        <v>175</v>
      </c>
      <c r="D413" s="29" t="s">
        <v>176</v>
      </c>
      <c r="E413" s="29" t="s">
        <v>1632</v>
      </c>
      <c r="F413" s="29" t="s">
        <v>1633</v>
      </c>
      <c r="G413" s="29" t="s">
        <v>4066</v>
      </c>
      <c r="H413" s="522">
        <v>0</v>
      </c>
      <c r="I413" s="522" t="s">
        <v>10874</v>
      </c>
      <c r="J413" s="522" t="s">
        <v>10874</v>
      </c>
      <c r="K413" s="522">
        <v>321</v>
      </c>
      <c r="L413" s="522" t="s">
        <v>10874</v>
      </c>
      <c r="M413" s="522">
        <v>0</v>
      </c>
      <c r="N413" s="522" t="s">
        <v>10874</v>
      </c>
      <c r="O413" s="523">
        <v>335</v>
      </c>
    </row>
    <row r="414" spans="2:15">
      <c r="B414" t="str">
        <f>C414&amp;F414</f>
        <v>1016312034195 Total</v>
      </c>
      <c r="C414" s="29" t="s">
        <v>175</v>
      </c>
      <c r="D414" s="29" t="s">
        <v>176</v>
      </c>
      <c r="E414" s="29" t="s">
        <v>1632</v>
      </c>
      <c r="F414" s="29" t="s">
        <v>11006</v>
      </c>
      <c r="G414" s="526" t="s">
        <v>3453</v>
      </c>
      <c r="H414" s="527">
        <v>0</v>
      </c>
      <c r="I414" s="527" t="s">
        <v>10874</v>
      </c>
      <c r="J414" s="527" t="s">
        <v>10874</v>
      </c>
      <c r="K414" s="527">
        <v>580</v>
      </c>
      <c r="L414" s="527" t="s">
        <v>10874</v>
      </c>
      <c r="M414" s="527">
        <v>0</v>
      </c>
      <c r="N414" s="527" t="s">
        <v>10874</v>
      </c>
      <c r="O414" s="528">
        <v>597</v>
      </c>
    </row>
    <row r="415" spans="2:15">
      <c r="B415" s="29" t="s">
        <v>12607</v>
      </c>
      <c r="C415" s="29" t="s">
        <v>177</v>
      </c>
      <c r="D415" s="29" t="s">
        <v>178</v>
      </c>
      <c r="E415" s="29" t="s">
        <v>1636</v>
      </c>
      <c r="F415" s="29" t="s">
        <v>1637</v>
      </c>
      <c r="G415" s="29" t="s">
        <v>4065</v>
      </c>
      <c r="H415" s="522" t="s">
        <v>10874</v>
      </c>
      <c r="I415" s="522" t="s">
        <v>10874</v>
      </c>
      <c r="J415" s="522" t="s">
        <v>10874</v>
      </c>
      <c r="K415" s="522">
        <v>151</v>
      </c>
      <c r="L415" s="522" t="s">
        <v>10874</v>
      </c>
      <c r="M415" s="522" t="s">
        <v>10874</v>
      </c>
      <c r="N415" s="522">
        <v>0</v>
      </c>
      <c r="O415" s="523">
        <v>160</v>
      </c>
    </row>
    <row r="416" spans="2:15">
      <c r="B416" s="29" t="s">
        <v>12608</v>
      </c>
      <c r="C416" s="29" t="s">
        <v>177</v>
      </c>
      <c r="D416" s="29" t="s">
        <v>178</v>
      </c>
      <c r="E416" s="29" t="s">
        <v>1636</v>
      </c>
      <c r="F416" s="29" t="s">
        <v>1637</v>
      </c>
      <c r="G416" s="29" t="s">
        <v>4066</v>
      </c>
      <c r="H416" s="522" t="s">
        <v>10874</v>
      </c>
      <c r="I416" s="522" t="s">
        <v>10874</v>
      </c>
      <c r="J416" s="522" t="s">
        <v>10874</v>
      </c>
      <c r="K416" s="522">
        <v>136</v>
      </c>
      <c r="L416" s="522" t="s">
        <v>10874</v>
      </c>
      <c r="M416" s="522" t="s">
        <v>10874</v>
      </c>
      <c r="N416" s="522">
        <v>0</v>
      </c>
      <c r="O416" s="523">
        <v>143</v>
      </c>
    </row>
    <row r="417" spans="2:15">
      <c r="B417" t="str">
        <f>C417&amp;F417</f>
        <v>1076507034339 Total</v>
      </c>
      <c r="C417" s="29" t="s">
        <v>177</v>
      </c>
      <c r="D417" s="29" t="s">
        <v>178</v>
      </c>
      <c r="E417" s="29" t="s">
        <v>1636</v>
      </c>
      <c r="F417" s="29" t="s">
        <v>11008</v>
      </c>
      <c r="G417" s="526" t="s">
        <v>3453</v>
      </c>
      <c r="H417" s="527" t="s">
        <v>10874</v>
      </c>
      <c r="I417" s="527" t="s">
        <v>10874</v>
      </c>
      <c r="J417" s="527" t="s">
        <v>10874</v>
      </c>
      <c r="K417" s="527">
        <v>287</v>
      </c>
      <c r="L417" s="527" t="s">
        <v>10874</v>
      </c>
      <c r="M417" s="527" t="s">
        <v>10874</v>
      </c>
      <c r="N417" s="527">
        <v>0</v>
      </c>
      <c r="O417" s="528">
        <v>303</v>
      </c>
    </row>
    <row r="418" spans="2:15">
      <c r="B418" s="29" t="s">
        <v>12605</v>
      </c>
      <c r="C418" s="29" t="s">
        <v>177</v>
      </c>
      <c r="D418" s="29" t="s">
        <v>178</v>
      </c>
      <c r="E418" s="29" t="s">
        <v>1634</v>
      </c>
      <c r="F418" s="29" t="s">
        <v>1635</v>
      </c>
      <c r="G418" s="29" t="s">
        <v>4065</v>
      </c>
      <c r="H418" s="522">
        <v>0</v>
      </c>
      <c r="I418" s="522" t="s">
        <v>10874</v>
      </c>
      <c r="J418" s="522" t="s">
        <v>10874</v>
      </c>
      <c r="K418" s="522">
        <v>277</v>
      </c>
      <c r="L418" s="522" t="s">
        <v>10874</v>
      </c>
      <c r="M418" s="522" t="s">
        <v>10874</v>
      </c>
      <c r="N418" s="522">
        <v>0</v>
      </c>
      <c r="O418" s="523">
        <v>290</v>
      </c>
    </row>
    <row r="419" spans="2:15">
      <c r="B419" s="29" t="s">
        <v>12606</v>
      </c>
      <c r="C419" s="29" t="s">
        <v>177</v>
      </c>
      <c r="D419" s="29" t="s">
        <v>178</v>
      </c>
      <c r="E419" s="29" t="s">
        <v>1634</v>
      </c>
      <c r="F419" s="29" t="s">
        <v>1635</v>
      </c>
      <c r="G419" s="29" t="s">
        <v>4066</v>
      </c>
      <c r="H419" s="522">
        <v>0</v>
      </c>
      <c r="I419" s="522" t="s">
        <v>10874</v>
      </c>
      <c r="J419" s="522" t="s">
        <v>10874</v>
      </c>
      <c r="K419" s="522">
        <v>259</v>
      </c>
      <c r="L419" s="522" t="s">
        <v>10874</v>
      </c>
      <c r="M419" s="522" t="s">
        <v>10874</v>
      </c>
      <c r="N419" s="522">
        <v>0</v>
      </c>
      <c r="O419" s="523">
        <v>273</v>
      </c>
    </row>
    <row r="420" spans="2:15">
      <c r="B420" t="str">
        <f>C420&amp;F420</f>
        <v>1076507034340 Total</v>
      </c>
      <c r="C420" s="29" t="s">
        <v>177</v>
      </c>
      <c r="D420" s="29" t="s">
        <v>178</v>
      </c>
      <c r="E420" s="29" t="s">
        <v>1634</v>
      </c>
      <c r="F420" s="29" t="s">
        <v>11007</v>
      </c>
      <c r="G420" s="526" t="s">
        <v>3453</v>
      </c>
      <c r="H420" s="527">
        <v>0</v>
      </c>
      <c r="I420" s="527">
        <v>11</v>
      </c>
      <c r="J420" s="527" t="s">
        <v>10874</v>
      </c>
      <c r="K420" s="527">
        <v>536</v>
      </c>
      <c r="L420" s="527" t="s">
        <v>10874</v>
      </c>
      <c r="M420" s="527" t="s">
        <v>10874</v>
      </c>
      <c r="N420" s="527">
        <v>0</v>
      </c>
      <c r="O420" s="528">
        <v>563</v>
      </c>
    </row>
    <row r="421" spans="2:15">
      <c r="B421" s="29" t="s">
        <v>12613</v>
      </c>
      <c r="C421" s="29" t="s">
        <v>179</v>
      </c>
      <c r="D421" s="29" t="s">
        <v>180</v>
      </c>
      <c r="E421" s="29" t="s">
        <v>1642</v>
      </c>
      <c r="F421" s="29" t="s">
        <v>1643</v>
      </c>
      <c r="G421" s="29" t="s">
        <v>4065</v>
      </c>
      <c r="H421" s="522">
        <v>0</v>
      </c>
      <c r="I421" s="522">
        <v>13</v>
      </c>
      <c r="J421" s="522">
        <v>12</v>
      </c>
      <c r="K421" s="522">
        <v>501</v>
      </c>
      <c r="L421" s="522" t="s">
        <v>10874</v>
      </c>
      <c r="M421" s="522" t="s">
        <v>10874</v>
      </c>
      <c r="N421" s="522">
        <v>0</v>
      </c>
      <c r="O421" s="523">
        <v>532</v>
      </c>
    </row>
    <row r="422" spans="2:15">
      <c r="B422" s="29" t="s">
        <v>12614</v>
      </c>
      <c r="C422" s="29" t="s">
        <v>179</v>
      </c>
      <c r="D422" s="29" t="s">
        <v>180</v>
      </c>
      <c r="E422" s="29" t="s">
        <v>1642</v>
      </c>
      <c r="F422" s="29" t="s">
        <v>1643</v>
      </c>
      <c r="G422" s="29" t="s">
        <v>4066</v>
      </c>
      <c r="H422" s="522">
        <v>0</v>
      </c>
      <c r="I422" s="522">
        <v>25</v>
      </c>
      <c r="J422" s="522" t="s">
        <v>10874</v>
      </c>
      <c r="K422" s="522">
        <v>540</v>
      </c>
      <c r="L422" s="522" t="s">
        <v>10874</v>
      </c>
      <c r="M422" s="522" t="s">
        <v>10874</v>
      </c>
      <c r="N422" s="522">
        <v>0</v>
      </c>
      <c r="O422" s="523">
        <v>580</v>
      </c>
    </row>
    <row r="423" spans="2:15">
      <c r="B423" t="str">
        <f>C423&amp;F423</f>
        <v>1041012521147 Total</v>
      </c>
      <c r="C423" s="29" t="s">
        <v>179</v>
      </c>
      <c r="D423" s="29" t="s">
        <v>180</v>
      </c>
      <c r="E423" s="29" t="s">
        <v>1642</v>
      </c>
      <c r="F423" s="29" t="s">
        <v>11011</v>
      </c>
      <c r="G423" s="526" t="s">
        <v>3453</v>
      </c>
      <c r="H423" s="527">
        <v>0</v>
      </c>
      <c r="I423" s="527">
        <v>38</v>
      </c>
      <c r="J423" s="527" t="s">
        <v>10874</v>
      </c>
      <c r="K423" s="527">
        <v>1041</v>
      </c>
      <c r="L423" s="527" t="s">
        <v>10874</v>
      </c>
      <c r="M423" s="527" t="s">
        <v>10874</v>
      </c>
      <c r="N423" s="527">
        <v>0</v>
      </c>
      <c r="O423" s="528">
        <v>1112</v>
      </c>
    </row>
    <row r="424" spans="2:15">
      <c r="B424" s="29" t="s">
        <v>12611</v>
      </c>
      <c r="C424" s="29" t="s">
        <v>179</v>
      </c>
      <c r="D424" s="29" t="s">
        <v>180</v>
      </c>
      <c r="E424" s="29" t="s">
        <v>1640</v>
      </c>
      <c r="F424" s="29" t="s">
        <v>1641</v>
      </c>
      <c r="G424" s="29" t="s">
        <v>4065</v>
      </c>
      <c r="H424" s="522">
        <v>0</v>
      </c>
      <c r="I424" s="522">
        <v>14</v>
      </c>
      <c r="J424" s="522" t="s">
        <v>10874</v>
      </c>
      <c r="K424" s="522">
        <v>502</v>
      </c>
      <c r="L424" s="522" t="s">
        <v>10874</v>
      </c>
      <c r="M424" s="522" t="s">
        <v>10874</v>
      </c>
      <c r="N424" s="522">
        <v>0</v>
      </c>
      <c r="O424" s="523">
        <v>533</v>
      </c>
    </row>
    <row r="425" spans="2:15">
      <c r="B425" s="29" t="s">
        <v>12612</v>
      </c>
      <c r="C425" s="29" t="s">
        <v>179</v>
      </c>
      <c r="D425" s="29" t="s">
        <v>180</v>
      </c>
      <c r="E425" s="29" t="s">
        <v>1640</v>
      </c>
      <c r="F425" s="29" t="s">
        <v>1641</v>
      </c>
      <c r="G425" s="29" t="s">
        <v>4066</v>
      </c>
      <c r="H425" s="522" t="s">
        <v>10874</v>
      </c>
      <c r="I425" s="522" t="s">
        <v>10874</v>
      </c>
      <c r="J425" s="522" t="s">
        <v>10874</v>
      </c>
      <c r="K425" s="522">
        <v>517</v>
      </c>
      <c r="L425" s="522" t="s">
        <v>10874</v>
      </c>
      <c r="M425" s="522" t="s">
        <v>10874</v>
      </c>
      <c r="N425" s="522">
        <v>0</v>
      </c>
      <c r="O425" s="523">
        <v>547</v>
      </c>
    </row>
    <row r="426" spans="2:15">
      <c r="B426" t="str">
        <f>C426&amp;F426</f>
        <v>1041012526119 Total</v>
      </c>
      <c r="C426" s="29" t="s">
        <v>179</v>
      </c>
      <c r="D426" s="29" t="s">
        <v>180</v>
      </c>
      <c r="E426" s="29" t="s">
        <v>1640</v>
      </c>
      <c r="F426" s="29" t="s">
        <v>11010</v>
      </c>
      <c r="G426" s="526" t="s">
        <v>3453</v>
      </c>
      <c r="H426" s="527" t="s">
        <v>10874</v>
      </c>
      <c r="I426" s="527" t="s">
        <v>10874</v>
      </c>
      <c r="J426" s="527">
        <v>14</v>
      </c>
      <c r="K426" s="527">
        <v>1019</v>
      </c>
      <c r="L426" s="527">
        <v>17</v>
      </c>
      <c r="M426" s="527" t="s">
        <v>10874</v>
      </c>
      <c r="N426" s="527">
        <v>0</v>
      </c>
      <c r="O426" s="528">
        <v>1080</v>
      </c>
    </row>
    <row r="427" spans="2:15">
      <c r="B427" s="29" t="s">
        <v>12609</v>
      </c>
      <c r="C427" s="29" t="s">
        <v>179</v>
      </c>
      <c r="D427" s="29" t="s">
        <v>180</v>
      </c>
      <c r="E427" s="29" t="s">
        <v>1638</v>
      </c>
      <c r="F427" s="29" t="s">
        <v>1639</v>
      </c>
      <c r="G427" s="29" t="s">
        <v>4065</v>
      </c>
      <c r="H427" s="522">
        <v>0</v>
      </c>
      <c r="I427" s="522">
        <v>16</v>
      </c>
      <c r="J427" s="522" t="s">
        <v>10874</v>
      </c>
      <c r="K427" s="522">
        <v>550</v>
      </c>
      <c r="L427" s="522" t="s">
        <v>10874</v>
      </c>
      <c r="M427" s="522" t="s">
        <v>10874</v>
      </c>
      <c r="N427" s="522">
        <v>0</v>
      </c>
      <c r="O427" s="523">
        <v>581</v>
      </c>
    </row>
    <row r="428" spans="2:15">
      <c r="B428" s="29" t="s">
        <v>12610</v>
      </c>
      <c r="C428" s="29" t="s">
        <v>179</v>
      </c>
      <c r="D428" s="29" t="s">
        <v>180</v>
      </c>
      <c r="E428" s="29" t="s">
        <v>1638</v>
      </c>
      <c r="F428" s="29" t="s">
        <v>1639</v>
      </c>
      <c r="G428" s="29" t="s">
        <v>4066</v>
      </c>
      <c r="H428" s="522">
        <v>0</v>
      </c>
      <c r="I428" s="522">
        <v>26</v>
      </c>
      <c r="J428" s="522">
        <v>11</v>
      </c>
      <c r="K428" s="522">
        <v>593</v>
      </c>
      <c r="L428" s="522" t="s">
        <v>10874</v>
      </c>
      <c r="M428" s="522" t="s">
        <v>10874</v>
      </c>
      <c r="N428" s="522">
        <v>0</v>
      </c>
      <c r="O428" s="523">
        <v>637</v>
      </c>
    </row>
    <row r="429" spans="2:15">
      <c r="B429" t="str">
        <f>C429&amp;F429</f>
        <v>1041012526690 Total</v>
      </c>
      <c r="C429" s="29" t="s">
        <v>179</v>
      </c>
      <c r="D429" s="29" t="s">
        <v>180</v>
      </c>
      <c r="E429" s="29" t="s">
        <v>1638</v>
      </c>
      <c r="F429" s="29" t="s">
        <v>11009</v>
      </c>
      <c r="G429" s="526" t="s">
        <v>3453</v>
      </c>
      <c r="H429" s="527">
        <v>0</v>
      </c>
      <c r="I429" s="527">
        <v>42</v>
      </c>
      <c r="J429" s="527" t="s">
        <v>10874</v>
      </c>
      <c r="K429" s="527">
        <v>1143</v>
      </c>
      <c r="L429" s="527" t="s">
        <v>10874</v>
      </c>
      <c r="M429" s="527" t="s">
        <v>10874</v>
      </c>
      <c r="N429" s="527">
        <v>0</v>
      </c>
      <c r="O429" s="528">
        <v>1218</v>
      </c>
    </row>
    <row r="430" spans="2:15">
      <c r="B430" s="29" t="s">
        <v>12615</v>
      </c>
      <c r="C430" s="29" t="s">
        <v>181</v>
      </c>
      <c r="D430" s="29" t="s">
        <v>182</v>
      </c>
      <c r="E430" s="29" t="s">
        <v>182</v>
      </c>
      <c r="F430" s="29" t="s">
        <v>3975</v>
      </c>
      <c r="G430" s="29" t="s">
        <v>4065</v>
      </c>
      <c r="H430" s="522">
        <v>0</v>
      </c>
      <c r="I430" s="522" t="s">
        <v>10874</v>
      </c>
      <c r="J430" s="522" t="s">
        <v>10874</v>
      </c>
      <c r="K430" s="522">
        <v>309</v>
      </c>
      <c r="L430" s="522" t="s">
        <v>10874</v>
      </c>
      <c r="M430" s="522">
        <v>0</v>
      </c>
      <c r="N430" s="522">
        <v>0</v>
      </c>
      <c r="O430" s="523">
        <v>326</v>
      </c>
    </row>
    <row r="431" spans="2:15">
      <c r="B431" s="29" t="s">
        <v>12616</v>
      </c>
      <c r="C431" s="29" t="s">
        <v>181</v>
      </c>
      <c r="D431" s="29" t="s">
        <v>182</v>
      </c>
      <c r="E431" s="29" t="s">
        <v>182</v>
      </c>
      <c r="F431" s="29" t="s">
        <v>3975</v>
      </c>
      <c r="G431" s="29" t="s">
        <v>4066</v>
      </c>
      <c r="H431" s="522">
        <v>0</v>
      </c>
      <c r="I431" s="522">
        <v>11</v>
      </c>
      <c r="J431" s="522" t="s">
        <v>10874</v>
      </c>
      <c r="K431" s="522">
        <v>471</v>
      </c>
      <c r="L431" s="522" t="s">
        <v>10874</v>
      </c>
      <c r="M431" s="522" t="s">
        <v>10874</v>
      </c>
      <c r="N431" s="522">
        <v>0</v>
      </c>
      <c r="O431" s="523">
        <v>491</v>
      </c>
    </row>
    <row r="432" spans="2:15">
      <c r="B432" t="str">
        <f>C432&amp;F432</f>
        <v>1041013076999 Total</v>
      </c>
      <c r="C432" s="29" t="s">
        <v>181</v>
      </c>
      <c r="D432" s="29" t="s">
        <v>182</v>
      </c>
      <c r="E432" s="29" t="s">
        <v>182</v>
      </c>
      <c r="F432" s="29" t="s">
        <v>11012</v>
      </c>
      <c r="G432" s="526" t="s">
        <v>3453</v>
      </c>
      <c r="H432" s="527">
        <v>0</v>
      </c>
      <c r="I432" s="527" t="s">
        <v>10874</v>
      </c>
      <c r="J432" s="527" t="s">
        <v>10874</v>
      </c>
      <c r="K432" s="527">
        <v>780</v>
      </c>
      <c r="L432" s="527" t="s">
        <v>10874</v>
      </c>
      <c r="M432" s="527" t="s">
        <v>10874</v>
      </c>
      <c r="N432" s="527">
        <v>0</v>
      </c>
      <c r="O432" s="528">
        <v>817</v>
      </c>
    </row>
    <row r="433" spans="2:15">
      <c r="B433" s="29" t="s">
        <v>12619</v>
      </c>
      <c r="C433" s="29" t="s">
        <v>183</v>
      </c>
      <c r="D433" s="29" t="s">
        <v>184</v>
      </c>
      <c r="E433" s="29" t="s">
        <v>1646</v>
      </c>
      <c r="F433" s="29" t="s">
        <v>1647</v>
      </c>
      <c r="G433" s="29" t="s">
        <v>4065</v>
      </c>
      <c r="H433" s="522" t="s">
        <v>10874</v>
      </c>
      <c r="I433" s="522" t="s">
        <v>10874</v>
      </c>
      <c r="J433" s="522" t="s">
        <v>10874</v>
      </c>
      <c r="K433" s="522">
        <v>139</v>
      </c>
      <c r="L433" s="522" t="s">
        <v>10874</v>
      </c>
      <c r="M433" s="522">
        <v>0</v>
      </c>
      <c r="N433" s="522">
        <v>0</v>
      </c>
      <c r="O433" s="523">
        <v>153</v>
      </c>
    </row>
    <row r="434" spans="2:15">
      <c r="B434" s="29" t="s">
        <v>12620</v>
      </c>
      <c r="C434" s="29" t="s">
        <v>183</v>
      </c>
      <c r="D434" s="29" t="s">
        <v>184</v>
      </c>
      <c r="E434" s="29" t="s">
        <v>1646</v>
      </c>
      <c r="F434" s="29" t="s">
        <v>1647</v>
      </c>
      <c r="G434" s="29" t="s">
        <v>4066</v>
      </c>
      <c r="H434" s="522">
        <v>0</v>
      </c>
      <c r="I434" s="522" t="s">
        <v>10874</v>
      </c>
      <c r="J434" s="522">
        <v>0</v>
      </c>
      <c r="K434" s="522" t="s">
        <v>10874</v>
      </c>
      <c r="L434" s="522">
        <v>0</v>
      </c>
      <c r="M434" s="522">
        <v>0</v>
      </c>
      <c r="N434" s="522">
        <v>0</v>
      </c>
      <c r="O434" s="523">
        <v>158</v>
      </c>
    </row>
    <row r="435" spans="2:15">
      <c r="B435" t="str">
        <f>C435&amp;F435</f>
        <v>1016315034203 Total</v>
      </c>
      <c r="C435" s="29" t="s">
        <v>183</v>
      </c>
      <c r="D435" s="29" t="s">
        <v>184</v>
      </c>
      <c r="E435" s="29" t="s">
        <v>1646</v>
      </c>
      <c r="F435" s="29" t="s">
        <v>11014</v>
      </c>
      <c r="G435" s="526" t="s">
        <v>3453</v>
      </c>
      <c r="H435" s="527" t="s">
        <v>10874</v>
      </c>
      <c r="I435" s="527">
        <v>17</v>
      </c>
      <c r="J435" s="527" t="s">
        <v>10874</v>
      </c>
      <c r="K435" s="527" t="s">
        <v>10874</v>
      </c>
      <c r="L435" s="527" t="s">
        <v>10874</v>
      </c>
      <c r="M435" s="527">
        <v>0</v>
      </c>
      <c r="N435" s="527">
        <v>0</v>
      </c>
      <c r="O435" s="528">
        <v>311</v>
      </c>
    </row>
    <row r="436" spans="2:15">
      <c r="B436" s="29" t="s">
        <v>12617</v>
      </c>
      <c r="C436" s="29" t="s">
        <v>183</v>
      </c>
      <c r="D436" s="29" t="s">
        <v>184</v>
      </c>
      <c r="E436" s="29" t="s">
        <v>1644</v>
      </c>
      <c r="F436" s="29" t="s">
        <v>1645</v>
      </c>
      <c r="G436" s="29" t="s">
        <v>4065</v>
      </c>
      <c r="H436" s="522">
        <v>0</v>
      </c>
      <c r="I436" s="522" t="s">
        <v>10874</v>
      </c>
      <c r="J436" s="522">
        <v>0</v>
      </c>
      <c r="K436" s="522" t="s">
        <v>10874</v>
      </c>
      <c r="L436" s="522">
        <v>0</v>
      </c>
      <c r="M436" s="522">
        <v>0</v>
      </c>
      <c r="N436" s="522">
        <v>0</v>
      </c>
      <c r="O436" s="523">
        <v>58</v>
      </c>
    </row>
    <row r="437" spans="2:15">
      <c r="B437" s="29" t="s">
        <v>12618</v>
      </c>
      <c r="C437" s="29" t="s">
        <v>183</v>
      </c>
      <c r="D437" s="29" t="s">
        <v>184</v>
      </c>
      <c r="E437" s="29" t="s">
        <v>1644</v>
      </c>
      <c r="F437" s="29" t="s">
        <v>1645</v>
      </c>
      <c r="G437" s="29" t="s">
        <v>4066</v>
      </c>
      <c r="H437" s="522" t="s">
        <v>10874</v>
      </c>
      <c r="I437" s="522" t="s">
        <v>10874</v>
      </c>
      <c r="J437" s="522" t="s">
        <v>10874</v>
      </c>
      <c r="K437" s="522">
        <v>70</v>
      </c>
      <c r="L437" s="522">
        <v>0</v>
      </c>
      <c r="M437" s="522">
        <v>0</v>
      </c>
      <c r="N437" s="522">
        <v>0</v>
      </c>
      <c r="O437" s="523">
        <v>78</v>
      </c>
    </row>
    <row r="438" spans="2:15">
      <c r="B438" t="str">
        <f>C438&amp;F438</f>
        <v>1016315036939 Total</v>
      </c>
      <c r="C438" s="29" t="s">
        <v>183</v>
      </c>
      <c r="D438" s="29" t="s">
        <v>184</v>
      </c>
      <c r="E438" s="29" t="s">
        <v>1644</v>
      </c>
      <c r="F438" s="29" t="s">
        <v>11013</v>
      </c>
      <c r="G438" s="526" t="s">
        <v>3453</v>
      </c>
      <c r="H438" s="527" t="s">
        <v>10874</v>
      </c>
      <c r="I438" s="527" t="s">
        <v>10874</v>
      </c>
      <c r="J438" s="527" t="s">
        <v>10874</v>
      </c>
      <c r="K438" s="527" t="s">
        <v>10874</v>
      </c>
      <c r="L438" s="527">
        <v>0</v>
      </c>
      <c r="M438" s="527">
        <v>0</v>
      </c>
      <c r="N438" s="527">
        <v>0</v>
      </c>
      <c r="O438" s="528">
        <v>136</v>
      </c>
    </row>
    <row r="439" spans="2:15">
      <c r="B439" s="29" t="s">
        <v>12621</v>
      </c>
      <c r="C439" s="29" t="s">
        <v>185</v>
      </c>
      <c r="D439" s="29" t="s">
        <v>186</v>
      </c>
      <c r="E439" s="29" t="s">
        <v>1648</v>
      </c>
      <c r="F439" s="29" t="s">
        <v>1649</v>
      </c>
      <c r="G439" s="29" t="s">
        <v>4065</v>
      </c>
      <c r="H439" s="522">
        <v>0</v>
      </c>
      <c r="I439" s="522" t="s">
        <v>10874</v>
      </c>
      <c r="J439" s="522">
        <v>0</v>
      </c>
      <c r="K439" s="522" t="s">
        <v>10874</v>
      </c>
      <c r="L439" s="522">
        <v>0</v>
      </c>
      <c r="M439" s="522">
        <v>0</v>
      </c>
      <c r="N439" s="522">
        <v>0</v>
      </c>
      <c r="O439" s="523">
        <v>113</v>
      </c>
    </row>
    <row r="440" spans="2:15">
      <c r="B440" s="29" t="s">
        <v>12622</v>
      </c>
      <c r="C440" s="29" t="s">
        <v>185</v>
      </c>
      <c r="D440" s="29" t="s">
        <v>186</v>
      </c>
      <c r="E440" s="29" t="s">
        <v>1648</v>
      </c>
      <c r="F440" s="29" t="s">
        <v>1649</v>
      </c>
      <c r="G440" s="29" t="s">
        <v>4066</v>
      </c>
      <c r="H440" s="522">
        <v>0</v>
      </c>
      <c r="I440" s="522">
        <v>0</v>
      </c>
      <c r="J440" s="522">
        <v>0</v>
      </c>
      <c r="K440" s="522" t="s">
        <v>10874</v>
      </c>
      <c r="L440" s="522" t="s">
        <v>10874</v>
      </c>
      <c r="M440" s="522">
        <v>0</v>
      </c>
      <c r="N440" s="522">
        <v>0</v>
      </c>
      <c r="O440" s="523">
        <v>117</v>
      </c>
    </row>
    <row r="441" spans="2:15">
      <c r="B441" t="str">
        <f>C441&amp;F441</f>
        <v>1081112031199 Total</v>
      </c>
      <c r="C441" s="29" t="s">
        <v>185</v>
      </c>
      <c r="D441" s="29" t="s">
        <v>186</v>
      </c>
      <c r="E441" s="29" t="s">
        <v>1648</v>
      </c>
      <c r="F441" s="29" t="s">
        <v>11015</v>
      </c>
      <c r="G441" s="526" t="s">
        <v>3453</v>
      </c>
      <c r="H441" s="527">
        <v>0</v>
      </c>
      <c r="I441" s="527" t="s">
        <v>10874</v>
      </c>
      <c r="J441" s="527">
        <v>0</v>
      </c>
      <c r="K441" s="527" t="s">
        <v>10874</v>
      </c>
      <c r="L441" s="527" t="s">
        <v>10874</v>
      </c>
      <c r="M441" s="527">
        <v>0</v>
      </c>
      <c r="N441" s="527">
        <v>0</v>
      </c>
      <c r="O441" s="528">
        <v>230</v>
      </c>
    </row>
    <row r="442" spans="2:15">
      <c r="B442" s="29" t="s">
        <v>12623</v>
      </c>
      <c r="C442" s="29" t="s">
        <v>185</v>
      </c>
      <c r="D442" s="29" t="s">
        <v>186</v>
      </c>
      <c r="E442" s="29" t="s">
        <v>1650</v>
      </c>
      <c r="F442" s="29" t="s">
        <v>1651</v>
      </c>
      <c r="G442" s="29" t="s">
        <v>4065</v>
      </c>
      <c r="H442" s="522">
        <v>0</v>
      </c>
      <c r="I442" s="522" t="s">
        <v>10874</v>
      </c>
      <c r="J442" s="522" t="s">
        <v>10874</v>
      </c>
      <c r="K442" s="522" t="s">
        <v>10874</v>
      </c>
      <c r="L442" s="522">
        <v>0</v>
      </c>
      <c r="M442" s="522">
        <v>0</v>
      </c>
      <c r="N442" s="522">
        <v>0</v>
      </c>
      <c r="O442" s="523">
        <v>212</v>
      </c>
    </row>
    <row r="443" spans="2:15">
      <c r="B443" s="29" t="s">
        <v>12624</v>
      </c>
      <c r="C443" s="29" t="s">
        <v>185</v>
      </c>
      <c r="D443" s="29" t="s">
        <v>186</v>
      </c>
      <c r="E443" s="29" t="s">
        <v>1650</v>
      </c>
      <c r="F443" s="29" t="s">
        <v>1651</v>
      </c>
      <c r="G443" s="29" t="s">
        <v>4066</v>
      </c>
      <c r="H443" s="522">
        <v>0</v>
      </c>
      <c r="I443" s="522">
        <v>0</v>
      </c>
      <c r="J443" s="522">
        <v>0</v>
      </c>
      <c r="K443" s="522" t="s">
        <v>10874</v>
      </c>
      <c r="L443" s="522" t="s">
        <v>10874</v>
      </c>
      <c r="M443" s="522">
        <v>0</v>
      </c>
      <c r="N443" s="522">
        <v>0</v>
      </c>
      <c r="O443" s="523">
        <v>241</v>
      </c>
    </row>
    <row r="444" spans="2:15">
      <c r="B444" t="str">
        <f>C444&amp;F444</f>
        <v>1081112035212 Total</v>
      </c>
      <c r="C444" s="29" t="s">
        <v>185</v>
      </c>
      <c r="D444" s="29" t="s">
        <v>186</v>
      </c>
      <c r="E444" s="29" t="s">
        <v>1650</v>
      </c>
      <c r="F444" s="29" t="s">
        <v>11016</v>
      </c>
      <c r="G444" s="526" t="s">
        <v>3453</v>
      </c>
      <c r="H444" s="527">
        <v>0</v>
      </c>
      <c r="I444" s="527" t="s">
        <v>10874</v>
      </c>
      <c r="J444" s="527" t="s">
        <v>10874</v>
      </c>
      <c r="K444" s="527">
        <v>449</v>
      </c>
      <c r="L444" s="527" t="s">
        <v>10874</v>
      </c>
      <c r="M444" s="527">
        <v>0</v>
      </c>
      <c r="N444" s="527">
        <v>0</v>
      </c>
      <c r="O444" s="528">
        <v>453</v>
      </c>
    </row>
    <row r="445" spans="2:15">
      <c r="B445" s="29" t="s">
        <v>12625</v>
      </c>
      <c r="C445" s="29" t="s">
        <v>187</v>
      </c>
      <c r="D445" s="29" t="s">
        <v>188</v>
      </c>
      <c r="E445" s="29" t="s">
        <v>1652</v>
      </c>
      <c r="F445" s="29" t="s">
        <v>1653</v>
      </c>
      <c r="G445" s="29" t="s">
        <v>4065</v>
      </c>
      <c r="H445" s="522">
        <v>0</v>
      </c>
      <c r="I445" s="522" t="s">
        <v>10874</v>
      </c>
      <c r="J445" s="522">
        <v>0</v>
      </c>
      <c r="K445" s="522" t="s">
        <v>10874</v>
      </c>
      <c r="L445" s="522">
        <v>0</v>
      </c>
      <c r="M445" s="522">
        <v>0</v>
      </c>
      <c r="N445" s="522">
        <v>0</v>
      </c>
      <c r="O445" s="523">
        <v>150</v>
      </c>
    </row>
    <row r="446" spans="2:15">
      <c r="B446" s="29" t="s">
        <v>12626</v>
      </c>
      <c r="C446" s="29" t="s">
        <v>187</v>
      </c>
      <c r="D446" s="29" t="s">
        <v>188</v>
      </c>
      <c r="E446" s="29" t="s">
        <v>1652</v>
      </c>
      <c r="F446" s="29" t="s">
        <v>1653</v>
      </c>
      <c r="G446" s="29" t="s">
        <v>4066</v>
      </c>
      <c r="H446" s="522">
        <v>0</v>
      </c>
      <c r="I446" s="522" t="s">
        <v>10874</v>
      </c>
      <c r="J446" s="522" t="s">
        <v>10874</v>
      </c>
      <c r="K446" s="522">
        <v>142</v>
      </c>
      <c r="L446" s="522">
        <v>0</v>
      </c>
      <c r="M446" s="522" t="s">
        <v>10874</v>
      </c>
      <c r="N446" s="522">
        <v>0</v>
      </c>
      <c r="O446" s="523">
        <v>149</v>
      </c>
    </row>
    <row r="447" spans="2:15">
      <c r="B447" t="str">
        <f>C447&amp;F447</f>
        <v>1091227031299 Total</v>
      </c>
      <c r="C447" s="29" t="s">
        <v>187</v>
      </c>
      <c r="D447" s="29" t="s">
        <v>188</v>
      </c>
      <c r="E447" s="29" t="s">
        <v>1652</v>
      </c>
      <c r="F447" s="29" t="s">
        <v>11017</v>
      </c>
      <c r="G447" s="526" t="s">
        <v>3453</v>
      </c>
      <c r="H447" s="527">
        <v>0</v>
      </c>
      <c r="I447" s="527" t="s">
        <v>10874</v>
      </c>
      <c r="J447" s="527" t="s">
        <v>10874</v>
      </c>
      <c r="K447" s="527" t="s">
        <v>10874</v>
      </c>
      <c r="L447" s="527">
        <v>0</v>
      </c>
      <c r="M447" s="527" t="s">
        <v>10874</v>
      </c>
      <c r="N447" s="527">
        <v>0</v>
      </c>
      <c r="O447" s="528">
        <v>299</v>
      </c>
    </row>
    <row r="448" spans="2:15">
      <c r="B448" s="29" t="s">
        <v>12629</v>
      </c>
      <c r="C448" s="29" t="s">
        <v>189</v>
      </c>
      <c r="D448" s="29" t="s">
        <v>190</v>
      </c>
      <c r="E448" s="29" t="s">
        <v>1656</v>
      </c>
      <c r="F448" s="29" t="s">
        <v>1657</v>
      </c>
      <c r="G448" s="29" t="s">
        <v>4065</v>
      </c>
      <c r="H448" s="522">
        <v>0</v>
      </c>
      <c r="I448" s="522" t="s">
        <v>10874</v>
      </c>
      <c r="J448" s="522" t="s">
        <v>10874</v>
      </c>
      <c r="K448" s="522">
        <v>163</v>
      </c>
      <c r="L448" s="522" t="s">
        <v>10874</v>
      </c>
      <c r="M448" s="522">
        <v>11</v>
      </c>
      <c r="N448" s="522">
        <v>0</v>
      </c>
      <c r="O448" s="523">
        <v>184</v>
      </c>
    </row>
    <row r="449" spans="2:15">
      <c r="B449" s="29" t="s">
        <v>12630</v>
      </c>
      <c r="C449" s="29" t="s">
        <v>189</v>
      </c>
      <c r="D449" s="29" t="s">
        <v>190</v>
      </c>
      <c r="E449" s="29" t="s">
        <v>1656</v>
      </c>
      <c r="F449" s="29" t="s">
        <v>1657</v>
      </c>
      <c r="G449" s="29" t="s">
        <v>4066</v>
      </c>
      <c r="H449" s="522">
        <v>0</v>
      </c>
      <c r="I449" s="522" t="s">
        <v>10874</v>
      </c>
      <c r="J449" s="522" t="s">
        <v>10874</v>
      </c>
      <c r="K449" s="522">
        <v>185</v>
      </c>
      <c r="L449" s="522" t="s">
        <v>10874</v>
      </c>
      <c r="M449" s="522" t="s">
        <v>10874</v>
      </c>
      <c r="N449" s="522" t="s">
        <v>10874</v>
      </c>
      <c r="O449" s="523">
        <v>218</v>
      </c>
    </row>
    <row r="450" spans="2:15">
      <c r="B450" t="str">
        <f>C450&amp;F450</f>
        <v>1152110031682 Total</v>
      </c>
      <c r="C450" s="29" t="s">
        <v>189</v>
      </c>
      <c r="D450" s="29" t="s">
        <v>190</v>
      </c>
      <c r="E450" s="29" t="s">
        <v>1656</v>
      </c>
      <c r="F450" s="29" t="s">
        <v>11019</v>
      </c>
      <c r="G450" s="526" t="s">
        <v>3453</v>
      </c>
      <c r="H450" s="527">
        <v>0</v>
      </c>
      <c r="I450" s="527" t="s">
        <v>10874</v>
      </c>
      <c r="J450" s="527">
        <v>15</v>
      </c>
      <c r="K450" s="527">
        <v>348</v>
      </c>
      <c r="L450" s="527" t="s">
        <v>10874</v>
      </c>
      <c r="M450" s="527" t="s">
        <v>10874</v>
      </c>
      <c r="N450" s="527" t="s">
        <v>10874</v>
      </c>
      <c r="O450" s="528">
        <v>402</v>
      </c>
    </row>
    <row r="451" spans="2:15">
      <c r="B451" s="29" t="s">
        <v>12627</v>
      </c>
      <c r="C451" s="29" t="s">
        <v>189</v>
      </c>
      <c r="D451" s="29" t="s">
        <v>190</v>
      </c>
      <c r="E451" s="29" t="s">
        <v>1654</v>
      </c>
      <c r="F451" s="29" t="s">
        <v>1655</v>
      </c>
      <c r="G451" s="29" t="s">
        <v>4065</v>
      </c>
      <c r="H451" s="522">
        <v>0</v>
      </c>
      <c r="I451" s="522" t="s">
        <v>10874</v>
      </c>
      <c r="J451" s="522" t="s">
        <v>10874</v>
      </c>
      <c r="K451" s="522">
        <v>64</v>
      </c>
      <c r="L451" s="522" t="s">
        <v>10874</v>
      </c>
      <c r="M451" s="522" t="s">
        <v>10874</v>
      </c>
      <c r="N451" s="522">
        <v>0</v>
      </c>
      <c r="O451" s="523">
        <v>82</v>
      </c>
    </row>
    <row r="452" spans="2:15">
      <c r="B452" s="29" t="s">
        <v>12628</v>
      </c>
      <c r="C452" s="29" t="s">
        <v>189</v>
      </c>
      <c r="D452" s="29" t="s">
        <v>190</v>
      </c>
      <c r="E452" s="29" t="s">
        <v>1654</v>
      </c>
      <c r="F452" s="29" t="s">
        <v>1655</v>
      </c>
      <c r="G452" s="29" t="s">
        <v>4066</v>
      </c>
      <c r="H452" s="522">
        <v>0</v>
      </c>
      <c r="I452" s="522" t="s">
        <v>10874</v>
      </c>
      <c r="J452" s="522" t="s">
        <v>10874</v>
      </c>
      <c r="K452" s="522">
        <v>90</v>
      </c>
      <c r="L452" s="522" t="s">
        <v>10874</v>
      </c>
      <c r="M452" s="522" t="s">
        <v>10874</v>
      </c>
      <c r="N452" s="522">
        <v>0</v>
      </c>
      <c r="O452" s="523">
        <v>104</v>
      </c>
    </row>
    <row r="453" spans="2:15">
      <c r="B453" t="str">
        <f>C453&amp;F453</f>
        <v>1152110037509 Total</v>
      </c>
      <c r="C453" s="29" t="s">
        <v>189</v>
      </c>
      <c r="D453" s="29" t="s">
        <v>190</v>
      </c>
      <c r="E453" s="29" t="s">
        <v>1654</v>
      </c>
      <c r="F453" s="29" t="s">
        <v>11018</v>
      </c>
      <c r="G453" s="526" t="s">
        <v>3453</v>
      </c>
      <c r="H453" s="527">
        <v>0</v>
      </c>
      <c r="I453" s="527">
        <v>11</v>
      </c>
      <c r="J453" s="527" t="s">
        <v>10874</v>
      </c>
      <c r="K453" s="527">
        <v>154</v>
      </c>
      <c r="L453" s="527" t="s">
        <v>10874</v>
      </c>
      <c r="M453" s="527" t="s">
        <v>10874</v>
      </c>
      <c r="N453" s="527">
        <v>0</v>
      </c>
      <c r="O453" s="528">
        <v>186</v>
      </c>
    </row>
    <row r="454" spans="2:15">
      <c r="B454" s="29" t="s">
        <v>12631</v>
      </c>
      <c r="C454" s="29" t="s">
        <v>191</v>
      </c>
      <c r="D454" s="29" t="s">
        <v>192</v>
      </c>
      <c r="E454" s="29" t="s">
        <v>1658</v>
      </c>
      <c r="F454" s="29" t="s">
        <v>1659</v>
      </c>
      <c r="G454" s="29" t="s">
        <v>4065</v>
      </c>
      <c r="H454" s="522">
        <v>0</v>
      </c>
      <c r="I454" s="522">
        <v>40</v>
      </c>
      <c r="J454" s="522" t="s">
        <v>10874</v>
      </c>
      <c r="K454" s="522">
        <v>689</v>
      </c>
      <c r="L454" s="522" t="s">
        <v>10874</v>
      </c>
      <c r="M454" s="522" t="s">
        <v>10874</v>
      </c>
      <c r="N454" s="522">
        <v>0</v>
      </c>
      <c r="O454" s="523">
        <v>755</v>
      </c>
    </row>
    <row r="455" spans="2:15">
      <c r="B455" s="29" t="s">
        <v>12632</v>
      </c>
      <c r="C455" s="29" t="s">
        <v>191</v>
      </c>
      <c r="D455" s="29" t="s">
        <v>192</v>
      </c>
      <c r="E455" s="29" t="s">
        <v>1658</v>
      </c>
      <c r="F455" s="29" t="s">
        <v>1659</v>
      </c>
      <c r="G455" s="29" t="s">
        <v>4066</v>
      </c>
      <c r="H455" s="522">
        <v>0</v>
      </c>
      <c r="I455" s="522">
        <v>39</v>
      </c>
      <c r="J455" s="522">
        <v>14</v>
      </c>
      <c r="K455" s="522">
        <v>747</v>
      </c>
      <c r="L455" s="522" t="s">
        <v>10874</v>
      </c>
      <c r="M455" s="522" t="s">
        <v>10874</v>
      </c>
      <c r="N455" s="522" t="s">
        <v>10874</v>
      </c>
      <c r="O455" s="523">
        <v>816</v>
      </c>
    </row>
    <row r="456" spans="2:15">
      <c r="B456" t="str">
        <f>C456&amp;F456</f>
        <v>1016317034217 Total</v>
      </c>
      <c r="C456" s="29" t="s">
        <v>191</v>
      </c>
      <c r="D456" s="29" t="s">
        <v>192</v>
      </c>
      <c r="E456" s="29" t="s">
        <v>1658</v>
      </c>
      <c r="F456" s="29" t="s">
        <v>11020</v>
      </c>
      <c r="G456" s="526" t="s">
        <v>3453</v>
      </c>
      <c r="H456" s="527">
        <v>0</v>
      </c>
      <c r="I456" s="527">
        <v>79</v>
      </c>
      <c r="J456" s="527" t="s">
        <v>10874</v>
      </c>
      <c r="K456" s="527">
        <v>1436</v>
      </c>
      <c r="L456" s="527">
        <v>19</v>
      </c>
      <c r="M456" s="527" t="s">
        <v>10874</v>
      </c>
      <c r="N456" s="527" t="s">
        <v>10874</v>
      </c>
      <c r="O456" s="528">
        <v>1571</v>
      </c>
    </row>
    <row r="457" spans="2:15">
      <c r="B457" s="29" t="s">
        <v>12633</v>
      </c>
      <c r="C457" s="29" t="s">
        <v>191</v>
      </c>
      <c r="D457" s="29" t="s">
        <v>192</v>
      </c>
      <c r="E457" s="29" t="s">
        <v>1660</v>
      </c>
      <c r="F457" s="29" t="s">
        <v>1661</v>
      </c>
      <c r="G457" s="29" t="s">
        <v>4065</v>
      </c>
      <c r="H457" s="522">
        <v>0</v>
      </c>
      <c r="I457" s="522" t="s">
        <v>10874</v>
      </c>
      <c r="J457" s="522" t="s">
        <v>10874</v>
      </c>
      <c r="K457" s="522">
        <v>344</v>
      </c>
      <c r="L457" s="522">
        <v>11</v>
      </c>
      <c r="M457" s="522" t="s">
        <v>10874</v>
      </c>
      <c r="N457" s="522">
        <v>0</v>
      </c>
      <c r="O457" s="523">
        <v>373</v>
      </c>
    </row>
    <row r="458" spans="2:15">
      <c r="B458" s="29" t="s">
        <v>12634</v>
      </c>
      <c r="C458" s="29" t="s">
        <v>191</v>
      </c>
      <c r="D458" s="29" t="s">
        <v>192</v>
      </c>
      <c r="E458" s="29" t="s">
        <v>1660</v>
      </c>
      <c r="F458" s="29" t="s">
        <v>1661</v>
      </c>
      <c r="G458" s="29" t="s">
        <v>4066</v>
      </c>
      <c r="H458" s="522">
        <v>0</v>
      </c>
      <c r="I458" s="522">
        <v>11</v>
      </c>
      <c r="J458" s="522" t="s">
        <v>10874</v>
      </c>
      <c r="K458" s="522">
        <v>353</v>
      </c>
      <c r="L458" s="522">
        <v>14</v>
      </c>
      <c r="M458" s="522" t="s">
        <v>10874</v>
      </c>
      <c r="N458" s="522">
        <v>0</v>
      </c>
      <c r="O458" s="523">
        <v>386</v>
      </c>
    </row>
    <row r="459" spans="2:15">
      <c r="B459" t="str">
        <f>C459&amp;F459</f>
        <v>1016317037217 Total</v>
      </c>
      <c r="C459" s="29" t="s">
        <v>191</v>
      </c>
      <c r="D459" s="29" t="s">
        <v>192</v>
      </c>
      <c r="E459" s="29" t="s">
        <v>1660</v>
      </c>
      <c r="F459" s="29" t="s">
        <v>11021</v>
      </c>
      <c r="G459" s="526" t="s">
        <v>3453</v>
      </c>
      <c r="H459" s="527">
        <v>0</v>
      </c>
      <c r="I459" s="527" t="s">
        <v>10874</v>
      </c>
      <c r="J459" s="527" t="s">
        <v>10874</v>
      </c>
      <c r="K459" s="527">
        <v>697</v>
      </c>
      <c r="L459" s="527">
        <v>25</v>
      </c>
      <c r="M459" s="527" t="s">
        <v>10874</v>
      </c>
      <c r="N459" s="527">
        <v>0</v>
      </c>
      <c r="O459" s="528">
        <v>759</v>
      </c>
    </row>
    <row r="460" spans="2:15">
      <c r="B460" s="29" t="s">
        <v>12635</v>
      </c>
      <c r="C460" s="29" t="s">
        <v>191</v>
      </c>
      <c r="D460" s="29" t="s">
        <v>192</v>
      </c>
      <c r="E460" s="29" t="s">
        <v>5525</v>
      </c>
      <c r="F460" s="29" t="s">
        <v>5524</v>
      </c>
      <c r="G460" s="29" t="s">
        <v>4065</v>
      </c>
      <c r="H460" s="522">
        <v>0</v>
      </c>
      <c r="I460" s="522">
        <v>0</v>
      </c>
      <c r="J460" s="522">
        <v>0</v>
      </c>
      <c r="K460" s="522" t="s">
        <v>10874</v>
      </c>
      <c r="L460" s="522">
        <v>0</v>
      </c>
      <c r="M460" s="522">
        <v>0</v>
      </c>
      <c r="N460" s="522">
        <v>0</v>
      </c>
      <c r="O460" s="523" t="s">
        <v>10874</v>
      </c>
    </row>
    <row r="461" spans="2:15">
      <c r="B461" s="29" t="s">
        <v>12636</v>
      </c>
      <c r="C461" s="29" t="s">
        <v>191</v>
      </c>
      <c r="D461" s="29" t="s">
        <v>192</v>
      </c>
      <c r="E461" s="29" t="s">
        <v>5525</v>
      </c>
      <c r="F461" s="29" t="s">
        <v>5524</v>
      </c>
      <c r="G461" s="29" t="s">
        <v>4066</v>
      </c>
      <c r="H461" s="522">
        <v>0</v>
      </c>
      <c r="I461" s="522">
        <v>0</v>
      </c>
      <c r="J461" s="522">
        <v>0</v>
      </c>
      <c r="K461" s="522" t="s">
        <v>10874</v>
      </c>
      <c r="L461" s="522">
        <v>0</v>
      </c>
      <c r="M461" s="522">
        <v>0</v>
      </c>
      <c r="N461" s="522">
        <v>0</v>
      </c>
      <c r="O461" s="523" t="s">
        <v>10874</v>
      </c>
    </row>
    <row r="462" spans="2:15">
      <c r="B462" t="str">
        <f>C462&amp;F462</f>
        <v>1016317037764 Total</v>
      </c>
      <c r="C462" s="29" t="s">
        <v>191</v>
      </c>
      <c r="D462" s="29" t="s">
        <v>192</v>
      </c>
      <c r="E462" s="29" t="s">
        <v>5525</v>
      </c>
      <c r="F462" s="29" t="s">
        <v>11022</v>
      </c>
      <c r="G462" s="526" t="s">
        <v>3453</v>
      </c>
      <c r="H462" s="527" t="s">
        <v>10874</v>
      </c>
      <c r="I462" s="527" t="s">
        <v>10874</v>
      </c>
      <c r="J462" s="527" t="s">
        <v>10874</v>
      </c>
      <c r="K462" s="527" t="s">
        <v>10874</v>
      </c>
      <c r="L462" s="527" t="s">
        <v>10874</v>
      </c>
      <c r="M462" s="527" t="s">
        <v>10874</v>
      </c>
      <c r="N462" s="527" t="s">
        <v>10874</v>
      </c>
      <c r="O462" s="528" t="s">
        <v>10874</v>
      </c>
    </row>
    <row r="463" spans="2:15">
      <c r="B463" s="29" t="s">
        <v>12637</v>
      </c>
      <c r="C463" s="29" t="s">
        <v>193</v>
      </c>
      <c r="D463" s="29" t="s">
        <v>194</v>
      </c>
      <c r="E463" s="29" t="s">
        <v>1662</v>
      </c>
      <c r="F463" s="29" t="s">
        <v>1663</v>
      </c>
      <c r="G463" s="29" t="s">
        <v>4065</v>
      </c>
      <c r="H463" s="522">
        <v>0</v>
      </c>
      <c r="I463" s="522">
        <v>0</v>
      </c>
      <c r="J463" s="522" t="s">
        <v>10874</v>
      </c>
      <c r="K463" s="522">
        <v>184</v>
      </c>
      <c r="L463" s="522" t="s">
        <v>10874</v>
      </c>
      <c r="M463" s="522" t="s">
        <v>10874</v>
      </c>
      <c r="N463" s="522">
        <v>0</v>
      </c>
      <c r="O463" s="523">
        <v>190</v>
      </c>
    </row>
    <row r="464" spans="2:15">
      <c r="B464" s="29" t="s">
        <v>12638</v>
      </c>
      <c r="C464" s="29" t="s">
        <v>193</v>
      </c>
      <c r="D464" s="29" t="s">
        <v>194</v>
      </c>
      <c r="E464" s="29" t="s">
        <v>1662</v>
      </c>
      <c r="F464" s="29" t="s">
        <v>1663</v>
      </c>
      <c r="G464" s="29" t="s">
        <v>4066</v>
      </c>
      <c r="H464" s="522">
        <v>0</v>
      </c>
      <c r="I464" s="522" t="s">
        <v>10874</v>
      </c>
      <c r="J464" s="522">
        <v>0</v>
      </c>
      <c r="K464" s="522">
        <v>221</v>
      </c>
      <c r="L464" s="522" t="s">
        <v>10874</v>
      </c>
      <c r="M464" s="522" t="s">
        <v>10874</v>
      </c>
      <c r="N464" s="522">
        <v>0</v>
      </c>
      <c r="O464" s="523">
        <v>232</v>
      </c>
    </row>
    <row r="465" spans="2:15">
      <c r="B465" t="str">
        <f>C465&amp;F465</f>
        <v>1170810030988 Total</v>
      </c>
      <c r="C465" s="29" t="s">
        <v>193</v>
      </c>
      <c r="D465" s="29" t="s">
        <v>194</v>
      </c>
      <c r="E465" s="29" t="s">
        <v>1662</v>
      </c>
      <c r="F465" s="29" t="s">
        <v>11023</v>
      </c>
      <c r="G465" s="526" t="s">
        <v>3453</v>
      </c>
      <c r="H465" s="527">
        <v>0</v>
      </c>
      <c r="I465" s="527" t="s">
        <v>10874</v>
      </c>
      <c r="J465" s="527" t="s">
        <v>10874</v>
      </c>
      <c r="K465" s="527">
        <v>405</v>
      </c>
      <c r="L465" s="527" t="s">
        <v>10874</v>
      </c>
      <c r="M465" s="527" t="s">
        <v>10874</v>
      </c>
      <c r="N465" s="527">
        <v>0</v>
      </c>
      <c r="O465" s="528">
        <v>422</v>
      </c>
    </row>
    <row r="466" spans="2:15">
      <c r="B466" s="29" t="s">
        <v>12639</v>
      </c>
      <c r="C466" s="29" t="s">
        <v>5497</v>
      </c>
      <c r="D466" s="29" t="s">
        <v>5679</v>
      </c>
      <c r="E466" s="29" t="s">
        <v>5679</v>
      </c>
      <c r="F466" s="29" t="s">
        <v>5527</v>
      </c>
      <c r="G466" s="29" t="s">
        <v>4065</v>
      </c>
      <c r="H466" s="522" t="s">
        <v>10874</v>
      </c>
      <c r="I466" s="522">
        <v>21</v>
      </c>
      <c r="J466" s="522" t="s">
        <v>10874</v>
      </c>
      <c r="K466" s="522">
        <v>75</v>
      </c>
      <c r="L466" s="522">
        <v>11</v>
      </c>
      <c r="M466" s="522" t="s">
        <v>10874</v>
      </c>
      <c r="N466" s="522" t="s">
        <v>10874</v>
      </c>
      <c r="O466" s="523">
        <v>121</v>
      </c>
    </row>
    <row r="467" spans="2:15">
      <c r="B467" s="29" t="s">
        <v>12640</v>
      </c>
      <c r="C467" s="29" t="s">
        <v>5497</v>
      </c>
      <c r="D467" s="29" t="s">
        <v>5679</v>
      </c>
      <c r="E467" s="29" t="s">
        <v>5679</v>
      </c>
      <c r="F467" s="29" t="s">
        <v>5527</v>
      </c>
      <c r="G467" s="29" t="s">
        <v>4066</v>
      </c>
      <c r="H467" s="522">
        <v>0</v>
      </c>
      <c r="I467" s="522">
        <v>11</v>
      </c>
      <c r="J467" s="522" t="s">
        <v>10874</v>
      </c>
      <c r="K467" s="522">
        <v>41</v>
      </c>
      <c r="L467" s="522" t="s">
        <v>10874</v>
      </c>
      <c r="M467" s="522">
        <v>0</v>
      </c>
      <c r="N467" s="522">
        <v>0</v>
      </c>
      <c r="O467" s="523">
        <v>57</v>
      </c>
    </row>
    <row r="468" spans="2:15">
      <c r="B468" t="str">
        <f>C468&amp;F468</f>
        <v>1152270108278 Total</v>
      </c>
      <c r="C468" s="29" t="s">
        <v>5497</v>
      </c>
      <c r="D468" s="29" t="s">
        <v>5679</v>
      </c>
      <c r="E468" s="29" t="s">
        <v>5679</v>
      </c>
      <c r="F468" s="29" t="s">
        <v>11024</v>
      </c>
      <c r="G468" s="526" t="s">
        <v>3453</v>
      </c>
      <c r="H468" s="527" t="s">
        <v>10874</v>
      </c>
      <c r="I468" s="527">
        <v>32</v>
      </c>
      <c r="J468" s="527" t="s">
        <v>10874</v>
      </c>
      <c r="K468" s="527">
        <v>116</v>
      </c>
      <c r="L468" s="527" t="s">
        <v>10874</v>
      </c>
      <c r="M468" s="527" t="s">
        <v>10874</v>
      </c>
      <c r="N468" s="527" t="s">
        <v>10874</v>
      </c>
      <c r="O468" s="528">
        <v>178</v>
      </c>
    </row>
    <row r="469" spans="2:15">
      <c r="B469" s="29" t="s">
        <v>12641</v>
      </c>
      <c r="C469" s="29" t="s">
        <v>196</v>
      </c>
      <c r="D469" s="29" t="s">
        <v>197</v>
      </c>
      <c r="E469" s="29" t="s">
        <v>197</v>
      </c>
      <c r="F469" s="29" t="s">
        <v>3976</v>
      </c>
      <c r="G469" s="29" t="s">
        <v>4065</v>
      </c>
      <c r="H469" s="522">
        <v>0</v>
      </c>
      <c r="I469" s="522" t="s">
        <v>10874</v>
      </c>
      <c r="J469" s="522" t="s">
        <v>10874</v>
      </c>
      <c r="K469" s="522">
        <v>136</v>
      </c>
      <c r="L469" s="522" t="s">
        <v>10874</v>
      </c>
      <c r="M469" s="522">
        <v>0</v>
      </c>
      <c r="N469" s="522">
        <v>0</v>
      </c>
      <c r="O469" s="523">
        <v>150</v>
      </c>
    </row>
    <row r="470" spans="2:15">
      <c r="B470" s="29" t="s">
        <v>12642</v>
      </c>
      <c r="C470" s="29" t="s">
        <v>196</v>
      </c>
      <c r="D470" s="29" t="s">
        <v>197</v>
      </c>
      <c r="E470" s="29" t="s">
        <v>197</v>
      </c>
      <c r="F470" s="29" t="s">
        <v>3976</v>
      </c>
      <c r="G470" s="29" t="s">
        <v>4066</v>
      </c>
      <c r="H470" s="522">
        <v>0</v>
      </c>
      <c r="I470" s="522" t="s">
        <v>10874</v>
      </c>
      <c r="J470" s="522" t="s">
        <v>10874</v>
      </c>
      <c r="K470" s="522">
        <v>217</v>
      </c>
      <c r="L470" s="522" t="s">
        <v>10874</v>
      </c>
      <c r="M470" s="522">
        <v>0</v>
      </c>
      <c r="N470" s="522">
        <v>0</v>
      </c>
      <c r="O470" s="523">
        <v>230</v>
      </c>
    </row>
    <row r="471" spans="2:15">
      <c r="B471" t="str">
        <f>C471&amp;F471</f>
        <v>1211315074870 Total</v>
      </c>
      <c r="C471" s="29" t="s">
        <v>196</v>
      </c>
      <c r="D471" s="29" t="s">
        <v>197</v>
      </c>
      <c r="E471" s="29" t="s">
        <v>197</v>
      </c>
      <c r="F471" s="29" t="s">
        <v>11025</v>
      </c>
      <c r="G471" s="526" t="s">
        <v>3453</v>
      </c>
      <c r="H471" s="527">
        <v>0</v>
      </c>
      <c r="I471" s="527" t="s">
        <v>10874</v>
      </c>
      <c r="J471" s="527">
        <v>18</v>
      </c>
      <c r="K471" s="527">
        <v>353</v>
      </c>
      <c r="L471" s="527" t="s">
        <v>10874</v>
      </c>
      <c r="M471" s="527">
        <v>0</v>
      </c>
      <c r="N471" s="527">
        <v>0</v>
      </c>
      <c r="O471" s="528">
        <v>380</v>
      </c>
    </row>
    <row r="472" spans="2:15">
      <c r="B472" s="29" t="s">
        <v>12643</v>
      </c>
      <c r="C472" s="29" t="s">
        <v>198</v>
      </c>
      <c r="D472" s="29" t="s">
        <v>199</v>
      </c>
      <c r="E472" s="29" t="s">
        <v>1664</v>
      </c>
      <c r="F472" s="29" t="s">
        <v>1665</v>
      </c>
      <c r="G472" s="29" t="s">
        <v>4065</v>
      </c>
      <c r="H472" s="522" t="s">
        <v>10874</v>
      </c>
      <c r="I472" s="522">
        <v>20</v>
      </c>
      <c r="J472" s="522">
        <v>15</v>
      </c>
      <c r="K472" s="522">
        <v>310</v>
      </c>
      <c r="L472" s="522" t="s">
        <v>10874</v>
      </c>
      <c r="M472" s="522" t="s">
        <v>10874</v>
      </c>
      <c r="N472" s="522">
        <v>0</v>
      </c>
      <c r="O472" s="523">
        <v>353</v>
      </c>
    </row>
    <row r="473" spans="2:15">
      <c r="B473" s="29" t="s">
        <v>12644</v>
      </c>
      <c r="C473" s="29" t="s">
        <v>198</v>
      </c>
      <c r="D473" s="29" t="s">
        <v>199</v>
      </c>
      <c r="E473" s="29" t="s">
        <v>1664</v>
      </c>
      <c r="F473" s="29" t="s">
        <v>1665</v>
      </c>
      <c r="G473" s="29" t="s">
        <v>4066</v>
      </c>
      <c r="H473" s="522" t="s">
        <v>10874</v>
      </c>
      <c r="I473" s="522">
        <v>12</v>
      </c>
      <c r="J473" s="522">
        <v>19</v>
      </c>
      <c r="K473" s="522">
        <v>308</v>
      </c>
      <c r="L473" s="522">
        <v>0</v>
      </c>
      <c r="M473" s="522" t="s">
        <v>10874</v>
      </c>
      <c r="N473" s="522" t="s">
        <v>10874</v>
      </c>
      <c r="O473" s="523">
        <v>344</v>
      </c>
    </row>
    <row r="474" spans="2:15">
      <c r="B474" t="str">
        <f>C474&amp;F474</f>
        <v>1193513032420 Total</v>
      </c>
      <c r="C474" s="29" t="s">
        <v>198</v>
      </c>
      <c r="D474" s="29" t="s">
        <v>199</v>
      </c>
      <c r="E474" s="29" t="s">
        <v>1664</v>
      </c>
      <c r="F474" s="29" t="s">
        <v>11026</v>
      </c>
      <c r="G474" s="526" t="s">
        <v>3453</v>
      </c>
      <c r="H474" s="527" t="s">
        <v>10874</v>
      </c>
      <c r="I474" s="527">
        <v>32</v>
      </c>
      <c r="J474" s="527">
        <v>34</v>
      </c>
      <c r="K474" s="527">
        <v>618</v>
      </c>
      <c r="L474" s="527" t="s">
        <v>10874</v>
      </c>
      <c r="M474" s="527" t="s">
        <v>10874</v>
      </c>
      <c r="N474" s="527" t="s">
        <v>10874</v>
      </c>
      <c r="O474" s="528">
        <v>697</v>
      </c>
    </row>
    <row r="475" spans="2:15">
      <c r="B475" s="29" t="s">
        <v>12645</v>
      </c>
      <c r="C475" s="29" t="s">
        <v>201</v>
      </c>
      <c r="D475" s="29" t="s">
        <v>202</v>
      </c>
      <c r="E475" s="29" t="s">
        <v>202</v>
      </c>
      <c r="F475" s="29" t="s">
        <v>3977</v>
      </c>
      <c r="G475" s="29" t="s">
        <v>4065</v>
      </c>
      <c r="H475" s="522">
        <v>0</v>
      </c>
      <c r="I475" s="522">
        <v>31</v>
      </c>
      <c r="J475" s="522">
        <v>37</v>
      </c>
      <c r="K475" s="522">
        <v>140</v>
      </c>
      <c r="L475" s="522" t="s">
        <v>10874</v>
      </c>
      <c r="M475" s="522" t="s">
        <v>10874</v>
      </c>
      <c r="N475" s="522">
        <v>0</v>
      </c>
      <c r="O475" s="523">
        <v>218</v>
      </c>
    </row>
    <row r="476" spans="2:15">
      <c r="B476" s="29" t="s">
        <v>12646</v>
      </c>
      <c r="C476" s="29" t="s">
        <v>201</v>
      </c>
      <c r="D476" s="29" t="s">
        <v>202</v>
      </c>
      <c r="E476" s="29" t="s">
        <v>202</v>
      </c>
      <c r="F476" s="29" t="s">
        <v>3977</v>
      </c>
      <c r="G476" s="29" t="s">
        <v>4066</v>
      </c>
      <c r="H476" s="522">
        <v>0</v>
      </c>
      <c r="I476" s="522">
        <v>30</v>
      </c>
      <c r="J476" s="522">
        <v>27</v>
      </c>
      <c r="K476" s="522">
        <v>359</v>
      </c>
      <c r="L476" s="522" t="s">
        <v>10874</v>
      </c>
      <c r="M476" s="522" t="s">
        <v>10874</v>
      </c>
      <c r="N476" s="522">
        <v>0</v>
      </c>
      <c r="O476" s="523">
        <v>425</v>
      </c>
    </row>
    <row r="477" spans="2:15">
      <c r="B477" t="str">
        <f>C477&amp;F477</f>
        <v>1204830075109 Total</v>
      </c>
      <c r="C477" s="29" t="s">
        <v>201</v>
      </c>
      <c r="D477" s="29" t="s">
        <v>202</v>
      </c>
      <c r="E477" s="29" t="s">
        <v>202</v>
      </c>
      <c r="F477" s="29" t="s">
        <v>11027</v>
      </c>
      <c r="G477" s="526" t="s">
        <v>3453</v>
      </c>
      <c r="H477" s="527">
        <v>0</v>
      </c>
      <c r="I477" s="527">
        <v>61</v>
      </c>
      <c r="J477" s="527">
        <v>64</v>
      </c>
      <c r="K477" s="527">
        <v>499</v>
      </c>
      <c r="L477" s="527" t="s">
        <v>10874</v>
      </c>
      <c r="M477" s="527" t="s">
        <v>10874</v>
      </c>
      <c r="N477" s="527">
        <v>0</v>
      </c>
      <c r="O477" s="528">
        <v>643</v>
      </c>
    </row>
    <row r="478" spans="2:15">
      <c r="B478" s="29" t="s">
        <v>12647</v>
      </c>
      <c r="C478" s="29" t="s">
        <v>203</v>
      </c>
      <c r="D478" s="29" t="s">
        <v>204</v>
      </c>
      <c r="E478" s="29" t="s">
        <v>1666</v>
      </c>
      <c r="F478" s="29" t="s">
        <v>1667</v>
      </c>
      <c r="G478" s="29" t="s">
        <v>4065</v>
      </c>
      <c r="H478" s="522" t="s">
        <v>10874</v>
      </c>
      <c r="I478" s="522">
        <v>58</v>
      </c>
      <c r="J478" s="522">
        <v>59</v>
      </c>
      <c r="K478" s="522">
        <v>584</v>
      </c>
      <c r="L478" s="522">
        <v>63</v>
      </c>
      <c r="M478" s="522">
        <v>12</v>
      </c>
      <c r="N478" s="522" t="s">
        <v>10874</v>
      </c>
      <c r="O478" s="523">
        <v>779</v>
      </c>
    </row>
    <row r="479" spans="2:15">
      <c r="B479" s="29" t="s">
        <v>12648</v>
      </c>
      <c r="C479" s="29" t="s">
        <v>203</v>
      </c>
      <c r="D479" s="29" t="s">
        <v>204</v>
      </c>
      <c r="E479" s="29" t="s">
        <v>1666</v>
      </c>
      <c r="F479" s="29" t="s">
        <v>1667</v>
      </c>
      <c r="G479" s="29" t="s">
        <v>4066</v>
      </c>
      <c r="H479" s="522" t="s">
        <v>10874</v>
      </c>
      <c r="I479" s="522">
        <v>72</v>
      </c>
      <c r="J479" s="522">
        <v>55</v>
      </c>
      <c r="K479" s="522">
        <v>567</v>
      </c>
      <c r="L479" s="522">
        <v>36</v>
      </c>
      <c r="M479" s="522" t="s">
        <v>10874</v>
      </c>
      <c r="N479" s="522" t="s">
        <v>10874</v>
      </c>
      <c r="O479" s="523">
        <v>743</v>
      </c>
    </row>
    <row r="480" spans="2:15">
      <c r="B480" t="str">
        <f>C480&amp;F480</f>
        <v>1152111031694 Total</v>
      </c>
      <c r="C480" s="29" t="s">
        <v>203</v>
      </c>
      <c r="D480" s="29" t="s">
        <v>204</v>
      </c>
      <c r="E480" s="29" t="s">
        <v>1666</v>
      </c>
      <c r="F480" s="29" t="s">
        <v>11028</v>
      </c>
      <c r="G480" s="526" t="s">
        <v>3453</v>
      </c>
      <c r="H480" s="527" t="s">
        <v>10874</v>
      </c>
      <c r="I480" s="527">
        <v>130</v>
      </c>
      <c r="J480" s="527">
        <v>114</v>
      </c>
      <c r="K480" s="527">
        <v>1151</v>
      </c>
      <c r="L480" s="527">
        <v>99</v>
      </c>
      <c r="M480" s="527" t="s">
        <v>10874</v>
      </c>
      <c r="N480" s="527" t="s">
        <v>10874</v>
      </c>
      <c r="O480" s="528">
        <v>1522</v>
      </c>
    </row>
    <row r="481" spans="2:15">
      <c r="B481" s="29" t="s">
        <v>12651</v>
      </c>
      <c r="C481" s="29" t="s">
        <v>203</v>
      </c>
      <c r="D481" s="29" t="s">
        <v>204</v>
      </c>
      <c r="E481" s="29" t="s">
        <v>1670</v>
      </c>
      <c r="F481" s="29" t="s">
        <v>1671</v>
      </c>
      <c r="G481" s="29" t="s">
        <v>4065</v>
      </c>
      <c r="H481" s="522">
        <v>0</v>
      </c>
      <c r="I481" s="522">
        <v>22</v>
      </c>
      <c r="J481" s="522">
        <v>14</v>
      </c>
      <c r="K481" s="522">
        <v>137</v>
      </c>
      <c r="L481" s="522" t="s">
        <v>10874</v>
      </c>
      <c r="M481" s="522" t="s">
        <v>10874</v>
      </c>
      <c r="N481" s="522">
        <v>0</v>
      </c>
      <c r="O481" s="523">
        <v>180</v>
      </c>
    </row>
    <row r="482" spans="2:15">
      <c r="B482" s="29" t="s">
        <v>12652</v>
      </c>
      <c r="C482" s="29" t="s">
        <v>203</v>
      </c>
      <c r="D482" s="29" t="s">
        <v>204</v>
      </c>
      <c r="E482" s="29" t="s">
        <v>1670</v>
      </c>
      <c r="F482" s="29" t="s">
        <v>1671</v>
      </c>
      <c r="G482" s="29" t="s">
        <v>4066</v>
      </c>
      <c r="H482" s="522" t="s">
        <v>10874</v>
      </c>
      <c r="I482" s="522">
        <v>18</v>
      </c>
      <c r="J482" s="522" t="s">
        <v>10874</v>
      </c>
      <c r="K482" s="522">
        <v>140</v>
      </c>
      <c r="L482" s="522">
        <v>14</v>
      </c>
      <c r="M482" s="522" t="s">
        <v>10874</v>
      </c>
      <c r="N482" s="522" t="s">
        <v>10874</v>
      </c>
      <c r="O482" s="523">
        <v>183</v>
      </c>
    </row>
    <row r="483" spans="2:15">
      <c r="B483" t="str">
        <f>C483&amp;F483</f>
        <v>1152111037010 Total</v>
      </c>
      <c r="C483" s="29" t="s">
        <v>203</v>
      </c>
      <c r="D483" s="29" t="s">
        <v>204</v>
      </c>
      <c r="E483" s="29" t="s">
        <v>1670</v>
      </c>
      <c r="F483" s="29" t="s">
        <v>11030</v>
      </c>
      <c r="G483" s="526" t="s">
        <v>3453</v>
      </c>
      <c r="H483" s="527" t="s">
        <v>10874</v>
      </c>
      <c r="I483" s="527">
        <v>40</v>
      </c>
      <c r="J483" s="527" t="s">
        <v>10874</v>
      </c>
      <c r="K483" s="527">
        <v>277</v>
      </c>
      <c r="L483" s="527" t="s">
        <v>10874</v>
      </c>
      <c r="M483" s="527" t="s">
        <v>10874</v>
      </c>
      <c r="N483" s="527" t="s">
        <v>10874</v>
      </c>
      <c r="O483" s="528">
        <v>363</v>
      </c>
    </row>
    <row r="484" spans="2:15">
      <c r="B484" s="29" t="s">
        <v>12649</v>
      </c>
      <c r="C484" s="29" t="s">
        <v>203</v>
      </c>
      <c r="D484" s="29" t="s">
        <v>204</v>
      </c>
      <c r="E484" s="29" t="s">
        <v>1668</v>
      </c>
      <c r="F484" s="29" t="s">
        <v>1669</v>
      </c>
      <c r="G484" s="29" t="s">
        <v>4065</v>
      </c>
      <c r="H484" s="522">
        <v>0</v>
      </c>
      <c r="I484" s="522">
        <v>13</v>
      </c>
      <c r="J484" s="522" t="s">
        <v>10874</v>
      </c>
      <c r="K484" s="522">
        <v>152</v>
      </c>
      <c r="L484" s="522">
        <v>16</v>
      </c>
      <c r="M484" s="522" t="s">
        <v>10874</v>
      </c>
      <c r="N484" s="522">
        <v>0</v>
      </c>
      <c r="O484" s="523">
        <v>191</v>
      </c>
    </row>
    <row r="485" spans="2:15">
      <c r="B485" s="29" t="s">
        <v>12650</v>
      </c>
      <c r="C485" s="29" t="s">
        <v>203</v>
      </c>
      <c r="D485" s="29" t="s">
        <v>204</v>
      </c>
      <c r="E485" s="29" t="s">
        <v>1668</v>
      </c>
      <c r="F485" s="29" t="s">
        <v>1669</v>
      </c>
      <c r="G485" s="29" t="s">
        <v>4066</v>
      </c>
      <c r="H485" s="522">
        <v>0</v>
      </c>
      <c r="I485" s="522" t="s">
        <v>10874</v>
      </c>
      <c r="J485" s="522">
        <v>12</v>
      </c>
      <c r="K485" s="522">
        <v>170</v>
      </c>
      <c r="L485" s="522">
        <v>11</v>
      </c>
      <c r="M485" s="522" t="s">
        <v>10874</v>
      </c>
      <c r="N485" s="522">
        <v>0</v>
      </c>
      <c r="O485" s="523">
        <v>204</v>
      </c>
    </row>
    <row r="486" spans="2:15">
      <c r="B486" t="str">
        <f>C486&amp;F486</f>
        <v>1152111037011 Total</v>
      </c>
      <c r="C486" s="29" t="s">
        <v>203</v>
      </c>
      <c r="D486" s="29" t="s">
        <v>204</v>
      </c>
      <c r="E486" s="29" t="s">
        <v>1668</v>
      </c>
      <c r="F486" s="29" t="s">
        <v>11029</v>
      </c>
      <c r="G486" s="526" t="s">
        <v>3453</v>
      </c>
      <c r="H486" s="527">
        <v>0</v>
      </c>
      <c r="I486" s="527" t="s">
        <v>10874</v>
      </c>
      <c r="J486" s="527" t="s">
        <v>10874</v>
      </c>
      <c r="K486" s="527">
        <v>322</v>
      </c>
      <c r="L486" s="527">
        <v>27</v>
      </c>
      <c r="M486" s="527" t="s">
        <v>10874</v>
      </c>
      <c r="N486" s="527">
        <v>0</v>
      </c>
      <c r="O486" s="528">
        <v>395</v>
      </c>
    </row>
    <row r="487" spans="2:15">
      <c r="B487" s="29" t="s">
        <v>15274</v>
      </c>
      <c r="C487" s="29" t="s">
        <v>205</v>
      </c>
      <c r="D487" s="29" t="s">
        <v>206</v>
      </c>
      <c r="E487" s="29" t="s">
        <v>15276</v>
      </c>
      <c r="F487" s="29" t="s">
        <v>15275</v>
      </c>
      <c r="G487" s="29" t="s">
        <v>4065</v>
      </c>
      <c r="H487" s="522" t="s">
        <v>10874</v>
      </c>
      <c r="I487" s="522">
        <v>43</v>
      </c>
      <c r="J487" s="522" t="s">
        <v>10874</v>
      </c>
      <c r="K487" s="522">
        <v>246</v>
      </c>
      <c r="L487" s="522" t="s">
        <v>10874</v>
      </c>
      <c r="M487" s="522" t="s">
        <v>10874</v>
      </c>
      <c r="N487" s="522">
        <v>0</v>
      </c>
      <c r="O487" s="523">
        <v>303</v>
      </c>
    </row>
    <row r="488" spans="2:15">
      <c r="B488" s="29" t="s">
        <v>15277</v>
      </c>
      <c r="C488" s="29" t="s">
        <v>205</v>
      </c>
      <c r="D488" s="29" t="s">
        <v>206</v>
      </c>
      <c r="E488" s="29" t="s">
        <v>15276</v>
      </c>
      <c r="F488" s="29" t="s">
        <v>15275</v>
      </c>
      <c r="G488" s="29" t="s">
        <v>4066</v>
      </c>
      <c r="H488" s="522">
        <v>0</v>
      </c>
      <c r="I488" s="522">
        <v>41</v>
      </c>
      <c r="J488" s="522" t="s">
        <v>10874</v>
      </c>
      <c r="K488" s="522">
        <v>266</v>
      </c>
      <c r="L488" s="522" t="s">
        <v>10874</v>
      </c>
      <c r="M488" s="522" t="s">
        <v>10874</v>
      </c>
      <c r="N488" s="522">
        <v>0</v>
      </c>
      <c r="O488" s="523">
        <v>321</v>
      </c>
    </row>
    <row r="489" spans="2:15">
      <c r="B489" t="str">
        <f>C489&amp;F489</f>
        <v>1030216030079 Total</v>
      </c>
      <c r="C489" s="29" t="s">
        <v>205</v>
      </c>
      <c r="D489" s="29" t="s">
        <v>206</v>
      </c>
      <c r="E489" s="29" t="s">
        <v>15276</v>
      </c>
      <c r="F489" s="29" t="s">
        <v>15336</v>
      </c>
      <c r="G489" s="526" t="s">
        <v>3453</v>
      </c>
      <c r="H489" s="527" t="s">
        <v>10874</v>
      </c>
      <c r="I489" s="527">
        <v>84</v>
      </c>
      <c r="J489" s="527">
        <v>12</v>
      </c>
      <c r="K489" s="527">
        <v>512</v>
      </c>
      <c r="L489" s="527">
        <v>11</v>
      </c>
      <c r="M489" s="527" t="s">
        <v>10874</v>
      </c>
      <c r="N489" s="527">
        <v>0</v>
      </c>
      <c r="O489" s="528">
        <v>624</v>
      </c>
    </row>
    <row r="490" spans="2:15">
      <c r="B490" s="29" t="s">
        <v>12653</v>
      </c>
      <c r="C490" s="29" t="s">
        <v>207</v>
      </c>
      <c r="D490" s="29" t="s">
        <v>208</v>
      </c>
      <c r="E490" s="29" t="s">
        <v>1672</v>
      </c>
      <c r="F490" s="29" t="s">
        <v>1673</v>
      </c>
      <c r="G490" s="29" t="s">
        <v>4065</v>
      </c>
      <c r="H490" s="522" t="s">
        <v>10874</v>
      </c>
      <c r="I490" s="522" t="s">
        <v>10874</v>
      </c>
      <c r="J490" s="522" t="s">
        <v>10874</v>
      </c>
      <c r="K490" s="522">
        <v>244</v>
      </c>
      <c r="L490" s="522" t="s">
        <v>10874</v>
      </c>
      <c r="M490" s="522" t="s">
        <v>10874</v>
      </c>
      <c r="N490" s="522">
        <v>0</v>
      </c>
      <c r="O490" s="523">
        <v>252</v>
      </c>
    </row>
    <row r="491" spans="2:15">
      <c r="B491" s="29" t="s">
        <v>12654</v>
      </c>
      <c r="C491" s="29" t="s">
        <v>207</v>
      </c>
      <c r="D491" s="29" t="s">
        <v>208</v>
      </c>
      <c r="E491" s="29" t="s">
        <v>1672</v>
      </c>
      <c r="F491" s="29" t="s">
        <v>1673</v>
      </c>
      <c r="G491" s="29" t="s">
        <v>4066</v>
      </c>
      <c r="H491" s="522">
        <v>0</v>
      </c>
      <c r="I491" s="522" t="s">
        <v>10874</v>
      </c>
      <c r="J491" s="522" t="s">
        <v>10874</v>
      </c>
      <c r="K491" s="522">
        <v>237</v>
      </c>
      <c r="L491" s="522" t="s">
        <v>10874</v>
      </c>
      <c r="M491" s="522">
        <v>0</v>
      </c>
      <c r="N491" s="522">
        <v>0</v>
      </c>
      <c r="O491" s="523">
        <v>241</v>
      </c>
    </row>
    <row r="492" spans="2:15">
      <c r="B492" t="str">
        <f>C492&amp;F492</f>
        <v>1013013037112 Total</v>
      </c>
      <c r="C492" s="29" t="s">
        <v>207</v>
      </c>
      <c r="D492" s="29" t="s">
        <v>208</v>
      </c>
      <c r="E492" s="29" t="s">
        <v>1672</v>
      </c>
      <c r="F492" s="29" t="s">
        <v>11031</v>
      </c>
      <c r="G492" s="526" t="s">
        <v>3453</v>
      </c>
      <c r="H492" s="527" t="s">
        <v>10874</v>
      </c>
      <c r="I492" s="527" t="s">
        <v>10874</v>
      </c>
      <c r="J492" s="527" t="s">
        <v>10874</v>
      </c>
      <c r="K492" s="527">
        <v>481</v>
      </c>
      <c r="L492" s="527" t="s">
        <v>10874</v>
      </c>
      <c r="M492" s="527" t="s">
        <v>10874</v>
      </c>
      <c r="N492" s="527">
        <v>0</v>
      </c>
      <c r="O492" s="528">
        <v>493</v>
      </c>
    </row>
    <row r="493" spans="2:15">
      <c r="B493" s="29" t="s">
        <v>12655</v>
      </c>
      <c r="C493" s="29" t="s">
        <v>209</v>
      </c>
      <c r="D493" s="29" t="s">
        <v>210</v>
      </c>
      <c r="E493" s="29" t="s">
        <v>1674</v>
      </c>
      <c r="F493" s="29" t="s">
        <v>1675</v>
      </c>
      <c r="G493" s="29" t="s">
        <v>4065</v>
      </c>
      <c r="H493" s="522" t="s">
        <v>10874</v>
      </c>
      <c r="I493" s="522">
        <v>11</v>
      </c>
      <c r="J493" s="522">
        <v>23</v>
      </c>
      <c r="K493" s="522">
        <v>63</v>
      </c>
      <c r="L493" s="522" t="s">
        <v>10874</v>
      </c>
      <c r="M493" s="522" t="s">
        <v>10874</v>
      </c>
      <c r="N493" s="522">
        <v>0</v>
      </c>
      <c r="O493" s="523">
        <v>106</v>
      </c>
    </row>
    <row r="494" spans="2:15">
      <c r="B494" s="29" t="s">
        <v>12656</v>
      </c>
      <c r="C494" s="29" t="s">
        <v>209</v>
      </c>
      <c r="D494" s="29" t="s">
        <v>210</v>
      </c>
      <c r="E494" s="29" t="s">
        <v>1674</v>
      </c>
      <c r="F494" s="29" t="s">
        <v>1675</v>
      </c>
      <c r="G494" s="29" t="s">
        <v>4066</v>
      </c>
      <c r="H494" s="522" t="s">
        <v>10874</v>
      </c>
      <c r="I494" s="522" t="s">
        <v>10874</v>
      </c>
      <c r="J494" s="522">
        <v>26</v>
      </c>
      <c r="K494" s="522">
        <v>71</v>
      </c>
      <c r="L494" s="522" t="s">
        <v>10874</v>
      </c>
      <c r="M494" s="522" t="s">
        <v>10874</v>
      </c>
      <c r="N494" s="522">
        <v>0</v>
      </c>
      <c r="O494" s="523">
        <v>113</v>
      </c>
    </row>
    <row r="495" spans="2:15">
      <c r="B495" t="str">
        <f>C495&amp;F495</f>
        <v>1213913032797 Total</v>
      </c>
      <c r="C495" s="29" t="s">
        <v>209</v>
      </c>
      <c r="D495" s="29" t="s">
        <v>210</v>
      </c>
      <c r="E495" s="29" t="s">
        <v>1674</v>
      </c>
      <c r="F495" s="29" t="s">
        <v>11032</v>
      </c>
      <c r="G495" s="526" t="s">
        <v>3453</v>
      </c>
      <c r="H495" s="527" t="s">
        <v>10874</v>
      </c>
      <c r="I495" s="527" t="s">
        <v>10874</v>
      </c>
      <c r="J495" s="527">
        <v>49</v>
      </c>
      <c r="K495" s="527">
        <v>134</v>
      </c>
      <c r="L495" s="527" t="s">
        <v>10874</v>
      </c>
      <c r="M495" s="527" t="s">
        <v>10874</v>
      </c>
      <c r="N495" s="527">
        <v>0</v>
      </c>
      <c r="O495" s="528">
        <v>219</v>
      </c>
    </row>
    <row r="496" spans="2:15">
      <c r="B496" s="29" t="s">
        <v>12657</v>
      </c>
      <c r="C496" s="29" t="s">
        <v>209</v>
      </c>
      <c r="D496" s="29" t="s">
        <v>210</v>
      </c>
      <c r="E496" s="29" t="s">
        <v>1676</v>
      </c>
      <c r="F496" s="29" t="s">
        <v>1677</v>
      </c>
      <c r="G496" s="29" t="s">
        <v>4065</v>
      </c>
      <c r="H496" s="522">
        <v>0</v>
      </c>
      <c r="I496" s="522">
        <v>14</v>
      </c>
      <c r="J496" s="522">
        <v>41</v>
      </c>
      <c r="K496" s="522">
        <v>146</v>
      </c>
      <c r="L496" s="522" t="s">
        <v>10874</v>
      </c>
      <c r="M496" s="522" t="s">
        <v>10874</v>
      </c>
      <c r="N496" s="522">
        <v>0</v>
      </c>
      <c r="O496" s="523">
        <v>215</v>
      </c>
    </row>
    <row r="497" spans="2:15">
      <c r="B497" s="29" t="s">
        <v>12658</v>
      </c>
      <c r="C497" s="29" t="s">
        <v>209</v>
      </c>
      <c r="D497" s="29" t="s">
        <v>210</v>
      </c>
      <c r="E497" s="29" t="s">
        <v>1676</v>
      </c>
      <c r="F497" s="29" t="s">
        <v>1677</v>
      </c>
      <c r="G497" s="29" t="s">
        <v>4066</v>
      </c>
      <c r="H497" s="522">
        <v>0</v>
      </c>
      <c r="I497" s="522">
        <v>22</v>
      </c>
      <c r="J497" s="522">
        <v>55</v>
      </c>
      <c r="K497" s="522">
        <v>178</v>
      </c>
      <c r="L497" s="522" t="s">
        <v>10874</v>
      </c>
      <c r="M497" s="522" t="s">
        <v>10874</v>
      </c>
      <c r="N497" s="522" t="s">
        <v>10874</v>
      </c>
      <c r="O497" s="523">
        <v>270</v>
      </c>
    </row>
    <row r="498" spans="2:15">
      <c r="B498" t="str">
        <f>C498&amp;F498</f>
        <v>1213913032798 Total</v>
      </c>
      <c r="C498" s="29" t="s">
        <v>209</v>
      </c>
      <c r="D498" s="29" t="s">
        <v>210</v>
      </c>
      <c r="E498" s="29" t="s">
        <v>1676</v>
      </c>
      <c r="F498" s="29" t="s">
        <v>11033</v>
      </c>
      <c r="G498" s="526" t="s">
        <v>3453</v>
      </c>
      <c r="H498" s="527">
        <v>0</v>
      </c>
      <c r="I498" s="527">
        <v>36</v>
      </c>
      <c r="J498" s="527">
        <v>96</v>
      </c>
      <c r="K498" s="527">
        <v>324</v>
      </c>
      <c r="L498" s="527">
        <v>21</v>
      </c>
      <c r="M498" s="527" t="s">
        <v>10874</v>
      </c>
      <c r="N498" s="527" t="s">
        <v>10874</v>
      </c>
      <c r="O498" s="528">
        <v>485</v>
      </c>
    </row>
    <row r="499" spans="2:15">
      <c r="B499" s="29" t="s">
        <v>12663</v>
      </c>
      <c r="C499" s="29" t="s">
        <v>211</v>
      </c>
      <c r="D499" s="29" t="s">
        <v>212</v>
      </c>
      <c r="E499" s="29" t="s">
        <v>1682</v>
      </c>
      <c r="F499" s="29" t="s">
        <v>1683</v>
      </c>
      <c r="G499" s="29" t="s">
        <v>4065</v>
      </c>
      <c r="H499" s="522" t="s">
        <v>10874</v>
      </c>
      <c r="I499" s="522">
        <v>34</v>
      </c>
      <c r="J499" s="522">
        <v>68</v>
      </c>
      <c r="K499" s="522">
        <v>673</v>
      </c>
      <c r="L499" s="522" t="s">
        <v>10874</v>
      </c>
      <c r="M499" s="522">
        <v>25</v>
      </c>
      <c r="N499" s="522">
        <v>0</v>
      </c>
      <c r="O499" s="523">
        <v>816</v>
      </c>
    </row>
    <row r="500" spans="2:15">
      <c r="B500" s="29" t="s">
        <v>12664</v>
      </c>
      <c r="C500" s="29" t="s">
        <v>211</v>
      </c>
      <c r="D500" s="29" t="s">
        <v>212</v>
      </c>
      <c r="E500" s="29" t="s">
        <v>1682</v>
      </c>
      <c r="F500" s="29" t="s">
        <v>1683</v>
      </c>
      <c r="G500" s="29" t="s">
        <v>4066</v>
      </c>
      <c r="H500" s="522" t="s">
        <v>10874</v>
      </c>
      <c r="I500" s="522">
        <v>29</v>
      </c>
      <c r="J500" s="522">
        <v>112</v>
      </c>
      <c r="K500" s="522">
        <v>764</v>
      </c>
      <c r="L500" s="522">
        <v>24</v>
      </c>
      <c r="M500" s="522">
        <v>26</v>
      </c>
      <c r="N500" s="522" t="s">
        <v>10874</v>
      </c>
      <c r="O500" s="523">
        <v>959</v>
      </c>
    </row>
    <row r="501" spans="2:15">
      <c r="B501" t="str">
        <f>C501&amp;F501</f>
        <v>1220920021040 Total</v>
      </c>
      <c r="C501" s="29" t="s">
        <v>211</v>
      </c>
      <c r="D501" s="29" t="s">
        <v>212</v>
      </c>
      <c r="E501" s="29" t="s">
        <v>1682</v>
      </c>
      <c r="F501" s="29" t="s">
        <v>11036</v>
      </c>
      <c r="G501" s="526" t="s">
        <v>3453</v>
      </c>
      <c r="H501" s="527" t="s">
        <v>10874</v>
      </c>
      <c r="I501" s="527">
        <v>63</v>
      </c>
      <c r="J501" s="527">
        <v>180</v>
      </c>
      <c r="K501" s="527">
        <v>1437</v>
      </c>
      <c r="L501" s="527" t="s">
        <v>10874</v>
      </c>
      <c r="M501" s="527">
        <v>51</v>
      </c>
      <c r="N501" s="527" t="s">
        <v>10874</v>
      </c>
      <c r="O501" s="528">
        <v>1775</v>
      </c>
    </row>
    <row r="502" spans="2:15">
      <c r="B502" s="29" t="s">
        <v>12659</v>
      </c>
      <c r="C502" s="29" t="s">
        <v>211</v>
      </c>
      <c r="D502" s="29" t="s">
        <v>212</v>
      </c>
      <c r="E502" s="29" t="s">
        <v>1678</v>
      </c>
      <c r="F502" s="29" t="s">
        <v>1679</v>
      </c>
      <c r="G502" s="29" t="s">
        <v>4065</v>
      </c>
      <c r="H502" s="522" t="s">
        <v>10874</v>
      </c>
      <c r="I502" s="522" t="s">
        <v>10874</v>
      </c>
      <c r="J502" s="522">
        <v>30</v>
      </c>
      <c r="K502" s="522">
        <v>150</v>
      </c>
      <c r="L502" s="522" t="s">
        <v>10874</v>
      </c>
      <c r="M502" s="522" t="s">
        <v>10874</v>
      </c>
      <c r="N502" s="522">
        <v>0</v>
      </c>
      <c r="O502" s="523">
        <v>201</v>
      </c>
    </row>
    <row r="503" spans="2:15">
      <c r="B503" s="29" t="s">
        <v>12660</v>
      </c>
      <c r="C503" s="29" t="s">
        <v>211</v>
      </c>
      <c r="D503" s="29" t="s">
        <v>212</v>
      </c>
      <c r="E503" s="29" t="s">
        <v>1678</v>
      </c>
      <c r="F503" s="29" t="s">
        <v>1679</v>
      </c>
      <c r="G503" s="29" t="s">
        <v>4066</v>
      </c>
      <c r="H503" s="522">
        <v>0</v>
      </c>
      <c r="I503" s="522" t="s">
        <v>10874</v>
      </c>
      <c r="J503" s="522">
        <v>32</v>
      </c>
      <c r="K503" s="522">
        <v>171</v>
      </c>
      <c r="L503" s="522" t="s">
        <v>10874</v>
      </c>
      <c r="M503" s="522" t="s">
        <v>10874</v>
      </c>
      <c r="N503" s="522">
        <v>0</v>
      </c>
      <c r="O503" s="523">
        <v>219</v>
      </c>
    </row>
    <row r="504" spans="2:15">
      <c r="B504" t="str">
        <f>C504&amp;F504</f>
        <v>1220920027271 Total</v>
      </c>
      <c r="C504" s="29" t="s">
        <v>211</v>
      </c>
      <c r="D504" s="29" t="s">
        <v>212</v>
      </c>
      <c r="E504" s="29" t="s">
        <v>1678</v>
      </c>
      <c r="F504" s="29" t="s">
        <v>11034</v>
      </c>
      <c r="G504" s="526" t="s">
        <v>3453</v>
      </c>
      <c r="H504" s="527" t="s">
        <v>10874</v>
      </c>
      <c r="I504" s="527">
        <v>17</v>
      </c>
      <c r="J504" s="527">
        <v>62</v>
      </c>
      <c r="K504" s="527">
        <v>321</v>
      </c>
      <c r="L504" s="527" t="s">
        <v>10874</v>
      </c>
      <c r="M504" s="527" t="s">
        <v>10874</v>
      </c>
      <c r="N504" s="527">
        <v>0</v>
      </c>
      <c r="O504" s="528">
        <v>420</v>
      </c>
    </row>
    <row r="505" spans="2:15">
      <c r="B505" s="29" t="s">
        <v>12661</v>
      </c>
      <c r="C505" s="29" t="s">
        <v>211</v>
      </c>
      <c r="D505" s="29" t="s">
        <v>212</v>
      </c>
      <c r="E505" s="29" t="s">
        <v>1680</v>
      </c>
      <c r="F505" s="29" t="s">
        <v>1681</v>
      </c>
      <c r="G505" s="29" t="s">
        <v>4065</v>
      </c>
      <c r="H505" s="522">
        <v>0</v>
      </c>
      <c r="I505" s="522">
        <v>12</v>
      </c>
      <c r="J505" s="522">
        <v>23</v>
      </c>
      <c r="K505" s="522">
        <v>177</v>
      </c>
      <c r="L505" s="522" t="s">
        <v>10874</v>
      </c>
      <c r="M505" s="522" t="s">
        <v>10874</v>
      </c>
      <c r="N505" s="522">
        <v>0</v>
      </c>
      <c r="O505" s="523">
        <v>222</v>
      </c>
    </row>
    <row r="506" spans="2:15">
      <c r="B506" s="29" t="s">
        <v>12662</v>
      </c>
      <c r="C506" s="29" t="s">
        <v>211</v>
      </c>
      <c r="D506" s="29" t="s">
        <v>212</v>
      </c>
      <c r="E506" s="29" t="s">
        <v>1680</v>
      </c>
      <c r="F506" s="29" t="s">
        <v>1681</v>
      </c>
      <c r="G506" s="29" t="s">
        <v>4066</v>
      </c>
      <c r="H506" s="522">
        <v>0</v>
      </c>
      <c r="I506" s="522">
        <v>14</v>
      </c>
      <c r="J506" s="522">
        <v>36</v>
      </c>
      <c r="K506" s="522">
        <v>179</v>
      </c>
      <c r="L506" s="522" t="s">
        <v>10874</v>
      </c>
      <c r="M506" s="522" t="s">
        <v>10874</v>
      </c>
      <c r="N506" s="522">
        <v>0</v>
      </c>
      <c r="O506" s="523">
        <v>242</v>
      </c>
    </row>
    <row r="507" spans="2:15">
      <c r="B507" t="str">
        <f>C507&amp;F507</f>
        <v>1220920027274 Total</v>
      </c>
      <c r="C507" s="29" t="s">
        <v>211</v>
      </c>
      <c r="D507" s="29" t="s">
        <v>212</v>
      </c>
      <c r="E507" s="29" t="s">
        <v>1680</v>
      </c>
      <c r="F507" s="29" t="s">
        <v>11035</v>
      </c>
      <c r="G507" s="526" t="s">
        <v>3453</v>
      </c>
      <c r="H507" s="527">
        <v>0</v>
      </c>
      <c r="I507" s="527">
        <v>26</v>
      </c>
      <c r="J507" s="527">
        <v>59</v>
      </c>
      <c r="K507" s="527">
        <v>356</v>
      </c>
      <c r="L507" s="527" t="s">
        <v>10874</v>
      </c>
      <c r="M507" s="527" t="s">
        <v>10874</v>
      </c>
      <c r="N507" s="527">
        <v>0</v>
      </c>
      <c r="O507" s="528">
        <v>464</v>
      </c>
    </row>
    <row r="508" spans="2:15">
      <c r="B508" s="29" t="s">
        <v>12665</v>
      </c>
      <c r="C508" s="29" t="s">
        <v>213</v>
      </c>
      <c r="D508" s="29" t="s">
        <v>5656</v>
      </c>
      <c r="E508" s="29" t="s">
        <v>1684</v>
      </c>
      <c r="F508" s="29" t="s">
        <v>1685</v>
      </c>
      <c r="G508" s="29" t="s">
        <v>4065</v>
      </c>
      <c r="H508" s="522">
        <v>0</v>
      </c>
      <c r="I508" s="522" t="s">
        <v>10874</v>
      </c>
      <c r="J508" s="522" t="s">
        <v>10874</v>
      </c>
      <c r="K508" s="522">
        <v>49</v>
      </c>
      <c r="L508" s="522">
        <v>0</v>
      </c>
      <c r="M508" s="522">
        <v>0</v>
      </c>
      <c r="N508" s="522">
        <v>0</v>
      </c>
      <c r="O508" s="523">
        <v>66</v>
      </c>
    </row>
    <row r="509" spans="2:15">
      <c r="B509" s="29" t="s">
        <v>12666</v>
      </c>
      <c r="C509" s="29" t="s">
        <v>213</v>
      </c>
      <c r="D509" s="29" t="s">
        <v>5656</v>
      </c>
      <c r="E509" s="29" t="s">
        <v>1684</v>
      </c>
      <c r="F509" s="29" t="s">
        <v>1685</v>
      </c>
      <c r="G509" s="29" t="s">
        <v>4066</v>
      </c>
      <c r="H509" s="522">
        <v>0</v>
      </c>
      <c r="I509" s="522">
        <v>11</v>
      </c>
      <c r="J509" s="522" t="s">
        <v>10874</v>
      </c>
      <c r="K509" s="522">
        <v>74</v>
      </c>
      <c r="L509" s="522" t="s">
        <v>10874</v>
      </c>
      <c r="M509" s="522">
        <v>0</v>
      </c>
      <c r="N509" s="522">
        <v>0</v>
      </c>
      <c r="O509" s="523">
        <v>89</v>
      </c>
    </row>
    <row r="510" spans="2:15">
      <c r="B510" t="str">
        <f>C510&amp;F510</f>
        <v>1220900017726 Total</v>
      </c>
      <c r="C510" s="29" t="s">
        <v>213</v>
      </c>
      <c r="D510" s="29" t="s">
        <v>5656</v>
      </c>
      <c r="E510" s="29" t="s">
        <v>1684</v>
      </c>
      <c r="F510" s="29" t="s">
        <v>11037</v>
      </c>
      <c r="G510" s="526" t="s">
        <v>3453</v>
      </c>
      <c r="H510" s="527">
        <v>0</v>
      </c>
      <c r="I510" s="527" t="s">
        <v>10874</v>
      </c>
      <c r="J510" s="527" t="s">
        <v>10874</v>
      </c>
      <c r="K510" s="527">
        <v>123</v>
      </c>
      <c r="L510" s="527" t="s">
        <v>10874</v>
      </c>
      <c r="M510" s="527">
        <v>0</v>
      </c>
      <c r="N510" s="527">
        <v>0</v>
      </c>
      <c r="O510" s="528">
        <v>155</v>
      </c>
    </row>
    <row r="511" spans="2:15">
      <c r="B511" s="29" t="s">
        <v>12675</v>
      </c>
      <c r="C511" s="29" t="s">
        <v>214</v>
      </c>
      <c r="D511" s="29" t="s">
        <v>215</v>
      </c>
      <c r="E511" s="29" t="s">
        <v>1694</v>
      </c>
      <c r="F511" s="29" t="s">
        <v>1695</v>
      </c>
      <c r="G511" s="29" t="s">
        <v>4065</v>
      </c>
      <c r="H511" s="522" t="s">
        <v>10874</v>
      </c>
      <c r="I511" s="522" t="s">
        <v>10874</v>
      </c>
      <c r="J511" s="522">
        <v>14</v>
      </c>
      <c r="K511" s="522">
        <v>382</v>
      </c>
      <c r="L511" s="522" t="s">
        <v>10874</v>
      </c>
      <c r="M511" s="522">
        <v>22</v>
      </c>
      <c r="N511" s="522">
        <v>0</v>
      </c>
      <c r="O511" s="523">
        <v>428</v>
      </c>
    </row>
    <row r="512" spans="2:15">
      <c r="B512" s="29" t="s">
        <v>12676</v>
      </c>
      <c r="C512" s="29" t="s">
        <v>214</v>
      </c>
      <c r="D512" s="29" t="s">
        <v>215</v>
      </c>
      <c r="E512" s="29" t="s">
        <v>1694</v>
      </c>
      <c r="F512" s="29" t="s">
        <v>1695</v>
      </c>
      <c r="G512" s="29" t="s">
        <v>4066</v>
      </c>
      <c r="H512" s="522" t="s">
        <v>10874</v>
      </c>
      <c r="I512" s="522" t="s">
        <v>10874</v>
      </c>
      <c r="J512" s="522">
        <v>17</v>
      </c>
      <c r="K512" s="522">
        <v>385</v>
      </c>
      <c r="L512" s="522">
        <v>12</v>
      </c>
      <c r="M512" s="522">
        <v>23</v>
      </c>
      <c r="N512" s="522">
        <v>0</v>
      </c>
      <c r="O512" s="523">
        <v>449</v>
      </c>
    </row>
    <row r="513" spans="2:15">
      <c r="B513" t="str">
        <f>C513&amp;F513</f>
        <v>1220921021041 Total</v>
      </c>
      <c r="C513" s="29" t="s">
        <v>214</v>
      </c>
      <c r="D513" s="29" t="s">
        <v>215</v>
      </c>
      <c r="E513" s="29" t="s">
        <v>1694</v>
      </c>
      <c r="F513" s="29" t="s">
        <v>11042</v>
      </c>
      <c r="G513" s="526" t="s">
        <v>3453</v>
      </c>
      <c r="H513" s="527" t="s">
        <v>10874</v>
      </c>
      <c r="I513" s="527" t="s">
        <v>10874</v>
      </c>
      <c r="J513" s="527">
        <v>31</v>
      </c>
      <c r="K513" s="527">
        <v>767</v>
      </c>
      <c r="L513" s="527" t="s">
        <v>10874</v>
      </c>
      <c r="M513" s="527">
        <v>45</v>
      </c>
      <c r="N513" s="527">
        <v>0</v>
      </c>
      <c r="O513" s="528">
        <v>877</v>
      </c>
    </row>
    <row r="514" spans="2:15">
      <c r="B514" s="29" t="s">
        <v>12677</v>
      </c>
      <c r="C514" s="29" t="s">
        <v>214</v>
      </c>
      <c r="D514" s="29" t="s">
        <v>215</v>
      </c>
      <c r="E514" s="29" t="s">
        <v>1696</v>
      </c>
      <c r="F514" s="29" t="s">
        <v>1697</v>
      </c>
      <c r="G514" s="29" t="s">
        <v>4065</v>
      </c>
      <c r="H514" s="522">
        <v>0</v>
      </c>
      <c r="I514" s="522" t="s">
        <v>10874</v>
      </c>
      <c r="J514" s="522">
        <v>20</v>
      </c>
      <c r="K514" s="522">
        <v>375</v>
      </c>
      <c r="L514" s="522" t="s">
        <v>10874</v>
      </c>
      <c r="M514" s="522">
        <v>24</v>
      </c>
      <c r="N514" s="522">
        <v>0</v>
      </c>
      <c r="O514" s="523">
        <v>431</v>
      </c>
    </row>
    <row r="515" spans="2:15">
      <c r="B515" s="29" t="s">
        <v>12678</v>
      </c>
      <c r="C515" s="29" t="s">
        <v>214</v>
      </c>
      <c r="D515" s="29" t="s">
        <v>215</v>
      </c>
      <c r="E515" s="29" t="s">
        <v>1696</v>
      </c>
      <c r="F515" s="29" t="s">
        <v>1697</v>
      </c>
      <c r="G515" s="29" t="s">
        <v>4066</v>
      </c>
      <c r="H515" s="522">
        <v>0</v>
      </c>
      <c r="I515" s="522" t="s">
        <v>10874</v>
      </c>
      <c r="J515" s="522">
        <v>14</v>
      </c>
      <c r="K515" s="522">
        <v>386</v>
      </c>
      <c r="L515" s="522" t="s">
        <v>10874</v>
      </c>
      <c r="M515" s="522">
        <v>20</v>
      </c>
      <c r="N515" s="522">
        <v>0</v>
      </c>
      <c r="O515" s="523">
        <v>438</v>
      </c>
    </row>
    <row r="516" spans="2:15">
      <c r="B516" t="str">
        <f>C516&amp;F516</f>
        <v>1220921021042 Total</v>
      </c>
      <c r="C516" s="29" t="s">
        <v>214</v>
      </c>
      <c r="D516" s="29" t="s">
        <v>215</v>
      </c>
      <c r="E516" s="29" t="s">
        <v>1696</v>
      </c>
      <c r="F516" s="29" t="s">
        <v>11043</v>
      </c>
      <c r="G516" s="526" t="s">
        <v>3453</v>
      </c>
      <c r="H516" s="527">
        <v>0</v>
      </c>
      <c r="I516" s="527">
        <v>16</v>
      </c>
      <c r="J516" s="527">
        <v>34</v>
      </c>
      <c r="K516" s="527">
        <v>761</v>
      </c>
      <c r="L516" s="527">
        <v>14</v>
      </c>
      <c r="M516" s="527">
        <v>44</v>
      </c>
      <c r="N516" s="527">
        <v>0</v>
      </c>
      <c r="O516" s="528">
        <v>869</v>
      </c>
    </row>
    <row r="517" spans="2:15">
      <c r="B517" s="29" t="s">
        <v>12671</v>
      </c>
      <c r="C517" s="29" t="s">
        <v>214</v>
      </c>
      <c r="D517" s="29" t="s">
        <v>215</v>
      </c>
      <c r="E517" s="29" t="s">
        <v>1690</v>
      </c>
      <c r="F517" s="29" t="s">
        <v>1691</v>
      </c>
      <c r="G517" s="29" t="s">
        <v>4065</v>
      </c>
      <c r="H517" s="522" t="s">
        <v>10874</v>
      </c>
      <c r="I517" s="522" t="s">
        <v>10874</v>
      </c>
      <c r="J517" s="522">
        <v>16</v>
      </c>
      <c r="K517" s="522">
        <v>646</v>
      </c>
      <c r="L517" s="522">
        <v>16</v>
      </c>
      <c r="M517" s="522">
        <v>37</v>
      </c>
      <c r="N517" s="522">
        <v>0</v>
      </c>
      <c r="O517" s="523">
        <v>728</v>
      </c>
    </row>
    <row r="518" spans="2:15">
      <c r="B518" s="29" t="s">
        <v>12672</v>
      </c>
      <c r="C518" s="29" t="s">
        <v>214</v>
      </c>
      <c r="D518" s="29" t="s">
        <v>215</v>
      </c>
      <c r="E518" s="29" t="s">
        <v>1690</v>
      </c>
      <c r="F518" s="29" t="s">
        <v>1691</v>
      </c>
      <c r="G518" s="29" t="s">
        <v>4066</v>
      </c>
      <c r="H518" s="522">
        <v>0</v>
      </c>
      <c r="I518" s="522" t="s">
        <v>10874</v>
      </c>
      <c r="J518" s="522">
        <v>30</v>
      </c>
      <c r="K518" s="522">
        <v>657</v>
      </c>
      <c r="L518" s="522" t="s">
        <v>10874</v>
      </c>
      <c r="M518" s="522">
        <v>30</v>
      </c>
      <c r="N518" s="522">
        <v>0</v>
      </c>
      <c r="O518" s="523">
        <v>738</v>
      </c>
    </row>
    <row r="519" spans="2:15">
      <c r="B519" t="str">
        <f>C519&amp;F519</f>
        <v>1220921021043 Total</v>
      </c>
      <c r="C519" s="29" t="s">
        <v>214</v>
      </c>
      <c r="D519" s="29" t="s">
        <v>215</v>
      </c>
      <c r="E519" s="29" t="s">
        <v>1690</v>
      </c>
      <c r="F519" s="29" t="s">
        <v>11040</v>
      </c>
      <c r="G519" s="526" t="s">
        <v>3453</v>
      </c>
      <c r="H519" s="527" t="s">
        <v>10874</v>
      </c>
      <c r="I519" s="527" t="s">
        <v>10874</v>
      </c>
      <c r="J519" s="527">
        <v>46</v>
      </c>
      <c r="K519" s="527">
        <v>1303</v>
      </c>
      <c r="L519" s="527" t="s">
        <v>10874</v>
      </c>
      <c r="M519" s="527">
        <v>67</v>
      </c>
      <c r="N519" s="527">
        <v>0</v>
      </c>
      <c r="O519" s="528">
        <v>1466</v>
      </c>
    </row>
    <row r="520" spans="2:15">
      <c r="B520" s="29" t="s">
        <v>12681</v>
      </c>
      <c r="C520" s="29" t="s">
        <v>214</v>
      </c>
      <c r="D520" s="29" t="s">
        <v>215</v>
      </c>
      <c r="E520" s="29" t="s">
        <v>1700</v>
      </c>
      <c r="F520" s="29" t="s">
        <v>1701</v>
      </c>
      <c r="G520" s="29" t="s">
        <v>4065</v>
      </c>
      <c r="H520" s="522">
        <v>0</v>
      </c>
      <c r="I520" s="522" t="s">
        <v>10874</v>
      </c>
      <c r="J520" s="522" t="s">
        <v>10874</v>
      </c>
      <c r="K520" s="522">
        <v>363</v>
      </c>
      <c r="L520" s="522" t="s">
        <v>10874</v>
      </c>
      <c r="M520" s="522">
        <v>35</v>
      </c>
      <c r="N520" s="522">
        <v>0</v>
      </c>
      <c r="O520" s="523">
        <v>419</v>
      </c>
    </row>
    <row r="521" spans="2:15">
      <c r="B521" s="29" t="s">
        <v>12682</v>
      </c>
      <c r="C521" s="29" t="s">
        <v>214</v>
      </c>
      <c r="D521" s="29" t="s">
        <v>215</v>
      </c>
      <c r="E521" s="29" t="s">
        <v>1700</v>
      </c>
      <c r="F521" s="29" t="s">
        <v>1701</v>
      </c>
      <c r="G521" s="29" t="s">
        <v>4066</v>
      </c>
      <c r="H521" s="522">
        <v>0</v>
      </c>
      <c r="I521" s="522" t="s">
        <v>10874</v>
      </c>
      <c r="J521" s="522">
        <v>14</v>
      </c>
      <c r="K521" s="522">
        <v>388</v>
      </c>
      <c r="L521" s="522" t="s">
        <v>10874</v>
      </c>
      <c r="M521" s="522">
        <v>56</v>
      </c>
      <c r="N521" s="522">
        <v>0</v>
      </c>
      <c r="O521" s="523">
        <v>473</v>
      </c>
    </row>
    <row r="522" spans="2:15">
      <c r="B522" t="str">
        <f>C522&amp;F522</f>
        <v>1220921024678 Total</v>
      </c>
      <c r="C522" s="29" t="s">
        <v>214</v>
      </c>
      <c r="D522" s="29" t="s">
        <v>215</v>
      </c>
      <c r="E522" s="29" t="s">
        <v>1700</v>
      </c>
      <c r="F522" s="29" t="s">
        <v>11045</v>
      </c>
      <c r="G522" s="526" t="s">
        <v>3453</v>
      </c>
      <c r="H522" s="527">
        <v>0</v>
      </c>
      <c r="I522" s="527" t="s">
        <v>10874</v>
      </c>
      <c r="J522" s="527" t="s">
        <v>10874</v>
      </c>
      <c r="K522" s="527">
        <v>751</v>
      </c>
      <c r="L522" s="527" t="s">
        <v>10874</v>
      </c>
      <c r="M522" s="527">
        <v>91</v>
      </c>
      <c r="N522" s="527">
        <v>0</v>
      </c>
      <c r="O522" s="528">
        <v>892</v>
      </c>
    </row>
    <row r="523" spans="2:15">
      <c r="B523" s="29" t="s">
        <v>12667</v>
      </c>
      <c r="C523" s="29" t="s">
        <v>214</v>
      </c>
      <c r="D523" s="29" t="s">
        <v>215</v>
      </c>
      <c r="E523" s="29" t="s">
        <v>1686</v>
      </c>
      <c r="F523" s="29" t="s">
        <v>1687</v>
      </c>
      <c r="G523" s="29" t="s">
        <v>4065</v>
      </c>
      <c r="H523" s="522">
        <v>0</v>
      </c>
      <c r="I523" s="522" t="s">
        <v>10874</v>
      </c>
      <c r="J523" s="522">
        <v>21</v>
      </c>
      <c r="K523" s="522">
        <v>712</v>
      </c>
      <c r="L523" s="522" t="s">
        <v>10874</v>
      </c>
      <c r="M523" s="522">
        <v>51</v>
      </c>
      <c r="N523" s="522">
        <v>0</v>
      </c>
      <c r="O523" s="523">
        <v>796</v>
      </c>
    </row>
    <row r="524" spans="2:15">
      <c r="B524" s="29" t="s">
        <v>12668</v>
      </c>
      <c r="C524" s="29" t="s">
        <v>214</v>
      </c>
      <c r="D524" s="29" t="s">
        <v>215</v>
      </c>
      <c r="E524" s="29" t="s">
        <v>1686</v>
      </c>
      <c r="F524" s="29" t="s">
        <v>1687</v>
      </c>
      <c r="G524" s="29" t="s">
        <v>4066</v>
      </c>
      <c r="H524" s="522">
        <v>0</v>
      </c>
      <c r="I524" s="522" t="s">
        <v>10874</v>
      </c>
      <c r="J524" s="522">
        <v>16</v>
      </c>
      <c r="K524" s="522">
        <v>756</v>
      </c>
      <c r="L524" s="522" t="s">
        <v>10874</v>
      </c>
      <c r="M524" s="522">
        <v>37</v>
      </c>
      <c r="N524" s="522">
        <v>0</v>
      </c>
      <c r="O524" s="523">
        <v>827</v>
      </c>
    </row>
    <row r="525" spans="2:15">
      <c r="B525" t="str">
        <f>C525&amp;F525</f>
        <v>1220921025133 Total</v>
      </c>
      <c r="C525" s="29" t="s">
        <v>214</v>
      </c>
      <c r="D525" s="29" t="s">
        <v>215</v>
      </c>
      <c r="E525" s="29" t="s">
        <v>1686</v>
      </c>
      <c r="F525" s="29" t="s">
        <v>11038</v>
      </c>
      <c r="G525" s="526" t="s">
        <v>3453</v>
      </c>
      <c r="H525" s="527">
        <v>0</v>
      </c>
      <c r="I525" s="527">
        <v>19</v>
      </c>
      <c r="J525" s="527">
        <v>37</v>
      </c>
      <c r="K525" s="527">
        <v>1468</v>
      </c>
      <c r="L525" s="527">
        <v>11</v>
      </c>
      <c r="M525" s="527">
        <v>88</v>
      </c>
      <c r="N525" s="527">
        <v>0</v>
      </c>
      <c r="O525" s="528">
        <v>1623</v>
      </c>
    </row>
    <row r="526" spans="2:15">
      <c r="B526" s="29" t="s">
        <v>12673</v>
      </c>
      <c r="C526" s="29" t="s">
        <v>214</v>
      </c>
      <c r="D526" s="29" t="s">
        <v>215</v>
      </c>
      <c r="E526" s="29" t="s">
        <v>1692</v>
      </c>
      <c r="F526" s="29" t="s">
        <v>1693</v>
      </c>
      <c r="G526" s="29" t="s">
        <v>4065</v>
      </c>
      <c r="H526" s="522">
        <v>0</v>
      </c>
      <c r="I526" s="522" t="s">
        <v>10874</v>
      </c>
      <c r="J526" s="522">
        <v>13</v>
      </c>
      <c r="K526" s="522">
        <v>499</v>
      </c>
      <c r="L526" s="522" t="s">
        <v>10874</v>
      </c>
      <c r="M526" s="522">
        <v>31</v>
      </c>
      <c r="N526" s="522">
        <v>0</v>
      </c>
      <c r="O526" s="523">
        <v>556</v>
      </c>
    </row>
    <row r="527" spans="2:15">
      <c r="B527" s="29" t="s">
        <v>12674</v>
      </c>
      <c r="C527" s="29" t="s">
        <v>214</v>
      </c>
      <c r="D527" s="29" t="s">
        <v>215</v>
      </c>
      <c r="E527" s="29" t="s">
        <v>1692</v>
      </c>
      <c r="F527" s="29" t="s">
        <v>1693</v>
      </c>
      <c r="G527" s="29" t="s">
        <v>4066</v>
      </c>
      <c r="H527" s="522" t="s">
        <v>10874</v>
      </c>
      <c r="I527" s="522" t="s">
        <v>10874</v>
      </c>
      <c r="J527" s="522">
        <v>11</v>
      </c>
      <c r="K527" s="522">
        <v>497</v>
      </c>
      <c r="L527" s="522" t="s">
        <v>10874</v>
      </c>
      <c r="M527" s="522">
        <v>38</v>
      </c>
      <c r="N527" s="522">
        <v>0</v>
      </c>
      <c r="O527" s="523">
        <v>562</v>
      </c>
    </row>
    <row r="528" spans="2:15">
      <c r="B528" t="str">
        <f>C528&amp;F528</f>
        <v>1220921025307 Total</v>
      </c>
      <c r="C528" s="29" t="s">
        <v>214</v>
      </c>
      <c r="D528" s="29" t="s">
        <v>215</v>
      </c>
      <c r="E528" s="29" t="s">
        <v>1692</v>
      </c>
      <c r="F528" s="29" t="s">
        <v>11041</v>
      </c>
      <c r="G528" s="526" t="s">
        <v>3453</v>
      </c>
      <c r="H528" s="527" t="s">
        <v>10874</v>
      </c>
      <c r="I528" s="527">
        <v>15</v>
      </c>
      <c r="J528" s="527">
        <v>24</v>
      </c>
      <c r="K528" s="527">
        <v>996</v>
      </c>
      <c r="L528" s="527" t="s">
        <v>10874</v>
      </c>
      <c r="M528" s="527">
        <v>69</v>
      </c>
      <c r="N528" s="527">
        <v>0</v>
      </c>
      <c r="O528" s="528">
        <v>1118</v>
      </c>
    </row>
    <row r="529" spans="2:15">
      <c r="B529" s="29" t="s">
        <v>12679</v>
      </c>
      <c r="C529" s="29" t="s">
        <v>214</v>
      </c>
      <c r="D529" s="29" t="s">
        <v>215</v>
      </c>
      <c r="E529" s="29" t="s">
        <v>1698</v>
      </c>
      <c r="F529" s="29" t="s">
        <v>1699</v>
      </c>
      <c r="G529" s="29" t="s">
        <v>4065</v>
      </c>
      <c r="H529" s="522">
        <v>0</v>
      </c>
      <c r="I529" s="522" t="s">
        <v>10874</v>
      </c>
      <c r="J529" s="522">
        <v>26</v>
      </c>
      <c r="K529" s="522">
        <v>400</v>
      </c>
      <c r="L529" s="522" t="s">
        <v>10874</v>
      </c>
      <c r="M529" s="522">
        <v>19</v>
      </c>
      <c r="N529" s="522">
        <v>0</v>
      </c>
      <c r="O529" s="523">
        <v>458</v>
      </c>
    </row>
    <row r="530" spans="2:15">
      <c r="B530" s="29" t="s">
        <v>12680</v>
      </c>
      <c r="C530" s="29" t="s">
        <v>214</v>
      </c>
      <c r="D530" s="29" t="s">
        <v>215</v>
      </c>
      <c r="E530" s="29" t="s">
        <v>1698</v>
      </c>
      <c r="F530" s="29" t="s">
        <v>1699</v>
      </c>
      <c r="G530" s="29" t="s">
        <v>4066</v>
      </c>
      <c r="H530" s="522">
        <v>0</v>
      </c>
      <c r="I530" s="522" t="s">
        <v>10874</v>
      </c>
      <c r="J530" s="522">
        <v>23</v>
      </c>
      <c r="K530" s="522">
        <v>486</v>
      </c>
      <c r="L530" s="522" t="s">
        <v>10874</v>
      </c>
      <c r="M530" s="522">
        <v>25</v>
      </c>
      <c r="N530" s="522" t="s">
        <v>10874</v>
      </c>
      <c r="O530" s="523">
        <v>545</v>
      </c>
    </row>
    <row r="531" spans="2:15">
      <c r="B531" t="str">
        <f>C531&amp;F531</f>
        <v>1220921027715 Total</v>
      </c>
      <c r="C531" s="29" t="s">
        <v>214</v>
      </c>
      <c r="D531" s="29" t="s">
        <v>215</v>
      </c>
      <c r="E531" s="29" t="s">
        <v>1698</v>
      </c>
      <c r="F531" s="29" t="s">
        <v>11044</v>
      </c>
      <c r="G531" s="526" t="s">
        <v>3453</v>
      </c>
      <c r="H531" s="527">
        <v>0</v>
      </c>
      <c r="I531" s="527">
        <v>15</v>
      </c>
      <c r="J531" s="527">
        <v>49</v>
      </c>
      <c r="K531" s="527">
        <v>886</v>
      </c>
      <c r="L531" s="527" t="s">
        <v>10874</v>
      </c>
      <c r="M531" s="527">
        <v>44</v>
      </c>
      <c r="N531" s="527" t="s">
        <v>10874</v>
      </c>
      <c r="O531" s="528">
        <v>1003</v>
      </c>
    </row>
    <row r="532" spans="2:15">
      <c r="B532" s="29" t="s">
        <v>12669</v>
      </c>
      <c r="C532" s="29" t="s">
        <v>214</v>
      </c>
      <c r="D532" s="29" t="s">
        <v>215</v>
      </c>
      <c r="E532" s="29" t="s">
        <v>1688</v>
      </c>
      <c r="F532" s="29" t="s">
        <v>1689</v>
      </c>
      <c r="G532" s="29" t="s">
        <v>4065</v>
      </c>
      <c r="H532" s="522">
        <v>0</v>
      </c>
      <c r="I532" s="522">
        <v>27</v>
      </c>
      <c r="J532" s="522" t="s">
        <v>10874</v>
      </c>
      <c r="K532" s="522">
        <v>782</v>
      </c>
      <c r="L532" s="522" t="s">
        <v>10874</v>
      </c>
      <c r="M532" s="522">
        <v>54</v>
      </c>
      <c r="N532" s="522">
        <v>0</v>
      </c>
      <c r="O532" s="523">
        <v>894</v>
      </c>
    </row>
    <row r="533" spans="2:15">
      <c r="B533" s="29" t="s">
        <v>12670</v>
      </c>
      <c r="C533" s="29" t="s">
        <v>214</v>
      </c>
      <c r="D533" s="29" t="s">
        <v>215</v>
      </c>
      <c r="E533" s="29" t="s">
        <v>1688</v>
      </c>
      <c r="F533" s="29" t="s">
        <v>1689</v>
      </c>
      <c r="G533" s="29" t="s">
        <v>4066</v>
      </c>
      <c r="H533" s="522">
        <v>0</v>
      </c>
      <c r="I533" s="522">
        <v>18</v>
      </c>
      <c r="J533" s="522">
        <v>26</v>
      </c>
      <c r="K533" s="522">
        <v>846</v>
      </c>
      <c r="L533" s="522">
        <v>11</v>
      </c>
      <c r="M533" s="522">
        <v>60</v>
      </c>
      <c r="N533" s="522">
        <v>0</v>
      </c>
      <c r="O533" s="523">
        <v>961</v>
      </c>
    </row>
    <row r="534" spans="2:15">
      <c r="B534" t="str">
        <f>C534&amp;F534</f>
        <v>1220921027790 Total</v>
      </c>
      <c r="C534" s="29" t="s">
        <v>214</v>
      </c>
      <c r="D534" s="29" t="s">
        <v>215</v>
      </c>
      <c r="E534" s="29" t="s">
        <v>1688</v>
      </c>
      <c r="F534" s="29" t="s">
        <v>11039</v>
      </c>
      <c r="G534" s="526" t="s">
        <v>3453</v>
      </c>
      <c r="H534" s="527">
        <v>0</v>
      </c>
      <c r="I534" s="527">
        <v>45</v>
      </c>
      <c r="J534" s="527" t="s">
        <v>10874</v>
      </c>
      <c r="K534" s="527">
        <v>1628</v>
      </c>
      <c r="L534" s="527" t="s">
        <v>10874</v>
      </c>
      <c r="M534" s="527">
        <v>114</v>
      </c>
      <c r="N534" s="527">
        <v>0</v>
      </c>
      <c r="O534" s="528">
        <v>1855</v>
      </c>
    </row>
    <row r="535" spans="2:15">
      <c r="B535" s="29" t="s">
        <v>12687</v>
      </c>
      <c r="C535" s="29" t="s">
        <v>216</v>
      </c>
      <c r="D535" s="29" t="s">
        <v>217</v>
      </c>
      <c r="E535" s="29" t="s">
        <v>1704</v>
      </c>
      <c r="F535" s="29" t="s">
        <v>1705</v>
      </c>
      <c r="G535" s="29" t="s">
        <v>4065</v>
      </c>
      <c r="H535" s="522">
        <v>0</v>
      </c>
      <c r="I535" s="522" t="s">
        <v>10874</v>
      </c>
      <c r="J535" s="522">
        <v>0</v>
      </c>
      <c r="K535" s="522" t="s">
        <v>10874</v>
      </c>
      <c r="L535" s="522" t="s">
        <v>10874</v>
      </c>
      <c r="M535" s="522">
        <v>0</v>
      </c>
      <c r="N535" s="522">
        <v>0</v>
      </c>
      <c r="O535" s="523">
        <v>127</v>
      </c>
    </row>
    <row r="536" spans="2:15">
      <c r="B536" s="29" t="s">
        <v>12688</v>
      </c>
      <c r="C536" s="29" t="s">
        <v>216</v>
      </c>
      <c r="D536" s="29" t="s">
        <v>217</v>
      </c>
      <c r="E536" s="29" t="s">
        <v>1704</v>
      </c>
      <c r="F536" s="29" t="s">
        <v>1705</v>
      </c>
      <c r="G536" s="29" t="s">
        <v>4066</v>
      </c>
      <c r="H536" s="522">
        <v>0</v>
      </c>
      <c r="I536" s="522" t="s">
        <v>10874</v>
      </c>
      <c r="J536" s="522">
        <v>0</v>
      </c>
      <c r="K536" s="522">
        <v>137</v>
      </c>
      <c r="L536" s="522" t="s">
        <v>10874</v>
      </c>
      <c r="M536" s="522" t="s">
        <v>10874</v>
      </c>
      <c r="N536" s="522">
        <v>0</v>
      </c>
      <c r="O536" s="523">
        <v>142</v>
      </c>
    </row>
    <row r="537" spans="2:15">
      <c r="B537" t="str">
        <f>C537&amp;F537</f>
        <v>1081113031202 Total</v>
      </c>
      <c r="C537" s="29" t="s">
        <v>216</v>
      </c>
      <c r="D537" s="29" t="s">
        <v>217</v>
      </c>
      <c r="E537" s="29" t="s">
        <v>1704</v>
      </c>
      <c r="F537" s="29" t="s">
        <v>11048</v>
      </c>
      <c r="G537" s="526" t="s">
        <v>3453</v>
      </c>
      <c r="H537" s="527">
        <v>0</v>
      </c>
      <c r="I537" s="527" t="s">
        <v>10874</v>
      </c>
      <c r="J537" s="527">
        <v>0</v>
      </c>
      <c r="K537" s="527" t="s">
        <v>10874</v>
      </c>
      <c r="L537" s="527" t="s">
        <v>10874</v>
      </c>
      <c r="M537" s="527" t="s">
        <v>10874</v>
      </c>
      <c r="N537" s="527">
        <v>0</v>
      </c>
      <c r="O537" s="528">
        <v>269</v>
      </c>
    </row>
    <row r="538" spans="2:15">
      <c r="B538" s="29" t="s">
        <v>12685</v>
      </c>
      <c r="C538" s="29" t="s">
        <v>216</v>
      </c>
      <c r="D538" s="29" t="s">
        <v>217</v>
      </c>
      <c r="E538" s="29" t="s">
        <v>1702</v>
      </c>
      <c r="F538" s="29" t="s">
        <v>1703</v>
      </c>
      <c r="G538" s="29" t="s">
        <v>4065</v>
      </c>
      <c r="H538" s="522">
        <v>0</v>
      </c>
      <c r="I538" s="522" t="s">
        <v>10874</v>
      </c>
      <c r="J538" s="522">
        <v>0</v>
      </c>
      <c r="K538" s="522">
        <v>246</v>
      </c>
      <c r="L538" s="522" t="s">
        <v>10874</v>
      </c>
      <c r="M538" s="522" t="s">
        <v>10874</v>
      </c>
      <c r="N538" s="522" t="s">
        <v>10874</v>
      </c>
      <c r="O538" s="523">
        <v>251</v>
      </c>
    </row>
    <row r="539" spans="2:15">
      <c r="B539" s="29" t="s">
        <v>12686</v>
      </c>
      <c r="C539" s="29" t="s">
        <v>216</v>
      </c>
      <c r="D539" s="29" t="s">
        <v>217</v>
      </c>
      <c r="E539" s="29" t="s">
        <v>1702</v>
      </c>
      <c r="F539" s="29" t="s">
        <v>1703</v>
      </c>
      <c r="G539" s="29" t="s">
        <v>4066</v>
      </c>
      <c r="H539" s="522">
        <v>0</v>
      </c>
      <c r="I539" s="522" t="s">
        <v>10874</v>
      </c>
      <c r="J539" s="522">
        <v>0</v>
      </c>
      <c r="K539" s="522" t="s">
        <v>10874</v>
      </c>
      <c r="L539" s="522">
        <v>0</v>
      </c>
      <c r="M539" s="522">
        <v>0</v>
      </c>
      <c r="N539" s="522">
        <v>0</v>
      </c>
      <c r="O539" s="523">
        <v>296</v>
      </c>
    </row>
    <row r="540" spans="2:15">
      <c r="B540" t="str">
        <f>C540&amp;F540</f>
        <v>1081113031208 Total</v>
      </c>
      <c r="C540" s="29" t="s">
        <v>216</v>
      </c>
      <c r="D540" s="29" t="s">
        <v>217</v>
      </c>
      <c r="E540" s="29" t="s">
        <v>1702</v>
      </c>
      <c r="F540" s="29" t="s">
        <v>11047</v>
      </c>
      <c r="G540" s="526" t="s">
        <v>3453</v>
      </c>
      <c r="H540" s="527">
        <v>0</v>
      </c>
      <c r="I540" s="527" t="s">
        <v>10874</v>
      </c>
      <c r="J540" s="527">
        <v>0</v>
      </c>
      <c r="K540" s="527" t="s">
        <v>10874</v>
      </c>
      <c r="L540" s="527" t="s">
        <v>10874</v>
      </c>
      <c r="M540" s="527" t="s">
        <v>10874</v>
      </c>
      <c r="N540" s="527" t="s">
        <v>10874</v>
      </c>
      <c r="O540" s="528">
        <v>547</v>
      </c>
    </row>
    <row r="541" spans="2:15">
      <c r="B541" s="29" t="s">
        <v>12683</v>
      </c>
      <c r="C541" s="29" t="s">
        <v>216</v>
      </c>
      <c r="D541" s="29" t="s">
        <v>217</v>
      </c>
      <c r="E541" s="29" t="s">
        <v>6923</v>
      </c>
      <c r="F541" s="29" t="s">
        <v>6922</v>
      </c>
      <c r="G541" s="29" t="s">
        <v>4065</v>
      </c>
      <c r="H541" s="522">
        <v>0</v>
      </c>
      <c r="I541" s="522">
        <v>0</v>
      </c>
      <c r="J541" s="522">
        <v>0</v>
      </c>
      <c r="K541" s="522">
        <v>0</v>
      </c>
      <c r="L541" s="522">
        <v>0</v>
      </c>
      <c r="M541" s="522">
        <v>0</v>
      </c>
      <c r="N541" s="522">
        <v>0</v>
      </c>
      <c r="O541" s="523">
        <v>0</v>
      </c>
    </row>
    <row r="542" spans="2:15">
      <c r="B542" s="29" t="s">
        <v>12684</v>
      </c>
      <c r="C542" s="29" t="s">
        <v>216</v>
      </c>
      <c r="D542" s="29" t="s">
        <v>217</v>
      </c>
      <c r="E542" s="29" t="s">
        <v>6923</v>
      </c>
      <c r="F542" s="29" t="s">
        <v>6922</v>
      </c>
      <c r="G542" s="29" t="s">
        <v>4066</v>
      </c>
      <c r="H542" s="522">
        <v>0</v>
      </c>
      <c r="I542" s="522">
        <v>0</v>
      </c>
      <c r="J542" s="522">
        <v>0</v>
      </c>
      <c r="K542" s="522" t="s">
        <v>10874</v>
      </c>
      <c r="L542" s="522">
        <v>0</v>
      </c>
      <c r="M542" s="522">
        <v>0</v>
      </c>
      <c r="N542" s="522">
        <v>0</v>
      </c>
      <c r="O542" s="523" t="s">
        <v>10874</v>
      </c>
    </row>
    <row r="543" spans="2:15">
      <c r="B543" t="str">
        <f>C543&amp;F543</f>
        <v>1081113036646 Total</v>
      </c>
      <c r="C543" s="29" t="s">
        <v>216</v>
      </c>
      <c r="D543" s="29" t="s">
        <v>217</v>
      </c>
      <c r="E543" s="29" t="s">
        <v>6923</v>
      </c>
      <c r="F543" s="29" t="s">
        <v>11046</v>
      </c>
      <c r="G543" s="526" t="s">
        <v>3453</v>
      </c>
      <c r="H543" s="527" t="s">
        <v>10874</v>
      </c>
      <c r="I543" s="527" t="s">
        <v>10874</v>
      </c>
      <c r="J543" s="527" t="s">
        <v>10874</v>
      </c>
      <c r="K543" s="527" t="s">
        <v>10874</v>
      </c>
      <c r="L543" s="527" t="s">
        <v>10874</v>
      </c>
      <c r="M543" s="527" t="s">
        <v>10874</v>
      </c>
      <c r="N543" s="527" t="s">
        <v>10874</v>
      </c>
      <c r="O543" s="528" t="s">
        <v>10874</v>
      </c>
    </row>
    <row r="544" spans="2:15">
      <c r="B544" s="29" t="s">
        <v>12691</v>
      </c>
      <c r="C544" s="29" t="s">
        <v>218</v>
      </c>
      <c r="D544" s="29" t="s">
        <v>219</v>
      </c>
      <c r="E544" s="29" t="s">
        <v>1708</v>
      </c>
      <c r="F544" s="29" t="s">
        <v>1709</v>
      </c>
      <c r="G544" s="29" t="s">
        <v>4065</v>
      </c>
      <c r="H544" s="522">
        <v>0</v>
      </c>
      <c r="I544" s="522" t="s">
        <v>10874</v>
      </c>
      <c r="J544" s="522" t="s">
        <v>10874</v>
      </c>
      <c r="K544" s="522">
        <v>224</v>
      </c>
      <c r="L544" s="522" t="s">
        <v>10874</v>
      </c>
      <c r="M544" s="522" t="s">
        <v>10874</v>
      </c>
      <c r="N544" s="522">
        <v>0</v>
      </c>
      <c r="O544" s="523">
        <v>237</v>
      </c>
    </row>
    <row r="545" spans="2:15">
      <c r="B545" s="29" t="s">
        <v>12692</v>
      </c>
      <c r="C545" s="29" t="s">
        <v>218</v>
      </c>
      <c r="D545" s="29" t="s">
        <v>219</v>
      </c>
      <c r="E545" s="29" t="s">
        <v>1708</v>
      </c>
      <c r="F545" s="29" t="s">
        <v>1709</v>
      </c>
      <c r="G545" s="29" t="s">
        <v>4066</v>
      </c>
      <c r="H545" s="522">
        <v>0</v>
      </c>
      <c r="I545" s="522" t="s">
        <v>10874</v>
      </c>
      <c r="J545" s="522" t="s">
        <v>10874</v>
      </c>
      <c r="K545" s="522">
        <v>227</v>
      </c>
      <c r="L545" s="522">
        <v>0</v>
      </c>
      <c r="M545" s="522" t="s">
        <v>10874</v>
      </c>
      <c r="N545" s="522">
        <v>0</v>
      </c>
      <c r="O545" s="523">
        <v>240</v>
      </c>
    </row>
    <row r="546" spans="2:15">
      <c r="B546" t="str">
        <f>C546&amp;F546</f>
        <v>1161915031619 Total</v>
      </c>
      <c r="C546" s="29" t="s">
        <v>218</v>
      </c>
      <c r="D546" s="29" t="s">
        <v>219</v>
      </c>
      <c r="E546" s="29" t="s">
        <v>1708</v>
      </c>
      <c r="F546" s="29" t="s">
        <v>11050</v>
      </c>
      <c r="G546" s="526" t="s">
        <v>3453</v>
      </c>
      <c r="H546" s="527">
        <v>0</v>
      </c>
      <c r="I546" s="527" t="s">
        <v>10874</v>
      </c>
      <c r="J546" s="527" t="s">
        <v>10874</v>
      </c>
      <c r="K546" s="527">
        <v>451</v>
      </c>
      <c r="L546" s="527" t="s">
        <v>10874</v>
      </c>
      <c r="M546" s="527" t="s">
        <v>10874</v>
      </c>
      <c r="N546" s="527">
        <v>0</v>
      </c>
      <c r="O546" s="528">
        <v>477</v>
      </c>
    </row>
    <row r="547" spans="2:15">
      <c r="B547" s="29" t="s">
        <v>12689</v>
      </c>
      <c r="C547" s="29" t="s">
        <v>218</v>
      </c>
      <c r="D547" s="29" t="s">
        <v>219</v>
      </c>
      <c r="E547" s="29" t="s">
        <v>1706</v>
      </c>
      <c r="F547" s="29" t="s">
        <v>1707</v>
      </c>
      <c r="G547" s="29" t="s">
        <v>4065</v>
      </c>
      <c r="H547" s="522">
        <v>0</v>
      </c>
      <c r="I547" s="522" t="s">
        <v>10874</v>
      </c>
      <c r="J547" s="522">
        <v>0</v>
      </c>
      <c r="K547" s="522">
        <v>139</v>
      </c>
      <c r="L547" s="522">
        <v>0</v>
      </c>
      <c r="M547" s="522" t="s">
        <v>10874</v>
      </c>
      <c r="N547" s="522">
        <v>0</v>
      </c>
      <c r="O547" s="523">
        <v>144</v>
      </c>
    </row>
    <row r="548" spans="2:15">
      <c r="B548" s="29" t="s">
        <v>12690</v>
      </c>
      <c r="C548" s="29" t="s">
        <v>218</v>
      </c>
      <c r="D548" s="29" t="s">
        <v>219</v>
      </c>
      <c r="E548" s="29" t="s">
        <v>1706</v>
      </c>
      <c r="F548" s="29" t="s">
        <v>1707</v>
      </c>
      <c r="G548" s="29" t="s">
        <v>4066</v>
      </c>
      <c r="H548" s="522" t="s">
        <v>10874</v>
      </c>
      <c r="I548" s="522" t="s">
        <v>10874</v>
      </c>
      <c r="J548" s="522">
        <v>0</v>
      </c>
      <c r="K548" s="522">
        <v>144</v>
      </c>
      <c r="L548" s="522" t="s">
        <v>10874</v>
      </c>
      <c r="M548" s="522" t="s">
        <v>10874</v>
      </c>
      <c r="N548" s="522">
        <v>0</v>
      </c>
      <c r="O548" s="523">
        <v>150</v>
      </c>
    </row>
    <row r="549" spans="2:15">
      <c r="B549" t="str">
        <f>C549&amp;F549</f>
        <v>1161915035390 Total</v>
      </c>
      <c r="C549" s="29" t="s">
        <v>218</v>
      </c>
      <c r="D549" s="29" t="s">
        <v>219</v>
      </c>
      <c r="E549" s="29" t="s">
        <v>1706</v>
      </c>
      <c r="F549" s="29" t="s">
        <v>11049</v>
      </c>
      <c r="G549" s="526" t="s">
        <v>3453</v>
      </c>
      <c r="H549" s="527" t="s">
        <v>10874</v>
      </c>
      <c r="I549" s="527" t="s">
        <v>10874</v>
      </c>
      <c r="J549" s="527">
        <v>0</v>
      </c>
      <c r="K549" s="527">
        <v>283</v>
      </c>
      <c r="L549" s="527" t="s">
        <v>10874</v>
      </c>
      <c r="M549" s="527" t="s">
        <v>10874</v>
      </c>
      <c r="N549" s="527">
        <v>0</v>
      </c>
      <c r="O549" s="528">
        <v>294</v>
      </c>
    </row>
    <row r="550" spans="2:15">
      <c r="B550" s="29" t="s">
        <v>12703</v>
      </c>
      <c r="C550" s="29" t="s">
        <v>220</v>
      </c>
      <c r="D550" s="29" t="s">
        <v>221</v>
      </c>
      <c r="E550" s="29" t="s">
        <v>1720</v>
      </c>
      <c r="F550" s="29" t="s">
        <v>1721</v>
      </c>
      <c r="G550" s="29" t="s">
        <v>4065</v>
      </c>
      <c r="H550" s="522">
        <v>0</v>
      </c>
      <c r="I550" s="522">
        <v>43</v>
      </c>
      <c r="J550" s="522">
        <v>41</v>
      </c>
      <c r="K550" s="522">
        <v>64</v>
      </c>
      <c r="L550" s="522">
        <v>12</v>
      </c>
      <c r="M550" s="522">
        <v>19</v>
      </c>
      <c r="N550" s="522">
        <v>0</v>
      </c>
      <c r="O550" s="523">
        <v>179</v>
      </c>
    </row>
    <row r="551" spans="2:15">
      <c r="B551" s="29" t="s">
        <v>12704</v>
      </c>
      <c r="C551" s="29" t="s">
        <v>220</v>
      </c>
      <c r="D551" s="29" t="s">
        <v>221</v>
      </c>
      <c r="E551" s="29" t="s">
        <v>1720</v>
      </c>
      <c r="F551" s="29" t="s">
        <v>1721</v>
      </c>
      <c r="G551" s="29" t="s">
        <v>4066</v>
      </c>
      <c r="H551" s="522">
        <v>0</v>
      </c>
      <c r="I551" s="522">
        <v>55</v>
      </c>
      <c r="J551" s="522">
        <v>47</v>
      </c>
      <c r="K551" s="522">
        <v>66</v>
      </c>
      <c r="L551" s="522">
        <v>20</v>
      </c>
      <c r="M551" s="522">
        <v>12</v>
      </c>
      <c r="N551" s="522">
        <v>0</v>
      </c>
      <c r="O551" s="523">
        <v>200</v>
      </c>
    </row>
    <row r="552" spans="2:15">
      <c r="B552" t="str">
        <f>C552&amp;F552</f>
        <v>1152214021742 Total</v>
      </c>
      <c r="C552" s="29" t="s">
        <v>220</v>
      </c>
      <c r="D552" s="29" t="s">
        <v>221</v>
      </c>
      <c r="E552" s="29" t="s">
        <v>1720</v>
      </c>
      <c r="F552" s="29" t="s">
        <v>11056</v>
      </c>
      <c r="G552" s="526" t="s">
        <v>3453</v>
      </c>
      <c r="H552" s="527">
        <v>0</v>
      </c>
      <c r="I552" s="527">
        <v>98</v>
      </c>
      <c r="J552" s="527">
        <v>88</v>
      </c>
      <c r="K552" s="527">
        <v>130</v>
      </c>
      <c r="L552" s="527">
        <v>32</v>
      </c>
      <c r="M552" s="527">
        <v>31</v>
      </c>
      <c r="N552" s="527">
        <v>0</v>
      </c>
      <c r="O552" s="528">
        <v>379</v>
      </c>
    </row>
    <row r="553" spans="2:15">
      <c r="B553" s="29" t="s">
        <v>12693</v>
      </c>
      <c r="C553" s="29" t="s">
        <v>220</v>
      </c>
      <c r="D553" s="29" t="s">
        <v>221</v>
      </c>
      <c r="E553" s="29" t="s">
        <v>1710</v>
      </c>
      <c r="F553" s="29" t="s">
        <v>1711</v>
      </c>
      <c r="G553" s="29" t="s">
        <v>4065</v>
      </c>
      <c r="H553" s="522">
        <v>0</v>
      </c>
      <c r="I553" s="522">
        <v>80</v>
      </c>
      <c r="J553" s="522">
        <v>34</v>
      </c>
      <c r="K553" s="522">
        <v>73</v>
      </c>
      <c r="L553" s="522">
        <v>17</v>
      </c>
      <c r="M553" s="522">
        <v>11</v>
      </c>
      <c r="N553" s="522">
        <v>0</v>
      </c>
      <c r="O553" s="523">
        <v>215</v>
      </c>
    </row>
    <row r="554" spans="2:15">
      <c r="B554" s="29" t="s">
        <v>12694</v>
      </c>
      <c r="C554" s="29" t="s">
        <v>220</v>
      </c>
      <c r="D554" s="29" t="s">
        <v>221</v>
      </c>
      <c r="E554" s="29" t="s">
        <v>1710</v>
      </c>
      <c r="F554" s="29" t="s">
        <v>1711</v>
      </c>
      <c r="G554" s="29" t="s">
        <v>4066</v>
      </c>
      <c r="H554" s="522" t="s">
        <v>10874</v>
      </c>
      <c r="I554" s="522">
        <v>75</v>
      </c>
      <c r="J554" s="522">
        <v>39</v>
      </c>
      <c r="K554" s="522">
        <v>73</v>
      </c>
      <c r="L554" s="522" t="s">
        <v>10874</v>
      </c>
      <c r="M554" s="522">
        <v>24</v>
      </c>
      <c r="N554" s="522">
        <v>0</v>
      </c>
      <c r="O554" s="523">
        <v>232</v>
      </c>
    </row>
    <row r="555" spans="2:15">
      <c r="B555" t="str">
        <f>C555&amp;F555</f>
        <v>1152214021744 Total</v>
      </c>
      <c r="C555" s="29" t="s">
        <v>220</v>
      </c>
      <c r="D555" s="29" t="s">
        <v>221</v>
      </c>
      <c r="E555" s="29" t="s">
        <v>1710</v>
      </c>
      <c r="F555" s="29" t="s">
        <v>11051</v>
      </c>
      <c r="G555" s="526" t="s">
        <v>3453</v>
      </c>
      <c r="H555" s="527" t="s">
        <v>10874</v>
      </c>
      <c r="I555" s="527">
        <v>155</v>
      </c>
      <c r="J555" s="527">
        <v>73</v>
      </c>
      <c r="K555" s="527">
        <v>146</v>
      </c>
      <c r="L555" s="527" t="s">
        <v>10874</v>
      </c>
      <c r="M555" s="527" t="s">
        <v>10874</v>
      </c>
      <c r="N555" s="527">
        <v>0</v>
      </c>
      <c r="O555" s="528">
        <v>447</v>
      </c>
    </row>
    <row r="556" spans="2:15">
      <c r="B556" s="29" t="s">
        <v>12699</v>
      </c>
      <c r="C556" s="29" t="s">
        <v>220</v>
      </c>
      <c r="D556" s="29" t="s">
        <v>221</v>
      </c>
      <c r="E556" s="29" t="s">
        <v>1716</v>
      </c>
      <c r="F556" s="29" t="s">
        <v>1717</v>
      </c>
      <c r="G556" s="29" t="s">
        <v>4065</v>
      </c>
      <c r="H556" s="522">
        <v>0</v>
      </c>
      <c r="I556" s="522">
        <v>61</v>
      </c>
      <c r="J556" s="522">
        <v>46</v>
      </c>
      <c r="K556" s="522">
        <v>585</v>
      </c>
      <c r="L556" s="522">
        <v>43</v>
      </c>
      <c r="M556" s="522">
        <v>36</v>
      </c>
      <c r="N556" s="522">
        <v>0</v>
      </c>
      <c r="O556" s="523">
        <v>771</v>
      </c>
    </row>
    <row r="557" spans="2:15">
      <c r="B557" s="29" t="s">
        <v>12700</v>
      </c>
      <c r="C557" s="29" t="s">
        <v>220</v>
      </c>
      <c r="D557" s="29" t="s">
        <v>221</v>
      </c>
      <c r="E557" s="29" t="s">
        <v>1716</v>
      </c>
      <c r="F557" s="29" t="s">
        <v>1717</v>
      </c>
      <c r="G557" s="29" t="s">
        <v>4066</v>
      </c>
      <c r="H557" s="522" t="s">
        <v>10874</v>
      </c>
      <c r="I557" s="522">
        <v>95</v>
      </c>
      <c r="J557" s="522">
        <v>48</v>
      </c>
      <c r="K557" s="522">
        <v>661</v>
      </c>
      <c r="L557" s="522">
        <v>49</v>
      </c>
      <c r="M557" s="522" t="s">
        <v>10874</v>
      </c>
      <c r="N557" s="522">
        <v>0</v>
      </c>
      <c r="O557" s="523">
        <v>901</v>
      </c>
    </row>
    <row r="558" spans="2:15">
      <c r="B558" t="str">
        <f>C558&amp;F558</f>
        <v>1152214021745 Total</v>
      </c>
      <c r="C558" s="29" t="s">
        <v>220</v>
      </c>
      <c r="D558" s="29" t="s">
        <v>221</v>
      </c>
      <c r="E558" s="29" t="s">
        <v>1716</v>
      </c>
      <c r="F558" s="29" t="s">
        <v>11054</v>
      </c>
      <c r="G558" s="526" t="s">
        <v>3453</v>
      </c>
      <c r="H558" s="527" t="s">
        <v>10874</v>
      </c>
      <c r="I558" s="527">
        <v>156</v>
      </c>
      <c r="J558" s="527">
        <v>94</v>
      </c>
      <c r="K558" s="527">
        <v>1246</v>
      </c>
      <c r="L558" s="527">
        <v>92</v>
      </c>
      <c r="M558" s="527" t="s">
        <v>10874</v>
      </c>
      <c r="N558" s="527">
        <v>0</v>
      </c>
      <c r="O558" s="528">
        <v>1672</v>
      </c>
    </row>
    <row r="559" spans="2:15">
      <c r="B559" s="29" t="s">
        <v>12695</v>
      </c>
      <c r="C559" s="29" t="s">
        <v>220</v>
      </c>
      <c r="D559" s="29" t="s">
        <v>221</v>
      </c>
      <c r="E559" s="29" t="s">
        <v>1712</v>
      </c>
      <c r="F559" s="29" t="s">
        <v>1713</v>
      </c>
      <c r="G559" s="29" t="s">
        <v>4065</v>
      </c>
      <c r="H559" s="522">
        <v>0</v>
      </c>
      <c r="I559" s="522">
        <v>202</v>
      </c>
      <c r="J559" s="522">
        <v>114</v>
      </c>
      <c r="K559" s="522">
        <v>220</v>
      </c>
      <c r="L559" s="522" t="s">
        <v>10874</v>
      </c>
      <c r="M559" s="522">
        <v>69</v>
      </c>
      <c r="N559" s="522" t="s">
        <v>10874</v>
      </c>
      <c r="O559" s="523">
        <v>654</v>
      </c>
    </row>
    <row r="560" spans="2:15">
      <c r="B560" s="29" t="s">
        <v>12696</v>
      </c>
      <c r="C560" s="29" t="s">
        <v>220</v>
      </c>
      <c r="D560" s="29" t="s">
        <v>221</v>
      </c>
      <c r="E560" s="29" t="s">
        <v>1712</v>
      </c>
      <c r="F560" s="29" t="s">
        <v>1713</v>
      </c>
      <c r="G560" s="29" t="s">
        <v>4066</v>
      </c>
      <c r="H560" s="522" t="s">
        <v>10874</v>
      </c>
      <c r="I560" s="522">
        <v>251</v>
      </c>
      <c r="J560" s="522">
        <v>112</v>
      </c>
      <c r="K560" s="522">
        <v>225</v>
      </c>
      <c r="L560" s="522" t="s">
        <v>10874</v>
      </c>
      <c r="M560" s="522">
        <v>64</v>
      </c>
      <c r="N560" s="522">
        <v>0</v>
      </c>
      <c r="O560" s="523">
        <v>703</v>
      </c>
    </row>
    <row r="561" spans="2:15">
      <c r="B561" t="str">
        <f>C561&amp;F561</f>
        <v>1152214021746 Total</v>
      </c>
      <c r="C561" s="29" t="s">
        <v>220</v>
      </c>
      <c r="D561" s="29" t="s">
        <v>221</v>
      </c>
      <c r="E561" s="29" t="s">
        <v>1712</v>
      </c>
      <c r="F561" s="29" t="s">
        <v>11052</v>
      </c>
      <c r="G561" s="526" t="s">
        <v>3453</v>
      </c>
      <c r="H561" s="527" t="s">
        <v>10874</v>
      </c>
      <c r="I561" s="527">
        <v>453</v>
      </c>
      <c r="J561" s="527">
        <v>226</v>
      </c>
      <c r="K561" s="527">
        <v>445</v>
      </c>
      <c r="L561" s="527">
        <v>97</v>
      </c>
      <c r="M561" s="527">
        <v>133</v>
      </c>
      <c r="N561" s="527" t="s">
        <v>10874</v>
      </c>
      <c r="O561" s="528">
        <v>1357</v>
      </c>
    </row>
    <row r="562" spans="2:15">
      <c r="B562" s="29" t="s">
        <v>12701</v>
      </c>
      <c r="C562" s="29" t="s">
        <v>220</v>
      </c>
      <c r="D562" s="29" t="s">
        <v>221</v>
      </c>
      <c r="E562" s="29" t="s">
        <v>1718</v>
      </c>
      <c r="F562" s="29" t="s">
        <v>1719</v>
      </c>
      <c r="G562" s="29" t="s">
        <v>4065</v>
      </c>
      <c r="H562" s="522">
        <v>0</v>
      </c>
      <c r="I562" s="522">
        <v>26</v>
      </c>
      <c r="J562" s="522">
        <v>18</v>
      </c>
      <c r="K562" s="522">
        <v>178</v>
      </c>
      <c r="L562" s="522" t="s">
        <v>10874</v>
      </c>
      <c r="M562" s="522" t="s">
        <v>10874</v>
      </c>
      <c r="N562" s="522">
        <v>0</v>
      </c>
      <c r="O562" s="523">
        <v>240</v>
      </c>
    </row>
    <row r="563" spans="2:15">
      <c r="B563" s="29" t="s">
        <v>12702</v>
      </c>
      <c r="C563" s="29" t="s">
        <v>220</v>
      </c>
      <c r="D563" s="29" t="s">
        <v>221</v>
      </c>
      <c r="E563" s="29" t="s">
        <v>1718</v>
      </c>
      <c r="F563" s="29" t="s">
        <v>1719</v>
      </c>
      <c r="G563" s="29" t="s">
        <v>4066</v>
      </c>
      <c r="H563" s="522">
        <v>0</v>
      </c>
      <c r="I563" s="522">
        <v>24</v>
      </c>
      <c r="J563" s="522">
        <v>17</v>
      </c>
      <c r="K563" s="522">
        <v>173</v>
      </c>
      <c r="L563" s="522" t="s">
        <v>10874</v>
      </c>
      <c r="M563" s="522" t="s">
        <v>10874</v>
      </c>
      <c r="N563" s="522">
        <v>0</v>
      </c>
      <c r="O563" s="523">
        <v>236</v>
      </c>
    </row>
    <row r="564" spans="2:15">
      <c r="B564" t="str">
        <f>C564&amp;F564</f>
        <v>1152214026783 Total</v>
      </c>
      <c r="C564" s="29" t="s">
        <v>220</v>
      </c>
      <c r="D564" s="29" t="s">
        <v>221</v>
      </c>
      <c r="E564" s="29" t="s">
        <v>1718</v>
      </c>
      <c r="F564" s="29" t="s">
        <v>11055</v>
      </c>
      <c r="G564" s="526" t="s">
        <v>3453</v>
      </c>
      <c r="H564" s="527">
        <v>0</v>
      </c>
      <c r="I564" s="527">
        <v>50</v>
      </c>
      <c r="J564" s="527">
        <v>35</v>
      </c>
      <c r="K564" s="527">
        <v>351</v>
      </c>
      <c r="L564" s="527">
        <v>25</v>
      </c>
      <c r="M564" s="527">
        <v>15</v>
      </c>
      <c r="N564" s="527">
        <v>0</v>
      </c>
      <c r="O564" s="528">
        <v>476</v>
      </c>
    </row>
    <row r="565" spans="2:15">
      <c r="B565" s="29" t="s">
        <v>12697</v>
      </c>
      <c r="C565" s="29" t="s">
        <v>220</v>
      </c>
      <c r="D565" s="29" t="s">
        <v>221</v>
      </c>
      <c r="E565" s="29" t="s">
        <v>1714</v>
      </c>
      <c r="F565" s="29" t="s">
        <v>1715</v>
      </c>
      <c r="G565" s="29" t="s">
        <v>4065</v>
      </c>
      <c r="H565" s="522" t="s">
        <v>10874</v>
      </c>
      <c r="I565" s="522">
        <v>18</v>
      </c>
      <c r="J565" s="522">
        <v>20</v>
      </c>
      <c r="K565" s="522">
        <v>176</v>
      </c>
      <c r="L565" s="522">
        <v>11</v>
      </c>
      <c r="M565" s="522" t="s">
        <v>10874</v>
      </c>
      <c r="N565" s="522">
        <v>0</v>
      </c>
      <c r="O565" s="523">
        <v>234</v>
      </c>
    </row>
    <row r="566" spans="2:15">
      <c r="B566" s="29" t="s">
        <v>12698</v>
      </c>
      <c r="C566" s="29" t="s">
        <v>220</v>
      </c>
      <c r="D566" s="29" t="s">
        <v>221</v>
      </c>
      <c r="E566" s="29" t="s">
        <v>1714</v>
      </c>
      <c r="F566" s="29" t="s">
        <v>1715</v>
      </c>
      <c r="G566" s="29" t="s">
        <v>4066</v>
      </c>
      <c r="H566" s="522">
        <v>0</v>
      </c>
      <c r="I566" s="522">
        <v>21</v>
      </c>
      <c r="J566" s="522">
        <v>14</v>
      </c>
      <c r="K566" s="522">
        <v>183</v>
      </c>
      <c r="L566" s="522">
        <v>15</v>
      </c>
      <c r="M566" s="522">
        <v>11</v>
      </c>
      <c r="N566" s="522">
        <v>0</v>
      </c>
      <c r="O566" s="523">
        <v>244</v>
      </c>
    </row>
    <row r="567" spans="2:15">
      <c r="B567" t="str">
        <f>C567&amp;F567</f>
        <v>1152214027820 Total</v>
      </c>
      <c r="C567" s="29" t="s">
        <v>220</v>
      </c>
      <c r="D567" s="29" t="s">
        <v>221</v>
      </c>
      <c r="E567" s="29" t="s">
        <v>1714</v>
      </c>
      <c r="F567" s="29" t="s">
        <v>11053</v>
      </c>
      <c r="G567" s="526" t="s">
        <v>3453</v>
      </c>
      <c r="H567" s="527" t="s">
        <v>10874</v>
      </c>
      <c r="I567" s="527">
        <v>39</v>
      </c>
      <c r="J567" s="527">
        <v>34</v>
      </c>
      <c r="K567" s="527">
        <v>359</v>
      </c>
      <c r="L567" s="527">
        <v>26</v>
      </c>
      <c r="M567" s="527" t="s">
        <v>10874</v>
      </c>
      <c r="N567" s="527">
        <v>0</v>
      </c>
      <c r="O567" s="528">
        <v>478</v>
      </c>
    </row>
    <row r="568" spans="2:15">
      <c r="B568" s="29" t="s">
        <v>12705</v>
      </c>
      <c r="C568" s="29" t="s">
        <v>222</v>
      </c>
      <c r="D568" s="29" t="s">
        <v>223</v>
      </c>
      <c r="E568" s="29" t="s">
        <v>1722</v>
      </c>
      <c r="F568" s="29" t="s">
        <v>1723</v>
      </c>
      <c r="G568" s="29" t="s">
        <v>4065</v>
      </c>
      <c r="H568" s="522">
        <v>0</v>
      </c>
      <c r="I568" s="522">
        <v>0</v>
      </c>
      <c r="J568" s="522">
        <v>0</v>
      </c>
      <c r="K568" s="522">
        <v>118</v>
      </c>
      <c r="L568" s="522">
        <v>0</v>
      </c>
      <c r="M568" s="522">
        <v>0</v>
      </c>
      <c r="N568" s="522">
        <v>0</v>
      </c>
      <c r="O568" s="523">
        <v>118</v>
      </c>
    </row>
    <row r="569" spans="2:15">
      <c r="B569" s="29" t="s">
        <v>12706</v>
      </c>
      <c r="C569" s="29" t="s">
        <v>222</v>
      </c>
      <c r="D569" s="29" t="s">
        <v>223</v>
      </c>
      <c r="E569" s="29" t="s">
        <v>1722</v>
      </c>
      <c r="F569" s="29" t="s">
        <v>1723</v>
      </c>
      <c r="G569" s="29" t="s">
        <v>4066</v>
      </c>
      <c r="H569" s="522">
        <v>0</v>
      </c>
      <c r="I569" s="522" t="s">
        <v>10874</v>
      </c>
      <c r="J569" s="522">
        <v>0</v>
      </c>
      <c r="K569" s="522">
        <v>141</v>
      </c>
      <c r="L569" s="522">
        <v>0</v>
      </c>
      <c r="M569" s="522" t="s">
        <v>10874</v>
      </c>
      <c r="N569" s="522">
        <v>0</v>
      </c>
      <c r="O569" s="523">
        <v>147</v>
      </c>
    </row>
    <row r="570" spans="2:15">
      <c r="B570" t="str">
        <f>C570&amp;F570</f>
        <v>1112913046252 Total</v>
      </c>
      <c r="C570" s="29" t="s">
        <v>222</v>
      </c>
      <c r="D570" s="29" t="s">
        <v>223</v>
      </c>
      <c r="E570" s="29" t="s">
        <v>1722</v>
      </c>
      <c r="F570" s="29" t="s">
        <v>11057</v>
      </c>
      <c r="G570" s="526" t="s">
        <v>3453</v>
      </c>
      <c r="H570" s="527">
        <v>0</v>
      </c>
      <c r="I570" s="527" t="s">
        <v>10874</v>
      </c>
      <c r="J570" s="527">
        <v>0</v>
      </c>
      <c r="K570" s="527">
        <v>259</v>
      </c>
      <c r="L570" s="527">
        <v>0</v>
      </c>
      <c r="M570" s="527" t="s">
        <v>10874</v>
      </c>
      <c r="N570" s="527">
        <v>0</v>
      </c>
      <c r="O570" s="528">
        <v>265</v>
      </c>
    </row>
    <row r="571" spans="2:15">
      <c r="B571" s="29" t="s">
        <v>12707</v>
      </c>
      <c r="C571" s="29" t="s">
        <v>222</v>
      </c>
      <c r="D571" s="29" t="s">
        <v>223</v>
      </c>
      <c r="E571" s="29" t="s">
        <v>1724</v>
      </c>
      <c r="F571" s="29" t="s">
        <v>1725</v>
      </c>
      <c r="G571" s="29" t="s">
        <v>4065</v>
      </c>
      <c r="H571" s="522">
        <v>0</v>
      </c>
      <c r="I571" s="522" t="s">
        <v>10874</v>
      </c>
      <c r="J571" s="522" t="s">
        <v>10874</v>
      </c>
      <c r="K571" s="522">
        <v>67</v>
      </c>
      <c r="L571" s="522">
        <v>0</v>
      </c>
      <c r="M571" s="522">
        <v>0</v>
      </c>
      <c r="N571" s="522">
        <v>0</v>
      </c>
      <c r="O571" s="523">
        <v>70</v>
      </c>
    </row>
    <row r="572" spans="2:15">
      <c r="B572" s="29" t="s">
        <v>12708</v>
      </c>
      <c r="C572" s="29" t="s">
        <v>222</v>
      </c>
      <c r="D572" s="29" t="s">
        <v>223</v>
      </c>
      <c r="E572" s="29" t="s">
        <v>1724</v>
      </c>
      <c r="F572" s="29" t="s">
        <v>1725</v>
      </c>
      <c r="G572" s="29" t="s">
        <v>4066</v>
      </c>
      <c r="H572" s="522">
        <v>0</v>
      </c>
      <c r="I572" s="522" t="s">
        <v>10874</v>
      </c>
      <c r="J572" s="522" t="s">
        <v>10874</v>
      </c>
      <c r="K572" s="522" t="s">
        <v>10874</v>
      </c>
      <c r="L572" s="522">
        <v>0</v>
      </c>
      <c r="M572" s="522">
        <v>0</v>
      </c>
      <c r="N572" s="522">
        <v>0</v>
      </c>
      <c r="O572" s="523">
        <v>72</v>
      </c>
    </row>
    <row r="573" spans="2:15">
      <c r="B573" t="str">
        <f>C573&amp;F573</f>
        <v>1112913047734 Total</v>
      </c>
      <c r="C573" s="29" t="s">
        <v>222</v>
      </c>
      <c r="D573" s="29" t="s">
        <v>223</v>
      </c>
      <c r="E573" s="29" t="s">
        <v>1724</v>
      </c>
      <c r="F573" s="29" t="s">
        <v>11058</v>
      </c>
      <c r="G573" s="526" t="s">
        <v>3453</v>
      </c>
      <c r="H573" s="527">
        <v>0</v>
      </c>
      <c r="I573" s="527" t="s">
        <v>10874</v>
      </c>
      <c r="J573" s="527" t="s">
        <v>10874</v>
      </c>
      <c r="K573" s="527" t="s">
        <v>10874</v>
      </c>
      <c r="L573" s="527">
        <v>0</v>
      </c>
      <c r="M573" s="527">
        <v>0</v>
      </c>
      <c r="N573" s="527">
        <v>0</v>
      </c>
      <c r="O573" s="528">
        <v>142</v>
      </c>
    </row>
    <row r="574" spans="2:15">
      <c r="B574" s="29" t="s">
        <v>12711</v>
      </c>
      <c r="C574" s="29" t="s">
        <v>224</v>
      </c>
      <c r="D574" s="29" t="s">
        <v>225</v>
      </c>
      <c r="E574" s="29" t="s">
        <v>1728</v>
      </c>
      <c r="F574" s="29" t="s">
        <v>1729</v>
      </c>
      <c r="G574" s="29" t="s">
        <v>4065</v>
      </c>
      <c r="H574" s="522">
        <v>0</v>
      </c>
      <c r="I574" s="522" t="s">
        <v>10874</v>
      </c>
      <c r="J574" s="522">
        <v>0</v>
      </c>
      <c r="K574" s="522">
        <v>256</v>
      </c>
      <c r="L574" s="522">
        <v>0</v>
      </c>
      <c r="M574" s="522" t="s">
        <v>10874</v>
      </c>
      <c r="N574" s="522">
        <v>0</v>
      </c>
      <c r="O574" s="523">
        <v>265</v>
      </c>
    </row>
    <row r="575" spans="2:15">
      <c r="B575" s="29" t="s">
        <v>12712</v>
      </c>
      <c r="C575" s="29" t="s">
        <v>224</v>
      </c>
      <c r="D575" s="29" t="s">
        <v>225</v>
      </c>
      <c r="E575" s="29" t="s">
        <v>1728</v>
      </c>
      <c r="F575" s="29" t="s">
        <v>1729</v>
      </c>
      <c r="G575" s="29" t="s">
        <v>4066</v>
      </c>
      <c r="H575" s="522" t="s">
        <v>10874</v>
      </c>
      <c r="I575" s="522" t="s">
        <v>10874</v>
      </c>
      <c r="J575" s="522" t="s">
        <v>10874</v>
      </c>
      <c r="K575" s="522">
        <v>265</v>
      </c>
      <c r="L575" s="522">
        <v>0</v>
      </c>
      <c r="M575" s="522" t="s">
        <v>10874</v>
      </c>
      <c r="N575" s="522">
        <v>0</v>
      </c>
      <c r="O575" s="523">
        <v>274</v>
      </c>
    </row>
    <row r="576" spans="2:15">
      <c r="B576" t="str">
        <f>C576&amp;F576</f>
        <v>1013014035118 Total</v>
      </c>
      <c r="C576" s="29" t="s">
        <v>224</v>
      </c>
      <c r="D576" s="29" t="s">
        <v>225</v>
      </c>
      <c r="E576" s="29" t="s">
        <v>1728</v>
      </c>
      <c r="F576" s="29" t="s">
        <v>11060</v>
      </c>
      <c r="G576" s="526" t="s">
        <v>3453</v>
      </c>
      <c r="H576" s="527" t="s">
        <v>10874</v>
      </c>
      <c r="I576" s="527" t="s">
        <v>10874</v>
      </c>
      <c r="J576" s="527" t="s">
        <v>10874</v>
      </c>
      <c r="K576" s="527">
        <v>521</v>
      </c>
      <c r="L576" s="527">
        <v>0</v>
      </c>
      <c r="M576" s="527" t="s">
        <v>10874</v>
      </c>
      <c r="N576" s="527">
        <v>0</v>
      </c>
      <c r="O576" s="528">
        <v>539</v>
      </c>
    </row>
    <row r="577" spans="2:15">
      <c r="B577" s="29" t="s">
        <v>12709</v>
      </c>
      <c r="C577" s="29" t="s">
        <v>224</v>
      </c>
      <c r="D577" s="29" t="s">
        <v>225</v>
      </c>
      <c r="E577" s="29" t="s">
        <v>1726</v>
      </c>
      <c r="F577" s="29" t="s">
        <v>1727</v>
      </c>
      <c r="G577" s="29" t="s">
        <v>4065</v>
      </c>
      <c r="H577" s="522">
        <v>0</v>
      </c>
      <c r="I577" s="522" t="s">
        <v>10874</v>
      </c>
      <c r="J577" s="522">
        <v>0</v>
      </c>
      <c r="K577" s="522">
        <v>122</v>
      </c>
      <c r="L577" s="522">
        <v>0</v>
      </c>
      <c r="M577" s="522" t="s">
        <v>10874</v>
      </c>
      <c r="N577" s="522">
        <v>0</v>
      </c>
      <c r="O577" s="523">
        <v>127</v>
      </c>
    </row>
    <row r="578" spans="2:15">
      <c r="B578" s="29" t="s">
        <v>12710</v>
      </c>
      <c r="C578" s="29" t="s">
        <v>224</v>
      </c>
      <c r="D578" s="29" t="s">
        <v>225</v>
      </c>
      <c r="E578" s="29" t="s">
        <v>1726</v>
      </c>
      <c r="F578" s="29" t="s">
        <v>1727</v>
      </c>
      <c r="G578" s="29" t="s">
        <v>4066</v>
      </c>
      <c r="H578" s="522">
        <v>0</v>
      </c>
      <c r="I578" s="522" t="s">
        <v>10874</v>
      </c>
      <c r="J578" s="522">
        <v>0</v>
      </c>
      <c r="K578" s="522" t="s">
        <v>10874</v>
      </c>
      <c r="L578" s="522">
        <v>0</v>
      </c>
      <c r="M578" s="522">
        <v>0</v>
      </c>
      <c r="N578" s="522">
        <v>0</v>
      </c>
      <c r="O578" s="523">
        <v>153</v>
      </c>
    </row>
    <row r="579" spans="2:15">
      <c r="B579" t="str">
        <f>C579&amp;F579</f>
        <v>1013014036010 Total</v>
      </c>
      <c r="C579" s="29" t="s">
        <v>224</v>
      </c>
      <c r="D579" s="29" t="s">
        <v>225</v>
      </c>
      <c r="E579" s="29" t="s">
        <v>1726</v>
      </c>
      <c r="F579" s="29" t="s">
        <v>11059</v>
      </c>
      <c r="G579" s="526" t="s">
        <v>3453</v>
      </c>
      <c r="H579" s="527">
        <v>0</v>
      </c>
      <c r="I579" s="527" t="s">
        <v>10874</v>
      </c>
      <c r="J579" s="527">
        <v>0</v>
      </c>
      <c r="K579" s="527" t="s">
        <v>10874</v>
      </c>
      <c r="L579" s="527">
        <v>0</v>
      </c>
      <c r="M579" s="527" t="s">
        <v>10874</v>
      </c>
      <c r="N579" s="527">
        <v>0</v>
      </c>
      <c r="O579" s="528">
        <v>280</v>
      </c>
    </row>
    <row r="580" spans="2:15">
      <c r="B580" s="29" t="s">
        <v>12713</v>
      </c>
      <c r="C580" s="29" t="s">
        <v>227</v>
      </c>
      <c r="D580" s="29" t="s">
        <v>228</v>
      </c>
      <c r="E580" s="29" t="s">
        <v>228</v>
      </c>
      <c r="F580" s="29" t="s">
        <v>3978</v>
      </c>
      <c r="G580" s="29" t="s">
        <v>4065</v>
      </c>
      <c r="H580" s="522">
        <v>0</v>
      </c>
      <c r="I580" s="522">
        <v>97</v>
      </c>
      <c r="J580" s="522">
        <v>54</v>
      </c>
      <c r="K580" s="522">
        <v>111</v>
      </c>
      <c r="L580" s="522" t="s">
        <v>10874</v>
      </c>
      <c r="M580" s="522" t="s">
        <v>10874</v>
      </c>
      <c r="N580" s="522">
        <v>0</v>
      </c>
      <c r="O580" s="523">
        <v>268</v>
      </c>
    </row>
    <row r="581" spans="2:15">
      <c r="B581" s="29" t="s">
        <v>12714</v>
      </c>
      <c r="C581" s="29" t="s">
        <v>227</v>
      </c>
      <c r="D581" s="29" t="s">
        <v>228</v>
      </c>
      <c r="E581" s="29" t="s">
        <v>228</v>
      </c>
      <c r="F581" s="29" t="s">
        <v>3978</v>
      </c>
      <c r="G581" s="29" t="s">
        <v>4066</v>
      </c>
      <c r="H581" s="522" t="s">
        <v>10874</v>
      </c>
      <c r="I581" s="522">
        <v>78</v>
      </c>
      <c r="J581" s="522">
        <v>48</v>
      </c>
      <c r="K581" s="522">
        <v>155</v>
      </c>
      <c r="L581" s="522" t="s">
        <v>10874</v>
      </c>
      <c r="M581" s="522" t="s">
        <v>10874</v>
      </c>
      <c r="N581" s="522">
        <v>0</v>
      </c>
      <c r="O581" s="523">
        <v>293</v>
      </c>
    </row>
    <row r="582" spans="2:15">
      <c r="B582" t="str">
        <f>C582&amp;F582</f>
        <v>1234609574967 Total</v>
      </c>
      <c r="C582" s="29" t="s">
        <v>227</v>
      </c>
      <c r="D582" s="29" t="s">
        <v>228</v>
      </c>
      <c r="E582" s="29" t="s">
        <v>228</v>
      </c>
      <c r="F582" s="29" t="s">
        <v>11061</v>
      </c>
      <c r="G582" s="526" t="s">
        <v>3453</v>
      </c>
      <c r="H582" s="527" t="s">
        <v>10874</v>
      </c>
      <c r="I582" s="527">
        <v>175</v>
      </c>
      <c r="J582" s="527">
        <v>102</v>
      </c>
      <c r="K582" s="527">
        <v>266</v>
      </c>
      <c r="L582" s="527" t="s">
        <v>10874</v>
      </c>
      <c r="M582" s="527" t="s">
        <v>10874</v>
      </c>
      <c r="N582" s="527">
        <v>0</v>
      </c>
      <c r="O582" s="528">
        <v>561</v>
      </c>
    </row>
    <row r="583" spans="2:15">
      <c r="B583" s="29" t="s">
        <v>12715</v>
      </c>
      <c r="C583" s="29" t="s">
        <v>229</v>
      </c>
      <c r="D583" s="29" t="s">
        <v>5657</v>
      </c>
      <c r="E583" s="29" t="s">
        <v>1730</v>
      </c>
      <c r="F583" s="29" t="s">
        <v>1731</v>
      </c>
      <c r="G583" s="29" t="s">
        <v>4065</v>
      </c>
      <c r="H583" s="522">
        <v>0</v>
      </c>
      <c r="I583" s="522">
        <v>0</v>
      </c>
      <c r="J583" s="522" t="s">
        <v>10874</v>
      </c>
      <c r="K583" s="522">
        <v>61</v>
      </c>
      <c r="L583" s="522" t="s">
        <v>10874</v>
      </c>
      <c r="M583" s="522">
        <v>0</v>
      </c>
      <c r="N583" s="522">
        <v>0</v>
      </c>
      <c r="O583" s="523">
        <v>64</v>
      </c>
    </row>
    <row r="584" spans="2:15">
      <c r="B584" s="29" t="s">
        <v>12716</v>
      </c>
      <c r="C584" s="29" t="s">
        <v>229</v>
      </c>
      <c r="D584" s="29" t="s">
        <v>5657</v>
      </c>
      <c r="E584" s="29" t="s">
        <v>1730</v>
      </c>
      <c r="F584" s="29" t="s">
        <v>1731</v>
      </c>
      <c r="G584" s="29" t="s">
        <v>4066</v>
      </c>
      <c r="H584" s="522" t="s">
        <v>10874</v>
      </c>
      <c r="I584" s="522">
        <v>0</v>
      </c>
      <c r="J584" s="522">
        <v>0</v>
      </c>
      <c r="K584" s="522" t="s">
        <v>10874</v>
      </c>
      <c r="L584" s="522">
        <v>0</v>
      </c>
      <c r="M584" s="522">
        <v>0</v>
      </c>
      <c r="N584" s="522">
        <v>0</v>
      </c>
      <c r="O584" s="523">
        <v>51</v>
      </c>
    </row>
    <row r="585" spans="2:15">
      <c r="B585" t="str">
        <f>C585&amp;F585</f>
        <v>1080700017720 Total</v>
      </c>
      <c r="C585" s="29" t="s">
        <v>229</v>
      </c>
      <c r="D585" s="29" t="s">
        <v>5657</v>
      </c>
      <c r="E585" s="29" t="s">
        <v>1730</v>
      </c>
      <c r="F585" s="29" t="s">
        <v>11062</v>
      </c>
      <c r="G585" s="526" t="s">
        <v>3453</v>
      </c>
      <c r="H585" s="527" t="s">
        <v>10874</v>
      </c>
      <c r="I585" s="527">
        <v>0</v>
      </c>
      <c r="J585" s="527" t="s">
        <v>10874</v>
      </c>
      <c r="K585" s="527" t="s">
        <v>10874</v>
      </c>
      <c r="L585" s="527" t="s">
        <v>10874</v>
      </c>
      <c r="M585" s="527">
        <v>0</v>
      </c>
      <c r="N585" s="527">
        <v>0</v>
      </c>
      <c r="O585" s="528">
        <v>115</v>
      </c>
    </row>
    <row r="586" spans="2:15">
      <c r="B586" s="29" t="s">
        <v>12717</v>
      </c>
      <c r="C586" s="29" t="s">
        <v>230</v>
      </c>
      <c r="D586" s="29" t="s">
        <v>5653</v>
      </c>
      <c r="E586" s="29" t="s">
        <v>5653</v>
      </c>
      <c r="F586" s="29" t="s">
        <v>3979</v>
      </c>
      <c r="G586" s="29" t="s">
        <v>4065</v>
      </c>
      <c r="H586" s="522">
        <v>0</v>
      </c>
      <c r="I586" s="522" t="s">
        <v>10874</v>
      </c>
      <c r="J586" s="522" t="s">
        <v>10874</v>
      </c>
      <c r="K586" s="522">
        <v>145</v>
      </c>
      <c r="L586" s="522" t="s">
        <v>10874</v>
      </c>
      <c r="M586" s="522">
        <v>0</v>
      </c>
      <c r="N586" s="522">
        <v>0</v>
      </c>
      <c r="O586" s="523">
        <v>149</v>
      </c>
    </row>
    <row r="587" spans="2:15">
      <c r="B587" s="29" t="s">
        <v>12718</v>
      </c>
      <c r="C587" s="29" t="s">
        <v>230</v>
      </c>
      <c r="D587" s="29" t="s">
        <v>5653</v>
      </c>
      <c r="E587" s="29" t="s">
        <v>5653</v>
      </c>
      <c r="F587" s="29" t="s">
        <v>3979</v>
      </c>
      <c r="G587" s="29" t="s">
        <v>4066</v>
      </c>
      <c r="H587" s="522">
        <v>0</v>
      </c>
      <c r="I587" s="522">
        <v>0</v>
      </c>
      <c r="J587" s="522" t="s">
        <v>10874</v>
      </c>
      <c r="K587" s="522">
        <v>205</v>
      </c>
      <c r="L587" s="522" t="s">
        <v>10874</v>
      </c>
      <c r="M587" s="522" t="s">
        <v>10874</v>
      </c>
      <c r="N587" s="522">
        <v>0</v>
      </c>
      <c r="O587" s="523">
        <v>211</v>
      </c>
    </row>
    <row r="588" spans="2:15">
      <c r="B588" t="str">
        <f>C588&amp;F588</f>
        <v>1101416075094 Total</v>
      </c>
      <c r="C588" s="29" t="s">
        <v>230</v>
      </c>
      <c r="D588" s="29" t="s">
        <v>5653</v>
      </c>
      <c r="E588" s="29" t="s">
        <v>5653</v>
      </c>
      <c r="F588" s="29" t="s">
        <v>11063</v>
      </c>
      <c r="G588" s="526" t="s">
        <v>3453</v>
      </c>
      <c r="H588" s="527">
        <v>0</v>
      </c>
      <c r="I588" s="527" t="s">
        <v>10874</v>
      </c>
      <c r="J588" s="527" t="s">
        <v>10874</v>
      </c>
      <c r="K588" s="527">
        <v>350</v>
      </c>
      <c r="L588" s="527" t="s">
        <v>10874</v>
      </c>
      <c r="M588" s="527" t="s">
        <v>10874</v>
      </c>
      <c r="N588" s="527">
        <v>0</v>
      </c>
      <c r="O588" s="528">
        <v>360</v>
      </c>
    </row>
    <row r="589" spans="2:15">
      <c r="B589" s="29" t="s">
        <v>12721</v>
      </c>
      <c r="C589" s="29" t="s">
        <v>232</v>
      </c>
      <c r="D589" s="29" t="s">
        <v>233</v>
      </c>
      <c r="E589" s="29" t="s">
        <v>1734</v>
      </c>
      <c r="F589" s="29" t="s">
        <v>1735</v>
      </c>
      <c r="G589" s="29" t="s">
        <v>4065</v>
      </c>
      <c r="H589" s="522">
        <v>0</v>
      </c>
      <c r="I589" s="522" t="s">
        <v>10874</v>
      </c>
      <c r="J589" s="522" t="s">
        <v>10874</v>
      </c>
      <c r="K589" s="522">
        <v>162</v>
      </c>
      <c r="L589" s="522" t="s">
        <v>10874</v>
      </c>
      <c r="M589" s="522">
        <v>0</v>
      </c>
      <c r="N589" s="522">
        <v>0</v>
      </c>
      <c r="O589" s="523">
        <v>176</v>
      </c>
    </row>
    <row r="590" spans="2:15">
      <c r="B590" s="29" t="s">
        <v>12722</v>
      </c>
      <c r="C590" s="29" t="s">
        <v>232</v>
      </c>
      <c r="D590" s="29" t="s">
        <v>233</v>
      </c>
      <c r="E590" s="29" t="s">
        <v>1734</v>
      </c>
      <c r="F590" s="29" t="s">
        <v>1735</v>
      </c>
      <c r="G590" s="29" t="s">
        <v>4066</v>
      </c>
      <c r="H590" s="522">
        <v>0</v>
      </c>
      <c r="I590" s="522">
        <v>11</v>
      </c>
      <c r="J590" s="522" t="s">
        <v>10874</v>
      </c>
      <c r="K590" s="522">
        <v>157</v>
      </c>
      <c r="L590" s="522" t="s">
        <v>10874</v>
      </c>
      <c r="M590" s="522">
        <v>0</v>
      </c>
      <c r="N590" s="522">
        <v>0</v>
      </c>
      <c r="O590" s="523">
        <v>173</v>
      </c>
    </row>
    <row r="591" spans="2:15">
      <c r="B591" t="str">
        <f>C591&amp;F591</f>
        <v>1270420038043 Total</v>
      </c>
      <c r="C591" s="29" t="s">
        <v>232</v>
      </c>
      <c r="D591" s="29" t="s">
        <v>233</v>
      </c>
      <c r="E591" s="29" t="s">
        <v>1734</v>
      </c>
      <c r="F591" s="29" t="s">
        <v>11065</v>
      </c>
      <c r="G591" s="526" t="s">
        <v>3453</v>
      </c>
      <c r="H591" s="527">
        <v>0</v>
      </c>
      <c r="I591" s="527" t="s">
        <v>10874</v>
      </c>
      <c r="J591" s="527" t="s">
        <v>10874</v>
      </c>
      <c r="K591" s="527">
        <v>319</v>
      </c>
      <c r="L591" s="527" t="s">
        <v>10874</v>
      </c>
      <c r="M591" s="527">
        <v>0</v>
      </c>
      <c r="N591" s="527">
        <v>0</v>
      </c>
      <c r="O591" s="528">
        <v>349</v>
      </c>
    </row>
    <row r="592" spans="2:15">
      <c r="B592" s="29" t="s">
        <v>12719</v>
      </c>
      <c r="C592" s="29" t="s">
        <v>232</v>
      </c>
      <c r="D592" s="29" t="s">
        <v>233</v>
      </c>
      <c r="E592" s="29" t="s">
        <v>1732</v>
      </c>
      <c r="F592" s="29" t="s">
        <v>1733</v>
      </c>
      <c r="G592" s="29" t="s">
        <v>4065</v>
      </c>
      <c r="H592" s="522">
        <v>0</v>
      </c>
      <c r="I592" s="522">
        <v>13</v>
      </c>
      <c r="J592" s="522" t="s">
        <v>10874</v>
      </c>
      <c r="K592" s="522">
        <v>326</v>
      </c>
      <c r="L592" s="522">
        <v>19</v>
      </c>
      <c r="M592" s="522" t="s">
        <v>10874</v>
      </c>
      <c r="N592" s="522">
        <v>0</v>
      </c>
      <c r="O592" s="523">
        <v>363</v>
      </c>
    </row>
    <row r="593" spans="2:15">
      <c r="B593" s="29" t="s">
        <v>12720</v>
      </c>
      <c r="C593" s="29" t="s">
        <v>232</v>
      </c>
      <c r="D593" s="29" t="s">
        <v>233</v>
      </c>
      <c r="E593" s="29" t="s">
        <v>1732</v>
      </c>
      <c r="F593" s="29" t="s">
        <v>1733</v>
      </c>
      <c r="G593" s="29" t="s">
        <v>4066</v>
      </c>
      <c r="H593" s="522">
        <v>0</v>
      </c>
      <c r="I593" s="522">
        <v>19</v>
      </c>
      <c r="J593" s="522" t="s">
        <v>10874</v>
      </c>
      <c r="K593" s="522">
        <v>341</v>
      </c>
      <c r="L593" s="522" t="s">
        <v>10874</v>
      </c>
      <c r="M593" s="522" t="s">
        <v>10874</v>
      </c>
      <c r="N593" s="522">
        <v>0</v>
      </c>
      <c r="O593" s="523">
        <v>376</v>
      </c>
    </row>
    <row r="594" spans="2:15">
      <c r="B594" t="str">
        <f>C594&amp;F594</f>
        <v>1270420038044 Total</v>
      </c>
      <c r="C594" s="29" t="s">
        <v>232</v>
      </c>
      <c r="D594" s="29" t="s">
        <v>233</v>
      </c>
      <c r="E594" s="29" t="s">
        <v>1732</v>
      </c>
      <c r="F594" s="29" t="s">
        <v>11064</v>
      </c>
      <c r="G594" s="526" t="s">
        <v>3453</v>
      </c>
      <c r="H594" s="527">
        <v>0</v>
      </c>
      <c r="I594" s="527">
        <v>32</v>
      </c>
      <c r="J594" s="527" t="s">
        <v>10874</v>
      </c>
      <c r="K594" s="527">
        <v>667</v>
      </c>
      <c r="L594" s="527" t="s">
        <v>10874</v>
      </c>
      <c r="M594" s="527" t="s">
        <v>10874</v>
      </c>
      <c r="N594" s="527">
        <v>0</v>
      </c>
      <c r="O594" s="528">
        <v>739</v>
      </c>
    </row>
    <row r="595" spans="2:15">
      <c r="B595" s="29" t="s">
        <v>12723</v>
      </c>
      <c r="C595" s="29" t="s">
        <v>234</v>
      </c>
      <c r="D595" s="29" t="s">
        <v>235</v>
      </c>
      <c r="E595" s="29" t="s">
        <v>235</v>
      </c>
      <c r="F595" s="29" t="s">
        <v>3980</v>
      </c>
      <c r="G595" s="29" t="s">
        <v>4065</v>
      </c>
      <c r="H595" s="522" t="s">
        <v>10874</v>
      </c>
      <c r="I595" s="522">
        <v>11</v>
      </c>
      <c r="J595" s="522" t="s">
        <v>10874</v>
      </c>
      <c r="K595" s="522">
        <v>368</v>
      </c>
      <c r="L595" s="522">
        <v>12</v>
      </c>
      <c r="M595" s="522" t="s">
        <v>10874</v>
      </c>
      <c r="N595" s="522">
        <v>0</v>
      </c>
      <c r="O595" s="523">
        <v>403</v>
      </c>
    </row>
    <row r="596" spans="2:15">
      <c r="B596" s="29" t="s">
        <v>12724</v>
      </c>
      <c r="C596" s="29" t="s">
        <v>234</v>
      </c>
      <c r="D596" s="29" t="s">
        <v>235</v>
      </c>
      <c r="E596" s="29" t="s">
        <v>235</v>
      </c>
      <c r="F596" s="29" t="s">
        <v>3980</v>
      </c>
      <c r="G596" s="29" t="s">
        <v>4066</v>
      </c>
      <c r="H596" s="522" t="s">
        <v>10874</v>
      </c>
      <c r="I596" s="522">
        <v>11</v>
      </c>
      <c r="J596" s="522" t="s">
        <v>10874</v>
      </c>
      <c r="K596" s="522">
        <v>652</v>
      </c>
      <c r="L596" s="522" t="s">
        <v>10874</v>
      </c>
      <c r="M596" s="522" t="s">
        <v>10874</v>
      </c>
      <c r="N596" s="522">
        <v>0</v>
      </c>
      <c r="O596" s="523">
        <v>685</v>
      </c>
    </row>
    <row r="597" spans="2:15">
      <c r="B597" t="str">
        <f>C597&amp;F597</f>
        <v>1076512076172 Total</v>
      </c>
      <c r="C597" s="29" t="s">
        <v>234</v>
      </c>
      <c r="D597" s="29" t="s">
        <v>235</v>
      </c>
      <c r="E597" s="29" t="s">
        <v>235</v>
      </c>
      <c r="F597" s="29" t="s">
        <v>11066</v>
      </c>
      <c r="G597" s="526" t="s">
        <v>3453</v>
      </c>
      <c r="H597" s="527">
        <v>13</v>
      </c>
      <c r="I597" s="527">
        <v>22</v>
      </c>
      <c r="J597" s="527" t="s">
        <v>10874</v>
      </c>
      <c r="K597" s="527">
        <v>1020</v>
      </c>
      <c r="L597" s="527" t="s">
        <v>10874</v>
      </c>
      <c r="M597" s="527" t="s">
        <v>10874</v>
      </c>
      <c r="N597" s="527">
        <v>0</v>
      </c>
      <c r="O597" s="528">
        <v>1088</v>
      </c>
    </row>
    <row r="598" spans="2:15">
      <c r="B598" s="29" t="s">
        <v>12727</v>
      </c>
      <c r="C598" s="29" t="s">
        <v>236</v>
      </c>
      <c r="D598" s="29" t="s">
        <v>237</v>
      </c>
      <c r="E598" s="29" t="s">
        <v>1738</v>
      </c>
      <c r="F598" s="29" t="s">
        <v>1739</v>
      </c>
      <c r="G598" s="29" t="s">
        <v>4065</v>
      </c>
      <c r="H598" s="522" t="s">
        <v>10874</v>
      </c>
      <c r="I598" s="522">
        <v>41</v>
      </c>
      <c r="J598" s="522">
        <v>45</v>
      </c>
      <c r="K598" s="522">
        <v>368</v>
      </c>
      <c r="L598" s="522">
        <v>27</v>
      </c>
      <c r="M598" s="522" t="s">
        <v>10874</v>
      </c>
      <c r="N598" s="522">
        <v>0</v>
      </c>
      <c r="O598" s="523">
        <v>501</v>
      </c>
    </row>
    <row r="599" spans="2:15">
      <c r="B599" s="29" t="s">
        <v>12728</v>
      </c>
      <c r="C599" s="29" t="s">
        <v>236</v>
      </c>
      <c r="D599" s="29" t="s">
        <v>237</v>
      </c>
      <c r="E599" s="29" t="s">
        <v>1738</v>
      </c>
      <c r="F599" s="29" t="s">
        <v>1739</v>
      </c>
      <c r="G599" s="29" t="s">
        <v>4066</v>
      </c>
      <c r="H599" s="522" t="s">
        <v>10874</v>
      </c>
      <c r="I599" s="522">
        <v>46</v>
      </c>
      <c r="J599" s="522">
        <v>39</v>
      </c>
      <c r="K599" s="522">
        <v>386</v>
      </c>
      <c r="L599" s="522">
        <v>30</v>
      </c>
      <c r="M599" s="522" t="s">
        <v>10874</v>
      </c>
      <c r="N599" s="522">
        <v>0</v>
      </c>
      <c r="O599" s="523">
        <v>515</v>
      </c>
    </row>
    <row r="600" spans="2:15">
      <c r="B600" t="str">
        <f>C600&amp;F600</f>
        <v>1126713034544 Total</v>
      </c>
      <c r="C600" s="29" t="s">
        <v>236</v>
      </c>
      <c r="D600" s="29" t="s">
        <v>237</v>
      </c>
      <c r="E600" s="29" t="s">
        <v>1738</v>
      </c>
      <c r="F600" s="29" t="s">
        <v>11068</v>
      </c>
      <c r="G600" s="526" t="s">
        <v>3453</v>
      </c>
      <c r="H600" s="527" t="s">
        <v>10874</v>
      </c>
      <c r="I600" s="527">
        <v>87</v>
      </c>
      <c r="J600" s="527">
        <v>84</v>
      </c>
      <c r="K600" s="527">
        <v>754</v>
      </c>
      <c r="L600" s="527">
        <v>57</v>
      </c>
      <c r="M600" s="527" t="s">
        <v>10874</v>
      </c>
      <c r="N600" s="527">
        <v>0</v>
      </c>
      <c r="O600" s="528">
        <v>1016</v>
      </c>
    </row>
    <row r="601" spans="2:15">
      <c r="B601" s="29" t="s">
        <v>12725</v>
      </c>
      <c r="C601" s="29" t="s">
        <v>236</v>
      </c>
      <c r="D601" s="29" t="s">
        <v>237</v>
      </c>
      <c r="E601" s="29" t="s">
        <v>1736</v>
      </c>
      <c r="F601" s="29" t="s">
        <v>1737</v>
      </c>
      <c r="G601" s="29" t="s">
        <v>4065</v>
      </c>
      <c r="H601" s="522">
        <v>0</v>
      </c>
      <c r="I601" s="522">
        <v>101</v>
      </c>
      <c r="J601" s="522">
        <v>74</v>
      </c>
      <c r="K601" s="522">
        <v>624</v>
      </c>
      <c r="L601" s="522">
        <v>33</v>
      </c>
      <c r="M601" s="522">
        <v>45</v>
      </c>
      <c r="N601" s="522">
        <v>0</v>
      </c>
      <c r="O601" s="523">
        <v>877</v>
      </c>
    </row>
    <row r="602" spans="2:15">
      <c r="B602" s="29" t="s">
        <v>12726</v>
      </c>
      <c r="C602" s="29" t="s">
        <v>236</v>
      </c>
      <c r="D602" s="29" t="s">
        <v>237</v>
      </c>
      <c r="E602" s="29" t="s">
        <v>1736</v>
      </c>
      <c r="F602" s="29" t="s">
        <v>1737</v>
      </c>
      <c r="G602" s="29" t="s">
        <v>4066</v>
      </c>
      <c r="H602" s="522" t="s">
        <v>10874</v>
      </c>
      <c r="I602" s="522">
        <v>90</v>
      </c>
      <c r="J602" s="522">
        <v>72</v>
      </c>
      <c r="K602" s="522">
        <v>649</v>
      </c>
      <c r="L602" s="522" t="s">
        <v>10874</v>
      </c>
      <c r="M602" s="522">
        <v>33</v>
      </c>
      <c r="N602" s="522">
        <v>0</v>
      </c>
      <c r="O602" s="523">
        <v>877</v>
      </c>
    </row>
    <row r="603" spans="2:15">
      <c r="B603" t="str">
        <f>C603&amp;F603</f>
        <v>1126713034545 Total</v>
      </c>
      <c r="C603" s="29" t="s">
        <v>236</v>
      </c>
      <c r="D603" s="29" t="s">
        <v>237</v>
      </c>
      <c r="E603" s="29" t="s">
        <v>1736</v>
      </c>
      <c r="F603" s="29" t="s">
        <v>11067</v>
      </c>
      <c r="G603" s="526" t="s">
        <v>3453</v>
      </c>
      <c r="H603" s="527" t="s">
        <v>10874</v>
      </c>
      <c r="I603" s="527">
        <v>191</v>
      </c>
      <c r="J603" s="527">
        <v>146</v>
      </c>
      <c r="K603" s="527">
        <v>1273</v>
      </c>
      <c r="L603" s="527" t="s">
        <v>10874</v>
      </c>
      <c r="M603" s="527">
        <v>78</v>
      </c>
      <c r="N603" s="527">
        <v>0</v>
      </c>
      <c r="O603" s="528">
        <v>1754</v>
      </c>
    </row>
    <row r="604" spans="2:15">
      <c r="B604" s="29" t="s">
        <v>12729</v>
      </c>
      <c r="C604" s="29" t="s">
        <v>238</v>
      </c>
      <c r="D604" s="29" t="s">
        <v>239</v>
      </c>
      <c r="E604" s="29" t="s">
        <v>239</v>
      </c>
      <c r="F604" s="29" t="s">
        <v>1740</v>
      </c>
      <c r="G604" s="29" t="s">
        <v>4065</v>
      </c>
      <c r="H604" s="522">
        <v>0</v>
      </c>
      <c r="I604" s="522" t="s">
        <v>10874</v>
      </c>
      <c r="J604" s="522" t="s">
        <v>10874</v>
      </c>
      <c r="K604" s="522" t="s">
        <v>10874</v>
      </c>
      <c r="L604" s="522">
        <v>0</v>
      </c>
      <c r="M604" s="522">
        <v>0</v>
      </c>
      <c r="N604" s="522">
        <v>0</v>
      </c>
      <c r="O604" s="523">
        <v>22</v>
      </c>
    </row>
    <row r="605" spans="2:15">
      <c r="B605" s="29" t="s">
        <v>12730</v>
      </c>
      <c r="C605" s="29" t="s">
        <v>238</v>
      </c>
      <c r="D605" s="29" t="s">
        <v>239</v>
      </c>
      <c r="E605" s="29" t="s">
        <v>239</v>
      </c>
      <c r="F605" s="29" t="s">
        <v>1740</v>
      </c>
      <c r="G605" s="29" t="s">
        <v>4066</v>
      </c>
      <c r="H605" s="522">
        <v>0</v>
      </c>
      <c r="I605" s="522" t="s">
        <v>10874</v>
      </c>
      <c r="J605" s="522" t="s">
        <v>10874</v>
      </c>
      <c r="K605" s="522" t="s">
        <v>10874</v>
      </c>
      <c r="L605" s="522">
        <v>0</v>
      </c>
      <c r="M605" s="522">
        <v>0</v>
      </c>
      <c r="N605" s="522">
        <v>0</v>
      </c>
      <c r="O605" s="523">
        <v>33</v>
      </c>
    </row>
    <row r="606" spans="2:15">
      <c r="B606" t="str">
        <f>C606&amp;F606</f>
        <v>1101430607552 Total</v>
      </c>
      <c r="C606" s="29" t="s">
        <v>238</v>
      </c>
      <c r="D606" s="29" t="s">
        <v>239</v>
      </c>
      <c r="E606" s="29" t="s">
        <v>239</v>
      </c>
      <c r="F606" s="29" t="s">
        <v>11069</v>
      </c>
      <c r="G606" s="526" t="s">
        <v>3453</v>
      </c>
      <c r="H606" s="527">
        <v>0</v>
      </c>
      <c r="I606" s="527" t="s">
        <v>10874</v>
      </c>
      <c r="J606" s="527" t="s">
        <v>10874</v>
      </c>
      <c r="K606" s="527">
        <v>51</v>
      </c>
      <c r="L606" s="527">
        <v>0</v>
      </c>
      <c r="M606" s="527">
        <v>0</v>
      </c>
      <c r="N606" s="527">
        <v>0</v>
      </c>
      <c r="O606" s="528">
        <v>55</v>
      </c>
    </row>
    <row r="607" spans="2:15">
      <c r="B607" s="29" t="s">
        <v>12733</v>
      </c>
      <c r="C607" s="29" t="s">
        <v>240</v>
      </c>
      <c r="D607" s="29" t="s">
        <v>241</v>
      </c>
      <c r="E607" s="29" t="s">
        <v>1741</v>
      </c>
      <c r="F607" s="29" t="s">
        <v>1742</v>
      </c>
      <c r="G607" s="29" t="s">
        <v>4065</v>
      </c>
      <c r="H607" s="522" t="s">
        <v>10874</v>
      </c>
      <c r="I607" s="522">
        <v>28</v>
      </c>
      <c r="J607" s="522">
        <v>42</v>
      </c>
      <c r="K607" s="522">
        <v>270</v>
      </c>
      <c r="L607" s="522">
        <v>13</v>
      </c>
      <c r="M607" s="522" t="s">
        <v>10874</v>
      </c>
      <c r="N607" s="522">
        <v>0</v>
      </c>
      <c r="O607" s="523">
        <v>358</v>
      </c>
    </row>
    <row r="608" spans="2:15">
      <c r="B608" s="29" t="s">
        <v>12734</v>
      </c>
      <c r="C608" s="29" t="s">
        <v>240</v>
      </c>
      <c r="D608" s="29" t="s">
        <v>241</v>
      </c>
      <c r="E608" s="29" t="s">
        <v>1741</v>
      </c>
      <c r="F608" s="29" t="s">
        <v>1742</v>
      </c>
      <c r="G608" s="29" t="s">
        <v>4066</v>
      </c>
      <c r="H608" s="522" t="s">
        <v>10874</v>
      </c>
      <c r="I608" s="522">
        <v>26</v>
      </c>
      <c r="J608" s="522">
        <v>33</v>
      </c>
      <c r="K608" s="522">
        <v>255</v>
      </c>
      <c r="L608" s="522" t="s">
        <v>10874</v>
      </c>
      <c r="M608" s="522" t="s">
        <v>10874</v>
      </c>
      <c r="N608" s="522">
        <v>0</v>
      </c>
      <c r="O608" s="523">
        <v>331</v>
      </c>
    </row>
    <row r="609" spans="2:15">
      <c r="B609" t="str">
        <f>C609&amp;F609</f>
        <v>1122813022190 Total</v>
      </c>
      <c r="C609" s="29" t="s">
        <v>240</v>
      </c>
      <c r="D609" s="29" t="s">
        <v>241</v>
      </c>
      <c r="E609" s="29" t="s">
        <v>1741</v>
      </c>
      <c r="F609" s="29" t="s">
        <v>11071</v>
      </c>
      <c r="G609" s="526" t="s">
        <v>3453</v>
      </c>
      <c r="H609" s="527" t="s">
        <v>10874</v>
      </c>
      <c r="I609" s="527">
        <v>54</v>
      </c>
      <c r="J609" s="527">
        <v>75</v>
      </c>
      <c r="K609" s="527">
        <v>525</v>
      </c>
      <c r="L609" s="527" t="s">
        <v>10874</v>
      </c>
      <c r="M609" s="527" t="s">
        <v>10874</v>
      </c>
      <c r="N609" s="527">
        <v>0</v>
      </c>
      <c r="O609" s="528">
        <v>689</v>
      </c>
    </row>
    <row r="610" spans="2:15">
      <c r="B610" s="29" t="s">
        <v>12737</v>
      </c>
      <c r="C610" s="29" t="s">
        <v>240</v>
      </c>
      <c r="D610" s="29" t="s">
        <v>241</v>
      </c>
      <c r="E610" s="29" t="s">
        <v>1745</v>
      </c>
      <c r="F610" s="29" t="s">
        <v>1746</v>
      </c>
      <c r="G610" s="29" t="s">
        <v>4065</v>
      </c>
      <c r="H610" s="522" t="s">
        <v>10874</v>
      </c>
      <c r="I610" s="522">
        <v>109</v>
      </c>
      <c r="J610" s="522">
        <v>178</v>
      </c>
      <c r="K610" s="522">
        <v>692</v>
      </c>
      <c r="L610" s="522">
        <v>47</v>
      </c>
      <c r="M610" s="522" t="s">
        <v>10874</v>
      </c>
      <c r="N610" s="522">
        <v>0</v>
      </c>
      <c r="O610" s="523">
        <v>1046</v>
      </c>
    </row>
    <row r="611" spans="2:15">
      <c r="B611" s="29" t="s">
        <v>12738</v>
      </c>
      <c r="C611" s="29" t="s">
        <v>240</v>
      </c>
      <c r="D611" s="29" t="s">
        <v>241</v>
      </c>
      <c r="E611" s="29" t="s">
        <v>1745</v>
      </c>
      <c r="F611" s="29" t="s">
        <v>1746</v>
      </c>
      <c r="G611" s="29" t="s">
        <v>4066</v>
      </c>
      <c r="H611" s="522" t="s">
        <v>10874</v>
      </c>
      <c r="I611" s="522">
        <v>101</v>
      </c>
      <c r="J611" s="522">
        <v>188</v>
      </c>
      <c r="K611" s="522">
        <v>721</v>
      </c>
      <c r="L611" s="522">
        <v>43</v>
      </c>
      <c r="M611" s="522">
        <v>15</v>
      </c>
      <c r="N611" s="522" t="s">
        <v>10874</v>
      </c>
      <c r="O611" s="523">
        <v>1071</v>
      </c>
    </row>
    <row r="612" spans="2:15">
      <c r="B612" t="str">
        <f>C612&amp;F612</f>
        <v>1122813022191 Total</v>
      </c>
      <c r="C612" s="29" t="s">
        <v>240</v>
      </c>
      <c r="D612" s="29" t="s">
        <v>241</v>
      </c>
      <c r="E612" s="29" t="s">
        <v>1745</v>
      </c>
      <c r="F612" s="29" t="s">
        <v>11073</v>
      </c>
      <c r="G612" s="526" t="s">
        <v>3453</v>
      </c>
      <c r="H612" s="527" t="s">
        <v>10874</v>
      </c>
      <c r="I612" s="527">
        <v>210</v>
      </c>
      <c r="J612" s="527">
        <v>366</v>
      </c>
      <c r="K612" s="527">
        <v>1413</v>
      </c>
      <c r="L612" s="527">
        <v>90</v>
      </c>
      <c r="M612" s="527" t="s">
        <v>10874</v>
      </c>
      <c r="N612" s="527" t="s">
        <v>10874</v>
      </c>
      <c r="O612" s="528">
        <v>2117</v>
      </c>
    </row>
    <row r="613" spans="2:15">
      <c r="B613" s="29" t="s">
        <v>12735</v>
      </c>
      <c r="C613" s="29" t="s">
        <v>240</v>
      </c>
      <c r="D613" s="29" t="s">
        <v>241</v>
      </c>
      <c r="E613" s="29" t="s">
        <v>1743</v>
      </c>
      <c r="F613" s="29" t="s">
        <v>1744</v>
      </c>
      <c r="G613" s="29" t="s">
        <v>4065</v>
      </c>
      <c r="H613" s="522" t="s">
        <v>10874</v>
      </c>
      <c r="I613" s="522">
        <v>28</v>
      </c>
      <c r="J613" s="522">
        <v>65</v>
      </c>
      <c r="K613" s="522">
        <v>198</v>
      </c>
      <c r="L613" s="522">
        <v>15</v>
      </c>
      <c r="M613" s="522" t="s">
        <v>10874</v>
      </c>
      <c r="N613" s="522">
        <v>0</v>
      </c>
      <c r="O613" s="523">
        <v>312</v>
      </c>
    </row>
    <row r="614" spans="2:15">
      <c r="B614" s="29" t="s">
        <v>12736</v>
      </c>
      <c r="C614" s="29" t="s">
        <v>240</v>
      </c>
      <c r="D614" s="29" t="s">
        <v>241</v>
      </c>
      <c r="E614" s="29" t="s">
        <v>1743</v>
      </c>
      <c r="F614" s="29" t="s">
        <v>1744</v>
      </c>
      <c r="G614" s="29" t="s">
        <v>4066</v>
      </c>
      <c r="H614" s="522">
        <v>0</v>
      </c>
      <c r="I614" s="522">
        <v>31</v>
      </c>
      <c r="J614" s="522">
        <v>59</v>
      </c>
      <c r="K614" s="522">
        <v>239</v>
      </c>
      <c r="L614" s="522" t="s">
        <v>10874</v>
      </c>
      <c r="M614" s="522" t="s">
        <v>10874</v>
      </c>
      <c r="N614" s="522">
        <v>0</v>
      </c>
      <c r="O614" s="523">
        <v>341</v>
      </c>
    </row>
    <row r="615" spans="2:15">
      <c r="B615" t="str">
        <f>C615&amp;F615</f>
        <v>1122813026615 Total</v>
      </c>
      <c r="C615" s="29" t="s">
        <v>240</v>
      </c>
      <c r="D615" s="29" t="s">
        <v>241</v>
      </c>
      <c r="E615" s="29" t="s">
        <v>1743</v>
      </c>
      <c r="F615" s="29" t="s">
        <v>11072</v>
      </c>
      <c r="G615" s="526" t="s">
        <v>3453</v>
      </c>
      <c r="H615" s="527" t="s">
        <v>10874</v>
      </c>
      <c r="I615" s="527">
        <v>59</v>
      </c>
      <c r="J615" s="527">
        <v>124</v>
      </c>
      <c r="K615" s="527">
        <v>437</v>
      </c>
      <c r="L615" s="527" t="s">
        <v>10874</v>
      </c>
      <c r="M615" s="527" t="s">
        <v>10874</v>
      </c>
      <c r="N615" s="527">
        <v>0</v>
      </c>
      <c r="O615" s="528">
        <v>653</v>
      </c>
    </row>
    <row r="616" spans="2:15">
      <c r="B616" s="29" t="s">
        <v>12731</v>
      </c>
      <c r="C616" s="29" t="s">
        <v>240</v>
      </c>
      <c r="D616" s="29" t="s">
        <v>241</v>
      </c>
      <c r="E616" s="29" t="s">
        <v>3801</v>
      </c>
      <c r="F616" s="29" t="s">
        <v>3802</v>
      </c>
      <c r="G616" s="29" t="s">
        <v>4065</v>
      </c>
      <c r="H616" s="522" t="s">
        <v>10874</v>
      </c>
      <c r="I616" s="522" t="s">
        <v>10874</v>
      </c>
      <c r="J616" s="522">
        <v>29</v>
      </c>
      <c r="K616" s="522">
        <v>187</v>
      </c>
      <c r="L616" s="522" t="s">
        <v>10874</v>
      </c>
      <c r="M616" s="522" t="s">
        <v>10874</v>
      </c>
      <c r="N616" s="522">
        <v>0</v>
      </c>
      <c r="O616" s="523">
        <v>238</v>
      </c>
    </row>
    <row r="617" spans="2:15">
      <c r="B617" s="29" t="s">
        <v>12732</v>
      </c>
      <c r="C617" s="29" t="s">
        <v>240</v>
      </c>
      <c r="D617" s="29" t="s">
        <v>241</v>
      </c>
      <c r="E617" s="29" t="s">
        <v>3801</v>
      </c>
      <c r="F617" s="29" t="s">
        <v>3802</v>
      </c>
      <c r="G617" s="29" t="s">
        <v>4066</v>
      </c>
      <c r="H617" s="522">
        <v>0</v>
      </c>
      <c r="I617" s="522" t="s">
        <v>10874</v>
      </c>
      <c r="J617" s="522">
        <v>21</v>
      </c>
      <c r="K617" s="522">
        <v>202</v>
      </c>
      <c r="L617" s="522" t="s">
        <v>10874</v>
      </c>
      <c r="M617" s="522" t="s">
        <v>10874</v>
      </c>
      <c r="N617" s="522">
        <v>0</v>
      </c>
      <c r="O617" s="523">
        <v>241</v>
      </c>
    </row>
    <row r="618" spans="2:15">
      <c r="B618" t="str">
        <f>C618&amp;F618</f>
        <v>1122813028244 Total</v>
      </c>
      <c r="C618" s="29" t="s">
        <v>240</v>
      </c>
      <c r="D618" s="29" t="s">
        <v>241</v>
      </c>
      <c r="E618" s="29" t="s">
        <v>3801</v>
      </c>
      <c r="F618" s="29" t="s">
        <v>11070</v>
      </c>
      <c r="G618" s="526" t="s">
        <v>3453</v>
      </c>
      <c r="H618" s="527" t="s">
        <v>10874</v>
      </c>
      <c r="I618" s="527">
        <v>15</v>
      </c>
      <c r="J618" s="527">
        <v>50</v>
      </c>
      <c r="K618" s="527">
        <v>389</v>
      </c>
      <c r="L618" s="527">
        <v>18</v>
      </c>
      <c r="M618" s="527" t="s">
        <v>10874</v>
      </c>
      <c r="N618" s="527">
        <v>0</v>
      </c>
      <c r="O618" s="528">
        <v>479</v>
      </c>
    </row>
    <row r="619" spans="2:15">
      <c r="B619" s="29" t="s">
        <v>12739</v>
      </c>
      <c r="C619" s="29" t="s">
        <v>242</v>
      </c>
      <c r="D619" s="29" t="s">
        <v>243</v>
      </c>
      <c r="E619" s="29" t="s">
        <v>1747</v>
      </c>
      <c r="F619" s="29" t="s">
        <v>1748</v>
      </c>
      <c r="G619" s="29" t="s">
        <v>4065</v>
      </c>
      <c r="H619" s="522">
        <v>0</v>
      </c>
      <c r="I619" s="522">
        <v>18</v>
      </c>
      <c r="J619" s="522" t="s">
        <v>10874</v>
      </c>
      <c r="K619" s="522">
        <v>206</v>
      </c>
      <c r="L619" s="522" t="s">
        <v>10874</v>
      </c>
      <c r="M619" s="522">
        <v>0</v>
      </c>
      <c r="N619" s="522">
        <v>0</v>
      </c>
      <c r="O619" s="523">
        <v>231</v>
      </c>
    </row>
    <row r="620" spans="2:15">
      <c r="B620" s="29" t="s">
        <v>12740</v>
      </c>
      <c r="C620" s="29" t="s">
        <v>242</v>
      </c>
      <c r="D620" s="29" t="s">
        <v>243</v>
      </c>
      <c r="E620" s="29" t="s">
        <v>1747</v>
      </c>
      <c r="F620" s="29" t="s">
        <v>1748</v>
      </c>
      <c r="G620" s="29" t="s">
        <v>4066</v>
      </c>
      <c r="H620" s="522">
        <v>0</v>
      </c>
      <c r="I620" s="522">
        <v>21</v>
      </c>
      <c r="J620" s="522" t="s">
        <v>10874</v>
      </c>
      <c r="K620" s="522">
        <v>213</v>
      </c>
      <c r="L620" s="522" t="s">
        <v>10874</v>
      </c>
      <c r="M620" s="522" t="s">
        <v>10874</v>
      </c>
      <c r="N620" s="522">
        <v>0</v>
      </c>
      <c r="O620" s="523">
        <v>244</v>
      </c>
    </row>
    <row r="621" spans="2:15">
      <c r="B621" t="str">
        <f>C621&amp;F621</f>
        <v>1016318034715 Total</v>
      </c>
      <c r="C621" s="29" t="s">
        <v>242</v>
      </c>
      <c r="D621" s="29" t="s">
        <v>243</v>
      </c>
      <c r="E621" s="29" t="s">
        <v>1747</v>
      </c>
      <c r="F621" s="29" t="s">
        <v>11074</v>
      </c>
      <c r="G621" s="526" t="s">
        <v>3453</v>
      </c>
      <c r="H621" s="527">
        <v>0</v>
      </c>
      <c r="I621" s="527">
        <v>39</v>
      </c>
      <c r="J621" s="527" t="s">
        <v>10874</v>
      </c>
      <c r="K621" s="527">
        <v>419</v>
      </c>
      <c r="L621" s="527">
        <v>11</v>
      </c>
      <c r="M621" s="527" t="s">
        <v>10874</v>
      </c>
      <c r="N621" s="527">
        <v>0</v>
      </c>
      <c r="O621" s="528">
        <v>475</v>
      </c>
    </row>
    <row r="622" spans="2:15">
      <c r="B622" s="29" t="s">
        <v>12741</v>
      </c>
      <c r="C622" s="29" t="s">
        <v>242</v>
      </c>
      <c r="D622" s="29" t="s">
        <v>243</v>
      </c>
      <c r="E622" s="29" t="s">
        <v>1749</v>
      </c>
      <c r="F622" s="29" t="s">
        <v>1750</v>
      </c>
      <c r="G622" s="29" t="s">
        <v>4065</v>
      </c>
      <c r="H622" s="522">
        <v>0</v>
      </c>
      <c r="I622" s="522" t="s">
        <v>10874</v>
      </c>
      <c r="J622" s="522" t="s">
        <v>10874</v>
      </c>
      <c r="K622" s="522">
        <v>94</v>
      </c>
      <c r="L622" s="522" t="s">
        <v>10874</v>
      </c>
      <c r="M622" s="522">
        <v>0</v>
      </c>
      <c r="N622" s="522">
        <v>0</v>
      </c>
      <c r="O622" s="523">
        <v>106</v>
      </c>
    </row>
    <row r="623" spans="2:15">
      <c r="B623" s="29" t="s">
        <v>12742</v>
      </c>
      <c r="C623" s="29" t="s">
        <v>242</v>
      </c>
      <c r="D623" s="29" t="s">
        <v>243</v>
      </c>
      <c r="E623" s="29" t="s">
        <v>1749</v>
      </c>
      <c r="F623" s="29" t="s">
        <v>1750</v>
      </c>
      <c r="G623" s="29" t="s">
        <v>4066</v>
      </c>
      <c r="H623" s="522">
        <v>0</v>
      </c>
      <c r="I623" s="522">
        <v>11</v>
      </c>
      <c r="J623" s="522" t="s">
        <v>10874</v>
      </c>
      <c r="K623" s="522">
        <v>117</v>
      </c>
      <c r="L623" s="522" t="s">
        <v>10874</v>
      </c>
      <c r="M623" s="522">
        <v>0</v>
      </c>
      <c r="N623" s="522">
        <v>0</v>
      </c>
      <c r="O623" s="523">
        <v>133</v>
      </c>
    </row>
    <row r="624" spans="2:15">
      <c r="B624" t="str">
        <f>C624&amp;F624</f>
        <v>1016318037157 Total</v>
      </c>
      <c r="C624" s="29" t="s">
        <v>242</v>
      </c>
      <c r="D624" s="29" t="s">
        <v>243</v>
      </c>
      <c r="E624" s="29" t="s">
        <v>1749</v>
      </c>
      <c r="F624" s="29" t="s">
        <v>11075</v>
      </c>
      <c r="G624" s="526" t="s">
        <v>3453</v>
      </c>
      <c r="H624" s="527">
        <v>0</v>
      </c>
      <c r="I624" s="527" t="s">
        <v>10874</v>
      </c>
      <c r="J624" s="527" t="s">
        <v>10874</v>
      </c>
      <c r="K624" s="527">
        <v>211</v>
      </c>
      <c r="L624" s="527" t="s">
        <v>10874</v>
      </c>
      <c r="M624" s="527">
        <v>0</v>
      </c>
      <c r="N624" s="527">
        <v>0</v>
      </c>
      <c r="O624" s="528">
        <v>239</v>
      </c>
    </row>
    <row r="625" spans="2:15">
      <c r="B625" s="29" t="s">
        <v>12743</v>
      </c>
      <c r="C625" s="29" t="s">
        <v>3945</v>
      </c>
      <c r="D625" s="29" t="s">
        <v>5660</v>
      </c>
      <c r="E625" s="29" t="s">
        <v>5660</v>
      </c>
      <c r="F625" s="29" t="s">
        <v>1751</v>
      </c>
      <c r="G625" s="29" t="s">
        <v>4065</v>
      </c>
      <c r="H625" s="522" t="s">
        <v>10874</v>
      </c>
      <c r="I625" s="522">
        <v>278</v>
      </c>
      <c r="J625" s="522">
        <v>16</v>
      </c>
      <c r="K625" s="522" t="s">
        <v>10874</v>
      </c>
      <c r="L625" s="522" t="s">
        <v>10874</v>
      </c>
      <c r="M625" s="522" t="s">
        <v>10874</v>
      </c>
      <c r="N625" s="522" t="s">
        <v>10874</v>
      </c>
      <c r="O625" s="523">
        <v>313</v>
      </c>
    </row>
    <row r="626" spans="2:15">
      <c r="B626" s="29" t="s">
        <v>12744</v>
      </c>
      <c r="C626" s="29" t="s">
        <v>3945</v>
      </c>
      <c r="D626" s="29" t="s">
        <v>5660</v>
      </c>
      <c r="E626" s="29" t="s">
        <v>5660</v>
      </c>
      <c r="F626" s="29" t="s">
        <v>1751</v>
      </c>
      <c r="G626" s="29" t="s">
        <v>4066</v>
      </c>
      <c r="H626" s="522" t="s">
        <v>10874</v>
      </c>
      <c r="I626" s="522">
        <v>244</v>
      </c>
      <c r="J626" s="522">
        <v>25</v>
      </c>
      <c r="K626" s="522" t="s">
        <v>10874</v>
      </c>
      <c r="L626" s="522" t="s">
        <v>10874</v>
      </c>
      <c r="M626" s="522" t="s">
        <v>10874</v>
      </c>
      <c r="N626" s="522">
        <v>0</v>
      </c>
      <c r="O626" s="523">
        <v>288</v>
      </c>
    </row>
    <row r="627" spans="2:15">
      <c r="B627" t="str">
        <f>C627&amp;F627</f>
        <v>1265131907578 Total</v>
      </c>
      <c r="C627" s="29" t="s">
        <v>3945</v>
      </c>
      <c r="D627" s="29" t="s">
        <v>5660</v>
      </c>
      <c r="E627" s="29" t="s">
        <v>5660</v>
      </c>
      <c r="F627" s="29" t="s">
        <v>11076</v>
      </c>
      <c r="G627" s="526" t="s">
        <v>3453</v>
      </c>
      <c r="H627" s="527" t="s">
        <v>10874</v>
      </c>
      <c r="I627" s="527">
        <v>522</v>
      </c>
      <c r="J627" s="527">
        <v>41</v>
      </c>
      <c r="K627" s="527">
        <v>17</v>
      </c>
      <c r="L627" s="527" t="s">
        <v>10874</v>
      </c>
      <c r="M627" s="527" t="s">
        <v>10874</v>
      </c>
      <c r="N627" s="527" t="s">
        <v>10874</v>
      </c>
      <c r="O627" s="528">
        <v>601</v>
      </c>
    </row>
    <row r="628" spans="2:15">
      <c r="B628" s="29" t="s">
        <v>15278</v>
      </c>
      <c r="C628" s="29" t="s">
        <v>244</v>
      </c>
      <c r="D628" s="29" t="s">
        <v>245</v>
      </c>
      <c r="E628" s="29" t="s">
        <v>15280</v>
      </c>
      <c r="F628" s="29" t="s">
        <v>15279</v>
      </c>
      <c r="G628" s="29" t="s">
        <v>4065</v>
      </c>
      <c r="H628" s="522">
        <v>0</v>
      </c>
      <c r="I628" s="522">
        <v>13</v>
      </c>
      <c r="J628" s="522" t="s">
        <v>10874</v>
      </c>
      <c r="K628" s="522">
        <v>198</v>
      </c>
      <c r="L628" s="522">
        <v>13</v>
      </c>
      <c r="M628" s="522" t="s">
        <v>10874</v>
      </c>
      <c r="N628" s="522">
        <v>0</v>
      </c>
      <c r="O628" s="523">
        <v>235</v>
      </c>
    </row>
    <row r="629" spans="2:15">
      <c r="B629" s="29" t="s">
        <v>15281</v>
      </c>
      <c r="C629" s="29" t="s">
        <v>244</v>
      </c>
      <c r="D629" s="29" t="s">
        <v>245</v>
      </c>
      <c r="E629" s="29" t="s">
        <v>15280</v>
      </c>
      <c r="F629" s="29" t="s">
        <v>15279</v>
      </c>
      <c r="G629" s="29" t="s">
        <v>4066</v>
      </c>
      <c r="H629" s="522">
        <v>0</v>
      </c>
      <c r="I629" s="522" t="s">
        <v>10874</v>
      </c>
      <c r="J629" s="522" t="s">
        <v>10874</v>
      </c>
      <c r="K629" s="522">
        <v>200</v>
      </c>
      <c r="L629" s="522">
        <v>18</v>
      </c>
      <c r="M629" s="522" t="s">
        <v>10874</v>
      </c>
      <c r="N629" s="522">
        <v>0</v>
      </c>
      <c r="O629" s="523">
        <v>247</v>
      </c>
    </row>
    <row r="630" spans="2:15">
      <c r="B630" t="str">
        <f>C630&amp;F630</f>
        <v>1030217520094 Total</v>
      </c>
      <c r="C630" s="29" t="s">
        <v>244</v>
      </c>
      <c r="D630" s="29" t="s">
        <v>245</v>
      </c>
      <c r="E630" s="29" t="s">
        <v>15280</v>
      </c>
      <c r="F630" s="29" t="s">
        <v>15337</v>
      </c>
      <c r="G630" s="526" t="s">
        <v>3453</v>
      </c>
      <c r="H630" s="527" t="s">
        <v>10874</v>
      </c>
      <c r="I630" s="527" t="s">
        <v>10874</v>
      </c>
      <c r="J630" s="527">
        <v>11</v>
      </c>
      <c r="K630" s="527">
        <v>398</v>
      </c>
      <c r="L630" s="527">
        <v>31</v>
      </c>
      <c r="M630" s="527">
        <v>17</v>
      </c>
      <c r="N630" s="527" t="s">
        <v>10874</v>
      </c>
      <c r="O630" s="528">
        <v>482</v>
      </c>
    </row>
    <row r="631" spans="2:15">
      <c r="B631" s="29" t="s">
        <v>12745</v>
      </c>
      <c r="C631" s="29" t="s">
        <v>244</v>
      </c>
      <c r="D631" s="29" t="s">
        <v>245</v>
      </c>
      <c r="E631" s="29" t="s">
        <v>1752</v>
      </c>
      <c r="F631" s="29" t="s">
        <v>1753</v>
      </c>
      <c r="G631" s="29" t="s">
        <v>4065</v>
      </c>
      <c r="H631" s="522">
        <v>0</v>
      </c>
      <c r="I631" s="522">
        <v>20</v>
      </c>
      <c r="J631" s="522" t="s">
        <v>10874</v>
      </c>
      <c r="K631" s="522">
        <v>461</v>
      </c>
      <c r="L631" s="522" t="s">
        <v>10874</v>
      </c>
      <c r="M631" s="522" t="s">
        <v>10874</v>
      </c>
      <c r="N631" s="522">
        <v>0</v>
      </c>
      <c r="O631" s="523">
        <v>515</v>
      </c>
    </row>
    <row r="632" spans="2:15">
      <c r="B632" s="29" t="s">
        <v>12746</v>
      </c>
      <c r="C632" s="29" t="s">
        <v>244</v>
      </c>
      <c r="D632" s="29" t="s">
        <v>245</v>
      </c>
      <c r="E632" s="29" t="s">
        <v>1752</v>
      </c>
      <c r="F632" s="29" t="s">
        <v>1753</v>
      </c>
      <c r="G632" s="29" t="s">
        <v>4066</v>
      </c>
      <c r="H632" s="522">
        <v>0</v>
      </c>
      <c r="I632" s="522">
        <v>19</v>
      </c>
      <c r="J632" s="522" t="s">
        <v>10874</v>
      </c>
      <c r="K632" s="522">
        <v>522</v>
      </c>
      <c r="L632" s="522" t="s">
        <v>10874</v>
      </c>
      <c r="M632" s="522">
        <v>17</v>
      </c>
      <c r="N632" s="522">
        <v>0</v>
      </c>
      <c r="O632" s="523">
        <v>571</v>
      </c>
    </row>
    <row r="633" spans="2:15">
      <c r="B633" t="str">
        <f>C633&amp;F633</f>
        <v>1030217526706 Total</v>
      </c>
      <c r="C633" s="29" t="s">
        <v>244</v>
      </c>
      <c r="D633" s="29" t="s">
        <v>245</v>
      </c>
      <c r="E633" s="29" t="s">
        <v>1752</v>
      </c>
      <c r="F633" s="29" t="s">
        <v>11077</v>
      </c>
      <c r="G633" s="526" t="s">
        <v>3453</v>
      </c>
      <c r="H633" s="527">
        <v>0</v>
      </c>
      <c r="I633" s="527">
        <v>39</v>
      </c>
      <c r="J633" s="527" t="s">
        <v>10874</v>
      </c>
      <c r="K633" s="527">
        <v>983</v>
      </c>
      <c r="L633" s="527" t="s">
        <v>10874</v>
      </c>
      <c r="M633" s="527" t="s">
        <v>10874</v>
      </c>
      <c r="N633" s="527">
        <v>0</v>
      </c>
      <c r="O633" s="528">
        <v>1086</v>
      </c>
    </row>
    <row r="634" spans="2:15">
      <c r="B634" s="29" t="s">
        <v>12747</v>
      </c>
      <c r="C634" s="29" t="s">
        <v>246</v>
      </c>
      <c r="D634" s="29" t="s">
        <v>247</v>
      </c>
      <c r="E634" s="29" t="s">
        <v>1754</v>
      </c>
      <c r="F634" s="29" t="s">
        <v>1755</v>
      </c>
      <c r="G634" s="29" t="s">
        <v>4065</v>
      </c>
      <c r="H634" s="522">
        <v>0</v>
      </c>
      <c r="I634" s="522">
        <v>13</v>
      </c>
      <c r="J634" s="522" t="s">
        <v>10874</v>
      </c>
      <c r="K634" s="522">
        <v>215</v>
      </c>
      <c r="L634" s="522" t="s">
        <v>10874</v>
      </c>
      <c r="M634" s="522" t="s">
        <v>10874</v>
      </c>
      <c r="N634" s="522">
        <v>0</v>
      </c>
      <c r="O634" s="523">
        <v>242</v>
      </c>
    </row>
    <row r="635" spans="2:15">
      <c r="B635" s="29" t="s">
        <v>12748</v>
      </c>
      <c r="C635" s="29" t="s">
        <v>246</v>
      </c>
      <c r="D635" s="29" t="s">
        <v>247</v>
      </c>
      <c r="E635" s="29" t="s">
        <v>1754</v>
      </c>
      <c r="F635" s="29" t="s">
        <v>1755</v>
      </c>
      <c r="G635" s="29" t="s">
        <v>4066</v>
      </c>
      <c r="H635" s="522">
        <v>0</v>
      </c>
      <c r="I635" s="522" t="s">
        <v>10874</v>
      </c>
      <c r="J635" s="522" t="s">
        <v>10874</v>
      </c>
      <c r="K635" s="522">
        <v>246</v>
      </c>
      <c r="L635" s="522">
        <v>12</v>
      </c>
      <c r="M635" s="522" t="s">
        <v>10874</v>
      </c>
      <c r="N635" s="522">
        <v>0</v>
      </c>
      <c r="O635" s="523">
        <v>271</v>
      </c>
    </row>
    <row r="636" spans="2:15">
      <c r="B636" t="str">
        <f>C636&amp;F636</f>
        <v>1016319034235 Total</v>
      </c>
      <c r="C636" s="29" t="s">
        <v>246</v>
      </c>
      <c r="D636" s="29" t="s">
        <v>247</v>
      </c>
      <c r="E636" s="29" t="s">
        <v>1754</v>
      </c>
      <c r="F636" s="29" t="s">
        <v>11078</v>
      </c>
      <c r="G636" s="526" t="s">
        <v>3453</v>
      </c>
      <c r="H636" s="527">
        <v>0</v>
      </c>
      <c r="I636" s="527" t="s">
        <v>10874</v>
      </c>
      <c r="J636" s="527" t="s">
        <v>10874</v>
      </c>
      <c r="K636" s="527">
        <v>461</v>
      </c>
      <c r="L636" s="527" t="s">
        <v>10874</v>
      </c>
      <c r="M636" s="527" t="s">
        <v>10874</v>
      </c>
      <c r="N636" s="527">
        <v>0</v>
      </c>
      <c r="O636" s="528">
        <v>513</v>
      </c>
    </row>
    <row r="637" spans="2:15">
      <c r="B637" s="29" t="s">
        <v>12751</v>
      </c>
      <c r="C637" s="29" t="s">
        <v>248</v>
      </c>
      <c r="D637" s="29" t="s">
        <v>249</v>
      </c>
      <c r="E637" s="29" t="s">
        <v>1758</v>
      </c>
      <c r="F637" s="29" t="s">
        <v>1759</v>
      </c>
      <c r="G637" s="29" t="s">
        <v>4065</v>
      </c>
      <c r="H637" s="522" t="s">
        <v>10874</v>
      </c>
      <c r="I637" s="522">
        <v>383</v>
      </c>
      <c r="J637" s="522">
        <v>31</v>
      </c>
      <c r="K637" s="522">
        <v>256</v>
      </c>
      <c r="L637" s="522" t="s">
        <v>10874</v>
      </c>
      <c r="M637" s="522">
        <v>53</v>
      </c>
      <c r="N637" s="522">
        <v>0</v>
      </c>
      <c r="O637" s="523">
        <v>729</v>
      </c>
    </row>
    <row r="638" spans="2:15">
      <c r="B638" s="29" t="s">
        <v>12752</v>
      </c>
      <c r="C638" s="29" t="s">
        <v>248</v>
      </c>
      <c r="D638" s="29" t="s">
        <v>249</v>
      </c>
      <c r="E638" s="29" t="s">
        <v>1758</v>
      </c>
      <c r="F638" s="29" t="s">
        <v>1759</v>
      </c>
      <c r="G638" s="29" t="s">
        <v>4066</v>
      </c>
      <c r="H638" s="522" t="s">
        <v>10874</v>
      </c>
      <c r="I638" s="522">
        <v>408</v>
      </c>
      <c r="J638" s="522">
        <v>21</v>
      </c>
      <c r="K638" s="522">
        <v>247</v>
      </c>
      <c r="L638" s="522" t="s">
        <v>10874</v>
      </c>
      <c r="M638" s="522">
        <v>52</v>
      </c>
      <c r="N638" s="522">
        <v>0</v>
      </c>
      <c r="O638" s="523">
        <v>737</v>
      </c>
    </row>
    <row r="639" spans="2:15">
      <c r="B639" t="str">
        <f>C639&amp;F639</f>
        <v>1234613023260 Total</v>
      </c>
      <c r="C639" s="29" t="s">
        <v>248</v>
      </c>
      <c r="D639" s="29" t="s">
        <v>249</v>
      </c>
      <c r="E639" s="29" t="s">
        <v>1758</v>
      </c>
      <c r="F639" s="29" t="s">
        <v>11080</v>
      </c>
      <c r="G639" s="526" t="s">
        <v>3453</v>
      </c>
      <c r="H639" s="527" t="s">
        <v>10874</v>
      </c>
      <c r="I639" s="527">
        <v>791</v>
      </c>
      <c r="J639" s="527">
        <v>52</v>
      </c>
      <c r="K639" s="527">
        <v>503</v>
      </c>
      <c r="L639" s="527" t="s">
        <v>10874</v>
      </c>
      <c r="M639" s="527">
        <v>105</v>
      </c>
      <c r="N639" s="527">
        <v>0</v>
      </c>
      <c r="O639" s="528">
        <v>1466</v>
      </c>
    </row>
    <row r="640" spans="2:15">
      <c r="B640" s="29" t="s">
        <v>12749</v>
      </c>
      <c r="C640" s="29" t="s">
        <v>248</v>
      </c>
      <c r="D640" s="29" t="s">
        <v>249</v>
      </c>
      <c r="E640" s="29" t="s">
        <v>1756</v>
      </c>
      <c r="F640" s="29" t="s">
        <v>1757</v>
      </c>
      <c r="G640" s="29" t="s">
        <v>4065</v>
      </c>
      <c r="H640" s="522">
        <v>0</v>
      </c>
      <c r="I640" s="522">
        <v>177</v>
      </c>
      <c r="J640" s="522" t="s">
        <v>10874</v>
      </c>
      <c r="K640" s="522">
        <v>124</v>
      </c>
      <c r="L640" s="522" t="s">
        <v>10874</v>
      </c>
      <c r="M640" s="522">
        <v>25</v>
      </c>
      <c r="N640" s="522">
        <v>0</v>
      </c>
      <c r="O640" s="523">
        <v>343</v>
      </c>
    </row>
    <row r="641" spans="2:15">
      <c r="B641" s="29" t="s">
        <v>12750</v>
      </c>
      <c r="C641" s="29" t="s">
        <v>248</v>
      </c>
      <c r="D641" s="29" t="s">
        <v>249</v>
      </c>
      <c r="E641" s="29" t="s">
        <v>1756</v>
      </c>
      <c r="F641" s="29" t="s">
        <v>1757</v>
      </c>
      <c r="G641" s="29" t="s">
        <v>4066</v>
      </c>
      <c r="H641" s="522">
        <v>0</v>
      </c>
      <c r="I641" s="522">
        <v>183</v>
      </c>
      <c r="J641" s="522" t="s">
        <v>10874</v>
      </c>
      <c r="K641" s="522">
        <v>116</v>
      </c>
      <c r="L641" s="522" t="s">
        <v>10874</v>
      </c>
      <c r="M641" s="522">
        <v>26</v>
      </c>
      <c r="N641" s="522">
        <v>0</v>
      </c>
      <c r="O641" s="523">
        <v>342</v>
      </c>
    </row>
    <row r="642" spans="2:15">
      <c r="B642" t="str">
        <f>C642&amp;F642</f>
        <v>1234613025250 Total</v>
      </c>
      <c r="C642" s="29" t="s">
        <v>248</v>
      </c>
      <c r="D642" s="29" t="s">
        <v>249</v>
      </c>
      <c r="E642" s="29" t="s">
        <v>1756</v>
      </c>
      <c r="F642" s="29" t="s">
        <v>11079</v>
      </c>
      <c r="G642" s="526" t="s">
        <v>3453</v>
      </c>
      <c r="H642" s="527">
        <v>0</v>
      </c>
      <c r="I642" s="527">
        <v>360</v>
      </c>
      <c r="J642" s="527" t="s">
        <v>10874</v>
      </c>
      <c r="K642" s="527">
        <v>240</v>
      </c>
      <c r="L642" s="527" t="s">
        <v>10874</v>
      </c>
      <c r="M642" s="527">
        <v>51</v>
      </c>
      <c r="N642" s="527">
        <v>0</v>
      </c>
      <c r="O642" s="528">
        <v>685</v>
      </c>
    </row>
    <row r="643" spans="2:15">
      <c r="B643" s="29" t="s">
        <v>12753</v>
      </c>
      <c r="C643" s="29" t="s">
        <v>250</v>
      </c>
      <c r="D643" s="29" t="s">
        <v>251</v>
      </c>
      <c r="E643" s="29" t="s">
        <v>251</v>
      </c>
      <c r="F643" s="29" t="s">
        <v>1760</v>
      </c>
      <c r="G643" s="29" t="s">
        <v>4065</v>
      </c>
      <c r="H643" s="522">
        <v>0</v>
      </c>
      <c r="I643" s="522">
        <v>186</v>
      </c>
      <c r="J643" s="522">
        <v>28</v>
      </c>
      <c r="K643" s="522" t="s">
        <v>10874</v>
      </c>
      <c r="L643" s="522" t="s">
        <v>10874</v>
      </c>
      <c r="M643" s="522">
        <v>0</v>
      </c>
      <c r="N643" s="522">
        <v>0</v>
      </c>
      <c r="O643" s="523">
        <v>218</v>
      </c>
    </row>
    <row r="644" spans="2:15">
      <c r="B644" s="29" t="s">
        <v>12754</v>
      </c>
      <c r="C644" s="29" t="s">
        <v>250</v>
      </c>
      <c r="D644" s="29" t="s">
        <v>251</v>
      </c>
      <c r="E644" s="29" t="s">
        <v>251</v>
      </c>
      <c r="F644" s="29" t="s">
        <v>1760</v>
      </c>
      <c r="G644" s="29" t="s">
        <v>4066</v>
      </c>
      <c r="H644" s="522">
        <v>0</v>
      </c>
      <c r="I644" s="522">
        <v>203</v>
      </c>
      <c r="J644" s="522">
        <v>42</v>
      </c>
      <c r="K644" s="522" t="s">
        <v>10874</v>
      </c>
      <c r="L644" s="522" t="s">
        <v>10874</v>
      </c>
      <c r="M644" s="522">
        <v>0</v>
      </c>
      <c r="N644" s="522">
        <v>0</v>
      </c>
      <c r="O644" s="523">
        <v>249</v>
      </c>
    </row>
    <row r="645" spans="2:15">
      <c r="B645" t="str">
        <f>C645&amp;F645</f>
        <v>1252329507539 Total</v>
      </c>
      <c r="C645" s="29" t="s">
        <v>250</v>
      </c>
      <c r="D645" s="29" t="s">
        <v>251</v>
      </c>
      <c r="E645" s="29" t="s">
        <v>251</v>
      </c>
      <c r="F645" s="29" t="s">
        <v>11081</v>
      </c>
      <c r="G645" s="526" t="s">
        <v>3453</v>
      </c>
      <c r="H645" s="527">
        <v>0</v>
      </c>
      <c r="I645" s="527">
        <v>389</v>
      </c>
      <c r="J645" s="527">
        <v>70</v>
      </c>
      <c r="K645" s="527" t="s">
        <v>10874</v>
      </c>
      <c r="L645" s="527" t="s">
        <v>10874</v>
      </c>
      <c r="M645" s="527">
        <v>0</v>
      </c>
      <c r="N645" s="527">
        <v>0</v>
      </c>
      <c r="O645" s="528">
        <v>467</v>
      </c>
    </row>
    <row r="646" spans="2:15">
      <c r="B646" s="29" t="s">
        <v>12755</v>
      </c>
      <c r="C646" s="29" t="s">
        <v>253</v>
      </c>
      <c r="D646" s="29" t="s">
        <v>5654</v>
      </c>
      <c r="E646" s="29" t="s">
        <v>7024</v>
      </c>
      <c r="F646" s="29" t="s">
        <v>3982</v>
      </c>
      <c r="G646" s="29" t="s">
        <v>4065</v>
      </c>
      <c r="H646" s="522">
        <v>0</v>
      </c>
      <c r="I646" s="522">
        <v>50</v>
      </c>
      <c r="J646" s="522">
        <v>31</v>
      </c>
      <c r="K646" s="522">
        <v>254</v>
      </c>
      <c r="L646" s="522" t="s">
        <v>10874</v>
      </c>
      <c r="M646" s="522" t="s">
        <v>10874</v>
      </c>
      <c r="N646" s="522">
        <v>0</v>
      </c>
      <c r="O646" s="523">
        <v>360</v>
      </c>
    </row>
    <row r="647" spans="2:15">
      <c r="B647" s="29" t="s">
        <v>12756</v>
      </c>
      <c r="C647" s="29" t="s">
        <v>253</v>
      </c>
      <c r="D647" s="29" t="s">
        <v>5654</v>
      </c>
      <c r="E647" s="29" t="s">
        <v>7024</v>
      </c>
      <c r="F647" s="29" t="s">
        <v>3982</v>
      </c>
      <c r="G647" s="29" t="s">
        <v>4066</v>
      </c>
      <c r="H647" s="522">
        <v>0</v>
      </c>
      <c r="I647" s="522">
        <v>45</v>
      </c>
      <c r="J647" s="522">
        <v>29</v>
      </c>
      <c r="K647" s="522">
        <v>315</v>
      </c>
      <c r="L647" s="522" t="s">
        <v>10874</v>
      </c>
      <c r="M647" s="522" t="s">
        <v>10874</v>
      </c>
      <c r="N647" s="522">
        <v>0</v>
      </c>
      <c r="O647" s="523">
        <v>416</v>
      </c>
    </row>
    <row r="648" spans="2:15">
      <c r="B648" t="str">
        <f>C648&amp;F648</f>
        <v>1241516077292 Total</v>
      </c>
      <c r="C648" s="29" t="s">
        <v>253</v>
      </c>
      <c r="D648" s="29" t="s">
        <v>5654</v>
      </c>
      <c r="E648" s="29" t="s">
        <v>7024</v>
      </c>
      <c r="F648" s="29" t="s">
        <v>11082</v>
      </c>
      <c r="G648" s="526" t="s">
        <v>3453</v>
      </c>
      <c r="H648" s="527">
        <v>0</v>
      </c>
      <c r="I648" s="527">
        <v>95</v>
      </c>
      <c r="J648" s="527">
        <v>60</v>
      </c>
      <c r="K648" s="527">
        <v>569</v>
      </c>
      <c r="L648" s="527">
        <v>41</v>
      </c>
      <c r="M648" s="527">
        <v>11</v>
      </c>
      <c r="N648" s="527">
        <v>0</v>
      </c>
      <c r="O648" s="528">
        <v>776</v>
      </c>
    </row>
    <row r="649" spans="2:15">
      <c r="B649" s="29" t="s">
        <v>12759</v>
      </c>
      <c r="C649" s="29" t="s">
        <v>253</v>
      </c>
      <c r="D649" s="29" t="s">
        <v>5654</v>
      </c>
      <c r="E649" s="29" t="s">
        <v>7028</v>
      </c>
      <c r="F649" s="29" t="s">
        <v>3981</v>
      </c>
      <c r="G649" s="29" t="s">
        <v>4065</v>
      </c>
      <c r="H649" s="522">
        <v>0</v>
      </c>
      <c r="I649" s="522" t="s">
        <v>10874</v>
      </c>
      <c r="J649" s="522">
        <v>19</v>
      </c>
      <c r="K649" s="522">
        <v>131</v>
      </c>
      <c r="L649" s="522" t="s">
        <v>10874</v>
      </c>
      <c r="M649" s="522" t="s">
        <v>10874</v>
      </c>
      <c r="N649" s="522">
        <v>0</v>
      </c>
      <c r="O649" s="523">
        <v>172</v>
      </c>
    </row>
    <row r="650" spans="2:15">
      <c r="B650" s="29" t="s">
        <v>12760</v>
      </c>
      <c r="C650" s="29" t="s">
        <v>253</v>
      </c>
      <c r="D650" s="29" t="s">
        <v>5654</v>
      </c>
      <c r="E650" s="29" t="s">
        <v>7028</v>
      </c>
      <c r="F650" s="29" t="s">
        <v>3981</v>
      </c>
      <c r="G650" s="29" t="s">
        <v>4066</v>
      </c>
      <c r="H650" s="522">
        <v>0</v>
      </c>
      <c r="I650" s="522">
        <v>17</v>
      </c>
      <c r="J650" s="522">
        <v>17</v>
      </c>
      <c r="K650" s="522">
        <v>141</v>
      </c>
      <c r="L650" s="522" t="s">
        <v>10874</v>
      </c>
      <c r="M650" s="522" t="s">
        <v>10874</v>
      </c>
      <c r="N650" s="522">
        <v>0</v>
      </c>
      <c r="O650" s="523">
        <v>186</v>
      </c>
    </row>
    <row r="651" spans="2:15">
      <c r="B651" t="str">
        <f>C651&amp;F651</f>
        <v>1241516077293 Total</v>
      </c>
      <c r="C651" s="29" t="s">
        <v>253</v>
      </c>
      <c r="D651" s="29" t="s">
        <v>5654</v>
      </c>
      <c r="E651" s="29" t="s">
        <v>7028</v>
      </c>
      <c r="F651" s="29" t="s">
        <v>11084</v>
      </c>
      <c r="G651" s="526" t="s">
        <v>3453</v>
      </c>
      <c r="H651" s="527">
        <v>0</v>
      </c>
      <c r="I651" s="527" t="s">
        <v>10874</v>
      </c>
      <c r="J651" s="527">
        <v>36</v>
      </c>
      <c r="K651" s="527">
        <v>272</v>
      </c>
      <c r="L651" s="527" t="s">
        <v>10874</v>
      </c>
      <c r="M651" s="527" t="s">
        <v>10874</v>
      </c>
      <c r="N651" s="527">
        <v>0</v>
      </c>
      <c r="O651" s="528">
        <v>358</v>
      </c>
    </row>
    <row r="652" spans="2:15">
      <c r="B652" s="29" t="s">
        <v>12757</v>
      </c>
      <c r="C652" s="29" t="s">
        <v>253</v>
      </c>
      <c r="D652" s="29" t="s">
        <v>5654</v>
      </c>
      <c r="E652" s="29" t="s">
        <v>7032</v>
      </c>
      <c r="F652" s="29" t="s">
        <v>3983</v>
      </c>
      <c r="G652" s="29" t="s">
        <v>4065</v>
      </c>
      <c r="H652" s="522">
        <v>0</v>
      </c>
      <c r="I652" s="522">
        <v>11</v>
      </c>
      <c r="J652" s="522">
        <v>149</v>
      </c>
      <c r="K652" s="522">
        <v>210</v>
      </c>
      <c r="L652" s="522" t="s">
        <v>10874</v>
      </c>
      <c r="M652" s="522" t="s">
        <v>10874</v>
      </c>
      <c r="N652" s="522">
        <v>0</v>
      </c>
      <c r="O652" s="523">
        <v>379</v>
      </c>
    </row>
    <row r="653" spans="2:15">
      <c r="B653" s="29" t="s">
        <v>12758</v>
      </c>
      <c r="C653" s="29" t="s">
        <v>253</v>
      </c>
      <c r="D653" s="29" t="s">
        <v>5654</v>
      </c>
      <c r="E653" s="29" t="s">
        <v>7032</v>
      </c>
      <c r="F653" s="29" t="s">
        <v>3983</v>
      </c>
      <c r="G653" s="29" t="s">
        <v>4066</v>
      </c>
      <c r="H653" s="522">
        <v>0</v>
      </c>
      <c r="I653" s="522">
        <v>11</v>
      </c>
      <c r="J653" s="522">
        <v>135</v>
      </c>
      <c r="K653" s="522">
        <v>232</v>
      </c>
      <c r="L653" s="522" t="s">
        <v>10874</v>
      </c>
      <c r="M653" s="522" t="s">
        <v>10874</v>
      </c>
      <c r="N653" s="522">
        <v>0</v>
      </c>
      <c r="O653" s="523">
        <v>382</v>
      </c>
    </row>
    <row r="654" spans="2:15">
      <c r="B654" t="str">
        <f>C654&amp;F654</f>
        <v>1241516077860 Total</v>
      </c>
      <c r="C654" s="29" t="s">
        <v>253</v>
      </c>
      <c r="D654" s="29" t="s">
        <v>5654</v>
      </c>
      <c r="E654" s="29" t="s">
        <v>7032</v>
      </c>
      <c r="F654" s="29" t="s">
        <v>11083</v>
      </c>
      <c r="G654" s="526" t="s">
        <v>3453</v>
      </c>
      <c r="H654" s="527">
        <v>0</v>
      </c>
      <c r="I654" s="527">
        <v>22</v>
      </c>
      <c r="J654" s="527">
        <v>284</v>
      </c>
      <c r="K654" s="527">
        <v>442</v>
      </c>
      <c r="L654" s="527" t="s">
        <v>10874</v>
      </c>
      <c r="M654" s="527" t="s">
        <v>10874</v>
      </c>
      <c r="N654" s="527">
        <v>0</v>
      </c>
      <c r="O654" s="528">
        <v>761</v>
      </c>
    </row>
    <row r="655" spans="2:15">
      <c r="B655" s="29" t="s">
        <v>12761</v>
      </c>
      <c r="C655" s="29" t="s">
        <v>3942</v>
      </c>
      <c r="D655" s="29" t="s">
        <v>3943</v>
      </c>
      <c r="E655" s="29" t="s">
        <v>3943</v>
      </c>
      <c r="F655" s="29" t="s">
        <v>5532</v>
      </c>
      <c r="G655" s="29" t="s">
        <v>4065</v>
      </c>
      <c r="H655" s="522">
        <v>0</v>
      </c>
      <c r="I655" s="522" t="s">
        <v>10874</v>
      </c>
      <c r="J655" s="522">
        <v>0</v>
      </c>
      <c r="K655" s="522">
        <v>0</v>
      </c>
      <c r="L655" s="522" t="s">
        <v>10874</v>
      </c>
      <c r="M655" s="522">
        <v>0</v>
      </c>
      <c r="N655" s="522">
        <v>0</v>
      </c>
      <c r="O655" s="523">
        <v>47</v>
      </c>
    </row>
    <row r="656" spans="2:15">
      <c r="B656" s="29" t="s">
        <v>12762</v>
      </c>
      <c r="C656" s="29" t="s">
        <v>3942</v>
      </c>
      <c r="D656" s="29" t="s">
        <v>3943</v>
      </c>
      <c r="E656" s="29" t="s">
        <v>3943</v>
      </c>
      <c r="F656" s="29" t="s">
        <v>5532</v>
      </c>
      <c r="G656" s="29" t="s">
        <v>4066</v>
      </c>
      <c r="H656" s="522">
        <v>0</v>
      </c>
      <c r="I656" s="522" t="s">
        <v>10874</v>
      </c>
      <c r="J656" s="522" t="s">
        <v>10874</v>
      </c>
      <c r="K656" s="522">
        <v>0</v>
      </c>
      <c r="L656" s="522">
        <v>0</v>
      </c>
      <c r="M656" s="522">
        <v>0</v>
      </c>
      <c r="N656" s="522">
        <v>0</v>
      </c>
      <c r="O656" s="523">
        <v>48</v>
      </c>
    </row>
    <row r="657" spans="2:15">
      <c r="B657" t="str">
        <f>C657&amp;F657</f>
        <v>1252368278258 Total</v>
      </c>
      <c r="C657" s="29" t="s">
        <v>3942</v>
      </c>
      <c r="D657" s="29" t="s">
        <v>3943</v>
      </c>
      <c r="E657" s="29" t="s">
        <v>3943</v>
      </c>
      <c r="F657" s="29" t="s">
        <v>11085</v>
      </c>
      <c r="G657" s="526" t="s">
        <v>3453</v>
      </c>
      <c r="H657" s="527">
        <v>0</v>
      </c>
      <c r="I657" s="527" t="s">
        <v>10874</v>
      </c>
      <c r="J657" s="527" t="s">
        <v>10874</v>
      </c>
      <c r="K657" s="527">
        <v>0</v>
      </c>
      <c r="L657" s="527" t="s">
        <v>10874</v>
      </c>
      <c r="M657" s="527">
        <v>0</v>
      </c>
      <c r="N657" s="527">
        <v>0</v>
      </c>
      <c r="O657" s="528">
        <v>95</v>
      </c>
    </row>
    <row r="658" spans="2:15">
      <c r="B658" s="29" t="s">
        <v>12763</v>
      </c>
      <c r="C658" s="29" t="s">
        <v>254</v>
      </c>
      <c r="D658" s="29" t="s">
        <v>255</v>
      </c>
      <c r="E658" s="29" t="s">
        <v>3819</v>
      </c>
      <c r="F658" s="29" t="s">
        <v>1761</v>
      </c>
      <c r="G658" s="29" t="s">
        <v>4065</v>
      </c>
      <c r="H658" s="522">
        <v>0</v>
      </c>
      <c r="I658" s="522">
        <v>399</v>
      </c>
      <c r="J658" s="522">
        <v>43</v>
      </c>
      <c r="K658" s="522" t="s">
        <v>10874</v>
      </c>
      <c r="L658" s="522" t="s">
        <v>10874</v>
      </c>
      <c r="M658" s="522">
        <v>0</v>
      </c>
      <c r="N658" s="522">
        <v>0</v>
      </c>
      <c r="O658" s="523">
        <v>445</v>
      </c>
    </row>
    <row r="659" spans="2:15">
      <c r="B659" s="29" t="s">
        <v>12764</v>
      </c>
      <c r="C659" s="29" t="s">
        <v>254</v>
      </c>
      <c r="D659" s="29" t="s">
        <v>255</v>
      </c>
      <c r="E659" s="29" t="s">
        <v>3819</v>
      </c>
      <c r="F659" s="29" t="s">
        <v>1761</v>
      </c>
      <c r="G659" s="29" t="s">
        <v>4066</v>
      </c>
      <c r="H659" s="522">
        <v>0</v>
      </c>
      <c r="I659" s="522">
        <v>436</v>
      </c>
      <c r="J659" s="522" t="s">
        <v>10874</v>
      </c>
      <c r="K659" s="522" t="s">
        <v>10874</v>
      </c>
      <c r="L659" s="522">
        <v>0</v>
      </c>
      <c r="M659" s="522">
        <v>0</v>
      </c>
      <c r="N659" s="522">
        <v>0</v>
      </c>
      <c r="O659" s="523">
        <v>492</v>
      </c>
    </row>
    <row r="660" spans="2:15">
      <c r="B660" t="str">
        <f>C660&amp;F660</f>
        <v>1252312326492 Total</v>
      </c>
      <c r="C660" s="29" t="s">
        <v>254</v>
      </c>
      <c r="D660" s="29" t="s">
        <v>255</v>
      </c>
      <c r="E660" s="29" t="s">
        <v>3819</v>
      </c>
      <c r="F660" s="29" t="s">
        <v>11086</v>
      </c>
      <c r="G660" s="526" t="s">
        <v>3453</v>
      </c>
      <c r="H660" s="527">
        <v>0</v>
      </c>
      <c r="I660" s="527">
        <v>835</v>
      </c>
      <c r="J660" s="527" t="s">
        <v>10874</v>
      </c>
      <c r="K660" s="527" t="s">
        <v>10874</v>
      </c>
      <c r="L660" s="527" t="s">
        <v>10874</v>
      </c>
      <c r="M660" s="527">
        <v>0</v>
      </c>
      <c r="N660" s="527">
        <v>0</v>
      </c>
      <c r="O660" s="528">
        <v>937</v>
      </c>
    </row>
    <row r="661" spans="2:15">
      <c r="B661" s="29" t="s">
        <v>12767</v>
      </c>
      <c r="C661" s="29" t="s">
        <v>254</v>
      </c>
      <c r="D661" s="29" t="s">
        <v>255</v>
      </c>
      <c r="E661" s="29" t="s">
        <v>3820</v>
      </c>
      <c r="F661" s="29" t="s">
        <v>5535</v>
      </c>
      <c r="G661" s="29" t="s">
        <v>4065</v>
      </c>
      <c r="H661" s="522">
        <v>0</v>
      </c>
      <c r="I661" s="522">
        <v>87</v>
      </c>
      <c r="J661" s="522" t="s">
        <v>10874</v>
      </c>
      <c r="K661" s="522" t="s">
        <v>10874</v>
      </c>
      <c r="L661" s="522">
        <v>0</v>
      </c>
      <c r="M661" s="522">
        <v>0</v>
      </c>
      <c r="N661" s="522">
        <v>0</v>
      </c>
      <c r="O661" s="523">
        <v>99</v>
      </c>
    </row>
    <row r="662" spans="2:15">
      <c r="B662" s="29" t="s">
        <v>12768</v>
      </c>
      <c r="C662" s="29" t="s">
        <v>254</v>
      </c>
      <c r="D662" s="29" t="s">
        <v>255</v>
      </c>
      <c r="E662" s="29" t="s">
        <v>3820</v>
      </c>
      <c r="F662" s="29" t="s">
        <v>5535</v>
      </c>
      <c r="G662" s="29" t="s">
        <v>4066</v>
      </c>
      <c r="H662" s="522">
        <v>0</v>
      </c>
      <c r="I662" s="522">
        <v>107</v>
      </c>
      <c r="J662" s="522" t="s">
        <v>10874</v>
      </c>
      <c r="K662" s="522" t="s">
        <v>10874</v>
      </c>
      <c r="L662" s="522">
        <v>0</v>
      </c>
      <c r="M662" s="522">
        <v>0</v>
      </c>
      <c r="N662" s="522">
        <v>0</v>
      </c>
      <c r="O662" s="523">
        <v>125</v>
      </c>
    </row>
    <row r="663" spans="2:15">
      <c r="B663" t="str">
        <f>C663&amp;F663</f>
        <v>1252312328302 Total</v>
      </c>
      <c r="C663" s="29" t="s">
        <v>254</v>
      </c>
      <c r="D663" s="29" t="s">
        <v>255</v>
      </c>
      <c r="E663" s="29" t="s">
        <v>3820</v>
      </c>
      <c r="F663" s="29" t="s">
        <v>11088</v>
      </c>
      <c r="G663" s="526" t="s">
        <v>3453</v>
      </c>
      <c r="H663" s="527">
        <v>0</v>
      </c>
      <c r="I663" s="527">
        <v>194</v>
      </c>
      <c r="J663" s="527" t="s">
        <v>10874</v>
      </c>
      <c r="K663" s="527" t="s">
        <v>10874</v>
      </c>
      <c r="L663" s="527">
        <v>0</v>
      </c>
      <c r="M663" s="527">
        <v>0</v>
      </c>
      <c r="N663" s="527">
        <v>0</v>
      </c>
      <c r="O663" s="528">
        <v>224</v>
      </c>
    </row>
    <row r="664" spans="2:15">
      <c r="B664" s="29" t="s">
        <v>12765</v>
      </c>
      <c r="C664" s="29" t="s">
        <v>254</v>
      </c>
      <c r="D664" s="29" t="s">
        <v>255</v>
      </c>
      <c r="E664" s="29" t="s">
        <v>5534</v>
      </c>
      <c r="F664" s="29" t="s">
        <v>5533</v>
      </c>
      <c r="G664" s="29" t="s">
        <v>4065</v>
      </c>
      <c r="H664" s="522">
        <v>0</v>
      </c>
      <c r="I664" s="522">
        <v>385</v>
      </c>
      <c r="J664" s="522" t="s">
        <v>10874</v>
      </c>
      <c r="K664" s="522" t="s">
        <v>10874</v>
      </c>
      <c r="L664" s="522">
        <v>0</v>
      </c>
      <c r="M664" s="522">
        <v>0</v>
      </c>
      <c r="N664" s="522">
        <v>0</v>
      </c>
      <c r="O664" s="523">
        <v>408</v>
      </c>
    </row>
    <row r="665" spans="2:15">
      <c r="B665" s="29" t="s">
        <v>12766</v>
      </c>
      <c r="C665" s="29" t="s">
        <v>254</v>
      </c>
      <c r="D665" s="29" t="s">
        <v>255</v>
      </c>
      <c r="E665" s="29" t="s">
        <v>5534</v>
      </c>
      <c r="F665" s="29" t="s">
        <v>5533</v>
      </c>
      <c r="G665" s="29" t="s">
        <v>4066</v>
      </c>
      <c r="H665" s="522">
        <v>0</v>
      </c>
      <c r="I665" s="522">
        <v>300</v>
      </c>
      <c r="J665" s="522" t="s">
        <v>10874</v>
      </c>
      <c r="K665" s="522" t="s">
        <v>10874</v>
      </c>
      <c r="L665" s="522">
        <v>0</v>
      </c>
      <c r="M665" s="522">
        <v>0</v>
      </c>
      <c r="N665" s="522">
        <v>0</v>
      </c>
      <c r="O665" s="523">
        <v>324</v>
      </c>
    </row>
    <row r="666" spans="2:15">
      <c r="B666" t="str">
        <f>C666&amp;F666</f>
        <v>1252312328303 Total</v>
      </c>
      <c r="C666" s="29" t="s">
        <v>254</v>
      </c>
      <c r="D666" s="29" t="s">
        <v>255</v>
      </c>
      <c r="E666" s="29" t="s">
        <v>5534</v>
      </c>
      <c r="F666" s="29" t="s">
        <v>11087</v>
      </c>
      <c r="G666" s="526" t="s">
        <v>3453</v>
      </c>
      <c r="H666" s="527">
        <v>0</v>
      </c>
      <c r="I666" s="527">
        <v>685</v>
      </c>
      <c r="J666" s="527" t="s">
        <v>10874</v>
      </c>
      <c r="K666" s="527" t="s">
        <v>10874</v>
      </c>
      <c r="L666" s="527">
        <v>0</v>
      </c>
      <c r="M666" s="527">
        <v>0</v>
      </c>
      <c r="N666" s="527">
        <v>0</v>
      </c>
      <c r="O666" s="528">
        <v>732</v>
      </c>
    </row>
    <row r="667" spans="2:15">
      <c r="B667" s="29" t="s">
        <v>12769</v>
      </c>
      <c r="C667" s="29" t="s">
        <v>256</v>
      </c>
      <c r="D667" s="29" t="s">
        <v>257</v>
      </c>
      <c r="E667" s="29" t="s">
        <v>1762</v>
      </c>
      <c r="F667" s="29" t="s">
        <v>1763</v>
      </c>
      <c r="G667" s="29" t="s">
        <v>4065</v>
      </c>
      <c r="H667" s="522">
        <v>0</v>
      </c>
      <c r="I667" s="522" t="s">
        <v>10874</v>
      </c>
      <c r="J667" s="522">
        <v>0</v>
      </c>
      <c r="K667" s="522" t="s">
        <v>10874</v>
      </c>
      <c r="L667" s="522">
        <v>0</v>
      </c>
      <c r="M667" s="522">
        <v>0</v>
      </c>
      <c r="N667" s="522">
        <v>0</v>
      </c>
      <c r="O667" s="523">
        <v>50</v>
      </c>
    </row>
    <row r="668" spans="2:15">
      <c r="B668" s="29" t="s">
        <v>12770</v>
      </c>
      <c r="C668" s="29" t="s">
        <v>256</v>
      </c>
      <c r="D668" s="29" t="s">
        <v>257</v>
      </c>
      <c r="E668" s="29" t="s">
        <v>1762</v>
      </c>
      <c r="F668" s="29" t="s">
        <v>1763</v>
      </c>
      <c r="G668" s="29" t="s">
        <v>4066</v>
      </c>
      <c r="H668" s="522">
        <v>0</v>
      </c>
      <c r="I668" s="522">
        <v>0</v>
      </c>
      <c r="J668" s="522" t="s">
        <v>10874</v>
      </c>
      <c r="K668" s="522" t="s">
        <v>10874</v>
      </c>
      <c r="L668" s="522">
        <v>0</v>
      </c>
      <c r="M668" s="522">
        <v>0</v>
      </c>
      <c r="N668" s="522">
        <v>0</v>
      </c>
      <c r="O668" s="523">
        <v>68</v>
      </c>
    </row>
    <row r="669" spans="2:15">
      <c r="B669" t="str">
        <f>C669&amp;F669</f>
        <v>1080515030729 Total</v>
      </c>
      <c r="C669" s="29" t="s">
        <v>256</v>
      </c>
      <c r="D669" s="29" t="s">
        <v>257</v>
      </c>
      <c r="E669" s="29" t="s">
        <v>1762</v>
      </c>
      <c r="F669" s="29" t="s">
        <v>11089</v>
      </c>
      <c r="G669" s="526" t="s">
        <v>3453</v>
      </c>
      <c r="H669" s="527">
        <v>0</v>
      </c>
      <c r="I669" s="527" t="s">
        <v>10874</v>
      </c>
      <c r="J669" s="527" t="s">
        <v>10874</v>
      </c>
      <c r="K669" s="527">
        <v>115</v>
      </c>
      <c r="L669" s="527">
        <v>0</v>
      </c>
      <c r="M669" s="527">
        <v>0</v>
      </c>
      <c r="N669" s="527">
        <v>0</v>
      </c>
      <c r="O669" s="528">
        <v>118</v>
      </c>
    </row>
    <row r="670" spans="2:15">
      <c r="B670" s="29" t="s">
        <v>12771</v>
      </c>
      <c r="C670" s="29" t="s">
        <v>256</v>
      </c>
      <c r="D670" s="29" t="s">
        <v>257</v>
      </c>
      <c r="E670" s="29" t="s">
        <v>1764</v>
      </c>
      <c r="F670" s="29" t="s">
        <v>1765</v>
      </c>
      <c r="G670" s="29" t="s">
        <v>4065</v>
      </c>
      <c r="H670" s="522">
        <v>0</v>
      </c>
      <c r="I670" s="522" t="s">
        <v>10874</v>
      </c>
      <c r="J670" s="522" t="s">
        <v>10874</v>
      </c>
      <c r="K670" s="522">
        <v>287</v>
      </c>
      <c r="L670" s="522" t="s">
        <v>10874</v>
      </c>
      <c r="M670" s="522" t="s">
        <v>10874</v>
      </c>
      <c r="N670" s="522">
        <v>0</v>
      </c>
      <c r="O670" s="523">
        <v>294</v>
      </c>
    </row>
    <row r="671" spans="2:15">
      <c r="B671" s="29" t="s">
        <v>12772</v>
      </c>
      <c r="C671" s="29" t="s">
        <v>256</v>
      </c>
      <c r="D671" s="29" t="s">
        <v>257</v>
      </c>
      <c r="E671" s="29" t="s">
        <v>1764</v>
      </c>
      <c r="F671" s="29" t="s">
        <v>1765</v>
      </c>
      <c r="G671" s="29" t="s">
        <v>4066</v>
      </c>
      <c r="H671" s="522">
        <v>0</v>
      </c>
      <c r="I671" s="522" t="s">
        <v>10874</v>
      </c>
      <c r="J671" s="522" t="s">
        <v>10874</v>
      </c>
      <c r="K671" s="522">
        <v>329</v>
      </c>
      <c r="L671" s="522" t="s">
        <v>10874</v>
      </c>
      <c r="M671" s="522" t="s">
        <v>10874</v>
      </c>
      <c r="N671" s="522">
        <v>0</v>
      </c>
      <c r="O671" s="523">
        <v>345</v>
      </c>
    </row>
    <row r="672" spans="2:15">
      <c r="B672" t="str">
        <f>C672&amp;F672</f>
        <v>1080515030732 Total</v>
      </c>
      <c r="C672" s="29" t="s">
        <v>256</v>
      </c>
      <c r="D672" s="29" t="s">
        <v>257</v>
      </c>
      <c r="E672" s="29" t="s">
        <v>1764</v>
      </c>
      <c r="F672" s="29" t="s">
        <v>11090</v>
      </c>
      <c r="G672" s="526" t="s">
        <v>3453</v>
      </c>
      <c r="H672" s="527">
        <v>0</v>
      </c>
      <c r="I672" s="527">
        <v>11</v>
      </c>
      <c r="J672" s="527" t="s">
        <v>10874</v>
      </c>
      <c r="K672" s="527">
        <v>616</v>
      </c>
      <c r="L672" s="527" t="s">
        <v>10874</v>
      </c>
      <c r="M672" s="527" t="s">
        <v>10874</v>
      </c>
      <c r="N672" s="527">
        <v>0</v>
      </c>
      <c r="O672" s="528">
        <v>639</v>
      </c>
    </row>
    <row r="673" spans="2:15">
      <c r="B673" s="29" t="s">
        <v>12775</v>
      </c>
      <c r="C673" s="29" t="s">
        <v>258</v>
      </c>
      <c r="D673" s="29" t="s">
        <v>259</v>
      </c>
      <c r="E673" s="29" t="s">
        <v>1768</v>
      </c>
      <c r="F673" s="29" t="s">
        <v>1769</v>
      </c>
      <c r="G673" s="29" t="s">
        <v>4065</v>
      </c>
      <c r="H673" s="522" t="s">
        <v>10874</v>
      </c>
      <c r="I673" s="522">
        <v>129</v>
      </c>
      <c r="J673" s="522">
        <v>18</v>
      </c>
      <c r="K673" s="522">
        <v>282</v>
      </c>
      <c r="L673" s="522">
        <v>23</v>
      </c>
      <c r="M673" s="522" t="s">
        <v>10874</v>
      </c>
      <c r="N673" s="522">
        <v>0</v>
      </c>
      <c r="O673" s="523">
        <v>471</v>
      </c>
    </row>
    <row r="674" spans="2:15">
      <c r="B674" s="29" t="s">
        <v>12776</v>
      </c>
      <c r="C674" s="29" t="s">
        <v>258</v>
      </c>
      <c r="D674" s="29" t="s">
        <v>259</v>
      </c>
      <c r="E674" s="29" t="s">
        <v>1768</v>
      </c>
      <c r="F674" s="29" t="s">
        <v>1769</v>
      </c>
      <c r="G674" s="29" t="s">
        <v>4066</v>
      </c>
      <c r="H674" s="522">
        <v>0</v>
      </c>
      <c r="I674" s="522">
        <v>135</v>
      </c>
      <c r="J674" s="522">
        <v>25</v>
      </c>
      <c r="K674" s="522">
        <v>309</v>
      </c>
      <c r="L674" s="522">
        <v>26</v>
      </c>
      <c r="M674" s="522">
        <v>13</v>
      </c>
      <c r="N674" s="522">
        <v>0</v>
      </c>
      <c r="O674" s="523">
        <v>508</v>
      </c>
    </row>
    <row r="675" spans="2:15">
      <c r="B675" t="str">
        <f>C675&amp;F675</f>
        <v>1252313031849 Total</v>
      </c>
      <c r="C675" s="29" t="s">
        <v>258</v>
      </c>
      <c r="D675" s="29" t="s">
        <v>259</v>
      </c>
      <c r="E675" s="29" t="s">
        <v>1768</v>
      </c>
      <c r="F675" s="29" t="s">
        <v>11092</v>
      </c>
      <c r="G675" s="526" t="s">
        <v>3453</v>
      </c>
      <c r="H675" s="527" t="s">
        <v>10874</v>
      </c>
      <c r="I675" s="527">
        <v>264</v>
      </c>
      <c r="J675" s="527">
        <v>43</v>
      </c>
      <c r="K675" s="527">
        <v>591</v>
      </c>
      <c r="L675" s="527">
        <v>49</v>
      </c>
      <c r="M675" s="527" t="s">
        <v>10874</v>
      </c>
      <c r="N675" s="527">
        <v>0</v>
      </c>
      <c r="O675" s="528">
        <v>979</v>
      </c>
    </row>
    <row r="676" spans="2:15">
      <c r="B676" s="29" t="s">
        <v>12773</v>
      </c>
      <c r="C676" s="29" t="s">
        <v>258</v>
      </c>
      <c r="D676" s="29" t="s">
        <v>259</v>
      </c>
      <c r="E676" s="29" t="s">
        <v>1766</v>
      </c>
      <c r="F676" s="29" t="s">
        <v>1767</v>
      </c>
      <c r="G676" s="29" t="s">
        <v>4065</v>
      </c>
      <c r="H676" s="522">
        <v>0</v>
      </c>
      <c r="I676" s="522">
        <v>61</v>
      </c>
      <c r="J676" s="522">
        <v>13</v>
      </c>
      <c r="K676" s="522">
        <v>141</v>
      </c>
      <c r="L676" s="522" t="s">
        <v>10874</v>
      </c>
      <c r="M676" s="522" t="s">
        <v>10874</v>
      </c>
      <c r="N676" s="522">
        <v>0</v>
      </c>
      <c r="O676" s="523">
        <v>233</v>
      </c>
    </row>
    <row r="677" spans="2:15">
      <c r="B677" s="29" t="s">
        <v>12774</v>
      </c>
      <c r="C677" s="29" t="s">
        <v>258</v>
      </c>
      <c r="D677" s="29" t="s">
        <v>259</v>
      </c>
      <c r="E677" s="29" t="s">
        <v>1766</v>
      </c>
      <c r="F677" s="29" t="s">
        <v>1767</v>
      </c>
      <c r="G677" s="29" t="s">
        <v>4066</v>
      </c>
      <c r="H677" s="522">
        <v>0</v>
      </c>
      <c r="I677" s="522">
        <v>53</v>
      </c>
      <c r="J677" s="522" t="s">
        <v>10874</v>
      </c>
      <c r="K677" s="522">
        <v>189</v>
      </c>
      <c r="L677" s="522" t="s">
        <v>10874</v>
      </c>
      <c r="M677" s="522" t="s">
        <v>10874</v>
      </c>
      <c r="N677" s="522">
        <v>0</v>
      </c>
      <c r="O677" s="523">
        <v>267</v>
      </c>
    </row>
    <row r="678" spans="2:15">
      <c r="B678" t="str">
        <f>C678&amp;F678</f>
        <v>1252313037276 Total</v>
      </c>
      <c r="C678" s="29" t="s">
        <v>258</v>
      </c>
      <c r="D678" s="29" t="s">
        <v>259</v>
      </c>
      <c r="E678" s="29" t="s">
        <v>1766</v>
      </c>
      <c r="F678" s="29" t="s">
        <v>11091</v>
      </c>
      <c r="G678" s="526" t="s">
        <v>3453</v>
      </c>
      <c r="H678" s="527" t="s">
        <v>10874</v>
      </c>
      <c r="I678" s="527">
        <v>114</v>
      </c>
      <c r="J678" s="527" t="s">
        <v>10874</v>
      </c>
      <c r="K678" s="527">
        <v>330</v>
      </c>
      <c r="L678" s="527">
        <v>22</v>
      </c>
      <c r="M678" s="527">
        <v>11</v>
      </c>
      <c r="N678" s="527" t="s">
        <v>10874</v>
      </c>
      <c r="O678" s="528">
        <v>500</v>
      </c>
    </row>
    <row r="679" spans="2:15">
      <c r="B679" s="29" t="s">
        <v>12777</v>
      </c>
      <c r="C679" s="29" t="s">
        <v>260</v>
      </c>
      <c r="D679" s="29" t="s">
        <v>261</v>
      </c>
      <c r="E679" s="29" t="s">
        <v>261</v>
      </c>
      <c r="F679" s="29" t="s">
        <v>1770</v>
      </c>
      <c r="G679" s="29" t="s">
        <v>4065</v>
      </c>
      <c r="H679" s="522">
        <v>0</v>
      </c>
      <c r="I679" s="522">
        <v>24</v>
      </c>
      <c r="J679" s="522" t="s">
        <v>10874</v>
      </c>
      <c r="K679" s="522">
        <v>44</v>
      </c>
      <c r="L679" s="522">
        <v>0</v>
      </c>
      <c r="M679" s="522" t="s">
        <v>10874</v>
      </c>
      <c r="N679" s="522">
        <v>0</v>
      </c>
      <c r="O679" s="523">
        <v>88</v>
      </c>
    </row>
    <row r="680" spans="2:15">
      <c r="B680" s="29" t="s">
        <v>12778</v>
      </c>
      <c r="C680" s="29" t="s">
        <v>260</v>
      </c>
      <c r="D680" s="29" t="s">
        <v>261</v>
      </c>
      <c r="E680" s="29" t="s">
        <v>261</v>
      </c>
      <c r="F680" s="29" t="s">
        <v>1770</v>
      </c>
      <c r="G680" s="29" t="s">
        <v>4066</v>
      </c>
      <c r="H680" s="522">
        <v>0</v>
      </c>
      <c r="I680" s="522">
        <v>21</v>
      </c>
      <c r="J680" s="522" t="s">
        <v>10874</v>
      </c>
      <c r="K680" s="522">
        <v>40</v>
      </c>
      <c r="L680" s="522" t="s">
        <v>10874</v>
      </c>
      <c r="M680" s="522" t="s">
        <v>10874</v>
      </c>
      <c r="N680" s="522">
        <v>0</v>
      </c>
      <c r="O680" s="523">
        <v>77</v>
      </c>
    </row>
    <row r="681" spans="2:15">
      <c r="B681" t="str">
        <f>C681&amp;F681</f>
        <v>1265131607575 Total</v>
      </c>
      <c r="C681" s="29" t="s">
        <v>260</v>
      </c>
      <c r="D681" s="29" t="s">
        <v>261</v>
      </c>
      <c r="E681" s="29" t="s">
        <v>261</v>
      </c>
      <c r="F681" s="29" t="s">
        <v>11093</v>
      </c>
      <c r="G681" s="526" t="s">
        <v>3453</v>
      </c>
      <c r="H681" s="527">
        <v>0</v>
      </c>
      <c r="I681" s="527">
        <v>45</v>
      </c>
      <c r="J681" s="527" t="s">
        <v>10874</v>
      </c>
      <c r="K681" s="527">
        <v>84</v>
      </c>
      <c r="L681" s="527" t="s">
        <v>10874</v>
      </c>
      <c r="M681" s="527">
        <v>19</v>
      </c>
      <c r="N681" s="527">
        <v>0</v>
      </c>
      <c r="O681" s="528">
        <v>165</v>
      </c>
    </row>
    <row r="682" spans="2:15">
      <c r="B682" s="29" t="s">
        <v>12779</v>
      </c>
      <c r="C682" s="29" t="s">
        <v>262</v>
      </c>
      <c r="D682" s="29" t="s">
        <v>263</v>
      </c>
      <c r="E682" s="29" t="s">
        <v>263</v>
      </c>
      <c r="F682" s="29" t="s">
        <v>1771</v>
      </c>
      <c r="G682" s="29" t="s">
        <v>4065</v>
      </c>
      <c r="H682" s="522">
        <v>0</v>
      </c>
      <c r="I682" s="522">
        <v>187</v>
      </c>
      <c r="J682" s="522" t="s">
        <v>10874</v>
      </c>
      <c r="K682" s="522">
        <v>148</v>
      </c>
      <c r="L682" s="522">
        <v>28</v>
      </c>
      <c r="M682" s="522" t="s">
        <v>10874</v>
      </c>
      <c r="N682" s="522">
        <v>0</v>
      </c>
      <c r="O682" s="523">
        <v>374</v>
      </c>
    </row>
    <row r="683" spans="2:15">
      <c r="B683" s="29" t="s">
        <v>12780</v>
      </c>
      <c r="C683" s="29" t="s">
        <v>262</v>
      </c>
      <c r="D683" s="29" t="s">
        <v>263</v>
      </c>
      <c r="E683" s="29" t="s">
        <v>263</v>
      </c>
      <c r="F683" s="29" t="s">
        <v>1771</v>
      </c>
      <c r="G683" s="29" t="s">
        <v>4066</v>
      </c>
      <c r="H683" s="522">
        <v>0</v>
      </c>
      <c r="I683" s="522">
        <v>116</v>
      </c>
      <c r="J683" s="522" t="s">
        <v>10874</v>
      </c>
      <c r="K683" s="522">
        <v>113</v>
      </c>
      <c r="L683" s="522">
        <v>20</v>
      </c>
      <c r="M683" s="522" t="s">
        <v>10874</v>
      </c>
      <c r="N683" s="522">
        <v>0</v>
      </c>
      <c r="O683" s="523">
        <v>260</v>
      </c>
    </row>
    <row r="684" spans="2:15">
      <c r="B684" t="str">
        <f>C684&amp;F684</f>
        <v>1020200017727 Total</v>
      </c>
      <c r="C684" s="29" t="s">
        <v>262</v>
      </c>
      <c r="D684" s="29" t="s">
        <v>263</v>
      </c>
      <c r="E684" s="29" t="s">
        <v>263</v>
      </c>
      <c r="F684" s="29" t="s">
        <v>11094</v>
      </c>
      <c r="G684" s="526" t="s">
        <v>3453</v>
      </c>
      <c r="H684" s="527">
        <v>0</v>
      </c>
      <c r="I684" s="527">
        <v>303</v>
      </c>
      <c r="J684" s="527" t="s">
        <v>10874</v>
      </c>
      <c r="K684" s="527">
        <v>261</v>
      </c>
      <c r="L684" s="527">
        <v>48</v>
      </c>
      <c r="M684" s="527" t="s">
        <v>10874</v>
      </c>
      <c r="N684" s="527">
        <v>0</v>
      </c>
      <c r="O684" s="528">
        <v>634</v>
      </c>
    </row>
    <row r="685" spans="2:15">
      <c r="B685" s="29" t="s">
        <v>12781</v>
      </c>
      <c r="C685" s="29" t="s">
        <v>264</v>
      </c>
      <c r="D685" s="29" t="s">
        <v>265</v>
      </c>
      <c r="E685" s="29" t="s">
        <v>1772</v>
      </c>
      <c r="F685" s="29" t="s">
        <v>1773</v>
      </c>
      <c r="G685" s="29" t="s">
        <v>4065</v>
      </c>
      <c r="H685" s="522">
        <v>0</v>
      </c>
      <c r="I685" s="522">
        <v>104</v>
      </c>
      <c r="J685" s="522" t="s">
        <v>10874</v>
      </c>
      <c r="K685" s="522">
        <v>20</v>
      </c>
      <c r="L685" s="522" t="s">
        <v>10874</v>
      </c>
      <c r="M685" s="522">
        <v>0</v>
      </c>
      <c r="N685" s="522">
        <v>0</v>
      </c>
      <c r="O685" s="523">
        <v>138</v>
      </c>
    </row>
    <row r="686" spans="2:15">
      <c r="B686" s="29" t="s">
        <v>12782</v>
      </c>
      <c r="C686" s="29" t="s">
        <v>264</v>
      </c>
      <c r="D686" s="29" t="s">
        <v>265</v>
      </c>
      <c r="E686" s="29" t="s">
        <v>1772</v>
      </c>
      <c r="F686" s="29" t="s">
        <v>1773</v>
      </c>
      <c r="G686" s="29" t="s">
        <v>4066</v>
      </c>
      <c r="H686" s="522">
        <v>0</v>
      </c>
      <c r="I686" s="522">
        <v>122</v>
      </c>
      <c r="J686" s="522" t="s">
        <v>10874</v>
      </c>
      <c r="K686" s="522">
        <v>32</v>
      </c>
      <c r="L686" s="522" t="s">
        <v>10874</v>
      </c>
      <c r="M686" s="522">
        <v>0</v>
      </c>
      <c r="N686" s="522">
        <v>0</v>
      </c>
      <c r="O686" s="523">
        <v>162</v>
      </c>
    </row>
    <row r="687" spans="2:15">
      <c r="B687" t="str">
        <f>C687&amp;F687</f>
        <v>1030219038094 Total</v>
      </c>
      <c r="C687" s="29" t="s">
        <v>264</v>
      </c>
      <c r="D687" s="29" t="s">
        <v>265</v>
      </c>
      <c r="E687" s="29" t="s">
        <v>1772</v>
      </c>
      <c r="F687" s="29" t="s">
        <v>11095</v>
      </c>
      <c r="G687" s="526" t="s">
        <v>3453</v>
      </c>
      <c r="H687" s="527">
        <v>0</v>
      </c>
      <c r="I687" s="527">
        <v>226</v>
      </c>
      <c r="J687" s="527" t="s">
        <v>10874</v>
      </c>
      <c r="K687" s="527">
        <v>52</v>
      </c>
      <c r="L687" s="527" t="s">
        <v>10874</v>
      </c>
      <c r="M687" s="527">
        <v>0</v>
      </c>
      <c r="N687" s="527">
        <v>0</v>
      </c>
      <c r="O687" s="528">
        <v>300</v>
      </c>
    </row>
    <row r="688" spans="2:15">
      <c r="B688" s="29" t="s">
        <v>12783</v>
      </c>
      <c r="C688" s="29" t="s">
        <v>266</v>
      </c>
      <c r="D688" s="29" t="s">
        <v>267</v>
      </c>
      <c r="E688" s="29" t="s">
        <v>1774</v>
      </c>
      <c r="F688" s="29" t="s">
        <v>1775</v>
      </c>
      <c r="G688" s="29" t="s">
        <v>4065</v>
      </c>
      <c r="H688" s="522">
        <v>0</v>
      </c>
      <c r="I688" s="522" t="s">
        <v>10874</v>
      </c>
      <c r="J688" s="522">
        <v>0</v>
      </c>
      <c r="K688" s="522">
        <v>205</v>
      </c>
      <c r="L688" s="522" t="s">
        <v>10874</v>
      </c>
      <c r="M688" s="522" t="s">
        <v>10874</v>
      </c>
      <c r="N688" s="522" t="s">
        <v>10874</v>
      </c>
      <c r="O688" s="523">
        <v>216</v>
      </c>
    </row>
    <row r="689" spans="2:15">
      <c r="B689" s="29" t="s">
        <v>12784</v>
      </c>
      <c r="C689" s="29" t="s">
        <v>266</v>
      </c>
      <c r="D689" s="29" t="s">
        <v>267</v>
      </c>
      <c r="E689" s="29" t="s">
        <v>1774</v>
      </c>
      <c r="F689" s="29" t="s">
        <v>1775</v>
      </c>
      <c r="G689" s="29" t="s">
        <v>4066</v>
      </c>
      <c r="H689" s="522">
        <v>0</v>
      </c>
      <c r="I689" s="522" t="s">
        <v>10874</v>
      </c>
      <c r="J689" s="522" t="s">
        <v>10874</v>
      </c>
      <c r="K689" s="522">
        <v>164</v>
      </c>
      <c r="L689" s="522" t="s">
        <v>10874</v>
      </c>
      <c r="M689" s="522" t="s">
        <v>10874</v>
      </c>
      <c r="N689" s="522">
        <v>0</v>
      </c>
      <c r="O689" s="523">
        <v>179</v>
      </c>
    </row>
    <row r="690" spans="2:15">
      <c r="B690" t="str">
        <f>C690&amp;F690</f>
        <v>1061612031475 Total</v>
      </c>
      <c r="C690" s="29" t="s">
        <v>266</v>
      </c>
      <c r="D690" s="29" t="s">
        <v>267</v>
      </c>
      <c r="E690" s="29" t="s">
        <v>1774</v>
      </c>
      <c r="F690" s="29" t="s">
        <v>11096</v>
      </c>
      <c r="G690" s="526" t="s">
        <v>3453</v>
      </c>
      <c r="H690" s="527">
        <v>0</v>
      </c>
      <c r="I690" s="527" t="s">
        <v>10874</v>
      </c>
      <c r="J690" s="527" t="s">
        <v>10874</v>
      </c>
      <c r="K690" s="527">
        <v>369</v>
      </c>
      <c r="L690" s="527" t="s">
        <v>10874</v>
      </c>
      <c r="M690" s="527" t="s">
        <v>10874</v>
      </c>
      <c r="N690" s="527" t="s">
        <v>10874</v>
      </c>
      <c r="O690" s="528">
        <v>395</v>
      </c>
    </row>
    <row r="691" spans="2:15">
      <c r="B691" s="29" t="s">
        <v>12785</v>
      </c>
      <c r="C691" s="29" t="s">
        <v>268</v>
      </c>
      <c r="D691" s="29" t="s">
        <v>269</v>
      </c>
      <c r="E691" s="29" t="s">
        <v>269</v>
      </c>
      <c r="F691" s="29" t="s">
        <v>3984</v>
      </c>
      <c r="G691" s="29" t="s">
        <v>4065</v>
      </c>
      <c r="H691" s="522">
        <v>0</v>
      </c>
      <c r="I691" s="522" t="s">
        <v>10874</v>
      </c>
      <c r="J691" s="522" t="s">
        <v>10874</v>
      </c>
      <c r="K691" s="522" t="s">
        <v>10874</v>
      </c>
      <c r="L691" s="522">
        <v>0</v>
      </c>
      <c r="M691" s="522">
        <v>0</v>
      </c>
      <c r="N691" s="522">
        <v>0</v>
      </c>
      <c r="O691" s="523">
        <v>133</v>
      </c>
    </row>
    <row r="692" spans="2:15">
      <c r="B692" s="29" t="s">
        <v>12786</v>
      </c>
      <c r="C692" s="29" t="s">
        <v>268</v>
      </c>
      <c r="D692" s="29" t="s">
        <v>269</v>
      </c>
      <c r="E692" s="29" t="s">
        <v>269</v>
      </c>
      <c r="F692" s="29" t="s">
        <v>3984</v>
      </c>
      <c r="G692" s="29" t="s">
        <v>4066</v>
      </c>
      <c r="H692" s="522">
        <v>0</v>
      </c>
      <c r="I692" s="522" t="s">
        <v>10874</v>
      </c>
      <c r="J692" s="522" t="s">
        <v>10874</v>
      </c>
      <c r="K692" s="522" t="s">
        <v>10874</v>
      </c>
      <c r="L692" s="522">
        <v>0</v>
      </c>
      <c r="M692" s="522" t="s">
        <v>10874</v>
      </c>
      <c r="N692" s="522">
        <v>0</v>
      </c>
      <c r="O692" s="523">
        <v>204</v>
      </c>
    </row>
    <row r="693" spans="2:15">
      <c r="B693" t="str">
        <f>C693&amp;F693</f>
        <v>1061613576909 Total</v>
      </c>
      <c r="C693" s="29" t="s">
        <v>268</v>
      </c>
      <c r="D693" s="29" t="s">
        <v>269</v>
      </c>
      <c r="E693" s="29" t="s">
        <v>269</v>
      </c>
      <c r="F693" s="29" t="s">
        <v>11097</v>
      </c>
      <c r="G693" s="526" t="s">
        <v>3453</v>
      </c>
      <c r="H693" s="527">
        <v>0</v>
      </c>
      <c r="I693" s="527" t="s">
        <v>10874</v>
      </c>
      <c r="J693" s="527" t="s">
        <v>10874</v>
      </c>
      <c r="K693" s="527">
        <v>332</v>
      </c>
      <c r="L693" s="527">
        <v>0</v>
      </c>
      <c r="M693" s="527" t="s">
        <v>10874</v>
      </c>
      <c r="N693" s="527">
        <v>0</v>
      </c>
      <c r="O693" s="528">
        <v>337</v>
      </c>
    </row>
    <row r="694" spans="2:15">
      <c r="B694" s="29" t="s">
        <v>12787</v>
      </c>
      <c r="C694" s="29" t="s">
        <v>270</v>
      </c>
      <c r="D694" s="29" t="s">
        <v>271</v>
      </c>
      <c r="E694" s="29" t="s">
        <v>1776</v>
      </c>
      <c r="F694" s="29" t="s">
        <v>1777</v>
      </c>
      <c r="G694" s="29" t="s">
        <v>4065</v>
      </c>
      <c r="H694" s="522">
        <v>0</v>
      </c>
      <c r="I694" s="522" t="s">
        <v>10874</v>
      </c>
      <c r="J694" s="522" t="s">
        <v>10874</v>
      </c>
      <c r="K694" s="522">
        <v>186</v>
      </c>
      <c r="L694" s="522" t="s">
        <v>10874</v>
      </c>
      <c r="M694" s="522">
        <v>0</v>
      </c>
      <c r="N694" s="522">
        <v>0</v>
      </c>
      <c r="O694" s="523">
        <v>197</v>
      </c>
    </row>
    <row r="695" spans="2:15">
      <c r="B695" s="29" t="s">
        <v>12788</v>
      </c>
      <c r="C695" s="29" t="s">
        <v>270</v>
      </c>
      <c r="D695" s="29" t="s">
        <v>271</v>
      </c>
      <c r="E695" s="29" t="s">
        <v>1776</v>
      </c>
      <c r="F695" s="29" t="s">
        <v>1777</v>
      </c>
      <c r="G695" s="29" t="s">
        <v>4066</v>
      </c>
      <c r="H695" s="522">
        <v>0</v>
      </c>
      <c r="I695" s="522" t="s">
        <v>10874</v>
      </c>
      <c r="J695" s="522" t="s">
        <v>10874</v>
      </c>
      <c r="K695" s="522">
        <v>196</v>
      </c>
      <c r="L695" s="522">
        <v>0</v>
      </c>
      <c r="M695" s="522" t="s">
        <v>10874</v>
      </c>
      <c r="N695" s="522">
        <v>0</v>
      </c>
      <c r="O695" s="523">
        <v>203</v>
      </c>
    </row>
    <row r="696" spans="2:15">
      <c r="B696" t="str">
        <f>C696&amp;F696</f>
        <v>1061617031480 Total</v>
      </c>
      <c r="C696" s="29" t="s">
        <v>270</v>
      </c>
      <c r="D696" s="29" t="s">
        <v>271</v>
      </c>
      <c r="E696" s="29" t="s">
        <v>1776</v>
      </c>
      <c r="F696" s="29" t="s">
        <v>11098</v>
      </c>
      <c r="G696" s="526" t="s">
        <v>3453</v>
      </c>
      <c r="H696" s="527">
        <v>0</v>
      </c>
      <c r="I696" s="527" t="s">
        <v>10874</v>
      </c>
      <c r="J696" s="527" t="s">
        <v>10874</v>
      </c>
      <c r="K696" s="527">
        <v>382</v>
      </c>
      <c r="L696" s="527" t="s">
        <v>10874</v>
      </c>
      <c r="M696" s="527" t="s">
        <v>10874</v>
      </c>
      <c r="N696" s="527">
        <v>0</v>
      </c>
      <c r="O696" s="528">
        <v>400</v>
      </c>
    </row>
    <row r="697" spans="2:15">
      <c r="B697" s="29" t="s">
        <v>12789</v>
      </c>
      <c r="C697" s="29" t="s">
        <v>272</v>
      </c>
      <c r="D697" s="29" t="s">
        <v>273</v>
      </c>
      <c r="E697" s="29" t="s">
        <v>1778</v>
      </c>
      <c r="F697" s="29" t="s">
        <v>1779</v>
      </c>
      <c r="G697" s="29" t="s">
        <v>4065</v>
      </c>
      <c r="H697" s="522">
        <v>0</v>
      </c>
      <c r="I697" s="522" t="s">
        <v>10874</v>
      </c>
      <c r="J697" s="522" t="s">
        <v>10874</v>
      </c>
      <c r="K697" s="522">
        <v>193</v>
      </c>
      <c r="L697" s="522">
        <v>0</v>
      </c>
      <c r="M697" s="522">
        <v>0</v>
      </c>
      <c r="N697" s="522">
        <v>0</v>
      </c>
      <c r="O697" s="523">
        <v>196</v>
      </c>
    </row>
    <row r="698" spans="2:15">
      <c r="B698" s="29" t="s">
        <v>12790</v>
      </c>
      <c r="C698" s="29" t="s">
        <v>272</v>
      </c>
      <c r="D698" s="29" t="s">
        <v>273</v>
      </c>
      <c r="E698" s="29" t="s">
        <v>1778</v>
      </c>
      <c r="F698" s="29" t="s">
        <v>1779</v>
      </c>
      <c r="G698" s="29" t="s">
        <v>4066</v>
      </c>
      <c r="H698" s="522">
        <v>0</v>
      </c>
      <c r="I698" s="522" t="s">
        <v>10874</v>
      </c>
      <c r="J698" s="522" t="s">
        <v>10874</v>
      </c>
      <c r="K698" s="522">
        <v>195</v>
      </c>
      <c r="L698" s="522">
        <v>0</v>
      </c>
      <c r="M698" s="522">
        <v>0</v>
      </c>
      <c r="N698" s="522">
        <v>0</v>
      </c>
      <c r="O698" s="523">
        <v>199</v>
      </c>
    </row>
    <row r="699" spans="2:15">
      <c r="B699" t="str">
        <f>C699&amp;F699</f>
        <v>1080715040921 Total</v>
      </c>
      <c r="C699" s="29" t="s">
        <v>272</v>
      </c>
      <c r="D699" s="29" t="s">
        <v>273</v>
      </c>
      <c r="E699" s="29" t="s">
        <v>1778</v>
      </c>
      <c r="F699" s="29" t="s">
        <v>11099</v>
      </c>
      <c r="G699" s="526" t="s">
        <v>3453</v>
      </c>
      <c r="H699" s="527">
        <v>0</v>
      </c>
      <c r="I699" s="527" t="s">
        <v>10874</v>
      </c>
      <c r="J699" s="527" t="s">
        <v>10874</v>
      </c>
      <c r="K699" s="527">
        <v>388</v>
      </c>
      <c r="L699" s="527">
        <v>0</v>
      </c>
      <c r="M699" s="527">
        <v>0</v>
      </c>
      <c r="N699" s="527">
        <v>0</v>
      </c>
      <c r="O699" s="528">
        <v>395</v>
      </c>
    </row>
    <row r="700" spans="2:15">
      <c r="B700" s="29" t="s">
        <v>12791</v>
      </c>
      <c r="C700" s="29" t="s">
        <v>274</v>
      </c>
      <c r="D700" s="29" t="s">
        <v>275</v>
      </c>
      <c r="E700" s="29" t="s">
        <v>7081</v>
      </c>
      <c r="F700" s="29" t="s">
        <v>1780</v>
      </c>
      <c r="G700" s="29" t="s">
        <v>4065</v>
      </c>
      <c r="H700" s="522">
        <v>0</v>
      </c>
      <c r="I700" s="522" t="s">
        <v>10874</v>
      </c>
      <c r="J700" s="522" t="s">
        <v>10874</v>
      </c>
      <c r="K700" s="522">
        <v>487</v>
      </c>
      <c r="L700" s="522" t="s">
        <v>10874</v>
      </c>
      <c r="M700" s="522" t="s">
        <v>10874</v>
      </c>
      <c r="N700" s="522">
        <v>0</v>
      </c>
      <c r="O700" s="523">
        <v>500</v>
      </c>
    </row>
    <row r="701" spans="2:15">
      <c r="B701" s="29" t="s">
        <v>12792</v>
      </c>
      <c r="C701" s="29" t="s">
        <v>274</v>
      </c>
      <c r="D701" s="29" t="s">
        <v>275</v>
      </c>
      <c r="E701" s="29" t="s">
        <v>7081</v>
      </c>
      <c r="F701" s="29" t="s">
        <v>1780</v>
      </c>
      <c r="G701" s="29" t="s">
        <v>4066</v>
      </c>
      <c r="H701" s="522">
        <v>0</v>
      </c>
      <c r="I701" s="522" t="s">
        <v>10874</v>
      </c>
      <c r="J701" s="522" t="s">
        <v>10874</v>
      </c>
      <c r="K701" s="522">
        <v>556</v>
      </c>
      <c r="L701" s="522">
        <v>11</v>
      </c>
      <c r="M701" s="522" t="s">
        <v>10874</v>
      </c>
      <c r="N701" s="522">
        <v>0</v>
      </c>
      <c r="O701" s="523">
        <v>579</v>
      </c>
    </row>
    <row r="702" spans="2:15">
      <c r="B702" t="str">
        <f>C702&amp;F702</f>
        <v>1101710036236 Total</v>
      </c>
      <c r="C702" s="29" t="s">
        <v>274</v>
      </c>
      <c r="D702" s="29" t="s">
        <v>275</v>
      </c>
      <c r="E702" s="29" t="s">
        <v>7081</v>
      </c>
      <c r="F702" s="29" t="s">
        <v>11100</v>
      </c>
      <c r="G702" s="526" t="s">
        <v>3453</v>
      </c>
      <c r="H702" s="527">
        <v>0</v>
      </c>
      <c r="I702" s="527" t="s">
        <v>10874</v>
      </c>
      <c r="J702" s="527" t="s">
        <v>10874</v>
      </c>
      <c r="K702" s="527">
        <v>1043</v>
      </c>
      <c r="L702" s="527" t="s">
        <v>10874</v>
      </c>
      <c r="M702" s="527" t="s">
        <v>10874</v>
      </c>
      <c r="N702" s="527">
        <v>0</v>
      </c>
      <c r="O702" s="528">
        <v>1079</v>
      </c>
    </row>
    <row r="703" spans="2:15">
      <c r="B703" s="29" t="s">
        <v>12793</v>
      </c>
      <c r="C703" s="29" t="s">
        <v>276</v>
      </c>
      <c r="D703" s="29" t="s">
        <v>277</v>
      </c>
      <c r="E703" s="29" t="s">
        <v>277</v>
      </c>
      <c r="F703" s="29" t="s">
        <v>3985</v>
      </c>
      <c r="G703" s="29" t="s">
        <v>4065</v>
      </c>
      <c r="H703" s="522">
        <v>0</v>
      </c>
      <c r="I703" s="522" t="s">
        <v>10874</v>
      </c>
      <c r="J703" s="522" t="s">
        <v>10874</v>
      </c>
      <c r="K703" s="522" t="s">
        <v>10874</v>
      </c>
      <c r="L703" s="522">
        <v>0</v>
      </c>
      <c r="M703" s="522">
        <v>0</v>
      </c>
      <c r="N703" s="522">
        <v>0</v>
      </c>
      <c r="O703" s="523">
        <v>117</v>
      </c>
    </row>
    <row r="704" spans="2:15">
      <c r="B704" s="29" t="s">
        <v>12794</v>
      </c>
      <c r="C704" s="29" t="s">
        <v>276</v>
      </c>
      <c r="D704" s="29" t="s">
        <v>277</v>
      </c>
      <c r="E704" s="29" t="s">
        <v>277</v>
      </c>
      <c r="F704" s="29" t="s">
        <v>3985</v>
      </c>
      <c r="G704" s="29" t="s">
        <v>4066</v>
      </c>
      <c r="H704" s="522">
        <v>0</v>
      </c>
      <c r="I704" s="522" t="s">
        <v>10874</v>
      </c>
      <c r="J704" s="522" t="s">
        <v>10874</v>
      </c>
      <c r="K704" s="522">
        <v>206</v>
      </c>
      <c r="L704" s="522">
        <v>0</v>
      </c>
      <c r="M704" s="522">
        <v>0</v>
      </c>
      <c r="N704" s="522">
        <v>0</v>
      </c>
      <c r="O704" s="523">
        <v>210</v>
      </c>
    </row>
    <row r="705" spans="2:15">
      <c r="B705" t="str">
        <f>C705&amp;F705</f>
        <v>1101716075276 Total</v>
      </c>
      <c r="C705" s="29" t="s">
        <v>276</v>
      </c>
      <c r="D705" s="29" t="s">
        <v>277</v>
      </c>
      <c r="E705" s="29" t="s">
        <v>277</v>
      </c>
      <c r="F705" s="29" t="s">
        <v>11101</v>
      </c>
      <c r="G705" s="526" t="s">
        <v>3453</v>
      </c>
      <c r="H705" s="527">
        <v>0</v>
      </c>
      <c r="I705" s="527" t="s">
        <v>10874</v>
      </c>
      <c r="J705" s="527" t="s">
        <v>10874</v>
      </c>
      <c r="K705" s="527" t="s">
        <v>10874</v>
      </c>
      <c r="L705" s="527">
        <v>0</v>
      </c>
      <c r="M705" s="527">
        <v>0</v>
      </c>
      <c r="N705" s="527">
        <v>0</v>
      </c>
      <c r="O705" s="528">
        <v>327</v>
      </c>
    </row>
    <row r="706" spans="2:15">
      <c r="B706" s="29" t="s">
        <v>12795</v>
      </c>
      <c r="C706" s="29" t="s">
        <v>278</v>
      </c>
      <c r="D706" s="29" t="s">
        <v>279</v>
      </c>
      <c r="E706" s="29" t="s">
        <v>1781</v>
      </c>
      <c r="F706" s="29" t="s">
        <v>1782</v>
      </c>
      <c r="G706" s="29" t="s">
        <v>4065</v>
      </c>
      <c r="H706" s="522">
        <v>0</v>
      </c>
      <c r="I706" s="522">
        <v>354</v>
      </c>
      <c r="J706" s="522">
        <v>125</v>
      </c>
      <c r="K706" s="522">
        <v>531</v>
      </c>
      <c r="L706" s="522">
        <v>13</v>
      </c>
      <c r="M706" s="522">
        <v>13</v>
      </c>
      <c r="N706" s="522">
        <v>0</v>
      </c>
      <c r="O706" s="523">
        <v>1036</v>
      </c>
    </row>
    <row r="707" spans="2:15">
      <c r="B707" s="29" t="s">
        <v>12796</v>
      </c>
      <c r="C707" s="29" t="s">
        <v>278</v>
      </c>
      <c r="D707" s="29" t="s">
        <v>279</v>
      </c>
      <c r="E707" s="29" t="s">
        <v>1781</v>
      </c>
      <c r="F707" s="29" t="s">
        <v>1782</v>
      </c>
      <c r="G707" s="29" t="s">
        <v>4066</v>
      </c>
      <c r="H707" s="522" t="s">
        <v>10874</v>
      </c>
      <c r="I707" s="522">
        <v>355</v>
      </c>
      <c r="J707" s="522">
        <v>140</v>
      </c>
      <c r="K707" s="522">
        <v>576</v>
      </c>
      <c r="L707" s="522" t="s">
        <v>10874</v>
      </c>
      <c r="M707" s="522">
        <v>11</v>
      </c>
      <c r="N707" s="522">
        <v>0</v>
      </c>
      <c r="O707" s="523">
        <v>1092</v>
      </c>
    </row>
    <row r="708" spans="2:15">
      <c r="B708" t="str">
        <f>C708&amp;F708</f>
        <v>1241519025012 Total</v>
      </c>
      <c r="C708" s="29" t="s">
        <v>278</v>
      </c>
      <c r="D708" s="29" t="s">
        <v>279</v>
      </c>
      <c r="E708" s="29" t="s">
        <v>1781</v>
      </c>
      <c r="F708" s="29" t="s">
        <v>11102</v>
      </c>
      <c r="G708" s="526" t="s">
        <v>3453</v>
      </c>
      <c r="H708" s="527" t="s">
        <v>10874</v>
      </c>
      <c r="I708" s="527">
        <v>709</v>
      </c>
      <c r="J708" s="527">
        <v>265</v>
      </c>
      <c r="K708" s="527">
        <v>1107</v>
      </c>
      <c r="L708" s="527" t="s">
        <v>10874</v>
      </c>
      <c r="M708" s="527">
        <v>24</v>
      </c>
      <c r="N708" s="527">
        <v>0</v>
      </c>
      <c r="O708" s="528">
        <v>2128</v>
      </c>
    </row>
    <row r="709" spans="2:15">
      <c r="B709" s="29" t="s">
        <v>12797</v>
      </c>
      <c r="C709" s="29" t="s">
        <v>278</v>
      </c>
      <c r="D709" s="29" t="s">
        <v>279</v>
      </c>
      <c r="E709" s="29" t="s">
        <v>1783</v>
      </c>
      <c r="F709" s="29" t="s">
        <v>1784</v>
      </c>
      <c r="G709" s="29" t="s">
        <v>4065</v>
      </c>
      <c r="H709" s="522" t="s">
        <v>10874</v>
      </c>
      <c r="I709" s="522">
        <v>45</v>
      </c>
      <c r="J709" s="522">
        <v>15</v>
      </c>
      <c r="K709" s="522">
        <v>96</v>
      </c>
      <c r="L709" s="522" t="s">
        <v>10874</v>
      </c>
      <c r="M709" s="522" t="s">
        <v>10874</v>
      </c>
      <c r="N709" s="522">
        <v>0</v>
      </c>
      <c r="O709" s="523">
        <v>162</v>
      </c>
    </row>
    <row r="710" spans="2:15">
      <c r="B710" s="29" t="s">
        <v>12798</v>
      </c>
      <c r="C710" s="29" t="s">
        <v>278</v>
      </c>
      <c r="D710" s="29" t="s">
        <v>279</v>
      </c>
      <c r="E710" s="29" t="s">
        <v>1783</v>
      </c>
      <c r="F710" s="29" t="s">
        <v>1784</v>
      </c>
      <c r="G710" s="29" t="s">
        <v>4066</v>
      </c>
      <c r="H710" s="522">
        <v>0</v>
      </c>
      <c r="I710" s="522">
        <v>56</v>
      </c>
      <c r="J710" s="522" t="s">
        <v>10874</v>
      </c>
      <c r="K710" s="522">
        <v>84</v>
      </c>
      <c r="L710" s="522" t="s">
        <v>10874</v>
      </c>
      <c r="M710" s="522" t="s">
        <v>10874</v>
      </c>
      <c r="N710" s="522">
        <v>0</v>
      </c>
      <c r="O710" s="523">
        <v>165</v>
      </c>
    </row>
    <row r="711" spans="2:15">
      <c r="B711" t="str">
        <f>C711&amp;F711</f>
        <v>1241519026473 Total</v>
      </c>
      <c r="C711" s="29" t="s">
        <v>278</v>
      </c>
      <c r="D711" s="29" t="s">
        <v>279</v>
      </c>
      <c r="E711" s="29" t="s">
        <v>1783</v>
      </c>
      <c r="F711" s="29" t="s">
        <v>11103</v>
      </c>
      <c r="G711" s="526" t="s">
        <v>3453</v>
      </c>
      <c r="H711" s="527" t="s">
        <v>10874</v>
      </c>
      <c r="I711" s="527">
        <v>101</v>
      </c>
      <c r="J711" s="527" t="s">
        <v>10874</v>
      </c>
      <c r="K711" s="527">
        <v>180</v>
      </c>
      <c r="L711" s="527" t="s">
        <v>10874</v>
      </c>
      <c r="M711" s="527" t="s">
        <v>10874</v>
      </c>
      <c r="N711" s="527">
        <v>0</v>
      </c>
      <c r="O711" s="528">
        <v>327</v>
      </c>
    </row>
    <row r="712" spans="2:15">
      <c r="B712" s="29" t="s">
        <v>12801</v>
      </c>
      <c r="C712" s="29" t="s">
        <v>278</v>
      </c>
      <c r="D712" s="29" t="s">
        <v>279</v>
      </c>
      <c r="E712" s="29" t="s">
        <v>1787</v>
      </c>
      <c r="F712" s="29" t="s">
        <v>1788</v>
      </c>
      <c r="G712" s="29" t="s">
        <v>4065</v>
      </c>
      <c r="H712" s="522">
        <v>0</v>
      </c>
      <c r="I712" s="522">
        <v>74</v>
      </c>
      <c r="J712" s="522">
        <v>37</v>
      </c>
      <c r="K712" s="522">
        <v>81</v>
      </c>
      <c r="L712" s="522" t="s">
        <v>10874</v>
      </c>
      <c r="M712" s="522" t="s">
        <v>10874</v>
      </c>
      <c r="N712" s="522">
        <v>0</v>
      </c>
      <c r="O712" s="523">
        <v>195</v>
      </c>
    </row>
    <row r="713" spans="2:15">
      <c r="B713" s="29" t="s">
        <v>12802</v>
      </c>
      <c r="C713" s="29" t="s">
        <v>278</v>
      </c>
      <c r="D713" s="29" t="s">
        <v>279</v>
      </c>
      <c r="E713" s="29" t="s">
        <v>1787</v>
      </c>
      <c r="F713" s="29" t="s">
        <v>1788</v>
      </c>
      <c r="G713" s="29" t="s">
        <v>4066</v>
      </c>
      <c r="H713" s="522">
        <v>0</v>
      </c>
      <c r="I713" s="522">
        <v>90</v>
      </c>
      <c r="J713" s="522">
        <v>32</v>
      </c>
      <c r="K713" s="522">
        <v>127</v>
      </c>
      <c r="L713" s="522" t="s">
        <v>10874</v>
      </c>
      <c r="M713" s="522" t="s">
        <v>10874</v>
      </c>
      <c r="N713" s="522">
        <v>0</v>
      </c>
      <c r="O713" s="523">
        <v>252</v>
      </c>
    </row>
    <row r="714" spans="2:15">
      <c r="B714" t="str">
        <f>C714&amp;F714</f>
        <v>1241519026474 Total</v>
      </c>
      <c r="C714" s="29" t="s">
        <v>278</v>
      </c>
      <c r="D714" s="29" t="s">
        <v>279</v>
      </c>
      <c r="E714" s="29" t="s">
        <v>1787</v>
      </c>
      <c r="F714" s="29" t="s">
        <v>11105</v>
      </c>
      <c r="G714" s="526" t="s">
        <v>3453</v>
      </c>
      <c r="H714" s="527">
        <v>0</v>
      </c>
      <c r="I714" s="527">
        <v>164</v>
      </c>
      <c r="J714" s="527">
        <v>69</v>
      </c>
      <c r="K714" s="527">
        <v>208</v>
      </c>
      <c r="L714" s="527" t="s">
        <v>10874</v>
      </c>
      <c r="M714" s="527" t="s">
        <v>10874</v>
      </c>
      <c r="N714" s="527">
        <v>0</v>
      </c>
      <c r="O714" s="528">
        <v>447</v>
      </c>
    </row>
    <row r="715" spans="2:15">
      <c r="B715" s="29" t="s">
        <v>12799</v>
      </c>
      <c r="C715" s="29" t="s">
        <v>278</v>
      </c>
      <c r="D715" s="29" t="s">
        <v>279</v>
      </c>
      <c r="E715" s="29" t="s">
        <v>1785</v>
      </c>
      <c r="F715" s="29" t="s">
        <v>1786</v>
      </c>
      <c r="G715" s="29" t="s">
        <v>4065</v>
      </c>
      <c r="H715" s="522">
        <v>0</v>
      </c>
      <c r="I715" s="522">
        <v>71</v>
      </c>
      <c r="J715" s="522">
        <v>38</v>
      </c>
      <c r="K715" s="522">
        <v>59</v>
      </c>
      <c r="L715" s="522" t="s">
        <v>10874</v>
      </c>
      <c r="M715" s="522" t="s">
        <v>10874</v>
      </c>
      <c r="N715" s="522">
        <v>0</v>
      </c>
      <c r="O715" s="523">
        <v>173</v>
      </c>
    </row>
    <row r="716" spans="2:15">
      <c r="B716" s="29" t="s">
        <v>12800</v>
      </c>
      <c r="C716" s="29" t="s">
        <v>278</v>
      </c>
      <c r="D716" s="29" t="s">
        <v>279</v>
      </c>
      <c r="E716" s="29" t="s">
        <v>1785</v>
      </c>
      <c r="F716" s="29" t="s">
        <v>1786</v>
      </c>
      <c r="G716" s="29" t="s">
        <v>4066</v>
      </c>
      <c r="H716" s="522">
        <v>0</v>
      </c>
      <c r="I716" s="522">
        <v>56</v>
      </c>
      <c r="J716" s="522">
        <v>39</v>
      </c>
      <c r="K716" s="522">
        <v>56</v>
      </c>
      <c r="L716" s="522" t="s">
        <v>10874</v>
      </c>
      <c r="M716" s="522" t="s">
        <v>10874</v>
      </c>
      <c r="N716" s="522">
        <v>0</v>
      </c>
      <c r="O716" s="523">
        <v>154</v>
      </c>
    </row>
    <row r="717" spans="2:15">
      <c r="B717" t="str">
        <f>C717&amp;F717</f>
        <v>1241519027767 Total</v>
      </c>
      <c r="C717" s="29" t="s">
        <v>278</v>
      </c>
      <c r="D717" s="29" t="s">
        <v>279</v>
      </c>
      <c r="E717" s="29" t="s">
        <v>1785</v>
      </c>
      <c r="F717" s="29" t="s">
        <v>11104</v>
      </c>
      <c r="G717" s="526" t="s">
        <v>3453</v>
      </c>
      <c r="H717" s="527">
        <v>0</v>
      </c>
      <c r="I717" s="527">
        <v>127</v>
      </c>
      <c r="J717" s="527">
        <v>77</v>
      </c>
      <c r="K717" s="527">
        <v>115</v>
      </c>
      <c r="L717" s="527" t="s">
        <v>10874</v>
      </c>
      <c r="M717" s="527" t="s">
        <v>10874</v>
      </c>
      <c r="N717" s="527">
        <v>0</v>
      </c>
      <c r="O717" s="528">
        <v>327</v>
      </c>
    </row>
    <row r="718" spans="2:15">
      <c r="B718" s="29" t="s">
        <v>12803</v>
      </c>
      <c r="C718" s="29" t="s">
        <v>280</v>
      </c>
      <c r="D718" s="29" t="s">
        <v>281</v>
      </c>
      <c r="E718" s="29" t="s">
        <v>1789</v>
      </c>
      <c r="F718" s="29" t="s">
        <v>1790</v>
      </c>
      <c r="G718" s="29" t="s">
        <v>4065</v>
      </c>
      <c r="H718" s="522">
        <v>0</v>
      </c>
      <c r="I718" s="522" t="s">
        <v>10874</v>
      </c>
      <c r="J718" s="522">
        <v>11</v>
      </c>
      <c r="K718" s="522">
        <v>181</v>
      </c>
      <c r="L718" s="522" t="s">
        <v>10874</v>
      </c>
      <c r="M718" s="522" t="s">
        <v>10874</v>
      </c>
      <c r="N718" s="522">
        <v>0</v>
      </c>
      <c r="O718" s="523">
        <v>207</v>
      </c>
    </row>
    <row r="719" spans="2:15">
      <c r="B719" s="29" t="s">
        <v>12804</v>
      </c>
      <c r="C719" s="29" t="s">
        <v>280</v>
      </c>
      <c r="D719" s="29" t="s">
        <v>281</v>
      </c>
      <c r="E719" s="29" t="s">
        <v>1789</v>
      </c>
      <c r="F719" s="29" t="s">
        <v>1790</v>
      </c>
      <c r="G719" s="29" t="s">
        <v>4066</v>
      </c>
      <c r="H719" s="522" t="s">
        <v>10874</v>
      </c>
      <c r="I719" s="522" t="s">
        <v>10874</v>
      </c>
      <c r="J719" s="522" t="s">
        <v>10874</v>
      </c>
      <c r="K719" s="522">
        <v>222</v>
      </c>
      <c r="L719" s="522" t="s">
        <v>10874</v>
      </c>
      <c r="M719" s="522" t="s">
        <v>10874</v>
      </c>
      <c r="N719" s="522">
        <v>0</v>
      </c>
      <c r="O719" s="523">
        <v>242</v>
      </c>
    </row>
    <row r="720" spans="2:15">
      <c r="B720" t="str">
        <f>C720&amp;F720</f>
        <v>1133613036289 Total</v>
      </c>
      <c r="C720" s="29" t="s">
        <v>280</v>
      </c>
      <c r="D720" s="29" t="s">
        <v>281</v>
      </c>
      <c r="E720" s="29" t="s">
        <v>1789</v>
      </c>
      <c r="F720" s="29" t="s">
        <v>11106</v>
      </c>
      <c r="G720" s="526" t="s">
        <v>3453</v>
      </c>
      <c r="H720" s="527" t="s">
        <v>10874</v>
      </c>
      <c r="I720" s="527" t="s">
        <v>10874</v>
      </c>
      <c r="J720" s="527" t="s">
        <v>10874</v>
      </c>
      <c r="K720" s="527">
        <v>403</v>
      </c>
      <c r="L720" s="527">
        <v>12</v>
      </c>
      <c r="M720" s="527" t="s">
        <v>10874</v>
      </c>
      <c r="N720" s="527">
        <v>0</v>
      </c>
      <c r="O720" s="528">
        <v>449</v>
      </c>
    </row>
    <row r="721" spans="2:15">
      <c r="B721" s="29" t="s">
        <v>12805</v>
      </c>
      <c r="C721" s="29" t="s">
        <v>280</v>
      </c>
      <c r="D721" s="29" t="s">
        <v>281</v>
      </c>
      <c r="E721" s="29" t="s">
        <v>1791</v>
      </c>
      <c r="F721" s="29" t="s">
        <v>1792</v>
      </c>
      <c r="G721" s="29" t="s">
        <v>4065</v>
      </c>
      <c r="H721" s="522" t="s">
        <v>10874</v>
      </c>
      <c r="I721" s="522" t="s">
        <v>10874</v>
      </c>
      <c r="J721" s="522">
        <v>20</v>
      </c>
      <c r="K721" s="522">
        <v>476</v>
      </c>
      <c r="L721" s="522" t="s">
        <v>10874</v>
      </c>
      <c r="M721" s="522">
        <v>16</v>
      </c>
      <c r="N721" s="522">
        <v>0</v>
      </c>
      <c r="O721" s="523">
        <v>526</v>
      </c>
    </row>
    <row r="722" spans="2:15">
      <c r="B722" s="29" t="s">
        <v>12806</v>
      </c>
      <c r="C722" s="29" t="s">
        <v>280</v>
      </c>
      <c r="D722" s="29" t="s">
        <v>281</v>
      </c>
      <c r="E722" s="29" t="s">
        <v>1791</v>
      </c>
      <c r="F722" s="29" t="s">
        <v>1792</v>
      </c>
      <c r="G722" s="29" t="s">
        <v>4066</v>
      </c>
      <c r="H722" s="522">
        <v>0</v>
      </c>
      <c r="I722" s="522" t="s">
        <v>10874</v>
      </c>
      <c r="J722" s="522">
        <v>21</v>
      </c>
      <c r="K722" s="522">
        <v>421</v>
      </c>
      <c r="L722" s="522">
        <v>17</v>
      </c>
      <c r="M722" s="522" t="s">
        <v>10874</v>
      </c>
      <c r="N722" s="522">
        <v>0</v>
      </c>
      <c r="O722" s="523">
        <v>476</v>
      </c>
    </row>
    <row r="723" spans="2:15">
      <c r="B723" t="str">
        <f>C723&amp;F723</f>
        <v>1133613036290 Total</v>
      </c>
      <c r="C723" s="29" t="s">
        <v>280</v>
      </c>
      <c r="D723" s="29" t="s">
        <v>281</v>
      </c>
      <c r="E723" s="29" t="s">
        <v>1791</v>
      </c>
      <c r="F723" s="29" t="s">
        <v>11107</v>
      </c>
      <c r="G723" s="526" t="s">
        <v>3453</v>
      </c>
      <c r="H723" s="527" t="s">
        <v>10874</v>
      </c>
      <c r="I723" s="527" t="s">
        <v>10874</v>
      </c>
      <c r="J723" s="527">
        <v>41</v>
      </c>
      <c r="K723" s="527">
        <v>897</v>
      </c>
      <c r="L723" s="527" t="s">
        <v>10874</v>
      </c>
      <c r="M723" s="527" t="s">
        <v>10874</v>
      </c>
      <c r="N723" s="527">
        <v>0</v>
      </c>
      <c r="O723" s="528">
        <v>1002</v>
      </c>
    </row>
    <row r="724" spans="2:15">
      <c r="B724" s="29" t="s">
        <v>12807</v>
      </c>
      <c r="C724" s="29" t="s">
        <v>282</v>
      </c>
      <c r="D724" s="29" t="s">
        <v>283</v>
      </c>
      <c r="E724" s="29" t="s">
        <v>283</v>
      </c>
      <c r="F724" s="29" t="s">
        <v>1793</v>
      </c>
      <c r="G724" s="29" t="s">
        <v>4065</v>
      </c>
      <c r="H724" s="522">
        <v>0</v>
      </c>
      <c r="I724" s="522">
        <v>70</v>
      </c>
      <c r="J724" s="522">
        <v>54</v>
      </c>
      <c r="K724" s="522">
        <v>115</v>
      </c>
      <c r="L724" s="522" t="s">
        <v>10874</v>
      </c>
      <c r="M724" s="522">
        <v>23</v>
      </c>
      <c r="N724" s="522" t="s">
        <v>10874</v>
      </c>
      <c r="O724" s="523">
        <v>276</v>
      </c>
    </row>
    <row r="725" spans="2:15">
      <c r="B725" s="29" t="s">
        <v>12808</v>
      </c>
      <c r="C725" s="29" t="s">
        <v>282</v>
      </c>
      <c r="D725" s="29" t="s">
        <v>283</v>
      </c>
      <c r="E725" s="29" t="s">
        <v>283</v>
      </c>
      <c r="F725" s="29" t="s">
        <v>1793</v>
      </c>
      <c r="G725" s="29" t="s">
        <v>4066</v>
      </c>
      <c r="H725" s="522">
        <v>0</v>
      </c>
      <c r="I725" s="522">
        <v>42</v>
      </c>
      <c r="J725" s="522">
        <v>22</v>
      </c>
      <c r="K725" s="522">
        <v>127</v>
      </c>
      <c r="L725" s="522">
        <v>19</v>
      </c>
      <c r="M725" s="522">
        <v>19</v>
      </c>
      <c r="N725" s="522">
        <v>0</v>
      </c>
      <c r="O725" s="523">
        <v>229</v>
      </c>
    </row>
    <row r="726" spans="2:15">
      <c r="B726" t="str">
        <f>C726&amp;F726</f>
        <v>1241533207628 Total</v>
      </c>
      <c r="C726" s="29" t="s">
        <v>282</v>
      </c>
      <c r="D726" s="29" t="s">
        <v>283</v>
      </c>
      <c r="E726" s="29" t="s">
        <v>283</v>
      </c>
      <c r="F726" s="29" t="s">
        <v>11108</v>
      </c>
      <c r="G726" s="526" t="s">
        <v>3453</v>
      </c>
      <c r="H726" s="527">
        <v>0</v>
      </c>
      <c r="I726" s="527">
        <v>112</v>
      </c>
      <c r="J726" s="527">
        <v>76</v>
      </c>
      <c r="K726" s="527">
        <v>242</v>
      </c>
      <c r="L726" s="527" t="s">
        <v>10874</v>
      </c>
      <c r="M726" s="527">
        <v>42</v>
      </c>
      <c r="N726" s="527" t="s">
        <v>10874</v>
      </c>
      <c r="O726" s="528">
        <v>505</v>
      </c>
    </row>
    <row r="727" spans="2:15">
      <c r="B727" s="29" t="s">
        <v>12811</v>
      </c>
      <c r="C727" s="29" t="s">
        <v>285</v>
      </c>
      <c r="D727" s="29" t="s">
        <v>286</v>
      </c>
      <c r="E727" s="29" t="s">
        <v>1796</v>
      </c>
      <c r="F727" s="29" t="s">
        <v>1797</v>
      </c>
      <c r="G727" s="29" t="s">
        <v>4065</v>
      </c>
      <c r="H727" s="522" t="s">
        <v>10874</v>
      </c>
      <c r="I727" s="522">
        <v>79</v>
      </c>
      <c r="J727" s="522" t="s">
        <v>10874</v>
      </c>
      <c r="K727" s="522">
        <v>554</v>
      </c>
      <c r="L727" s="522">
        <v>22</v>
      </c>
      <c r="M727" s="522">
        <v>40</v>
      </c>
      <c r="N727" s="522">
        <v>0</v>
      </c>
      <c r="O727" s="523">
        <v>711</v>
      </c>
    </row>
    <row r="728" spans="2:15">
      <c r="B728" s="29" t="s">
        <v>12812</v>
      </c>
      <c r="C728" s="29" t="s">
        <v>285</v>
      </c>
      <c r="D728" s="29" t="s">
        <v>286</v>
      </c>
      <c r="E728" s="29" t="s">
        <v>1796</v>
      </c>
      <c r="F728" s="29" t="s">
        <v>1797</v>
      </c>
      <c r="G728" s="29" t="s">
        <v>4066</v>
      </c>
      <c r="H728" s="522" t="s">
        <v>10874</v>
      </c>
      <c r="I728" s="522">
        <v>82</v>
      </c>
      <c r="J728" s="522" t="s">
        <v>10874</v>
      </c>
      <c r="K728" s="522">
        <v>613</v>
      </c>
      <c r="L728" s="522">
        <v>21</v>
      </c>
      <c r="M728" s="522">
        <v>28</v>
      </c>
      <c r="N728" s="522">
        <v>0</v>
      </c>
      <c r="O728" s="523">
        <v>764</v>
      </c>
    </row>
    <row r="729" spans="2:15">
      <c r="B729" t="str">
        <f>C729&amp;F729</f>
        <v>1234616023333 Total</v>
      </c>
      <c r="C729" s="29" t="s">
        <v>285</v>
      </c>
      <c r="D729" s="29" t="s">
        <v>286</v>
      </c>
      <c r="E729" s="29" t="s">
        <v>1796</v>
      </c>
      <c r="F729" s="29" t="s">
        <v>11110</v>
      </c>
      <c r="G729" s="526" t="s">
        <v>3453</v>
      </c>
      <c r="H729" s="527" t="s">
        <v>10874</v>
      </c>
      <c r="I729" s="527">
        <v>161</v>
      </c>
      <c r="J729" s="527" t="s">
        <v>10874</v>
      </c>
      <c r="K729" s="527">
        <v>1167</v>
      </c>
      <c r="L729" s="527">
        <v>43</v>
      </c>
      <c r="M729" s="527">
        <v>68</v>
      </c>
      <c r="N729" s="527">
        <v>0</v>
      </c>
      <c r="O729" s="528">
        <v>1475</v>
      </c>
    </row>
    <row r="730" spans="2:15">
      <c r="B730" s="29" t="s">
        <v>12809</v>
      </c>
      <c r="C730" s="29" t="s">
        <v>285</v>
      </c>
      <c r="D730" s="29" t="s">
        <v>286</v>
      </c>
      <c r="E730" s="29" t="s">
        <v>1794</v>
      </c>
      <c r="F730" s="29" t="s">
        <v>1795</v>
      </c>
      <c r="G730" s="29" t="s">
        <v>4065</v>
      </c>
      <c r="H730" s="522">
        <v>0</v>
      </c>
      <c r="I730" s="522">
        <v>36</v>
      </c>
      <c r="J730" s="522">
        <v>17</v>
      </c>
      <c r="K730" s="522">
        <v>272</v>
      </c>
      <c r="L730" s="522" t="s">
        <v>10874</v>
      </c>
      <c r="M730" s="522">
        <v>26</v>
      </c>
      <c r="N730" s="522" t="s">
        <v>10874</v>
      </c>
      <c r="O730" s="523">
        <v>365</v>
      </c>
    </row>
    <row r="731" spans="2:15">
      <c r="B731" s="29" t="s">
        <v>12810</v>
      </c>
      <c r="C731" s="29" t="s">
        <v>285</v>
      </c>
      <c r="D731" s="29" t="s">
        <v>286</v>
      </c>
      <c r="E731" s="29" t="s">
        <v>1794</v>
      </c>
      <c r="F731" s="29" t="s">
        <v>1795</v>
      </c>
      <c r="G731" s="29" t="s">
        <v>4066</v>
      </c>
      <c r="H731" s="522" t="s">
        <v>10874</v>
      </c>
      <c r="I731" s="522">
        <v>36</v>
      </c>
      <c r="J731" s="522" t="s">
        <v>10874</v>
      </c>
      <c r="K731" s="522">
        <v>302</v>
      </c>
      <c r="L731" s="522" t="s">
        <v>10874</v>
      </c>
      <c r="M731" s="522">
        <v>15</v>
      </c>
      <c r="N731" s="522">
        <v>0</v>
      </c>
      <c r="O731" s="523">
        <v>382</v>
      </c>
    </row>
    <row r="732" spans="2:15">
      <c r="B732" t="str">
        <f>C732&amp;F732</f>
        <v>1234616025077 Total</v>
      </c>
      <c r="C732" s="29" t="s">
        <v>285</v>
      </c>
      <c r="D732" s="29" t="s">
        <v>286</v>
      </c>
      <c r="E732" s="29" t="s">
        <v>1794</v>
      </c>
      <c r="F732" s="29" t="s">
        <v>11109</v>
      </c>
      <c r="G732" s="526" t="s">
        <v>3453</v>
      </c>
      <c r="H732" s="527" t="s">
        <v>10874</v>
      </c>
      <c r="I732" s="527">
        <v>72</v>
      </c>
      <c r="J732" s="527" t="s">
        <v>10874</v>
      </c>
      <c r="K732" s="527">
        <v>574</v>
      </c>
      <c r="L732" s="527">
        <v>26</v>
      </c>
      <c r="M732" s="527">
        <v>41</v>
      </c>
      <c r="N732" s="527" t="s">
        <v>10874</v>
      </c>
      <c r="O732" s="528">
        <v>747</v>
      </c>
    </row>
    <row r="733" spans="2:15">
      <c r="B733" s="29" t="s">
        <v>12813</v>
      </c>
      <c r="C733" s="29" t="s">
        <v>287</v>
      </c>
      <c r="D733" s="29" t="s">
        <v>288</v>
      </c>
      <c r="E733" s="29" t="s">
        <v>7115</v>
      </c>
      <c r="F733" s="29" t="s">
        <v>1798</v>
      </c>
      <c r="G733" s="29" t="s">
        <v>4065</v>
      </c>
      <c r="H733" s="522">
        <v>0</v>
      </c>
      <c r="I733" s="522">
        <v>12</v>
      </c>
      <c r="J733" s="522">
        <v>33</v>
      </c>
      <c r="K733" s="522">
        <v>102</v>
      </c>
      <c r="L733" s="522" t="s">
        <v>10874</v>
      </c>
      <c r="M733" s="522" t="s">
        <v>10874</v>
      </c>
      <c r="N733" s="522">
        <v>0</v>
      </c>
      <c r="O733" s="523">
        <v>156</v>
      </c>
    </row>
    <row r="734" spans="2:15">
      <c r="B734" s="29" t="s">
        <v>12814</v>
      </c>
      <c r="C734" s="29" t="s">
        <v>287</v>
      </c>
      <c r="D734" s="29" t="s">
        <v>288</v>
      </c>
      <c r="E734" s="29" t="s">
        <v>7115</v>
      </c>
      <c r="F734" s="29" t="s">
        <v>1798</v>
      </c>
      <c r="G734" s="29" t="s">
        <v>4066</v>
      </c>
      <c r="H734" s="522">
        <v>0</v>
      </c>
      <c r="I734" s="522" t="s">
        <v>10874</v>
      </c>
      <c r="J734" s="522">
        <v>39</v>
      </c>
      <c r="K734" s="522">
        <v>129</v>
      </c>
      <c r="L734" s="522" t="s">
        <v>10874</v>
      </c>
      <c r="M734" s="522">
        <v>0</v>
      </c>
      <c r="N734" s="522">
        <v>0</v>
      </c>
      <c r="O734" s="523">
        <v>200</v>
      </c>
    </row>
    <row r="735" spans="2:15">
      <c r="B735" t="str">
        <f>C735&amp;F735</f>
        <v>1133615032515 Total</v>
      </c>
      <c r="C735" s="29" t="s">
        <v>287</v>
      </c>
      <c r="D735" s="29" t="s">
        <v>288</v>
      </c>
      <c r="E735" s="29" t="s">
        <v>7115</v>
      </c>
      <c r="F735" s="29" t="s">
        <v>11111</v>
      </c>
      <c r="G735" s="526" t="s">
        <v>3453</v>
      </c>
      <c r="H735" s="527">
        <v>0</v>
      </c>
      <c r="I735" s="527" t="s">
        <v>10874</v>
      </c>
      <c r="J735" s="527">
        <v>72</v>
      </c>
      <c r="K735" s="527">
        <v>231</v>
      </c>
      <c r="L735" s="527" t="s">
        <v>10874</v>
      </c>
      <c r="M735" s="527" t="s">
        <v>10874</v>
      </c>
      <c r="N735" s="527">
        <v>0</v>
      </c>
      <c r="O735" s="528">
        <v>356</v>
      </c>
    </row>
    <row r="736" spans="2:15">
      <c r="B736" s="29" t="s">
        <v>12815</v>
      </c>
      <c r="C736" s="29" t="s">
        <v>287</v>
      </c>
      <c r="D736" s="29" t="s">
        <v>288</v>
      </c>
      <c r="E736" s="29" t="s">
        <v>7120</v>
      </c>
      <c r="F736" s="29" t="s">
        <v>7119</v>
      </c>
      <c r="G736" s="29" t="s">
        <v>4065</v>
      </c>
      <c r="H736" s="522">
        <v>0</v>
      </c>
      <c r="I736" s="522" t="s">
        <v>10874</v>
      </c>
      <c r="J736" s="522">
        <v>27</v>
      </c>
      <c r="K736" s="522">
        <v>73</v>
      </c>
      <c r="L736" s="522" t="s">
        <v>10874</v>
      </c>
      <c r="M736" s="522">
        <v>0</v>
      </c>
      <c r="N736" s="522">
        <v>0</v>
      </c>
      <c r="O736" s="523">
        <v>116</v>
      </c>
    </row>
    <row r="737" spans="2:15">
      <c r="B737" s="29" t="s">
        <v>12816</v>
      </c>
      <c r="C737" s="29" t="s">
        <v>287</v>
      </c>
      <c r="D737" s="29" t="s">
        <v>288</v>
      </c>
      <c r="E737" s="29" t="s">
        <v>7120</v>
      </c>
      <c r="F737" s="29" t="s">
        <v>7119</v>
      </c>
      <c r="G737" s="29" t="s">
        <v>4066</v>
      </c>
      <c r="H737" s="522">
        <v>0</v>
      </c>
      <c r="I737" s="522" t="s">
        <v>10874</v>
      </c>
      <c r="J737" s="522">
        <v>26</v>
      </c>
      <c r="K737" s="522">
        <v>70</v>
      </c>
      <c r="L737" s="522" t="s">
        <v>10874</v>
      </c>
      <c r="M737" s="522" t="s">
        <v>10874</v>
      </c>
      <c r="N737" s="522" t="s">
        <v>10874</v>
      </c>
      <c r="O737" s="523">
        <v>109</v>
      </c>
    </row>
    <row r="738" spans="2:15">
      <c r="B738" t="str">
        <f>C738&amp;F738</f>
        <v>1133615038326 Total</v>
      </c>
      <c r="C738" s="29" t="s">
        <v>287</v>
      </c>
      <c r="D738" s="29" t="s">
        <v>288</v>
      </c>
      <c r="E738" s="29" t="s">
        <v>7120</v>
      </c>
      <c r="F738" s="29" t="s">
        <v>11112</v>
      </c>
      <c r="G738" s="526" t="s">
        <v>3453</v>
      </c>
      <c r="H738" s="527">
        <v>0</v>
      </c>
      <c r="I738" s="527">
        <v>21</v>
      </c>
      <c r="J738" s="527">
        <v>53</v>
      </c>
      <c r="K738" s="527">
        <v>143</v>
      </c>
      <c r="L738" s="527" t="s">
        <v>10874</v>
      </c>
      <c r="M738" s="527" t="s">
        <v>10874</v>
      </c>
      <c r="N738" s="527" t="s">
        <v>10874</v>
      </c>
      <c r="O738" s="528">
        <v>225</v>
      </c>
    </row>
    <row r="739" spans="2:15">
      <c r="B739" s="29" t="s">
        <v>12817</v>
      </c>
      <c r="C739" s="29" t="s">
        <v>289</v>
      </c>
      <c r="D739" s="29" t="s">
        <v>290</v>
      </c>
      <c r="E739" s="29" t="s">
        <v>290</v>
      </c>
      <c r="F739" s="29" t="s">
        <v>3986</v>
      </c>
      <c r="G739" s="29" t="s">
        <v>4065</v>
      </c>
      <c r="H739" s="522" t="s">
        <v>10874</v>
      </c>
      <c r="I739" s="522" t="s">
        <v>10874</v>
      </c>
      <c r="J739" s="522" t="s">
        <v>10874</v>
      </c>
      <c r="K739" s="522">
        <v>256</v>
      </c>
      <c r="L739" s="522">
        <v>0</v>
      </c>
      <c r="M739" s="522" t="s">
        <v>10874</v>
      </c>
      <c r="N739" s="522">
        <v>0</v>
      </c>
      <c r="O739" s="523">
        <v>266</v>
      </c>
    </row>
    <row r="740" spans="2:15">
      <c r="B740" s="29" t="s">
        <v>12818</v>
      </c>
      <c r="C740" s="29" t="s">
        <v>289</v>
      </c>
      <c r="D740" s="29" t="s">
        <v>290</v>
      </c>
      <c r="E740" s="29" t="s">
        <v>290</v>
      </c>
      <c r="F740" s="29" t="s">
        <v>3986</v>
      </c>
      <c r="G740" s="29" t="s">
        <v>4066</v>
      </c>
      <c r="H740" s="522" t="s">
        <v>10874</v>
      </c>
      <c r="I740" s="522" t="s">
        <v>10874</v>
      </c>
      <c r="J740" s="522" t="s">
        <v>10874</v>
      </c>
      <c r="K740" s="522">
        <v>353</v>
      </c>
      <c r="L740" s="522" t="s">
        <v>10874</v>
      </c>
      <c r="M740" s="522">
        <v>0</v>
      </c>
      <c r="N740" s="522">
        <v>0</v>
      </c>
      <c r="O740" s="523">
        <v>361</v>
      </c>
    </row>
    <row r="741" spans="2:15">
      <c r="B741" t="str">
        <f>C741&amp;F741</f>
        <v>1161917575178 Total</v>
      </c>
      <c r="C741" s="29" t="s">
        <v>289</v>
      </c>
      <c r="D741" s="29" t="s">
        <v>290</v>
      </c>
      <c r="E741" s="29" t="s">
        <v>290</v>
      </c>
      <c r="F741" s="29" t="s">
        <v>11113</v>
      </c>
      <c r="G741" s="526" t="s">
        <v>3453</v>
      </c>
      <c r="H741" s="527" t="s">
        <v>10874</v>
      </c>
      <c r="I741" s="527" t="s">
        <v>10874</v>
      </c>
      <c r="J741" s="527" t="s">
        <v>10874</v>
      </c>
      <c r="K741" s="527">
        <v>609</v>
      </c>
      <c r="L741" s="527" t="s">
        <v>10874</v>
      </c>
      <c r="M741" s="527" t="s">
        <v>10874</v>
      </c>
      <c r="N741" s="527">
        <v>0</v>
      </c>
      <c r="O741" s="528">
        <v>627</v>
      </c>
    </row>
    <row r="742" spans="2:15">
      <c r="B742" s="29" t="s">
        <v>12819</v>
      </c>
      <c r="C742" s="29" t="s">
        <v>291</v>
      </c>
      <c r="D742" s="29" t="s">
        <v>292</v>
      </c>
      <c r="E742" s="29" t="s">
        <v>1799</v>
      </c>
      <c r="F742" s="29" t="s">
        <v>1800</v>
      </c>
      <c r="G742" s="29" t="s">
        <v>4065</v>
      </c>
      <c r="H742" s="522">
        <v>0</v>
      </c>
      <c r="I742" s="522">
        <v>0</v>
      </c>
      <c r="J742" s="522" t="s">
        <v>10874</v>
      </c>
      <c r="K742" s="522">
        <v>128</v>
      </c>
      <c r="L742" s="522" t="s">
        <v>10874</v>
      </c>
      <c r="M742" s="522">
        <v>0</v>
      </c>
      <c r="N742" s="522">
        <v>0</v>
      </c>
      <c r="O742" s="523">
        <v>131</v>
      </c>
    </row>
    <row r="743" spans="2:15">
      <c r="B743" s="29" t="s">
        <v>12820</v>
      </c>
      <c r="C743" s="29" t="s">
        <v>291</v>
      </c>
      <c r="D743" s="29" t="s">
        <v>292</v>
      </c>
      <c r="E743" s="29" t="s">
        <v>1799</v>
      </c>
      <c r="F743" s="29" t="s">
        <v>1800</v>
      </c>
      <c r="G743" s="29" t="s">
        <v>4066</v>
      </c>
      <c r="H743" s="522" t="s">
        <v>10874</v>
      </c>
      <c r="I743" s="522">
        <v>0</v>
      </c>
      <c r="J743" s="522">
        <v>0</v>
      </c>
      <c r="K743" s="522" t="s">
        <v>10874</v>
      </c>
      <c r="L743" s="522">
        <v>0</v>
      </c>
      <c r="M743" s="522">
        <v>0</v>
      </c>
      <c r="N743" s="522">
        <v>0</v>
      </c>
      <c r="O743" s="523">
        <v>117</v>
      </c>
    </row>
    <row r="744" spans="2:15">
      <c r="B744" t="str">
        <f>C744&amp;F744</f>
        <v>1044313046122 Total</v>
      </c>
      <c r="C744" s="29" t="s">
        <v>291</v>
      </c>
      <c r="D744" s="29" t="s">
        <v>292</v>
      </c>
      <c r="E744" s="29" t="s">
        <v>1799</v>
      </c>
      <c r="F744" s="29" t="s">
        <v>11114</v>
      </c>
      <c r="G744" s="526" t="s">
        <v>3453</v>
      </c>
      <c r="H744" s="527" t="s">
        <v>10874</v>
      </c>
      <c r="I744" s="527">
        <v>0</v>
      </c>
      <c r="J744" s="527" t="s">
        <v>10874</v>
      </c>
      <c r="K744" s="527" t="s">
        <v>10874</v>
      </c>
      <c r="L744" s="527" t="s">
        <v>10874</v>
      </c>
      <c r="M744" s="527">
        <v>0</v>
      </c>
      <c r="N744" s="527">
        <v>0</v>
      </c>
      <c r="O744" s="528">
        <v>248</v>
      </c>
    </row>
    <row r="745" spans="2:15">
      <c r="B745" s="29" t="s">
        <v>12821</v>
      </c>
      <c r="C745" s="29" t="s">
        <v>293</v>
      </c>
      <c r="D745" s="29" t="s">
        <v>294</v>
      </c>
      <c r="E745" s="29" t="s">
        <v>294</v>
      </c>
      <c r="F745" s="29" t="s">
        <v>1801</v>
      </c>
      <c r="G745" s="29" t="s">
        <v>4065</v>
      </c>
      <c r="H745" s="522" t="s">
        <v>10874</v>
      </c>
      <c r="I745" s="522">
        <v>420</v>
      </c>
      <c r="J745" s="522">
        <v>299</v>
      </c>
      <c r="K745" s="522">
        <v>2183</v>
      </c>
      <c r="L745" s="522">
        <v>170</v>
      </c>
      <c r="M745" s="522">
        <v>43</v>
      </c>
      <c r="N745" s="522" t="s">
        <v>10874</v>
      </c>
      <c r="O745" s="523">
        <v>3131</v>
      </c>
    </row>
    <row r="746" spans="2:15">
      <c r="B746" s="29" t="s">
        <v>12822</v>
      </c>
      <c r="C746" s="29" t="s">
        <v>293</v>
      </c>
      <c r="D746" s="29" t="s">
        <v>294</v>
      </c>
      <c r="E746" s="29" t="s">
        <v>294</v>
      </c>
      <c r="F746" s="29" t="s">
        <v>1801</v>
      </c>
      <c r="G746" s="29" t="s">
        <v>4066</v>
      </c>
      <c r="H746" s="522" t="s">
        <v>10874</v>
      </c>
      <c r="I746" s="522">
        <v>334</v>
      </c>
      <c r="J746" s="522">
        <v>222</v>
      </c>
      <c r="K746" s="522">
        <v>1776</v>
      </c>
      <c r="L746" s="522">
        <v>109</v>
      </c>
      <c r="M746" s="522">
        <v>19</v>
      </c>
      <c r="N746" s="522" t="s">
        <v>10874</v>
      </c>
      <c r="O746" s="523">
        <v>2470</v>
      </c>
    </row>
    <row r="747" spans="2:15">
      <c r="B747" t="str">
        <f>C747&amp;F747</f>
        <v>1152200027774 Total</v>
      </c>
      <c r="C747" s="29" t="s">
        <v>293</v>
      </c>
      <c r="D747" s="29" t="s">
        <v>294</v>
      </c>
      <c r="E747" s="29" t="s">
        <v>294</v>
      </c>
      <c r="F747" s="29" t="s">
        <v>11115</v>
      </c>
      <c r="G747" s="526" t="s">
        <v>3453</v>
      </c>
      <c r="H747" s="527" t="s">
        <v>10874</v>
      </c>
      <c r="I747" s="527">
        <v>754</v>
      </c>
      <c r="J747" s="527">
        <v>521</v>
      </c>
      <c r="K747" s="527">
        <v>3959</v>
      </c>
      <c r="L747" s="527">
        <v>279</v>
      </c>
      <c r="M747" s="527">
        <v>62</v>
      </c>
      <c r="N747" s="527" t="s">
        <v>10874</v>
      </c>
      <c r="O747" s="528">
        <v>5601</v>
      </c>
    </row>
    <row r="748" spans="2:15">
      <c r="B748" s="29" t="s">
        <v>12823</v>
      </c>
      <c r="C748" s="29" t="s">
        <v>295</v>
      </c>
      <c r="D748" s="29" t="s">
        <v>296</v>
      </c>
      <c r="E748" s="29" t="s">
        <v>296</v>
      </c>
      <c r="F748" s="29" t="s">
        <v>1802</v>
      </c>
      <c r="G748" s="29" t="s">
        <v>4065</v>
      </c>
      <c r="H748" s="522">
        <v>0</v>
      </c>
      <c r="I748" s="522">
        <v>46</v>
      </c>
      <c r="J748" s="522">
        <v>358</v>
      </c>
      <c r="K748" s="522" t="s">
        <v>10874</v>
      </c>
      <c r="L748" s="522" t="s">
        <v>10874</v>
      </c>
      <c r="M748" s="522" t="s">
        <v>10874</v>
      </c>
      <c r="N748" s="522">
        <v>0</v>
      </c>
      <c r="O748" s="523">
        <v>419</v>
      </c>
    </row>
    <row r="749" spans="2:15">
      <c r="B749" s="29" t="s">
        <v>12824</v>
      </c>
      <c r="C749" s="29" t="s">
        <v>295</v>
      </c>
      <c r="D749" s="29" t="s">
        <v>296</v>
      </c>
      <c r="E749" s="29" t="s">
        <v>296</v>
      </c>
      <c r="F749" s="29" t="s">
        <v>1802</v>
      </c>
      <c r="G749" s="29" t="s">
        <v>4066</v>
      </c>
      <c r="H749" s="522">
        <v>0</v>
      </c>
      <c r="I749" s="522">
        <v>56</v>
      </c>
      <c r="J749" s="522">
        <v>279</v>
      </c>
      <c r="K749" s="522" t="s">
        <v>10874</v>
      </c>
      <c r="L749" s="522" t="s">
        <v>10874</v>
      </c>
      <c r="M749" s="522" t="s">
        <v>10874</v>
      </c>
      <c r="N749" s="522" t="s">
        <v>10874</v>
      </c>
      <c r="O749" s="523">
        <v>346</v>
      </c>
    </row>
    <row r="750" spans="2:15">
      <c r="B750" t="str">
        <f>C750&amp;F750</f>
        <v>1265128407510 Total</v>
      </c>
      <c r="C750" s="29" t="s">
        <v>295</v>
      </c>
      <c r="D750" s="29" t="s">
        <v>296</v>
      </c>
      <c r="E750" s="29" t="s">
        <v>296</v>
      </c>
      <c r="F750" s="29" t="s">
        <v>11116</v>
      </c>
      <c r="G750" s="526" t="s">
        <v>3453</v>
      </c>
      <c r="H750" s="527">
        <v>0</v>
      </c>
      <c r="I750" s="527">
        <v>102</v>
      </c>
      <c r="J750" s="527">
        <v>637</v>
      </c>
      <c r="K750" s="527" t="s">
        <v>10874</v>
      </c>
      <c r="L750" s="527" t="s">
        <v>10874</v>
      </c>
      <c r="M750" s="527">
        <v>12</v>
      </c>
      <c r="N750" s="527" t="s">
        <v>10874</v>
      </c>
      <c r="O750" s="528">
        <v>765</v>
      </c>
    </row>
    <row r="751" spans="2:15">
      <c r="B751" s="29" t="s">
        <v>12825</v>
      </c>
      <c r="C751" s="29" t="s">
        <v>297</v>
      </c>
      <c r="D751" s="29" t="s">
        <v>298</v>
      </c>
      <c r="E751" s="29" t="s">
        <v>1803</v>
      </c>
      <c r="F751" s="29" t="s">
        <v>1804</v>
      </c>
      <c r="G751" s="29" t="s">
        <v>4065</v>
      </c>
      <c r="H751" s="522">
        <v>0</v>
      </c>
      <c r="I751" s="522" t="s">
        <v>10874</v>
      </c>
      <c r="J751" s="522">
        <v>0</v>
      </c>
      <c r="K751" s="522">
        <v>225</v>
      </c>
      <c r="L751" s="522" t="s">
        <v>10874</v>
      </c>
      <c r="M751" s="522" t="s">
        <v>10874</v>
      </c>
      <c r="N751" s="522">
        <v>0</v>
      </c>
      <c r="O751" s="523">
        <v>233</v>
      </c>
    </row>
    <row r="752" spans="2:15">
      <c r="B752" s="29" t="s">
        <v>12826</v>
      </c>
      <c r="C752" s="29" t="s">
        <v>297</v>
      </c>
      <c r="D752" s="29" t="s">
        <v>298</v>
      </c>
      <c r="E752" s="29" t="s">
        <v>1803</v>
      </c>
      <c r="F752" s="29" t="s">
        <v>1804</v>
      </c>
      <c r="G752" s="29" t="s">
        <v>4066</v>
      </c>
      <c r="H752" s="522">
        <v>0</v>
      </c>
      <c r="I752" s="522" t="s">
        <v>10874</v>
      </c>
      <c r="J752" s="522" t="s">
        <v>10874</v>
      </c>
      <c r="K752" s="522" t="s">
        <v>10874</v>
      </c>
      <c r="L752" s="522">
        <v>0</v>
      </c>
      <c r="M752" s="522">
        <v>0</v>
      </c>
      <c r="N752" s="522">
        <v>0</v>
      </c>
      <c r="O752" s="523">
        <v>234</v>
      </c>
    </row>
    <row r="753" spans="2:15">
      <c r="B753" t="str">
        <f>C753&amp;F753</f>
        <v>1085618033978 Total</v>
      </c>
      <c r="C753" s="29" t="s">
        <v>297</v>
      </c>
      <c r="D753" s="29" t="s">
        <v>298</v>
      </c>
      <c r="E753" s="29" t="s">
        <v>1803</v>
      </c>
      <c r="F753" s="29" t="s">
        <v>11117</v>
      </c>
      <c r="G753" s="526" t="s">
        <v>3453</v>
      </c>
      <c r="H753" s="527">
        <v>0</v>
      </c>
      <c r="I753" s="527" t="s">
        <v>10874</v>
      </c>
      <c r="J753" s="527" t="s">
        <v>10874</v>
      </c>
      <c r="K753" s="527" t="s">
        <v>10874</v>
      </c>
      <c r="L753" s="527" t="s">
        <v>10874</v>
      </c>
      <c r="M753" s="527" t="s">
        <v>10874</v>
      </c>
      <c r="N753" s="527">
        <v>0</v>
      </c>
      <c r="O753" s="528">
        <v>467</v>
      </c>
    </row>
    <row r="754" spans="2:15">
      <c r="B754" s="29" t="s">
        <v>12827</v>
      </c>
      <c r="C754" s="29" t="s">
        <v>299</v>
      </c>
      <c r="D754" s="29" t="s">
        <v>300</v>
      </c>
      <c r="E754" s="29" t="s">
        <v>1805</v>
      </c>
      <c r="F754" s="29" t="s">
        <v>1806</v>
      </c>
      <c r="G754" s="29" t="s">
        <v>4065</v>
      </c>
      <c r="H754" s="522">
        <v>0</v>
      </c>
      <c r="I754" s="522" t="s">
        <v>10874</v>
      </c>
      <c r="J754" s="522" t="s">
        <v>10874</v>
      </c>
      <c r="K754" s="522">
        <v>187</v>
      </c>
      <c r="L754" s="522" t="s">
        <v>10874</v>
      </c>
      <c r="M754" s="522" t="s">
        <v>10874</v>
      </c>
      <c r="N754" s="522">
        <v>0</v>
      </c>
      <c r="O754" s="523">
        <v>198</v>
      </c>
    </row>
    <row r="755" spans="2:15">
      <c r="B755" s="29" t="s">
        <v>12828</v>
      </c>
      <c r="C755" s="29" t="s">
        <v>299</v>
      </c>
      <c r="D755" s="29" t="s">
        <v>300</v>
      </c>
      <c r="E755" s="29" t="s">
        <v>1805</v>
      </c>
      <c r="F755" s="29" t="s">
        <v>1806</v>
      </c>
      <c r="G755" s="29" t="s">
        <v>4066</v>
      </c>
      <c r="H755" s="522">
        <v>0</v>
      </c>
      <c r="I755" s="522" t="s">
        <v>10874</v>
      </c>
      <c r="J755" s="522">
        <v>0</v>
      </c>
      <c r="K755" s="522">
        <v>188</v>
      </c>
      <c r="L755" s="522" t="s">
        <v>10874</v>
      </c>
      <c r="M755" s="522">
        <v>0</v>
      </c>
      <c r="N755" s="522">
        <v>0</v>
      </c>
      <c r="O755" s="523">
        <v>203</v>
      </c>
    </row>
    <row r="756" spans="2:15">
      <c r="B756" t="str">
        <f>C756&amp;F756</f>
        <v>1081114035136 Total</v>
      </c>
      <c r="C756" s="29" t="s">
        <v>299</v>
      </c>
      <c r="D756" s="29" t="s">
        <v>300</v>
      </c>
      <c r="E756" s="29" t="s">
        <v>1805</v>
      </c>
      <c r="F756" s="29" t="s">
        <v>11118</v>
      </c>
      <c r="G756" s="526" t="s">
        <v>3453</v>
      </c>
      <c r="H756" s="527">
        <v>0</v>
      </c>
      <c r="I756" s="527">
        <v>17</v>
      </c>
      <c r="J756" s="527" t="s">
        <v>10874</v>
      </c>
      <c r="K756" s="527">
        <v>375</v>
      </c>
      <c r="L756" s="527" t="s">
        <v>10874</v>
      </c>
      <c r="M756" s="527" t="s">
        <v>10874</v>
      </c>
      <c r="N756" s="527">
        <v>0</v>
      </c>
      <c r="O756" s="528">
        <v>401</v>
      </c>
    </row>
    <row r="757" spans="2:15">
      <c r="B757" s="29" t="s">
        <v>12829</v>
      </c>
      <c r="C757" s="29" t="s">
        <v>301</v>
      </c>
      <c r="D757" s="29" t="s">
        <v>302</v>
      </c>
      <c r="E757" s="29" t="s">
        <v>1807</v>
      </c>
      <c r="F757" s="29" t="s">
        <v>1808</v>
      </c>
      <c r="G757" s="29" t="s">
        <v>4065</v>
      </c>
      <c r="H757" s="522">
        <v>0</v>
      </c>
      <c r="I757" s="522">
        <v>29</v>
      </c>
      <c r="J757" s="522">
        <v>55</v>
      </c>
      <c r="K757" s="522">
        <v>235</v>
      </c>
      <c r="L757" s="522">
        <v>11</v>
      </c>
      <c r="M757" s="522">
        <v>17</v>
      </c>
      <c r="N757" s="522">
        <v>0</v>
      </c>
      <c r="O757" s="523">
        <v>347</v>
      </c>
    </row>
    <row r="758" spans="2:15">
      <c r="B758" s="29" t="s">
        <v>12830</v>
      </c>
      <c r="C758" s="29" t="s">
        <v>301</v>
      </c>
      <c r="D758" s="29" t="s">
        <v>302</v>
      </c>
      <c r="E758" s="29" t="s">
        <v>1807</v>
      </c>
      <c r="F758" s="29" t="s">
        <v>1808</v>
      </c>
      <c r="G758" s="29" t="s">
        <v>4066</v>
      </c>
      <c r="H758" s="522">
        <v>0</v>
      </c>
      <c r="I758" s="522">
        <v>26</v>
      </c>
      <c r="J758" s="522">
        <v>63</v>
      </c>
      <c r="K758" s="522">
        <v>235</v>
      </c>
      <c r="L758" s="522" t="s">
        <v>10874</v>
      </c>
      <c r="M758" s="522" t="s">
        <v>10874</v>
      </c>
      <c r="N758" s="522">
        <v>0</v>
      </c>
      <c r="O758" s="523">
        <v>347</v>
      </c>
    </row>
    <row r="759" spans="2:15">
      <c r="B759" t="str">
        <f>C759&amp;F759</f>
        <v>1133617032531 Total</v>
      </c>
      <c r="C759" s="29" t="s">
        <v>301</v>
      </c>
      <c r="D759" s="29" t="s">
        <v>302</v>
      </c>
      <c r="E759" s="29" t="s">
        <v>1807</v>
      </c>
      <c r="F759" s="29" t="s">
        <v>11119</v>
      </c>
      <c r="G759" s="526" t="s">
        <v>3453</v>
      </c>
      <c r="H759" s="527">
        <v>0</v>
      </c>
      <c r="I759" s="527">
        <v>55</v>
      </c>
      <c r="J759" s="527">
        <v>118</v>
      </c>
      <c r="K759" s="527">
        <v>470</v>
      </c>
      <c r="L759" s="527" t="s">
        <v>10874</v>
      </c>
      <c r="M759" s="527" t="s">
        <v>10874</v>
      </c>
      <c r="N759" s="527">
        <v>0</v>
      </c>
      <c r="O759" s="528">
        <v>694</v>
      </c>
    </row>
    <row r="760" spans="2:15">
      <c r="B760" s="29" t="s">
        <v>12831</v>
      </c>
      <c r="C760" s="29" t="s">
        <v>301</v>
      </c>
      <c r="D760" s="29" t="s">
        <v>302</v>
      </c>
      <c r="E760" s="29" t="s">
        <v>1809</v>
      </c>
      <c r="F760" s="29" t="s">
        <v>1810</v>
      </c>
      <c r="G760" s="29" t="s">
        <v>4065</v>
      </c>
      <c r="H760" s="522" t="s">
        <v>10874</v>
      </c>
      <c r="I760" s="522">
        <v>46</v>
      </c>
      <c r="J760" s="522">
        <v>99</v>
      </c>
      <c r="K760" s="522">
        <v>428</v>
      </c>
      <c r="L760" s="522" t="s">
        <v>10874</v>
      </c>
      <c r="M760" s="522">
        <v>46</v>
      </c>
      <c r="N760" s="522">
        <v>0</v>
      </c>
      <c r="O760" s="523">
        <v>636</v>
      </c>
    </row>
    <row r="761" spans="2:15">
      <c r="B761" s="29" t="s">
        <v>12832</v>
      </c>
      <c r="C761" s="29" t="s">
        <v>301</v>
      </c>
      <c r="D761" s="29" t="s">
        <v>302</v>
      </c>
      <c r="E761" s="29" t="s">
        <v>1809</v>
      </c>
      <c r="F761" s="29" t="s">
        <v>1810</v>
      </c>
      <c r="G761" s="29" t="s">
        <v>4066</v>
      </c>
      <c r="H761" s="522" t="s">
        <v>10874</v>
      </c>
      <c r="I761" s="522">
        <v>45</v>
      </c>
      <c r="J761" s="522">
        <v>123</v>
      </c>
      <c r="K761" s="522">
        <v>517</v>
      </c>
      <c r="L761" s="522" t="s">
        <v>10874</v>
      </c>
      <c r="M761" s="522">
        <v>35</v>
      </c>
      <c r="N761" s="522">
        <v>0</v>
      </c>
      <c r="O761" s="523">
        <v>732</v>
      </c>
    </row>
    <row r="762" spans="2:15">
      <c r="B762" t="str">
        <f>C762&amp;F762</f>
        <v>1133617032532 Total</v>
      </c>
      <c r="C762" s="29" t="s">
        <v>301</v>
      </c>
      <c r="D762" s="29" t="s">
        <v>302</v>
      </c>
      <c r="E762" s="29" t="s">
        <v>1809</v>
      </c>
      <c r="F762" s="29" t="s">
        <v>11120</v>
      </c>
      <c r="G762" s="526" t="s">
        <v>3453</v>
      </c>
      <c r="H762" s="527" t="s">
        <v>10874</v>
      </c>
      <c r="I762" s="527">
        <v>91</v>
      </c>
      <c r="J762" s="527">
        <v>222</v>
      </c>
      <c r="K762" s="527">
        <v>945</v>
      </c>
      <c r="L762" s="527" t="s">
        <v>10874</v>
      </c>
      <c r="M762" s="527">
        <v>81</v>
      </c>
      <c r="N762" s="527">
        <v>0</v>
      </c>
      <c r="O762" s="528">
        <v>1368</v>
      </c>
    </row>
    <row r="763" spans="2:15">
      <c r="B763" s="29" t="s">
        <v>15282</v>
      </c>
      <c r="C763" s="29" t="s">
        <v>303</v>
      </c>
      <c r="D763" s="29" t="s">
        <v>304</v>
      </c>
      <c r="E763" s="29" t="s">
        <v>15284</v>
      </c>
      <c r="F763" s="29" t="s">
        <v>15283</v>
      </c>
      <c r="G763" s="29" t="s">
        <v>4065</v>
      </c>
      <c r="H763" s="522" t="s">
        <v>10874</v>
      </c>
      <c r="I763" s="522">
        <v>16</v>
      </c>
      <c r="J763" s="522">
        <v>71</v>
      </c>
      <c r="K763" s="522">
        <v>520</v>
      </c>
      <c r="L763" s="522" t="s">
        <v>10874</v>
      </c>
      <c r="M763" s="522" t="s">
        <v>10874</v>
      </c>
      <c r="N763" s="522">
        <v>0</v>
      </c>
      <c r="O763" s="523">
        <v>615</v>
      </c>
    </row>
    <row r="764" spans="2:15">
      <c r="B764" s="29" t="s">
        <v>15285</v>
      </c>
      <c r="C764" s="29" t="s">
        <v>303</v>
      </c>
      <c r="D764" s="29" t="s">
        <v>304</v>
      </c>
      <c r="E764" s="29" t="s">
        <v>15284</v>
      </c>
      <c r="F764" s="29" t="s">
        <v>15283</v>
      </c>
      <c r="G764" s="29" t="s">
        <v>4066</v>
      </c>
      <c r="H764" s="522">
        <v>0</v>
      </c>
      <c r="I764" s="522">
        <v>18</v>
      </c>
      <c r="J764" s="522">
        <v>74</v>
      </c>
      <c r="K764" s="522">
        <v>511</v>
      </c>
      <c r="L764" s="522" t="s">
        <v>10874</v>
      </c>
      <c r="M764" s="522" t="s">
        <v>10874</v>
      </c>
      <c r="N764" s="522" t="s">
        <v>10874</v>
      </c>
      <c r="O764" s="523">
        <v>611</v>
      </c>
    </row>
    <row r="765" spans="2:15">
      <c r="B765" t="str">
        <f>C765&amp;F765</f>
        <v>1120116030017 Total</v>
      </c>
      <c r="C765" s="29" t="s">
        <v>303</v>
      </c>
      <c r="D765" s="29" t="s">
        <v>304</v>
      </c>
      <c r="E765" s="29" t="s">
        <v>15284</v>
      </c>
      <c r="F765" s="29" t="s">
        <v>15338</v>
      </c>
      <c r="G765" s="526" t="s">
        <v>3453</v>
      </c>
      <c r="H765" s="527" t="s">
        <v>10874</v>
      </c>
      <c r="I765" s="527">
        <v>34</v>
      </c>
      <c r="J765" s="527">
        <v>145</v>
      </c>
      <c r="K765" s="527">
        <v>1031</v>
      </c>
      <c r="L765" s="527" t="s">
        <v>10874</v>
      </c>
      <c r="M765" s="527" t="s">
        <v>10874</v>
      </c>
      <c r="N765" s="527" t="s">
        <v>10874</v>
      </c>
      <c r="O765" s="528">
        <v>1226</v>
      </c>
    </row>
    <row r="766" spans="2:15">
      <c r="B766" s="29" t="s">
        <v>12833</v>
      </c>
      <c r="C766" s="29" t="s">
        <v>303</v>
      </c>
      <c r="D766" s="29" t="s">
        <v>304</v>
      </c>
      <c r="E766" s="29" t="s">
        <v>1811</v>
      </c>
      <c r="F766" s="29" t="s">
        <v>1812</v>
      </c>
      <c r="G766" s="29" t="s">
        <v>4065</v>
      </c>
      <c r="H766" s="522">
        <v>0</v>
      </c>
      <c r="I766" s="522" t="s">
        <v>10874</v>
      </c>
      <c r="J766" s="522">
        <v>32</v>
      </c>
      <c r="K766" s="522">
        <v>243</v>
      </c>
      <c r="L766" s="522" t="s">
        <v>10874</v>
      </c>
      <c r="M766" s="522" t="s">
        <v>10874</v>
      </c>
      <c r="N766" s="522">
        <v>0</v>
      </c>
      <c r="O766" s="523">
        <v>285</v>
      </c>
    </row>
    <row r="767" spans="2:15">
      <c r="B767" s="29" t="s">
        <v>12834</v>
      </c>
      <c r="C767" s="29" t="s">
        <v>303</v>
      </c>
      <c r="D767" s="29" t="s">
        <v>304</v>
      </c>
      <c r="E767" s="29" t="s">
        <v>1811</v>
      </c>
      <c r="F767" s="29" t="s">
        <v>1812</v>
      </c>
      <c r="G767" s="29" t="s">
        <v>4066</v>
      </c>
      <c r="H767" s="522">
        <v>0</v>
      </c>
      <c r="I767" s="522" t="s">
        <v>10874</v>
      </c>
      <c r="J767" s="522">
        <v>40</v>
      </c>
      <c r="K767" s="522">
        <v>256</v>
      </c>
      <c r="L767" s="522" t="s">
        <v>10874</v>
      </c>
      <c r="M767" s="522" t="s">
        <v>10874</v>
      </c>
      <c r="N767" s="522">
        <v>0</v>
      </c>
      <c r="O767" s="523">
        <v>309</v>
      </c>
    </row>
    <row r="768" spans="2:15">
      <c r="B768" t="str">
        <f>C768&amp;F768</f>
        <v>1120116036898 Total</v>
      </c>
      <c r="C768" s="29" t="s">
        <v>303</v>
      </c>
      <c r="D768" s="29" t="s">
        <v>304</v>
      </c>
      <c r="E768" s="29" t="s">
        <v>1811</v>
      </c>
      <c r="F768" s="29" t="s">
        <v>11121</v>
      </c>
      <c r="G768" s="526" t="s">
        <v>3453</v>
      </c>
      <c r="H768" s="527">
        <v>0</v>
      </c>
      <c r="I768" s="527">
        <v>13</v>
      </c>
      <c r="J768" s="527">
        <v>72</v>
      </c>
      <c r="K768" s="527">
        <v>499</v>
      </c>
      <c r="L768" s="527" t="s">
        <v>10874</v>
      </c>
      <c r="M768" s="527" t="s">
        <v>10874</v>
      </c>
      <c r="N768" s="527">
        <v>0</v>
      </c>
      <c r="O768" s="528">
        <v>594</v>
      </c>
    </row>
    <row r="769" spans="2:15">
      <c r="B769" s="29" t="s">
        <v>15286</v>
      </c>
      <c r="C769" s="29" t="s">
        <v>303</v>
      </c>
      <c r="D769" s="29" t="s">
        <v>304</v>
      </c>
      <c r="E769" s="29" t="s">
        <v>15288</v>
      </c>
      <c r="F769" s="29" t="s">
        <v>15287</v>
      </c>
      <c r="G769" s="29" t="s">
        <v>4065</v>
      </c>
      <c r="H769" s="522">
        <v>0</v>
      </c>
      <c r="I769" s="522">
        <v>0</v>
      </c>
      <c r="J769" s="522">
        <v>0</v>
      </c>
      <c r="K769" s="522" t="s">
        <v>10874</v>
      </c>
      <c r="L769" s="522">
        <v>0</v>
      </c>
      <c r="M769" s="522">
        <v>0</v>
      </c>
      <c r="N769" s="522">
        <v>0</v>
      </c>
      <c r="O769" s="523" t="s">
        <v>10874</v>
      </c>
    </row>
    <row r="770" spans="2:15">
      <c r="B770" s="29" t="s">
        <v>15289</v>
      </c>
      <c r="C770" s="29" t="s">
        <v>303</v>
      </c>
      <c r="D770" s="29" t="s">
        <v>304</v>
      </c>
      <c r="E770" s="29" t="s">
        <v>15288</v>
      </c>
      <c r="F770" s="29" t="s">
        <v>15287</v>
      </c>
      <c r="G770" s="29" t="s">
        <v>4066</v>
      </c>
      <c r="H770" s="522">
        <v>0</v>
      </c>
      <c r="I770" s="522">
        <v>0</v>
      </c>
      <c r="J770" s="522">
        <v>0</v>
      </c>
      <c r="K770" s="522">
        <v>0</v>
      </c>
      <c r="L770" s="522">
        <v>0</v>
      </c>
      <c r="M770" s="522">
        <v>0</v>
      </c>
      <c r="N770" s="522">
        <v>0</v>
      </c>
      <c r="O770" s="523">
        <v>0</v>
      </c>
    </row>
    <row r="771" spans="2:15">
      <c r="B771" t="str">
        <f>C771&amp;F771</f>
        <v>1120116037822 Total</v>
      </c>
      <c r="C771" s="29" t="s">
        <v>303</v>
      </c>
      <c r="D771" s="29" t="s">
        <v>304</v>
      </c>
      <c r="E771" s="29" t="s">
        <v>15288</v>
      </c>
      <c r="F771" s="29" t="s">
        <v>15339</v>
      </c>
      <c r="G771" s="526" t="s">
        <v>3453</v>
      </c>
      <c r="H771" s="527" t="s">
        <v>10874</v>
      </c>
      <c r="I771" s="527" t="s">
        <v>10874</v>
      </c>
      <c r="J771" s="527" t="s">
        <v>10874</v>
      </c>
      <c r="K771" s="527" t="s">
        <v>10874</v>
      </c>
      <c r="L771" s="527" t="s">
        <v>10874</v>
      </c>
      <c r="M771" s="527" t="s">
        <v>10874</v>
      </c>
      <c r="N771" s="527" t="s">
        <v>10874</v>
      </c>
      <c r="O771" s="528" t="s">
        <v>10874</v>
      </c>
    </row>
    <row r="772" spans="2:15">
      <c r="B772" s="29" t="s">
        <v>12835</v>
      </c>
      <c r="C772" s="29" t="s">
        <v>305</v>
      </c>
      <c r="D772" s="29" t="s">
        <v>306</v>
      </c>
      <c r="E772" s="29" t="s">
        <v>3794</v>
      </c>
      <c r="F772" s="29" t="s">
        <v>3795</v>
      </c>
      <c r="G772" s="29" t="s">
        <v>4065</v>
      </c>
      <c r="H772" s="522">
        <v>0</v>
      </c>
      <c r="I772" s="522" t="s">
        <v>10874</v>
      </c>
      <c r="J772" s="522" t="s">
        <v>10874</v>
      </c>
      <c r="K772" s="522">
        <v>316</v>
      </c>
      <c r="L772" s="522" t="s">
        <v>10874</v>
      </c>
      <c r="M772" s="522">
        <v>0</v>
      </c>
      <c r="N772" s="522">
        <v>0</v>
      </c>
      <c r="O772" s="523">
        <v>328</v>
      </c>
    </row>
    <row r="773" spans="2:15">
      <c r="B773" s="29" t="s">
        <v>12836</v>
      </c>
      <c r="C773" s="29" t="s">
        <v>305</v>
      </c>
      <c r="D773" s="29" t="s">
        <v>306</v>
      </c>
      <c r="E773" s="29" t="s">
        <v>3794</v>
      </c>
      <c r="F773" s="29" t="s">
        <v>3795</v>
      </c>
      <c r="G773" s="29" t="s">
        <v>4066</v>
      </c>
      <c r="H773" s="522" t="s">
        <v>10874</v>
      </c>
      <c r="I773" s="522" t="s">
        <v>10874</v>
      </c>
      <c r="J773" s="522" t="s">
        <v>10874</v>
      </c>
      <c r="K773" s="522">
        <v>346</v>
      </c>
      <c r="L773" s="522" t="s">
        <v>10874</v>
      </c>
      <c r="M773" s="522">
        <v>0</v>
      </c>
      <c r="N773" s="522">
        <v>0</v>
      </c>
      <c r="O773" s="523">
        <v>361</v>
      </c>
    </row>
    <row r="774" spans="2:15">
      <c r="B774" t="str">
        <f>C774&amp;F774</f>
        <v>1052010338224 Total</v>
      </c>
      <c r="C774" s="29" t="s">
        <v>305</v>
      </c>
      <c r="D774" s="29" t="s">
        <v>306</v>
      </c>
      <c r="E774" s="29" t="s">
        <v>3794</v>
      </c>
      <c r="F774" s="29" t="s">
        <v>11122</v>
      </c>
      <c r="G774" s="526" t="s">
        <v>3453</v>
      </c>
      <c r="H774" s="527" t="s">
        <v>10874</v>
      </c>
      <c r="I774" s="527" t="s">
        <v>10874</v>
      </c>
      <c r="J774" s="527">
        <v>14</v>
      </c>
      <c r="K774" s="527">
        <v>662</v>
      </c>
      <c r="L774" s="527" t="s">
        <v>10874</v>
      </c>
      <c r="M774" s="527">
        <v>0</v>
      </c>
      <c r="N774" s="527">
        <v>0</v>
      </c>
      <c r="O774" s="528">
        <v>689</v>
      </c>
    </row>
    <row r="775" spans="2:15">
      <c r="B775" s="29" t="s">
        <v>12837</v>
      </c>
      <c r="C775" s="29" t="s">
        <v>305</v>
      </c>
      <c r="D775" s="29" t="s">
        <v>306</v>
      </c>
      <c r="E775" s="29" t="s">
        <v>3796</v>
      </c>
      <c r="F775" s="29" t="s">
        <v>3797</v>
      </c>
      <c r="G775" s="29" t="s">
        <v>4065</v>
      </c>
      <c r="H775" s="522" t="s">
        <v>10874</v>
      </c>
      <c r="I775" s="522" t="s">
        <v>10874</v>
      </c>
      <c r="J775" s="522" t="s">
        <v>10874</v>
      </c>
      <c r="K775" s="522">
        <v>82</v>
      </c>
      <c r="L775" s="522" t="s">
        <v>10874</v>
      </c>
      <c r="M775" s="522" t="s">
        <v>10874</v>
      </c>
      <c r="N775" s="522">
        <v>0</v>
      </c>
      <c r="O775" s="523">
        <v>91</v>
      </c>
    </row>
    <row r="776" spans="2:15">
      <c r="B776" s="29" t="s">
        <v>12838</v>
      </c>
      <c r="C776" s="29" t="s">
        <v>305</v>
      </c>
      <c r="D776" s="29" t="s">
        <v>306</v>
      </c>
      <c r="E776" s="29" t="s">
        <v>3796</v>
      </c>
      <c r="F776" s="29" t="s">
        <v>3797</v>
      </c>
      <c r="G776" s="29" t="s">
        <v>4066</v>
      </c>
      <c r="H776" s="522" t="s">
        <v>10874</v>
      </c>
      <c r="I776" s="522" t="s">
        <v>10874</v>
      </c>
      <c r="J776" s="522">
        <v>0</v>
      </c>
      <c r="K776" s="522" t="s">
        <v>10874</v>
      </c>
      <c r="L776" s="522">
        <v>0</v>
      </c>
      <c r="M776" s="522">
        <v>0</v>
      </c>
      <c r="N776" s="522">
        <v>0</v>
      </c>
      <c r="O776" s="523">
        <v>83</v>
      </c>
    </row>
    <row r="777" spans="2:15">
      <c r="B777" t="str">
        <f>C777&amp;F777</f>
        <v>1052010338225 Total</v>
      </c>
      <c r="C777" s="29" t="s">
        <v>305</v>
      </c>
      <c r="D777" s="29" t="s">
        <v>306</v>
      </c>
      <c r="E777" s="29" t="s">
        <v>3796</v>
      </c>
      <c r="F777" s="29" t="s">
        <v>11123</v>
      </c>
      <c r="G777" s="526" t="s">
        <v>3453</v>
      </c>
      <c r="H777" s="527" t="s">
        <v>10874</v>
      </c>
      <c r="I777" s="527" t="s">
        <v>10874</v>
      </c>
      <c r="J777" s="527" t="s">
        <v>10874</v>
      </c>
      <c r="K777" s="527" t="s">
        <v>10874</v>
      </c>
      <c r="L777" s="527" t="s">
        <v>10874</v>
      </c>
      <c r="M777" s="527" t="s">
        <v>10874</v>
      </c>
      <c r="N777" s="527">
        <v>0</v>
      </c>
      <c r="O777" s="528">
        <v>174</v>
      </c>
    </row>
    <row r="778" spans="2:15">
      <c r="B778" s="29" t="s">
        <v>12839</v>
      </c>
      <c r="C778" s="29" t="s">
        <v>305</v>
      </c>
      <c r="D778" s="29" t="s">
        <v>306</v>
      </c>
      <c r="E778" s="29" t="s">
        <v>3798</v>
      </c>
      <c r="F778" s="29" t="s">
        <v>3799</v>
      </c>
      <c r="G778" s="29" t="s">
        <v>4065</v>
      </c>
      <c r="H778" s="522" t="s">
        <v>10874</v>
      </c>
      <c r="I778" s="522">
        <v>0</v>
      </c>
      <c r="J778" s="522" t="s">
        <v>10874</v>
      </c>
      <c r="K778" s="522">
        <v>72</v>
      </c>
      <c r="L778" s="522" t="s">
        <v>10874</v>
      </c>
      <c r="M778" s="522">
        <v>0</v>
      </c>
      <c r="N778" s="522">
        <v>0</v>
      </c>
      <c r="O778" s="523">
        <v>77</v>
      </c>
    </row>
    <row r="779" spans="2:15">
      <c r="B779" s="29" t="s">
        <v>12840</v>
      </c>
      <c r="C779" s="29" t="s">
        <v>305</v>
      </c>
      <c r="D779" s="29" t="s">
        <v>306</v>
      </c>
      <c r="E779" s="29" t="s">
        <v>3798</v>
      </c>
      <c r="F779" s="29" t="s">
        <v>3799</v>
      </c>
      <c r="G779" s="29" t="s">
        <v>4066</v>
      </c>
      <c r="H779" s="522" t="s">
        <v>10874</v>
      </c>
      <c r="I779" s="522" t="s">
        <v>10874</v>
      </c>
      <c r="J779" s="522" t="s">
        <v>10874</v>
      </c>
      <c r="K779" s="522">
        <v>82</v>
      </c>
      <c r="L779" s="522">
        <v>0</v>
      </c>
      <c r="M779" s="522" t="s">
        <v>10874</v>
      </c>
      <c r="N779" s="522">
        <v>0</v>
      </c>
      <c r="O779" s="523">
        <v>90</v>
      </c>
    </row>
    <row r="780" spans="2:15">
      <c r="B780" t="str">
        <f>C780&amp;F780</f>
        <v>1052010338226 Total</v>
      </c>
      <c r="C780" s="29" t="s">
        <v>305</v>
      </c>
      <c r="D780" s="29" t="s">
        <v>306</v>
      </c>
      <c r="E780" s="29" t="s">
        <v>3798</v>
      </c>
      <c r="F780" s="29" t="s">
        <v>11124</v>
      </c>
      <c r="G780" s="526" t="s">
        <v>3453</v>
      </c>
      <c r="H780" s="527" t="s">
        <v>10874</v>
      </c>
      <c r="I780" s="527" t="s">
        <v>10874</v>
      </c>
      <c r="J780" s="527" t="s">
        <v>10874</v>
      </c>
      <c r="K780" s="527">
        <v>154</v>
      </c>
      <c r="L780" s="527" t="s">
        <v>10874</v>
      </c>
      <c r="M780" s="527" t="s">
        <v>10874</v>
      </c>
      <c r="N780" s="527">
        <v>0</v>
      </c>
      <c r="O780" s="528">
        <v>167</v>
      </c>
    </row>
    <row r="781" spans="2:15">
      <c r="B781" s="29" t="s">
        <v>12841</v>
      </c>
      <c r="C781" s="29" t="s">
        <v>307</v>
      </c>
      <c r="D781" s="29" t="s">
        <v>5651</v>
      </c>
      <c r="E781" s="29" t="s">
        <v>5651</v>
      </c>
      <c r="F781" s="29" t="s">
        <v>3987</v>
      </c>
      <c r="G781" s="29" t="s">
        <v>4065</v>
      </c>
      <c r="H781" s="522">
        <v>0</v>
      </c>
      <c r="I781" s="522" t="s">
        <v>10874</v>
      </c>
      <c r="J781" s="522">
        <v>0</v>
      </c>
      <c r="K781" s="522">
        <v>111</v>
      </c>
      <c r="L781" s="522" t="s">
        <v>10874</v>
      </c>
      <c r="M781" s="522">
        <v>0</v>
      </c>
      <c r="N781" s="522">
        <v>0</v>
      </c>
      <c r="O781" s="523">
        <v>117</v>
      </c>
    </row>
    <row r="782" spans="2:15">
      <c r="B782" s="29" t="s">
        <v>12842</v>
      </c>
      <c r="C782" s="29" t="s">
        <v>307</v>
      </c>
      <c r="D782" s="29" t="s">
        <v>5651</v>
      </c>
      <c r="E782" s="29" t="s">
        <v>5651</v>
      </c>
      <c r="F782" s="29" t="s">
        <v>3987</v>
      </c>
      <c r="G782" s="29" t="s">
        <v>4066</v>
      </c>
      <c r="H782" s="522">
        <v>0</v>
      </c>
      <c r="I782" s="522" t="s">
        <v>10874</v>
      </c>
      <c r="J782" s="522" t="s">
        <v>10874</v>
      </c>
      <c r="K782" s="522">
        <v>158</v>
      </c>
      <c r="L782" s="522" t="s">
        <v>10874</v>
      </c>
      <c r="M782" s="522">
        <v>0</v>
      </c>
      <c r="N782" s="522">
        <v>0</v>
      </c>
      <c r="O782" s="523">
        <v>162</v>
      </c>
    </row>
    <row r="783" spans="2:15">
      <c r="B783" t="str">
        <f>C783&amp;F783</f>
        <v>1012660076643 Total</v>
      </c>
      <c r="C783" s="29" t="s">
        <v>307</v>
      </c>
      <c r="D783" s="29" t="s">
        <v>5651</v>
      </c>
      <c r="E783" s="29" t="s">
        <v>5651</v>
      </c>
      <c r="F783" s="29" t="s">
        <v>11125</v>
      </c>
      <c r="G783" s="526" t="s">
        <v>3453</v>
      </c>
      <c r="H783" s="527">
        <v>0</v>
      </c>
      <c r="I783" s="527" t="s">
        <v>10874</v>
      </c>
      <c r="J783" s="527" t="s">
        <v>10874</v>
      </c>
      <c r="K783" s="527">
        <v>269</v>
      </c>
      <c r="L783" s="527" t="s">
        <v>10874</v>
      </c>
      <c r="M783" s="527">
        <v>0</v>
      </c>
      <c r="N783" s="527">
        <v>0</v>
      </c>
      <c r="O783" s="528">
        <v>279</v>
      </c>
    </row>
    <row r="784" spans="2:15">
      <c r="B784" s="29" t="s">
        <v>12843</v>
      </c>
      <c r="C784" s="29" t="s">
        <v>308</v>
      </c>
      <c r="D784" s="29" t="s">
        <v>309</v>
      </c>
      <c r="E784" s="29" t="s">
        <v>3788</v>
      </c>
      <c r="F784" s="29" t="s">
        <v>1815</v>
      </c>
      <c r="G784" s="29" t="s">
        <v>4065</v>
      </c>
      <c r="H784" s="522">
        <v>0</v>
      </c>
      <c r="I784" s="522" t="s">
        <v>10874</v>
      </c>
      <c r="J784" s="522" t="s">
        <v>10874</v>
      </c>
      <c r="K784" s="522">
        <v>339</v>
      </c>
      <c r="L784" s="522" t="s">
        <v>10874</v>
      </c>
      <c r="M784" s="522" t="s">
        <v>10874</v>
      </c>
      <c r="N784" s="522">
        <v>0</v>
      </c>
      <c r="O784" s="523">
        <v>354</v>
      </c>
    </row>
    <row r="785" spans="2:15">
      <c r="B785" s="29" t="s">
        <v>12844</v>
      </c>
      <c r="C785" s="29" t="s">
        <v>308</v>
      </c>
      <c r="D785" s="29" t="s">
        <v>309</v>
      </c>
      <c r="E785" s="29" t="s">
        <v>3788</v>
      </c>
      <c r="F785" s="29" t="s">
        <v>1815</v>
      </c>
      <c r="G785" s="29" t="s">
        <v>4066</v>
      </c>
      <c r="H785" s="522">
        <v>0</v>
      </c>
      <c r="I785" s="522" t="s">
        <v>10874</v>
      </c>
      <c r="J785" s="522" t="s">
        <v>10874</v>
      </c>
      <c r="K785" s="522">
        <v>374</v>
      </c>
      <c r="L785" s="522">
        <v>11</v>
      </c>
      <c r="M785" s="522" t="s">
        <v>10874</v>
      </c>
      <c r="N785" s="522">
        <v>0</v>
      </c>
      <c r="O785" s="523">
        <v>395</v>
      </c>
    </row>
    <row r="786" spans="2:15">
      <c r="B786" t="str">
        <f>C786&amp;F786</f>
        <v>1012613022105 Total</v>
      </c>
      <c r="C786" s="29" t="s">
        <v>308</v>
      </c>
      <c r="D786" s="29" t="s">
        <v>309</v>
      </c>
      <c r="E786" s="29" t="s">
        <v>3788</v>
      </c>
      <c r="F786" s="29" t="s">
        <v>11126</v>
      </c>
      <c r="G786" s="526" t="s">
        <v>3453</v>
      </c>
      <c r="H786" s="527">
        <v>0</v>
      </c>
      <c r="I786" s="527" t="s">
        <v>10874</v>
      </c>
      <c r="J786" s="527" t="s">
        <v>10874</v>
      </c>
      <c r="K786" s="527">
        <v>713</v>
      </c>
      <c r="L786" s="527" t="s">
        <v>10874</v>
      </c>
      <c r="M786" s="527" t="s">
        <v>10874</v>
      </c>
      <c r="N786" s="527">
        <v>0</v>
      </c>
      <c r="O786" s="528">
        <v>749</v>
      </c>
    </row>
    <row r="787" spans="2:15">
      <c r="B787" s="29" t="s">
        <v>12845</v>
      </c>
      <c r="C787" s="29" t="s">
        <v>308</v>
      </c>
      <c r="D787" s="29" t="s">
        <v>309</v>
      </c>
      <c r="E787" s="29" t="s">
        <v>1813</v>
      </c>
      <c r="F787" s="29" t="s">
        <v>1814</v>
      </c>
      <c r="G787" s="29" t="s">
        <v>4065</v>
      </c>
      <c r="H787" s="522" t="s">
        <v>10874</v>
      </c>
      <c r="I787" s="522" t="s">
        <v>10874</v>
      </c>
      <c r="J787" s="522" t="s">
        <v>10874</v>
      </c>
      <c r="K787" s="522">
        <v>535</v>
      </c>
      <c r="L787" s="522" t="s">
        <v>10874</v>
      </c>
      <c r="M787" s="522" t="s">
        <v>10874</v>
      </c>
      <c r="N787" s="522">
        <v>0</v>
      </c>
      <c r="O787" s="523">
        <v>553</v>
      </c>
    </row>
    <row r="788" spans="2:15">
      <c r="B788" s="29" t="s">
        <v>12846</v>
      </c>
      <c r="C788" s="29" t="s">
        <v>308</v>
      </c>
      <c r="D788" s="29" t="s">
        <v>309</v>
      </c>
      <c r="E788" s="29" t="s">
        <v>1813</v>
      </c>
      <c r="F788" s="29" t="s">
        <v>1814</v>
      </c>
      <c r="G788" s="29" t="s">
        <v>4066</v>
      </c>
      <c r="H788" s="522" t="s">
        <v>10874</v>
      </c>
      <c r="I788" s="522" t="s">
        <v>10874</v>
      </c>
      <c r="J788" s="522" t="s">
        <v>10874</v>
      </c>
      <c r="K788" s="522">
        <v>598</v>
      </c>
      <c r="L788" s="522" t="s">
        <v>10874</v>
      </c>
      <c r="M788" s="522">
        <v>0</v>
      </c>
      <c r="N788" s="522">
        <v>0</v>
      </c>
      <c r="O788" s="523">
        <v>621</v>
      </c>
    </row>
    <row r="789" spans="2:15">
      <c r="B789" t="str">
        <f>C789&amp;F789</f>
        <v>1012613025228 Total</v>
      </c>
      <c r="C789" s="29" t="s">
        <v>308</v>
      </c>
      <c r="D789" s="29" t="s">
        <v>309</v>
      </c>
      <c r="E789" s="29" t="s">
        <v>1813</v>
      </c>
      <c r="F789" s="29" t="s">
        <v>11127</v>
      </c>
      <c r="G789" s="526" t="s">
        <v>3453</v>
      </c>
      <c r="H789" s="527" t="s">
        <v>10874</v>
      </c>
      <c r="I789" s="527">
        <v>16</v>
      </c>
      <c r="J789" s="527" t="s">
        <v>10874</v>
      </c>
      <c r="K789" s="527">
        <v>1133</v>
      </c>
      <c r="L789" s="527">
        <v>14</v>
      </c>
      <c r="M789" s="527" t="s">
        <v>10874</v>
      </c>
      <c r="N789" s="527">
        <v>0</v>
      </c>
      <c r="O789" s="528">
        <v>1174</v>
      </c>
    </row>
    <row r="790" spans="2:15">
      <c r="B790" s="29" t="s">
        <v>12847</v>
      </c>
      <c r="C790" s="29" t="s">
        <v>310</v>
      </c>
      <c r="D790" s="29" t="s">
        <v>311</v>
      </c>
      <c r="E790" s="29" t="s">
        <v>1816</v>
      </c>
      <c r="F790" s="29" t="s">
        <v>1817</v>
      </c>
      <c r="G790" s="29" t="s">
        <v>4065</v>
      </c>
      <c r="H790" s="522" t="s">
        <v>10874</v>
      </c>
      <c r="I790" s="522">
        <v>29</v>
      </c>
      <c r="J790" s="522">
        <v>48</v>
      </c>
      <c r="K790" s="522">
        <v>381</v>
      </c>
      <c r="L790" s="522">
        <v>0</v>
      </c>
      <c r="M790" s="522" t="s">
        <v>10874</v>
      </c>
      <c r="N790" s="522">
        <v>0</v>
      </c>
      <c r="O790" s="523">
        <v>467</v>
      </c>
    </row>
    <row r="791" spans="2:15">
      <c r="B791" s="29" t="s">
        <v>12848</v>
      </c>
      <c r="C791" s="29" t="s">
        <v>310</v>
      </c>
      <c r="D791" s="29" t="s">
        <v>311</v>
      </c>
      <c r="E791" s="29" t="s">
        <v>1816</v>
      </c>
      <c r="F791" s="29" t="s">
        <v>1817</v>
      </c>
      <c r="G791" s="29" t="s">
        <v>4066</v>
      </c>
      <c r="H791" s="522" t="s">
        <v>10874</v>
      </c>
      <c r="I791" s="522">
        <v>31</v>
      </c>
      <c r="J791" s="522">
        <v>43</v>
      </c>
      <c r="K791" s="522">
        <v>384</v>
      </c>
      <c r="L791" s="522" t="s">
        <v>10874</v>
      </c>
      <c r="M791" s="522" t="s">
        <v>10874</v>
      </c>
      <c r="N791" s="522" t="s">
        <v>10874</v>
      </c>
      <c r="O791" s="523">
        <v>470</v>
      </c>
    </row>
    <row r="792" spans="2:15">
      <c r="B792" t="str">
        <f>C792&amp;F792</f>
        <v>1140611030777 Total</v>
      </c>
      <c r="C792" s="29" t="s">
        <v>310</v>
      </c>
      <c r="D792" s="29" t="s">
        <v>311</v>
      </c>
      <c r="E792" s="29" t="s">
        <v>1816</v>
      </c>
      <c r="F792" s="29" t="s">
        <v>11128</v>
      </c>
      <c r="G792" s="526" t="s">
        <v>3453</v>
      </c>
      <c r="H792" s="527" t="s">
        <v>10874</v>
      </c>
      <c r="I792" s="527">
        <v>60</v>
      </c>
      <c r="J792" s="527">
        <v>91</v>
      </c>
      <c r="K792" s="527">
        <v>765</v>
      </c>
      <c r="L792" s="527" t="s">
        <v>10874</v>
      </c>
      <c r="M792" s="527">
        <v>15</v>
      </c>
      <c r="N792" s="527" t="s">
        <v>10874</v>
      </c>
      <c r="O792" s="528">
        <v>937</v>
      </c>
    </row>
    <row r="793" spans="2:15">
      <c r="B793" s="29" t="s">
        <v>12849</v>
      </c>
      <c r="C793" s="29" t="s">
        <v>310</v>
      </c>
      <c r="D793" s="29" t="s">
        <v>311</v>
      </c>
      <c r="E793" s="29" t="s">
        <v>1818</v>
      </c>
      <c r="F793" s="29" t="s">
        <v>1819</v>
      </c>
      <c r="G793" s="29" t="s">
        <v>4065</v>
      </c>
      <c r="H793" s="522">
        <v>0</v>
      </c>
      <c r="I793" s="522">
        <v>14</v>
      </c>
      <c r="J793" s="522">
        <v>17</v>
      </c>
      <c r="K793" s="522">
        <v>177</v>
      </c>
      <c r="L793" s="522" t="s">
        <v>10874</v>
      </c>
      <c r="M793" s="522" t="s">
        <v>10874</v>
      </c>
      <c r="N793" s="522">
        <v>0</v>
      </c>
      <c r="O793" s="523">
        <v>214</v>
      </c>
    </row>
    <row r="794" spans="2:15">
      <c r="B794" s="29" t="s">
        <v>12850</v>
      </c>
      <c r="C794" s="29" t="s">
        <v>310</v>
      </c>
      <c r="D794" s="29" t="s">
        <v>311</v>
      </c>
      <c r="E794" s="29" t="s">
        <v>1818</v>
      </c>
      <c r="F794" s="29" t="s">
        <v>1819</v>
      </c>
      <c r="G794" s="29" t="s">
        <v>4066</v>
      </c>
      <c r="H794" s="522" t="s">
        <v>10874</v>
      </c>
      <c r="I794" s="522" t="s">
        <v>10874</v>
      </c>
      <c r="J794" s="522">
        <v>22</v>
      </c>
      <c r="K794" s="522">
        <v>170</v>
      </c>
      <c r="L794" s="522">
        <v>0</v>
      </c>
      <c r="M794" s="522" t="s">
        <v>10874</v>
      </c>
      <c r="N794" s="522">
        <v>0</v>
      </c>
      <c r="O794" s="523">
        <v>205</v>
      </c>
    </row>
    <row r="795" spans="2:15">
      <c r="B795" t="str">
        <f>C795&amp;F795</f>
        <v>1140611037651 Total</v>
      </c>
      <c r="C795" s="29" t="s">
        <v>310</v>
      </c>
      <c r="D795" s="29" t="s">
        <v>311</v>
      </c>
      <c r="E795" s="29" t="s">
        <v>1818</v>
      </c>
      <c r="F795" s="29" t="s">
        <v>11129</v>
      </c>
      <c r="G795" s="526" t="s">
        <v>3453</v>
      </c>
      <c r="H795" s="527" t="s">
        <v>10874</v>
      </c>
      <c r="I795" s="527" t="s">
        <v>10874</v>
      </c>
      <c r="J795" s="527">
        <v>39</v>
      </c>
      <c r="K795" s="527">
        <v>347</v>
      </c>
      <c r="L795" s="527" t="s">
        <v>10874</v>
      </c>
      <c r="M795" s="527" t="s">
        <v>10874</v>
      </c>
      <c r="N795" s="527">
        <v>0</v>
      </c>
      <c r="O795" s="528">
        <v>419</v>
      </c>
    </row>
    <row r="796" spans="2:15">
      <c r="B796" s="29" t="s">
        <v>12851</v>
      </c>
      <c r="C796" s="29" t="s">
        <v>312</v>
      </c>
      <c r="D796" s="29" t="s">
        <v>313</v>
      </c>
      <c r="E796" s="29" t="s">
        <v>1820</v>
      </c>
      <c r="F796" s="29" t="s">
        <v>1821</v>
      </c>
      <c r="G796" s="29" t="s">
        <v>4065</v>
      </c>
      <c r="H796" s="522">
        <v>0</v>
      </c>
      <c r="I796" s="522">
        <v>27</v>
      </c>
      <c r="J796" s="522" t="s">
        <v>10874</v>
      </c>
      <c r="K796" s="522">
        <v>89</v>
      </c>
      <c r="L796" s="522" t="s">
        <v>10874</v>
      </c>
      <c r="M796" s="522">
        <v>0</v>
      </c>
      <c r="N796" s="522">
        <v>0</v>
      </c>
      <c r="O796" s="523">
        <v>141</v>
      </c>
    </row>
    <row r="797" spans="2:15">
      <c r="B797" s="29" t="s">
        <v>12852</v>
      </c>
      <c r="C797" s="29" t="s">
        <v>312</v>
      </c>
      <c r="D797" s="29" t="s">
        <v>313</v>
      </c>
      <c r="E797" s="29" t="s">
        <v>1820</v>
      </c>
      <c r="F797" s="29" t="s">
        <v>1821</v>
      </c>
      <c r="G797" s="29" t="s">
        <v>4066</v>
      </c>
      <c r="H797" s="522">
        <v>0</v>
      </c>
      <c r="I797" s="522" t="s">
        <v>10874</v>
      </c>
      <c r="J797" s="522" t="s">
        <v>10874</v>
      </c>
      <c r="K797" s="522">
        <v>99</v>
      </c>
      <c r="L797" s="522">
        <v>24</v>
      </c>
      <c r="M797" s="522">
        <v>0</v>
      </c>
      <c r="N797" s="522">
        <v>0</v>
      </c>
      <c r="O797" s="523">
        <v>143</v>
      </c>
    </row>
    <row r="798" spans="2:15">
      <c r="B798" t="str">
        <f>C798&amp;F798</f>
        <v>1030221038087 Total</v>
      </c>
      <c r="C798" s="29" t="s">
        <v>312</v>
      </c>
      <c r="D798" s="29" t="s">
        <v>313</v>
      </c>
      <c r="E798" s="29" t="s">
        <v>1820</v>
      </c>
      <c r="F798" s="29" t="s">
        <v>11130</v>
      </c>
      <c r="G798" s="526" t="s">
        <v>3453</v>
      </c>
      <c r="H798" s="527">
        <v>0</v>
      </c>
      <c r="I798" s="527" t="s">
        <v>10874</v>
      </c>
      <c r="J798" s="527" t="s">
        <v>10874</v>
      </c>
      <c r="K798" s="527">
        <v>188</v>
      </c>
      <c r="L798" s="527" t="s">
        <v>10874</v>
      </c>
      <c r="M798" s="527">
        <v>0</v>
      </c>
      <c r="N798" s="527">
        <v>0</v>
      </c>
      <c r="O798" s="528">
        <v>284</v>
      </c>
    </row>
    <row r="799" spans="2:15">
      <c r="B799" s="29" t="s">
        <v>12853</v>
      </c>
      <c r="C799" s="29" t="s">
        <v>314</v>
      </c>
      <c r="D799" s="29" t="s">
        <v>315</v>
      </c>
      <c r="E799" s="29" t="s">
        <v>1822</v>
      </c>
      <c r="F799" s="29" t="s">
        <v>1823</v>
      </c>
      <c r="G799" s="29" t="s">
        <v>4065</v>
      </c>
      <c r="H799" s="522">
        <v>0</v>
      </c>
      <c r="I799" s="522">
        <v>28</v>
      </c>
      <c r="J799" s="522">
        <v>86</v>
      </c>
      <c r="K799" s="522">
        <v>525</v>
      </c>
      <c r="L799" s="522" t="s">
        <v>10874</v>
      </c>
      <c r="M799" s="522">
        <v>12</v>
      </c>
      <c r="N799" s="522" t="s">
        <v>10874</v>
      </c>
      <c r="O799" s="523">
        <v>663</v>
      </c>
    </row>
    <row r="800" spans="2:15">
      <c r="B800" s="29" t="s">
        <v>12854</v>
      </c>
      <c r="C800" s="29" t="s">
        <v>314</v>
      </c>
      <c r="D800" s="29" t="s">
        <v>315</v>
      </c>
      <c r="E800" s="29" t="s">
        <v>1822</v>
      </c>
      <c r="F800" s="29" t="s">
        <v>1823</v>
      </c>
      <c r="G800" s="29" t="s">
        <v>4066</v>
      </c>
      <c r="H800" s="522">
        <v>0</v>
      </c>
      <c r="I800" s="522">
        <v>28</v>
      </c>
      <c r="J800" s="522">
        <v>77</v>
      </c>
      <c r="K800" s="522">
        <v>563</v>
      </c>
      <c r="L800" s="522" t="s">
        <v>10874</v>
      </c>
      <c r="M800" s="522">
        <v>21</v>
      </c>
      <c r="N800" s="522" t="s">
        <v>10874</v>
      </c>
      <c r="O800" s="523">
        <v>701</v>
      </c>
    </row>
    <row r="801" spans="2:15">
      <c r="B801" t="str">
        <f>C801&amp;F801</f>
        <v>1133813034800 Total</v>
      </c>
      <c r="C801" s="29" t="s">
        <v>314</v>
      </c>
      <c r="D801" s="29" t="s">
        <v>315</v>
      </c>
      <c r="E801" s="29" t="s">
        <v>1822</v>
      </c>
      <c r="F801" s="29" t="s">
        <v>11131</v>
      </c>
      <c r="G801" s="526" t="s">
        <v>3453</v>
      </c>
      <c r="H801" s="527">
        <v>0</v>
      </c>
      <c r="I801" s="527">
        <v>56</v>
      </c>
      <c r="J801" s="527">
        <v>163</v>
      </c>
      <c r="K801" s="527">
        <v>1088</v>
      </c>
      <c r="L801" s="527" t="s">
        <v>10874</v>
      </c>
      <c r="M801" s="527">
        <v>33</v>
      </c>
      <c r="N801" s="527" t="s">
        <v>10874</v>
      </c>
      <c r="O801" s="528">
        <v>1364</v>
      </c>
    </row>
    <row r="802" spans="2:15">
      <c r="B802" s="29" t="s">
        <v>12855</v>
      </c>
      <c r="C802" s="29" t="s">
        <v>314</v>
      </c>
      <c r="D802" s="29" t="s">
        <v>315</v>
      </c>
      <c r="E802" s="29" t="s">
        <v>1824</v>
      </c>
      <c r="F802" s="29" t="s">
        <v>1825</v>
      </c>
      <c r="G802" s="29" t="s">
        <v>4065</v>
      </c>
      <c r="H802" s="522">
        <v>0</v>
      </c>
      <c r="I802" s="522">
        <v>14</v>
      </c>
      <c r="J802" s="522">
        <v>45</v>
      </c>
      <c r="K802" s="522">
        <v>338</v>
      </c>
      <c r="L802" s="522" t="s">
        <v>10874</v>
      </c>
      <c r="M802" s="522">
        <v>17</v>
      </c>
      <c r="N802" s="522" t="s">
        <v>10874</v>
      </c>
      <c r="O802" s="523">
        <v>426</v>
      </c>
    </row>
    <row r="803" spans="2:15">
      <c r="B803" s="29" t="s">
        <v>12856</v>
      </c>
      <c r="C803" s="29" t="s">
        <v>314</v>
      </c>
      <c r="D803" s="29" t="s">
        <v>315</v>
      </c>
      <c r="E803" s="29" t="s">
        <v>1824</v>
      </c>
      <c r="F803" s="29" t="s">
        <v>1825</v>
      </c>
      <c r="G803" s="29" t="s">
        <v>4066</v>
      </c>
      <c r="H803" s="522">
        <v>0</v>
      </c>
      <c r="I803" s="522">
        <v>15</v>
      </c>
      <c r="J803" s="522">
        <v>47</v>
      </c>
      <c r="K803" s="522">
        <v>290</v>
      </c>
      <c r="L803" s="522" t="s">
        <v>10874</v>
      </c>
      <c r="M803" s="522" t="s">
        <v>10874</v>
      </c>
      <c r="N803" s="522" t="s">
        <v>10874</v>
      </c>
      <c r="O803" s="523">
        <v>364</v>
      </c>
    </row>
    <row r="804" spans="2:15">
      <c r="B804" t="str">
        <f>C804&amp;F804</f>
        <v>1133813036301 Total</v>
      </c>
      <c r="C804" s="29" t="s">
        <v>314</v>
      </c>
      <c r="D804" s="29" t="s">
        <v>315</v>
      </c>
      <c r="E804" s="29" t="s">
        <v>1824</v>
      </c>
      <c r="F804" s="29" t="s">
        <v>11132</v>
      </c>
      <c r="G804" s="526" t="s">
        <v>3453</v>
      </c>
      <c r="H804" s="527">
        <v>0</v>
      </c>
      <c r="I804" s="527">
        <v>29</v>
      </c>
      <c r="J804" s="527">
        <v>92</v>
      </c>
      <c r="K804" s="527">
        <v>628</v>
      </c>
      <c r="L804" s="527" t="s">
        <v>10874</v>
      </c>
      <c r="M804" s="527" t="s">
        <v>10874</v>
      </c>
      <c r="N804" s="527" t="s">
        <v>10874</v>
      </c>
      <c r="O804" s="528">
        <v>790</v>
      </c>
    </row>
    <row r="805" spans="2:15">
      <c r="B805" s="29" t="s">
        <v>12857</v>
      </c>
      <c r="C805" s="29" t="s">
        <v>316</v>
      </c>
      <c r="D805" s="29" t="s">
        <v>317</v>
      </c>
      <c r="E805" s="29" t="s">
        <v>1826</v>
      </c>
      <c r="F805" s="29" t="s">
        <v>1827</v>
      </c>
      <c r="G805" s="29" t="s">
        <v>4065</v>
      </c>
      <c r="H805" s="522" t="s">
        <v>10874</v>
      </c>
      <c r="I805" s="522" t="s">
        <v>10874</v>
      </c>
      <c r="J805" s="522" t="s">
        <v>10874</v>
      </c>
      <c r="K805" s="522">
        <v>334</v>
      </c>
      <c r="L805" s="522" t="s">
        <v>10874</v>
      </c>
      <c r="M805" s="522" t="s">
        <v>10874</v>
      </c>
      <c r="N805" s="522">
        <v>0</v>
      </c>
      <c r="O805" s="523">
        <v>345</v>
      </c>
    </row>
    <row r="806" spans="2:15">
      <c r="B806" s="29" t="s">
        <v>12858</v>
      </c>
      <c r="C806" s="29" t="s">
        <v>316</v>
      </c>
      <c r="D806" s="29" t="s">
        <v>317</v>
      </c>
      <c r="E806" s="29" t="s">
        <v>1826</v>
      </c>
      <c r="F806" s="29" t="s">
        <v>1827</v>
      </c>
      <c r="G806" s="29" t="s">
        <v>4066</v>
      </c>
      <c r="H806" s="522" t="s">
        <v>10874</v>
      </c>
      <c r="I806" s="522" t="s">
        <v>10874</v>
      </c>
      <c r="J806" s="522">
        <v>0</v>
      </c>
      <c r="K806" s="522">
        <v>360</v>
      </c>
      <c r="L806" s="522" t="s">
        <v>10874</v>
      </c>
      <c r="M806" s="522" t="s">
        <v>10874</v>
      </c>
      <c r="N806" s="522">
        <v>0</v>
      </c>
      <c r="O806" s="523">
        <v>366</v>
      </c>
    </row>
    <row r="807" spans="2:15">
      <c r="B807" t="str">
        <f>C807&amp;F807</f>
        <v>1052514531998 Total</v>
      </c>
      <c r="C807" s="29" t="s">
        <v>316</v>
      </c>
      <c r="D807" s="29" t="s">
        <v>317</v>
      </c>
      <c r="E807" s="29" t="s">
        <v>1826</v>
      </c>
      <c r="F807" s="29" t="s">
        <v>11133</v>
      </c>
      <c r="G807" s="526" t="s">
        <v>3453</v>
      </c>
      <c r="H807" s="527" t="s">
        <v>10874</v>
      </c>
      <c r="I807" s="527" t="s">
        <v>10874</v>
      </c>
      <c r="J807" s="527" t="s">
        <v>10874</v>
      </c>
      <c r="K807" s="527">
        <v>694</v>
      </c>
      <c r="L807" s="527" t="s">
        <v>10874</v>
      </c>
      <c r="M807" s="527" t="s">
        <v>10874</v>
      </c>
      <c r="N807" s="527">
        <v>0</v>
      </c>
      <c r="O807" s="528">
        <v>711</v>
      </c>
    </row>
    <row r="808" spans="2:15">
      <c r="B808" s="29" t="s">
        <v>12859</v>
      </c>
      <c r="C808" s="29" t="s">
        <v>316</v>
      </c>
      <c r="D808" s="29" t="s">
        <v>317</v>
      </c>
      <c r="E808" s="29" t="s">
        <v>1828</v>
      </c>
      <c r="F808" s="29" t="s">
        <v>1829</v>
      </c>
      <c r="G808" s="29" t="s">
        <v>4065</v>
      </c>
      <c r="H808" s="522">
        <v>0</v>
      </c>
      <c r="I808" s="522" t="s">
        <v>10874</v>
      </c>
      <c r="J808" s="522">
        <v>0</v>
      </c>
      <c r="K808" s="522">
        <v>144</v>
      </c>
      <c r="L808" s="522" t="s">
        <v>10874</v>
      </c>
      <c r="M808" s="522">
        <v>0</v>
      </c>
      <c r="N808" s="522">
        <v>0</v>
      </c>
      <c r="O808" s="523">
        <v>148</v>
      </c>
    </row>
    <row r="809" spans="2:15">
      <c r="B809" s="29" t="s">
        <v>12860</v>
      </c>
      <c r="C809" s="29" t="s">
        <v>316</v>
      </c>
      <c r="D809" s="29" t="s">
        <v>317</v>
      </c>
      <c r="E809" s="29" t="s">
        <v>1828</v>
      </c>
      <c r="F809" s="29" t="s">
        <v>1829</v>
      </c>
      <c r="G809" s="29" t="s">
        <v>4066</v>
      </c>
      <c r="H809" s="522">
        <v>0</v>
      </c>
      <c r="I809" s="522" t="s">
        <v>10874</v>
      </c>
      <c r="J809" s="522" t="s">
        <v>10874</v>
      </c>
      <c r="K809" s="522">
        <v>174</v>
      </c>
      <c r="L809" s="522">
        <v>0</v>
      </c>
      <c r="M809" s="522">
        <v>0</v>
      </c>
      <c r="N809" s="522">
        <v>0</v>
      </c>
      <c r="O809" s="523">
        <v>178</v>
      </c>
    </row>
    <row r="810" spans="2:15">
      <c r="B810" t="str">
        <f>C810&amp;F810</f>
        <v>1052514537793 Total</v>
      </c>
      <c r="C810" s="29" t="s">
        <v>316</v>
      </c>
      <c r="D810" s="29" t="s">
        <v>317</v>
      </c>
      <c r="E810" s="29" t="s">
        <v>1828</v>
      </c>
      <c r="F810" s="29" t="s">
        <v>11134</v>
      </c>
      <c r="G810" s="526" t="s">
        <v>3453</v>
      </c>
      <c r="H810" s="527">
        <v>0</v>
      </c>
      <c r="I810" s="527" t="s">
        <v>10874</v>
      </c>
      <c r="J810" s="527" t="s">
        <v>10874</v>
      </c>
      <c r="K810" s="527">
        <v>318</v>
      </c>
      <c r="L810" s="527" t="s">
        <v>10874</v>
      </c>
      <c r="M810" s="527">
        <v>0</v>
      </c>
      <c r="N810" s="527">
        <v>0</v>
      </c>
      <c r="O810" s="528">
        <v>326</v>
      </c>
    </row>
    <row r="811" spans="2:15">
      <c r="B811" s="29" t="s">
        <v>12861</v>
      </c>
      <c r="C811" s="29" t="s">
        <v>318</v>
      </c>
      <c r="D811" s="29" t="s">
        <v>319</v>
      </c>
      <c r="E811" s="29" t="s">
        <v>1830</v>
      </c>
      <c r="F811" s="29" t="s">
        <v>1831</v>
      </c>
      <c r="G811" s="29" t="s">
        <v>4065</v>
      </c>
      <c r="H811" s="522">
        <v>0</v>
      </c>
      <c r="I811" s="522" t="s">
        <v>10874</v>
      </c>
      <c r="J811" s="522" t="s">
        <v>10874</v>
      </c>
      <c r="K811" s="522">
        <v>160</v>
      </c>
      <c r="L811" s="522" t="s">
        <v>10874</v>
      </c>
      <c r="M811" s="522" t="s">
        <v>10874</v>
      </c>
      <c r="N811" s="522">
        <v>0</v>
      </c>
      <c r="O811" s="523">
        <v>171</v>
      </c>
    </row>
    <row r="812" spans="2:15">
      <c r="B812" s="29" t="s">
        <v>12862</v>
      </c>
      <c r="C812" s="29" t="s">
        <v>318</v>
      </c>
      <c r="D812" s="29" t="s">
        <v>319</v>
      </c>
      <c r="E812" s="29" t="s">
        <v>1830</v>
      </c>
      <c r="F812" s="29" t="s">
        <v>1831</v>
      </c>
      <c r="G812" s="29" t="s">
        <v>4066</v>
      </c>
      <c r="H812" s="522" t="s">
        <v>10874</v>
      </c>
      <c r="I812" s="522">
        <v>0</v>
      </c>
      <c r="J812" s="522" t="s">
        <v>10874</v>
      </c>
      <c r="K812" s="522">
        <v>199</v>
      </c>
      <c r="L812" s="522" t="s">
        <v>10874</v>
      </c>
      <c r="M812" s="522" t="s">
        <v>10874</v>
      </c>
      <c r="N812" s="522">
        <v>0</v>
      </c>
      <c r="O812" s="523">
        <v>213</v>
      </c>
    </row>
    <row r="813" spans="2:15">
      <c r="B813" t="str">
        <f>C813&amp;F813</f>
        <v>1095313043869 Total</v>
      </c>
      <c r="C813" s="29" t="s">
        <v>318</v>
      </c>
      <c r="D813" s="29" t="s">
        <v>319</v>
      </c>
      <c r="E813" s="29" t="s">
        <v>1830</v>
      </c>
      <c r="F813" s="29" t="s">
        <v>11135</v>
      </c>
      <c r="G813" s="526" t="s">
        <v>3453</v>
      </c>
      <c r="H813" s="527" t="s">
        <v>10874</v>
      </c>
      <c r="I813" s="527" t="s">
        <v>10874</v>
      </c>
      <c r="J813" s="527">
        <v>12</v>
      </c>
      <c r="K813" s="527">
        <v>359</v>
      </c>
      <c r="L813" s="527" t="s">
        <v>10874</v>
      </c>
      <c r="M813" s="527" t="s">
        <v>10874</v>
      </c>
      <c r="N813" s="527">
        <v>0</v>
      </c>
      <c r="O813" s="528">
        <v>384</v>
      </c>
    </row>
    <row r="814" spans="2:15">
      <c r="B814" s="29" t="s">
        <v>12863</v>
      </c>
      <c r="C814" s="29" t="s">
        <v>320</v>
      </c>
      <c r="D814" s="29" t="s">
        <v>321</v>
      </c>
      <c r="E814" s="29" t="s">
        <v>1832</v>
      </c>
      <c r="F814" s="29" t="s">
        <v>1833</v>
      </c>
      <c r="G814" s="29" t="s">
        <v>4065</v>
      </c>
      <c r="H814" s="522" t="s">
        <v>10874</v>
      </c>
      <c r="I814" s="522">
        <v>16</v>
      </c>
      <c r="J814" s="522" t="s">
        <v>10874</v>
      </c>
      <c r="K814" s="522">
        <v>741</v>
      </c>
      <c r="L814" s="522">
        <v>0</v>
      </c>
      <c r="M814" s="522">
        <v>78</v>
      </c>
      <c r="N814" s="522" t="s">
        <v>10874</v>
      </c>
      <c r="O814" s="523">
        <v>851</v>
      </c>
    </row>
    <row r="815" spans="2:15">
      <c r="B815" s="29" t="s">
        <v>12864</v>
      </c>
      <c r="C815" s="29" t="s">
        <v>320</v>
      </c>
      <c r="D815" s="29" t="s">
        <v>321</v>
      </c>
      <c r="E815" s="29" t="s">
        <v>1832</v>
      </c>
      <c r="F815" s="29" t="s">
        <v>1833</v>
      </c>
      <c r="G815" s="29" t="s">
        <v>4066</v>
      </c>
      <c r="H815" s="522">
        <v>0</v>
      </c>
      <c r="I815" s="522">
        <v>12</v>
      </c>
      <c r="J815" s="522">
        <v>24</v>
      </c>
      <c r="K815" s="522">
        <v>796</v>
      </c>
      <c r="L815" s="522">
        <v>0</v>
      </c>
      <c r="M815" s="522">
        <v>84</v>
      </c>
      <c r="N815" s="522">
        <v>0</v>
      </c>
      <c r="O815" s="523">
        <v>916</v>
      </c>
    </row>
    <row r="816" spans="2:15">
      <c r="B816" t="str">
        <f>C816&amp;F816</f>
        <v>1220923535096 Total</v>
      </c>
      <c r="C816" s="29" t="s">
        <v>320</v>
      </c>
      <c r="D816" s="29" t="s">
        <v>321</v>
      </c>
      <c r="E816" s="29" t="s">
        <v>1832</v>
      </c>
      <c r="F816" s="29" t="s">
        <v>11136</v>
      </c>
      <c r="G816" s="526" t="s">
        <v>3453</v>
      </c>
      <c r="H816" s="527" t="s">
        <v>10874</v>
      </c>
      <c r="I816" s="527" t="s">
        <v>10874</v>
      </c>
      <c r="J816" s="527" t="s">
        <v>10874</v>
      </c>
      <c r="K816" s="527">
        <v>1537</v>
      </c>
      <c r="L816" s="527">
        <v>0</v>
      </c>
      <c r="M816" s="527">
        <v>162</v>
      </c>
      <c r="N816" s="527" t="s">
        <v>10874</v>
      </c>
      <c r="O816" s="528">
        <v>1767</v>
      </c>
    </row>
    <row r="817" spans="2:15">
      <c r="B817" s="29" t="s">
        <v>12869</v>
      </c>
      <c r="C817" s="29" t="s">
        <v>320</v>
      </c>
      <c r="D817" s="29" t="s">
        <v>321</v>
      </c>
      <c r="E817" s="29" t="s">
        <v>1838</v>
      </c>
      <c r="F817" s="29" t="s">
        <v>1839</v>
      </c>
      <c r="G817" s="29" t="s">
        <v>4065</v>
      </c>
      <c r="H817" s="522">
        <v>0</v>
      </c>
      <c r="I817" s="522" t="s">
        <v>10874</v>
      </c>
      <c r="J817" s="522" t="s">
        <v>10874</v>
      </c>
      <c r="K817" s="522">
        <v>352</v>
      </c>
      <c r="L817" s="522">
        <v>0</v>
      </c>
      <c r="M817" s="522">
        <v>43</v>
      </c>
      <c r="N817" s="522">
        <v>0</v>
      </c>
      <c r="O817" s="523">
        <v>412</v>
      </c>
    </row>
    <row r="818" spans="2:15">
      <c r="B818" s="29" t="s">
        <v>12870</v>
      </c>
      <c r="C818" s="29" t="s">
        <v>320</v>
      </c>
      <c r="D818" s="29" t="s">
        <v>321</v>
      </c>
      <c r="E818" s="29" t="s">
        <v>1838</v>
      </c>
      <c r="F818" s="29" t="s">
        <v>1839</v>
      </c>
      <c r="G818" s="29" t="s">
        <v>4066</v>
      </c>
      <c r="H818" s="522">
        <v>0</v>
      </c>
      <c r="I818" s="522" t="s">
        <v>10874</v>
      </c>
      <c r="J818" s="522" t="s">
        <v>10874</v>
      </c>
      <c r="K818" s="522">
        <v>349</v>
      </c>
      <c r="L818" s="522">
        <v>0</v>
      </c>
      <c r="M818" s="522">
        <v>47</v>
      </c>
      <c r="N818" s="522">
        <v>0</v>
      </c>
      <c r="O818" s="523">
        <v>411</v>
      </c>
    </row>
    <row r="819" spans="2:15">
      <c r="B819" t="str">
        <f>C819&amp;F819</f>
        <v>1220923536453 Total</v>
      </c>
      <c r="C819" s="29" t="s">
        <v>320</v>
      </c>
      <c r="D819" s="29" t="s">
        <v>321</v>
      </c>
      <c r="E819" s="29" t="s">
        <v>1838</v>
      </c>
      <c r="F819" s="29" t="s">
        <v>11139</v>
      </c>
      <c r="G819" s="526" t="s">
        <v>3453</v>
      </c>
      <c r="H819" s="527">
        <v>0</v>
      </c>
      <c r="I819" s="527">
        <v>13</v>
      </c>
      <c r="J819" s="527">
        <v>19</v>
      </c>
      <c r="K819" s="527">
        <v>701</v>
      </c>
      <c r="L819" s="527">
        <v>0</v>
      </c>
      <c r="M819" s="527">
        <v>90</v>
      </c>
      <c r="N819" s="527">
        <v>0</v>
      </c>
      <c r="O819" s="528">
        <v>823</v>
      </c>
    </row>
    <row r="820" spans="2:15">
      <c r="B820" s="29" t="s">
        <v>12871</v>
      </c>
      <c r="C820" s="29" t="s">
        <v>320</v>
      </c>
      <c r="D820" s="29" t="s">
        <v>321</v>
      </c>
      <c r="E820" s="29" t="s">
        <v>1840</v>
      </c>
      <c r="F820" s="29" t="s">
        <v>1841</v>
      </c>
      <c r="G820" s="29" t="s">
        <v>4065</v>
      </c>
      <c r="H820" s="522">
        <v>0</v>
      </c>
      <c r="I820" s="522" t="s">
        <v>10874</v>
      </c>
      <c r="J820" s="522" t="s">
        <v>10874</v>
      </c>
      <c r="K820" s="522">
        <v>201</v>
      </c>
      <c r="L820" s="522">
        <v>0</v>
      </c>
      <c r="M820" s="522">
        <v>14</v>
      </c>
      <c r="N820" s="522">
        <v>0</v>
      </c>
      <c r="O820" s="523">
        <v>222</v>
      </c>
    </row>
    <row r="821" spans="2:15">
      <c r="B821" s="29" t="s">
        <v>12872</v>
      </c>
      <c r="C821" s="29" t="s">
        <v>320</v>
      </c>
      <c r="D821" s="29" t="s">
        <v>321</v>
      </c>
      <c r="E821" s="29" t="s">
        <v>1840</v>
      </c>
      <c r="F821" s="29" t="s">
        <v>1841</v>
      </c>
      <c r="G821" s="29" t="s">
        <v>4066</v>
      </c>
      <c r="H821" s="522">
        <v>0</v>
      </c>
      <c r="I821" s="522" t="s">
        <v>10874</v>
      </c>
      <c r="J821" s="522" t="s">
        <v>10874</v>
      </c>
      <c r="K821" s="522">
        <v>247</v>
      </c>
      <c r="L821" s="522">
        <v>0</v>
      </c>
      <c r="M821" s="522" t="s">
        <v>10874</v>
      </c>
      <c r="N821" s="522">
        <v>0</v>
      </c>
      <c r="O821" s="523">
        <v>267</v>
      </c>
    </row>
    <row r="822" spans="2:15">
      <c r="B822" t="str">
        <f>C822&amp;F822</f>
        <v>1220923536454 Total</v>
      </c>
      <c r="C822" s="29" t="s">
        <v>320</v>
      </c>
      <c r="D822" s="29" t="s">
        <v>321</v>
      </c>
      <c r="E822" s="29" t="s">
        <v>1840</v>
      </c>
      <c r="F822" s="29" t="s">
        <v>11140</v>
      </c>
      <c r="G822" s="526" t="s">
        <v>3453</v>
      </c>
      <c r="H822" s="527">
        <v>0</v>
      </c>
      <c r="I822" s="527" t="s">
        <v>10874</v>
      </c>
      <c r="J822" s="527" t="s">
        <v>10874</v>
      </c>
      <c r="K822" s="527">
        <v>448</v>
      </c>
      <c r="L822" s="527">
        <v>0</v>
      </c>
      <c r="M822" s="527" t="s">
        <v>10874</v>
      </c>
      <c r="N822" s="527">
        <v>0</v>
      </c>
      <c r="O822" s="528">
        <v>489</v>
      </c>
    </row>
    <row r="823" spans="2:15">
      <c r="B823" s="29" t="s">
        <v>12867</v>
      </c>
      <c r="C823" s="29" t="s">
        <v>320</v>
      </c>
      <c r="D823" s="29" t="s">
        <v>321</v>
      </c>
      <c r="E823" s="29" t="s">
        <v>1836</v>
      </c>
      <c r="F823" s="29" t="s">
        <v>1837</v>
      </c>
      <c r="G823" s="29" t="s">
        <v>4065</v>
      </c>
      <c r="H823" s="522" t="s">
        <v>10874</v>
      </c>
      <c r="I823" s="522" t="s">
        <v>10874</v>
      </c>
      <c r="J823" s="522" t="s">
        <v>10874</v>
      </c>
      <c r="K823" s="522">
        <v>218</v>
      </c>
      <c r="L823" s="522">
        <v>0</v>
      </c>
      <c r="M823" s="522" t="s">
        <v>10874</v>
      </c>
      <c r="N823" s="522">
        <v>0</v>
      </c>
      <c r="O823" s="523">
        <v>236</v>
      </c>
    </row>
    <row r="824" spans="2:15">
      <c r="B824" s="29" t="s">
        <v>12868</v>
      </c>
      <c r="C824" s="29" t="s">
        <v>320</v>
      </c>
      <c r="D824" s="29" t="s">
        <v>321</v>
      </c>
      <c r="E824" s="29" t="s">
        <v>1836</v>
      </c>
      <c r="F824" s="29" t="s">
        <v>1837</v>
      </c>
      <c r="G824" s="29" t="s">
        <v>4066</v>
      </c>
      <c r="H824" s="522">
        <v>0</v>
      </c>
      <c r="I824" s="522" t="s">
        <v>10874</v>
      </c>
      <c r="J824" s="522" t="s">
        <v>10874</v>
      </c>
      <c r="K824" s="522">
        <v>235</v>
      </c>
      <c r="L824" s="522">
        <v>0</v>
      </c>
      <c r="M824" s="522">
        <v>12</v>
      </c>
      <c r="N824" s="522">
        <v>0</v>
      </c>
      <c r="O824" s="523">
        <v>259</v>
      </c>
    </row>
    <row r="825" spans="2:15">
      <c r="B825" t="str">
        <f>C825&amp;F825</f>
        <v>1220923536833 Total</v>
      </c>
      <c r="C825" s="29" t="s">
        <v>320</v>
      </c>
      <c r="D825" s="29" t="s">
        <v>321</v>
      </c>
      <c r="E825" s="29" t="s">
        <v>1836</v>
      </c>
      <c r="F825" s="29" t="s">
        <v>11138</v>
      </c>
      <c r="G825" s="526" t="s">
        <v>3453</v>
      </c>
      <c r="H825" s="527" t="s">
        <v>10874</v>
      </c>
      <c r="I825" s="527" t="s">
        <v>10874</v>
      </c>
      <c r="J825" s="527" t="s">
        <v>10874</v>
      </c>
      <c r="K825" s="527">
        <v>453</v>
      </c>
      <c r="L825" s="527">
        <v>0</v>
      </c>
      <c r="M825" s="527" t="s">
        <v>10874</v>
      </c>
      <c r="N825" s="527">
        <v>0</v>
      </c>
      <c r="O825" s="528">
        <v>495</v>
      </c>
    </row>
    <row r="826" spans="2:15">
      <c r="B826" s="29" t="s">
        <v>12865</v>
      </c>
      <c r="C826" s="29" t="s">
        <v>320</v>
      </c>
      <c r="D826" s="29" t="s">
        <v>321</v>
      </c>
      <c r="E826" s="29" t="s">
        <v>1834</v>
      </c>
      <c r="F826" s="29" t="s">
        <v>1835</v>
      </c>
      <c r="G826" s="29" t="s">
        <v>4065</v>
      </c>
      <c r="H826" s="522" t="s">
        <v>10874</v>
      </c>
      <c r="I826" s="522">
        <v>16</v>
      </c>
      <c r="J826" s="522" t="s">
        <v>10874</v>
      </c>
      <c r="K826" s="522">
        <v>926</v>
      </c>
      <c r="L826" s="522">
        <v>0</v>
      </c>
      <c r="M826" s="522">
        <v>63</v>
      </c>
      <c r="N826" s="522" t="s">
        <v>10874</v>
      </c>
      <c r="O826" s="523">
        <v>1021</v>
      </c>
    </row>
    <row r="827" spans="2:15">
      <c r="B827" s="29" t="s">
        <v>12866</v>
      </c>
      <c r="C827" s="29" t="s">
        <v>320</v>
      </c>
      <c r="D827" s="29" t="s">
        <v>321</v>
      </c>
      <c r="E827" s="29" t="s">
        <v>1834</v>
      </c>
      <c r="F827" s="29" t="s">
        <v>1835</v>
      </c>
      <c r="G827" s="29" t="s">
        <v>4066</v>
      </c>
      <c r="H827" s="522" t="s">
        <v>10874</v>
      </c>
      <c r="I827" s="522" t="s">
        <v>10874</v>
      </c>
      <c r="J827" s="522">
        <v>16</v>
      </c>
      <c r="K827" s="522">
        <v>967</v>
      </c>
      <c r="L827" s="522">
        <v>0</v>
      </c>
      <c r="M827" s="522">
        <v>59</v>
      </c>
      <c r="N827" s="522">
        <v>0</v>
      </c>
      <c r="O827" s="523">
        <v>1058</v>
      </c>
    </row>
    <row r="828" spans="2:15">
      <c r="B828" t="str">
        <f>C828&amp;F828</f>
        <v>1220923537749 Total</v>
      </c>
      <c r="C828" s="29" t="s">
        <v>320</v>
      </c>
      <c r="D828" s="29" t="s">
        <v>321</v>
      </c>
      <c r="E828" s="29" t="s">
        <v>1834</v>
      </c>
      <c r="F828" s="29" t="s">
        <v>11137</v>
      </c>
      <c r="G828" s="526" t="s">
        <v>3453</v>
      </c>
      <c r="H828" s="527" t="s">
        <v>10874</v>
      </c>
      <c r="I828" s="527" t="s">
        <v>10874</v>
      </c>
      <c r="J828" s="527" t="s">
        <v>10874</v>
      </c>
      <c r="K828" s="527">
        <v>1893</v>
      </c>
      <c r="L828" s="527">
        <v>0</v>
      </c>
      <c r="M828" s="527">
        <v>122</v>
      </c>
      <c r="N828" s="527" t="s">
        <v>10874</v>
      </c>
      <c r="O828" s="528">
        <v>2079</v>
      </c>
    </row>
    <row r="829" spans="2:15">
      <c r="B829" s="29" t="s">
        <v>12873</v>
      </c>
      <c r="C829" s="29" t="s">
        <v>322</v>
      </c>
      <c r="D829" s="29" t="s">
        <v>323</v>
      </c>
      <c r="E829" s="29" t="s">
        <v>1842</v>
      </c>
      <c r="F829" s="29" t="s">
        <v>1843</v>
      </c>
      <c r="G829" s="29" t="s">
        <v>4065</v>
      </c>
      <c r="H829" s="522">
        <v>0</v>
      </c>
      <c r="I829" s="522" t="s">
        <v>10874</v>
      </c>
      <c r="J829" s="522" t="s">
        <v>10874</v>
      </c>
      <c r="K829" s="522">
        <v>252</v>
      </c>
      <c r="L829" s="522">
        <v>0</v>
      </c>
      <c r="M829" s="522" t="s">
        <v>10874</v>
      </c>
      <c r="N829" s="522">
        <v>0</v>
      </c>
      <c r="O829" s="523">
        <v>259</v>
      </c>
    </row>
    <row r="830" spans="2:15">
      <c r="B830" s="29" t="s">
        <v>12874</v>
      </c>
      <c r="C830" s="29" t="s">
        <v>322</v>
      </c>
      <c r="D830" s="29" t="s">
        <v>323</v>
      </c>
      <c r="E830" s="29" t="s">
        <v>1842</v>
      </c>
      <c r="F830" s="29" t="s">
        <v>1843</v>
      </c>
      <c r="G830" s="29" t="s">
        <v>4066</v>
      </c>
      <c r="H830" s="522" t="s">
        <v>10874</v>
      </c>
      <c r="I830" s="522" t="s">
        <v>10874</v>
      </c>
      <c r="J830" s="522">
        <v>0</v>
      </c>
      <c r="K830" s="522" t="s">
        <v>10874</v>
      </c>
      <c r="L830" s="522">
        <v>0</v>
      </c>
      <c r="M830" s="522" t="s">
        <v>10874</v>
      </c>
      <c r="N830" s="522">
        <v>0</v>
      </c>
      <c r="O830" s="523">
        <v>266</v>
      </c>
    </row>
    <row r="831" spans="2:15">
      <c r="B831" t="str">
        <f>C831&amp;F831</f>
        <v>1066113034098 Total</v>
      </c>
      <c r="C831" s="29" t="s">
        <v>322</v>
      </c>
      <c r="D831" s="29" t="s">
        <v>323</v>
      </c>
      <c r="E831" s="29" t="s">
        <v>1842</v>
      </c>
      <c r="F831" s="29" t="s">
        <v>11141</v>
      </c>
      <c r="G831" s="526" t="s">
        <v>3453</v>
      </c>
      <c r="H831" s="527" t="s">
        <v>10874</v>
      </c>
      <c r="I831" s="527" t="s">
        <v>10874</v>
      </c>
      <c r="J831" s="527" t="s">
        <v>10874</v>
      </c>
      <c r="K831" s="527" t="s">
        <v>10874</v>
      </c>
      <c r="L831" s="527">
        <v>0</v>
      </c>
      <c r="M831" s="527" t="s">
        <v>10874</v>
      </c>
      <c r="N831" s="527">
        <v>0</v>
      </c>
      <c r="O831" s="528">
        <v>525</v>
      </c>
    </row>
    <row r="832" spans="2:15">
      <c r="B832" s="29" t="s">
        <v>12875</v>
      </c>
      <c r="C832" s="29" t="s">
        <v>324</v>
      </c>
      <c r="D832" s="29" t="s">
        <v>325</v>
      </c>
      <c r="E832" s="29" t="s">
        <v>1844</v>
      </c>
      <c r="F832" s="29" t="s">
        <v>1845</v>
      </c>
      <c r="G832" s="29" t="s">
        <v>4065</v>
      </c>
      <c r="H832" s="522" t="s">
        <v>10874</v>
      </c>
      <c r="I832" s="522" t="s">
        <v>10874</v>
      </c>
      <c r="J832" s="522" t="s">
        <v>10874</v>
      </c>
      <c r="K832" s="522">
        <v>223</v>
      </c>
      <c r="L832" s="522" t="s">
        <v>10874</v>
      </c>
      <c r="M832" s="522">
        <v>0</v>
      </c>
      <c r="N832" s="522">
        <v>0</v>
      </c>
      <c r="O832" s="523">
        <v>230</v>
      </c>
    </row>
    <row r="833" spans="2:15">
      <c r="B833" s="29" t="s">
        <v>12876</v>
      </c>
      <c r="C833" s="29" t="s">
        <v>324</v>
      </c>
      <c r="D833" s="29" t="s">
        <v>325</v>
      </c>
      <c r="E833" s="29" t="s">
        <v>1844</v>
      </c>
      <c r="F833" s="29" t="s">
        <v>1845</v>
      </c>
      <c r="G833" s="29" t="s">
        <v>4066</v>
      </c>
      <c r="H833" s="522" t="s">
        <v>10874</v>
      </c>
      <c r="I833" s="522" t="s">
        <v>10874</v>
      </c>
      <c r="J833" s="522" t="s">
        <v>10874</v>
      </c>
      <c r="K833" s="522">
        <v>212</v>
      </c>
      <c r="L833" s="522" t="s">
        <v>10874</v>
      </c>
      <c r="M833" s="522" t="s">
        <v>10874</v>
      </c>
      <c r="N833" s="522">
        <v>0</v>
      </c>
      <c r="O833" s="523">
        <v>220</v>
      </c>
    </row>
    <row r="834" spans="2:15">
      <c r="B834" t="str">
        <f>C834&amp;F834</f>
        <v>1052013521632 Total</v>
      </c>
      <c r="C834" s="29" t="s">
        <v>324</v>
      </c>
      <c r="D834" s="29" t="s">
        <v>325</v>
      </c>
      <c r="E834" s="29" t="s">
        <v>1844</v>
      </c>
      <c r="F834" s="29" t="s">
        <v>11142</v>
      </c>
      <c r="G834" s="526" t="s">
        <v>3453</v>
      </c>
      <c r="H834" s="527" t="s">
        <v>10874</v>
      </c>
      <c r="I834" s="527" t="s">
        <v>10874</v>
      </c>
      <c r="J834" s="527" t="s">
        <v>10874</v>
      </c>
      <c r="K834" s="527">
        <v>435</v>
      </c>
      <c r="L834" s="527" t="s">
        <v>10874</v>
      </c>
      <c r="M834" s="527" t="s">
        <v>10874</v>
      </c>
      <c r="N834" s="527">
        <v>0</v>
      </c>
      <c r="O834" s="528">
        <v>450</v>
      </c>
    </row>
    <row r="835" spans="2:15">
      <c r="B835" s="29" t="s">
        <v>12879</v>
      </c>
      <c r="C835" s="29" t="s">
        <v>324</v>
      </c>
      <c r="D835" s="29" t="s">
        <v>325</v>
      </c>
      <c r="E835" s="29" t="s">
        <v>1848</v>
      </c>
      <c r="F835" s="29" t="s">
        <v>1849</v>
      </c>
      <c r="G835" s="29" t="s">
        <v>4065</v>
      </c>
      <c r="H835" s="522" t="s">
        <v>10874</v>
      </c>
      <c r="I835" s="522">
        <v>18</v>
      </c>
      <c r="J835" s="522" t="s">
        <v>10874</v>
      </c>
      <c r="K835" s="522">
        <v>195</v>
      </c>
      <c r="L835" s="522" t="s">
        <v>10874</v>
      </c>
      <c r="M835" s="522" t="s">
        <v>10874</v>
      </c>
      <c r="N835" s="522" t="s">
        <v>10874</v>
      </c>
      <c r="O835" s="523">
        <v>236</v>
      </c>
    </row>
    <row r="836" spans="2:15">
      <c r="B836" s="29" t="s">
        <v>12880</v>
      </c>
      <c r="C836" s="29" t="s">
        <v>324</v>
      </c>
      <c r="D836" s="29" t="s">
        <v>325</v>
      </c>
      <c r="E836" s="29" t="s">
        <v>1848</v>
      </c>
      <c r="F836" s="29" t="s">
        <v>1849</v>
      </c>
      <c r="G836" s="29" t="s">
        <v>4066</v>
      </c>
      <c r="H836" s="522" t="s">
        <v>10874</v>
      </c>
      <c r="I836" s="522">
        <v>22</v>
      </c>
      <c r="J836" s="522" t="s">
        <v>10874</v>
      </c>
      <c r="K836" s="522">
        <v>211</v>
      </c>
      <c r="L836" s="522" t="s">
        <v>10874</v>
      </c>
      <c r="M836" s="522" t="s">
        <v>10874</v>
      </c>
      <c r="N836" s="522">
        <v>0</v>
      </c>
      <c r="O836" s="523">
        <v>254</v>
      </c>
    </row>
    <row r="837" spans="2:15">
      <c r="B837" t="str">
        <f>C837&amp;F837</f>
        <v>1052013521653 Total</v>
      </c>
      <c r="C837" s="29" t="s">
        <v>324</v>
      </c>
      <c r="D837" s="29" t="s">
        <v>325</v>
      </c>
      <c r="E837" s="29" t="s">
        <v>1848</v>
      </c>
      <c r="F837" s="29" t="s">
        <v>11144</v>
      </c>
      <c r="G837" s="526" t="s">
        <v>3453</v>
      </c>
      <c r="H837" s="527" t="s">
        <v>10874</v>
      </c>
      <c r="I837" s="527">
        <v>40</v>
      </c>
      <c r="J837" s="527">
        <v>15</v>
      </c>
      <c r="K837" s="527">
        <v>406</v>
      </c>
      <c r="L837" s="527">
        <v>12</v>
      </c>
      <c r="M837" s="527" t="s">
        <v>10874</v>
      </c>
      <c r="N837" s="527" t="s">
        <v>10874</v>
      </c>
      <c r="O837" s="528">
        <v>490</v>
      </c>
    </row>
    <row r="838" spans="2:15">
      <c r="B838" s="29" t="s">
        <v>12877</v>
      </c>
      <c r="C838" s="29" t="s">
        <v>324</v>
      </c>
      <c r="D838" s="29" t="s">
        <v>325</v>
      </c>
      <c r="E838" s="29" t="s">
        <v>1846</v>
      </c>
      <c r="F838" s="29" t="s">
        <v>1847</v>
      </c>
      <c r="G838" s="29" t="s">
        <v>4065</v>
      </c>
      <c r="H838" s="522" t="s">
        <v>10874</v>
      </c>
      <c r="I838" s="522">
        <v>53</v>
      </c>
      <c r="J838" s="522" t="s">
        <v>10874</v>
      </c>
      <c r="K838" s="522">
        <v>329</v>
      </c>
      <c r="L838" s="522" t="s">
        <v>10874</v>
      </c>
      <c r="M838" s="522" t="s">
        <v>10874</v>
      </c>
      <c r="N838" s="522" t="s">
        <v>10874</v>
      </c>
      <c r="O838" s="523">
        <v>405</v>
      </c>
    </row>
    <row r="839" spans="2:15">
      <c r="B839" s="29" t="s">
        <v>12878</v>
      </c>
      <c r="C839" s="29" t="s">
        <v>324</v>
      </c>
      <c r="D839" s="29" t="s">
        <v>325</v>
      </c>
      <c r="E839" s="29" t="s">
        <v>1846</v>
      </c>
      <c r="F839" s="29" t="s">
        <v>1847</v>
      </c>
      <c r="G839" s="29" t="s">
        <v>4066</v>
      </c>
      <c r="H839" s="522" t="s">
        <v>10874</v>
      </c>
      <c r="I839" s="522">
        <v>40</v>
      </c>
      <c r="J839" s="522">
        <v>11</v>
      </c>
      <c r="K839" s="522">
        <v>374</v>
      </c>
      <c r="L839" s="522" t="s">
        <v>10874</v>
      </c>
      <c r="M839" s="522" t="s">
        <v>10874</v>
      </c>
      <c r="N839" s="522">
        <v>0</v>
      </c>
      <c r="O839" s="523">
        <v>444</v>
      </c>
    </row>
    <row r="840" spans="2:15">
      <c r="B840" t="str">
        <f>C840&amp;F840</f>
        <v>1052013521654 Total</v>
      </c>
      <c r="C840" s="29" t="s">
        <v>324</v>
      </c>
      <c r="D840" s="29" t="s">
        <v>325</v>
      </c>
      <c r="E840" s="29" t="s">
        <v>1846</v>
      </c>
      <c r="F840" s="29" t="s">
        <v>11143</v>
      </c>
      <c r="G840" s="526" t="s">
        <v>3453</v>
      </c>
      <c r="H840" s="527">
        <v>11</v>
      </c>
      <c r="I840" s="527">
        <v>93</v>
      </c>
      <c r="J840" s="527" t="s">
        <v>10874</v>
      </c>
      <c r="K840" s="527">
        <v>703</v>
      </c>
      <c r="L840" s="527">
        <v>13</v>
      </c>
      <c r="M840" s="527" t="s">
        <v>10874</v>
      </c>
      <c r="N840" s="527" t="s">
        <v>10874</v>
      </c>
      <c r="O840" s="528">
        <v>849</v>
      </c>
    </row>
    <row r="841" spans="2:15">
      <c r="B841" s="29" t="s">
        <v>12881</v>
      </c>
      <c r="C841" s="29" t="s">
        <v>326</v>
      </c>
      <c r="D841" s="29" t="s">
        <v>327</v>
      </c>
      <c r="E841" s="29" t="s">
        <v>327</v>
      </c>
      <c r="F841" s="29" t="s">
        <v>3988</v>
      </c>
      <c r="G841" s="29" t="s">
        <v>4065</v>
      </c>
      <c r="H841" s="522" t="s">
        <v>10874</v>
      </c>
      <c r="I841" s="522" t="s">
        <v>10874</v>
      </c>
      <c r="J841" s="522" t="s">
        <v>10874</v>
      </c>
      <c r="K841" s="522">
        <v>177</v>
      </c>
      <c r="L841" s="522" t="s">
        <v>10874</v>
      </c>
      <c r="M841" s="522">
        <v>0</v>
      </c>
      <c r="N841" s="522">
        <v>0</v>
      </c>
      <c r="O841" s="523">
        <v>188</v>
      </c>
    </row>
    <row r="842" spans="2:15">
      <c r="B842" s="29" t="s">
        <v>12882</v>
      </c>
      <c r="C842" s="29" t="s">
        <v>326</v>
      </c>
      <c r="D842" s="29" t="s">
        <v>327</v>
      </c>
      <c r="E842" s="29" t="s">
        <v>327</v>
      </c>
      <c r="F842" s="29" t="s">
        <v>3988</v>
      </c>
      <c r="G842" s="29" t="s">
        <v>4066</v>
      </c>
      <c r="H842" s="522" t="s">
        <v>10874</v>
      </c>
      <c r="I842" s="522" t="s">
        <v>10874</v>
      </c>
      <c r="J842" s="522" t="s">
        <v>10874</v>
      </c>
      <c r="K842" s="522">
        <v>330</v>
      </c>
      <c r="L842" s="522" t="s">
        <v>10874</v>
      </c>
      <c r="M842" s="522" t="s">
        <v>10874</v>
      </c>
      <c r="N842" s="522">
        <v>0</v>
      </c>
      <c r="O842" s="523">
        <v>342</v>
      </c>
    </row>
    <row r="843" spans="2:15">
      <c r="B843" t="str">
        <f>C843&amp;F843</f>
        <v>1052014075179 Total</v>
      </c>
      <c r="C843" s="29" t="s">
        <v>326</v>
      </c>
      <c r="D843" s="29" t="s">
        <v>327</v>
      </c>
      <c r="E843" s="29" t="s">
        <v>327</v>
      </c>
      <c r="F843" s="29" t="s">
        <v>11145</v>
      </c>
      <c r="G843" s="526" t="s">
        <v>3453</v>
      </c>
      <c r="H843" s="527" t="s">
        <v>10874</v>
      </c>
      <c r="I843" s="527">
        <v>11</v>
      </c>
      <c r="J843" s="527" t="s">
        <v>10874</v>
      </c>
      <c r="K843" s="527">
        <v>507</v>
      </c>
      <c r="L843" s="527" t="s">
        <v>10874</v>
      </c>
      <c r="M843" s="527" t="s">
        <v>10874</v>
      </c>
      <c r="N843" s="527">
        <v>0</v>
      </c>
      <c r="O843" s="528">
        <v>530</v>
      </c>
    </row>
    <row r="844" spans="2:15">
      <c r="B844" s="29" t="s">
        <v>12883</v>
      </c>
      <c r="C844" s="29" t="s">
        <v>5489</v>
      </c>
      <c r="D844" s="29" t="s">
        <v>5490</v>
      </c>
      <c r="E844" s="29" t="s">
        <v>5490</v>
      </c>
      <c r="F844" s="29" t="s">
        <v>5537</v>
      </c>
      <c r="G844" s="29" t="s">
        <v>4065</v>
      </c>
      <c r="H844" s="522">
        <v>0</v>
      </c>
      <c r="I844" s="522">
        <v>0</v>
      </c>
      <c r="J844" s="522">
        <v>0</v>
      </c>
      <c r="K844" s="522">
        <v>0</v>
      </c>
      <c r="L844" s="522">
        <v>0</v>
      </c>
      <c r="M844" s="522">
        <v>0</v>
      </c>
      <c r="N844" s="522">
        <v>0</v>
      </c>
      <c r="O844" s="523">
        <v>0</v>
      </c>
    </row>
    <row r="845" spans="2:15">
      <c r="B845" s="29" t="s">
        <v>12884</v>
      </c>
      <c r="C845" s="29" t="s">
        <v>5489</v>
      </c>
      <c r="D845" s="29" t="s">
        <v>5490</v>
      </c>
      <c r="E845" s="29" t="s">
        <v>5490</v>
      </c>
      <c r="F845" s="29" t="s">
        <v>5537</v>
      </c>
      <c r="G845" s="29" t="s">
        <v>4066</v>
      </c>
      <c r="H845" s="522" t="s">
        <v>10874</v>
      </c>
      <c r="I845" s="522">
        <v>11</v>
      </c>
      <c r="J845" s="522" t="s">
        <v>10874</v>
      </c>
      <c r="K845" s="522" t="s">
        <v>10874</v>
      </c>
      <c r="L845" s="522" t="s">
        <v>10874</v>
      </c>
      <c r="M845" s="522">
        <v>0</v>
      </c>
      <c r="N845" s="522">
        <v>0</v>
      </c>
      <c r="O845" s="523">
        <v>21</v>
      </c>
    </row>
    <row r="846" spans="2:15">
      <c r="B846" t="str">
        <f>C846&amp;F846</f>
        <v>1081199987526 Total</v>
      </c>
      <c r="C846" s="29" t="s">
        <v>5489</v>
      </c>
      <c r="D846" s="29" t="s">
        <v>5490</v>
      </c>
      <c r="E846" s="29" t="s">
        <v>5490</v>
      </c>
      <c r="F846" s="29" t="s">
        <v>11146</v>
      </c>
      <c r="G846" s="526" t="s">
        <v>3453</v>
      </c>
      <c r="H846" s="527" t="s">
        <v>10874</v>
      </c>
      <c r="I846" s="527">
        <v>11</v>
      </c>
      <c r="J846" s="527" t="s">
        <v>10874</v>
      </c>
      <c r="K846" s="527" t="s">
        <v>10874</v>
      </c>
      <c r="L846" s="527" t="s">
        <v>10874</v>
      </c>
      <c r="M846" s="527">
        <v>0</v>
      </c>
      <c r="N846" s="527">
        <v>0</v>
      </c>
      <c r="O846" s="528">
        <v>21</v>
      </c>
    </row>
    <row r="847" spans="2:15">
      <c r="B847" s="29" t="s">
        <v>12885</v>
      </c>
      <c r="C847" s="29" t="s">
        <v>328</v>
      </c>
      <c r="D847" s="29" t="s">
        <v>329</v>
      </c>
      <c r="E847" s="29" t="s">
        <v>1850</v>
      </c>
      <c r="F847" s="29" t="s">
        <v>1851</v>
      </c>
      <c r="G847" s="29" t="s">
        <v>4065</v>
      </c>
      <c r="H847" s="522" t="s">
        <v>10874</v>
      </c>
      <c r="I847" s="522" t="s">
        <v>10874</v>
      </c>
      <c r="J847" s="522" t="s">
        <v>10874</v>
      </c>
      <c r="K847" s="522">
        <v>394</v>
      </c>
      <c r="L847" s="522" t="s">
        <v>10874</v>
      </c>
      <c r="M847" s="522">
        <v>17</v>
      </c>
      <c r="N847" s="522">
        <v>0</v>
      </c>
      <c r="O847" s="523">
        <v>428</v>
      </c>
    </row>
    <row r="848" spans="2:15">
      <c r="B848" s="29" t="s">
        <v>12886</v>
      </c>
      <c r="C848" s="29" t="s">
        <v>328</v>
      </c>
      <c r="D848" s="29" t="s">
        <v>329</v>
      </c>
      <c r="E848" s="29" t="s">
        <v>1850</v>
      </c>
      <c r="F848" s="29" t="s">
        <v>1851</v>
      </c>
      <c r="G848" s="29" t="s">
        <v>4066</v>
      </c>
      <c r="H848" s="522">
        <v>0</v>
      </c>
      <c r="I848" s="522" t="s">
        <v>10874</v>
      </c>
      <c r="J848" s="522" t="s">
        <v>10874</v>
      </c>
      <c r="K848" s="522">
        <v>455</v>
      </c>
      <c r="L848" s="522">
        <v>0</v>
      </c>
      <c r="M848" s="522" t="s">
        <v>10874</v>
      </c>
      <c r="N848" s="522">
        <v>0</v>
      </c>
      <c r="O848" s="523">
        <v>487</v>
      </c>
    </row>
    <row r="849" spans="2:15">
      <c r="B849" t="str">
        <f>C849&amp;F849</f>
        <v>1184014032860 Total</v>
      </c>
      <c r="C849" s="29" t="s">
        <v>328</v>
      </c>
      <c r="D849" s="29" t="s">
        <v>329</v>
      </c>
      <c r="E849" s="29" t="s">
        <v>1850</v>
      </c>
      <c r="F849" s="29" t="s">
        <v>11147</v>
      </c>
      <c r="G849" s="526" t="s">
        <v>3453</v>
      </c>
      <c r="H849" s="527" t="s">
        <v>10874</v>
      </c>
      <c r="I849" s="527" t="s">
        <v>10874</v>
      </c>
      <c r="J849" s="527">
        <v>23</v>
      </c>
      <c r="K849" s="527">
        <v>849</v>
      </c>
      <c r="L849" s="527" t="s">
        <v>10874</v>
      </c>
      <c r="M849" s="527" t="s">
        <v>10874</v>
      </c>
      <c r="N849" s="527">
        <v>0</v>
      </c>
      <c r="O849" s="528">
        <v>915</v>
      </c>
    </row>
    <row r="850" spans="2:15">
      <c r="B850" s="29" t="s">
        <v>12887</v>
      </c>
      <c r="C850" s="29" t="s">
        <v>328</v>
      </c>
      <c r="D850" s="29" t="s">
        <v>329</v>
      </c>
      <c r="E850" s="29" t="s">
        <v>1852</v>
      </c>
      <c r="F850" s="29" t="s">
        <v>1853</v>
      </c>
      <c r="G850" s="29" t="s">
        <v>4065</v>
      </c>
      <c r="H850" s="522">
        <v>0</v>
      </c>
      <c r="I850" s="522" t="s">
        <v>10874</v>
      </c>
      <c r="J850" s="522" t="s">
        <v>10874</v>
      </c>
      <c r="K850" s="522">
        <v>184</v>
      </c>
      <c r="L850" s="522">
        <v>0</v>
      </c>
      <c r="M850" s="522" t="s">
        <v>10874</v>
      </c>
      <c r="N850" s="522">
        <v>0</v>
      </c>
      <c r="O850" s="523">
        <v>205</v>
      </c>
    </row>
    <row r="851" spans="2:15">
      <c r="B851" s="29" t="s">
        <v>12888</v>
      </c>
      <c r="C851" s="29" t="s">
        <v>328</v>
      </c>
      <c r="D851" s="29" t="s">
        <v>329</v>
      </c>
      <c r="E851" s="29" t="s">
        <v>1852</v>
      </c>
      <c r="F851" s="29" t="s">
        <v>1853</v>
      </c>
      <c r="G851" s="29" t="s">
        <v>4066</v>
      </c>
      <c r="H851" s="522">
        <v>0</v>
      </c>
      <c r="I851" s="522" t="s">
        <v>10874</v>
      </c>
      <c r="J851" s="522" t="s">
        <v>10874</v>
      </c>
      <c r="K851" s="522">
        <v>227</v>
      </c>
      <c r="L851" s="522" t="s">
        <v>10874</v>
      </c>
      <c r="M851" s="522" t="s">
        <v>10874</v>
      </c>
      <c r="N851" s="522">
        <v>0</v>
      </c>
      <c r="O851" s="523">
        <v>240</v>
      </c>
    </row>
    <row r="852" spans="2:15">
      <c r="B852" t="str">
        <f>C852&amp;F852</f>
        <v>1184014037655 Total</v>
      </c>
      <c r="C852" s="29" t="s">
        <v>328</v>
      </c>
      <c r="D852" s="29" t="s">
        <v>329</v>
      </c>
      <c r="E852" s="29" t="s">
        <v>1852</v>
      </c>
      <c r="F852" s="29" t="s">
        <v>11148</v>
      </c>
      <c r="G852" s="526" t="s">
        <v>3453</v>
      </c>
      <c r="H852" s="527">
        <v>0</v>
      </c>
      <c r="I852" s="527" t="s">
        <v>10874</v>
      </c>
      <c r="J852" s="527">
        <v>14</v>
      </c>
      <c r="K852" s="527">
        <v>411</v>
      </c>
      <c r="L852" s="527" t="s">
        <v>10874</v>
      </c>
      <c r="M852" s="527">
        <v>14</v>
      </c>
      <c r="N852" s="527">
        <v>0</v>
      </c>
      <c r="O852" s="528">
        <v>445</v>
      </c>
    </row>
    <row r="853" spans="2:15">
      <c r="B853" s="29" t="s">
        <v>12889</v>
      </c>
      <c r="C853" s="29" t="s">
        <v>330</v>
      </c>
      <c r="D853" s="29" t="s">
        <v>331</v>
      </c>
      <c r="E853" s="29" t="s">
        <v>331</v>
      </c>
      <c r="F853" s="29" t="s">
        <v>1854</v>
      </c>
      <c r="G853" s="29" t="s">
        <v>4065</v>
      </c>
      <c r="H853" s="522">
        <v>0</v>
      </c>
      <c r="I853" s="522">
        <v>20</v>
      </c>
      <c r="J853" s="522" t="s">
        <v>10874</v>
      </c>
      <c r="K853" s="522" t="s">
        <v>10874</v>
      </c>
      <c r="L853" s="522" t="s">
        <v>10874</v>
      </c>
      <c r="M853" s="522">
        <v>0</v>
      </c>
      <c r="N853" s="522">
        <v>0</v>
      </c>
      <c r="O853" s="523">
        <v>34</v>
      </c>
    </row>
    <row r="854" spans="2:15">
      <c r="B854" s="29" t="s">
        <v>12890</v>
      </c>
      <c r="C854" s="29" t="s">
        <v>330</v>
      </c>
      <c r="D854" s="29" t="s">
        <v>331</v>
      </c>
      <c r="E854" s="29" t="s">
        <v>331</v>
      </c>
      <c r="F854" s="29" t="s">
        <v>1854</v>
      </c>
      <c r="G854" s="29" t="s">
        <v>4066</v>
      </c>
      <c r="H854" s="522">
        <v>0</v>
      </c>
      <c r="I854" s="522" t="s">
        <v>10874</v>
      </c>
      <c r="J854" s="522">
        <v>17</v>
      </c>
      <c r="K854" s="522">
        <v>0</v>
      </c>
      <c r="L854" s="522" t="s">
        <v>10874</v>
      </c>
      <c r="M854" s="522">
        <v>0</v>
      </c>
      <c r="N854" s="522">
        <v>0</v>
      </c>
      <c r="O854" s="523">
        <v>30</v>
      </c>
    </row>
    <row r="855" spans="2:15">
      <c r="B855" t="str">
        <f>C855&amp;F855</f>
        <v>1126733007624 Total</v>
      </c>
      <c r="C855" s="29" t="s">
        <v>330</v>
      </c>
      <c r="D855" s="29" t="s">
        <v>331</v>
      </c>
      <c r="E855" s="29" t="s">
        <v>331</v>
      </c>
      <c r="F855" s="29" t="s">
        <v>11149</v>
      </c>
      <c r="G855" s="526" t="s">
        <v>3453</v>
      </c>
      <c r="H855" s="527">
        <v>0</v>
      </c>
      <c r="I855" s="527" t="s">
        <v>10874</v>
      </c>
      <c r="J855" s="527" t="s">
        <v>10874</v>
      </c>
      <c r="K855" s="527" t="s">
        <v>10874</v>
      </c>
      <c r="L855" s="527" t="s">
        <v>10874</v>
      </c>
      <c r="M855" s="527">
        <v>0</v>
      </c>
      <c r="N855" s="527">
        <v>0</v>
      </c>
      <c r="O855" s="528">
        <v>64</v>
      </c>
    </row>
    <row r="856" spans="2:15">
      <c r="B856" s="29" t="s">
        <v>12891</v>
      </c>
      <c r="C856" s="29" t="s">
        <v>332</v>
      </c>
      <c r="D856" s="29" t="s">
        <v>333</v>
      </c>
      <c r="E856" s="29" t="s">
        <v>333</v>
      </c>
      <c r="F856" s="29" t="s">
        <v>3989</v>
      </c>
      <c r="G856" s="29" t="s">
        <v>4065</v>
      </c>
      <c r="H856" s="522">
        <v>0</v>
      </c>
      <c r="I856" s="522" t="s">
        <v>10874</v>
      </c>
      <c r="J856" s="522" t="s">
        <v>10874</v>
      </c>
      <c r="K856" s="522">
        <v>202</v>
      </c>
      <c r="L856" s="522">
        <v>0</v>
      </c>
      <c r="M856" s="522">
        <v>0</v>
      </c>
      <c r="N856" s="522" t="s">
        <v>10874</v>
      </c>
      <c r="O856" s="523">
        <v>214</v>
      </c>
    </row>
    <row r="857" spans="2:15">
      <c r="B857" s="29" t="s">
        <v>12892</v>
      </c>
      <c r="C857" s="29" t="s">
        <v>332</v>
      </c>
      <c r="D857" s="29" t="s">
        <v>333</v>
      </c>
      <c r="E857" s="29" t="s">
        <v>333</v>
      </c>
      <c r="F857" s="29" t="s">
        <v>3989</v>
      </c>
      <c r="G857" s="29" t="s">
        <v>4066</v>
      </c>
      <c r="H857" s="522">
        <v>0</v>
      </c>
      <c r="I857" s="522" t="s">
        <v>10874</v>
      </c>
      <c r="J857" s="522" t="s">
        <v>10874</v>
      </c>
      <c r="K857" s="522">
        <v>341</v>
      </c>
      <c r="L857" s="522">
        <v>0</v>
      </c>
      <c r="M857" s="522">
        <v>0</v>
      </c>
      <c r="N857" s="522">
        <v>0</v>
      </c>
      <c r="O857" s="523">
        <v>359</v>
      </c>
    </row>
    <row r="858" spans="2:15">
      <c r="B858" t="str">
        <f>C858&amp;F858</f>
        <v>1193542077290 Total</v>
      </c>
      <c r="C858" s="29" t="s">
        <v>332</v>
      </c>
      <c r="D858" s="29" t="s">
        <v>333</v>
      </c>
      <c r="E858" s="29" t="s">
        <v>333</v>
      </c>
      <c r="F858" s="29" t="s">
        <v>11150</v>
      </c>
      <c r="G858" s="526" t="s">
        <v>3453</v>
      </c>
      <c r="H858" s="527">
        <v>0</v>
      </c>
      <c r="I858" s="527" t="s">
        <v>10874</v>
      </c>
      <c r="J858" s="527">
        <v>22</v>
      </c>
      <c r="K858" s="527">
        <v>543</v>
      </c>
      <c r="L858" s="527">
        <v>0</v>
      </c>
      <c r="M858" s="527">
        <v>0</v>
      </c>
      <c r="N858" s="527" t="s">
        <v>10874</v>
      </c>
      <c r="O858" s="528">
        <v>573</v>
      </c>
    </row>
    <row r="859" spans="2:15">
      <c r="B859" s="29" t="s">
        <v>12893</v>
      </c>
      <c r="C859" s="29" t="s">
        <v>336</v>
      </c>
      <c r="D859" s="29" t="s">
        <v>5496</v>
      </c>
      <c r="E859" s="29" t="s">
        <v>5496</v>
      </c>
      <c r="F859" s="29" t="s">
        <v>3990</v>
      </c>
      <c r="G859" s="29" t="s">
        <v>4065</v>
      </c>
      <c r="H859" s="522" t="s">
        <v>10874</v>
      </c>
      <c r="I859" s="522">
        <v>19</v>
      </c>
      <c r="J859" s="522">
        <v>22</v>
      </c>
      <c r="K859" s="522">
        <v>317</v>
      </c>
      <c r="L859" s="522" t="s">
        <v>10874</v>
      </c>
      <c r="M859" s="522" t="s">
        <v>10874</v>
      </c>
      <c r="N859" s="522">
        <v>0</v>
      </c>
      <c r="O859" s="523">
        <v>366</v>
      </c>
    </row>
    <row r="860" spans="2:15">
      <c r="B860" s="29" t="s">
        <v>12894</v>
      </c>
      <c r="C860" s="29" t="s">
        <v>336</v>
      </c>
      <c r="D860" s="29" t="s">
        <v>5496</v>
      </c>
      <c r="E860" s="29" t="s">
        <v>5496</v>
      </c>
      <c r="F860" s="29" t="s">
        <v>3990</v>
      </c>
      <c r="G860" s="29" t="s">
        <v>4066</v>
      </c>
      <c r="H860" s="522" t="s">
        <v>10874</v>
      </c>
      <c r="I860" s="522" t="s">
        <v>10874</v>
      </c>
      <c r="J860" s="522">
        <v>20</v>
      </c>
      <c r="K860" s="522">
        <v>592</v>
      </c>
      <c r="L860" s="522" t="s">
        <v>10874</v>
      </c>
      <c r="M860" s="522" t="s">
        <v>10874</v>
      </c>
      <c r="N860" s="522" t="s">
        <v>10874</v>
      </c>
      <c r="O860" s="523">
        <v>638</v>
      </c>
    </row>
    <row r="861" spans="2:15">
      <c r="B861" t="str">
        <f>C861&amp;F861</f>
        <v>1152116575277 Total</v>
      </c>
      <c r="C861" s="29" t="s">
        <v>336</v>
      </c>
      <c r="D861" s="29" t="s">
        <v>5496</v>
      </c>
      <c r="E861" s="29" t="s">
        <v>5496</v>
      </c>
      <c r="F861" s="29" t="s">
        <v>11151</v>
      </c>
      <c r="G861" s="526" t="s">
        <v>3453</v>
      </c>
      <c r="H861" s="527" t="s">
        <v>10874</v>
      </c>
      <c r="I861" s="527" t="s">
        <v>10874</v>
      </c>
      <c r="J861" s="527">
        <v>42</v>
      </c>
      <c r="K861" s="527">
        <v>909</v>
      </c>
      <c r="L861" s="527" t="s">
        <v>10874</v>
      </c>
      <c r="M861" s="527">
        <v>13</v>
      </c>
      <c r="N861" s="527" t="s">
        <v>10874</v>
      </c>
      <c r="O861" s="528">
        <v>1004</v>
      </c>
    </row>
    <row r="862" spans="2:15">
      <c r="B862" s="29" t="s">
        <v>12895</v>
      </c>
      <c r="C862" s="29" t="s">
        <v>334</v>
      </c>
      <c r="D862" s="29" t="s">
        <v>335</v>
      </c>
      <c r="E862" s="29" t="s">
        <v>1855</v>
      </c>
      <c r="F862" s="29" t="s">
        <v>1856</v>
      </c>
      <c r="G862" s="29" t="s">
        <v>4065</v>
      </c>
      <c r="H862" s="522" t="s">
        <v>10874</v>
      </c>
      <c r="I862" s="522" t="s">
        <v>10874</v>
      </c>
      <c r="J862" s="522">
        <v>38</v>
      </c>
      <c r="K862" s="522">
        <v>1014</v>
      </c>
      <c r="L862" s="522">
        <v>28</v>
      </c>
      <c r="M862" s="522">
        <v>142</v>
      </c>
      <c r="N862" s="522">
        <v>0</v>
      </c>
      <c r="O862" s="523">
        <v>1253</v>
      </c>
    </row>
    <row r="863" spans="2:15">
      <c r="B863" s="29" t="s">
        <v>12896</v>
      </c>
      <c r="C863" s="29" t="s">
        <v>334</v>
      </c>
      <c r="D863" s="29" t="s">
        <v>335</v>
      </c>
      <c r="E863" s="29" t="s">
        <v>1855</v>
      </c>
      <c r="F863" s="29" t="s">
        <v>1856</v>
      </c>
      <c r="G863" s="29" t="s">
        <v>4066</v>
      </c>
      <c r="H863" s="522">
        <v>0</v>
      </c>
      <c r="I863" s="522" t="s">
        <v>10874</v>
      </c>
      <c r="J863" s="522">
        <v>50</v>
      </c>
      <c r="K863" s="522">
        <v>1080</v>
      </c>
      <c r="L863" s="522">
        <v>33</v>
      </c>
      <c r="M863" s="522">
        <v>129</v>
      </c>
      <c r="N863" s="522" t="s">
        <v>10874</v>
      </c>
      <c r="O863" s="523">
        <v>1317</v>
      </c>
    </row>
    <row r="864" spans="2:15">
      <c r="B864" t="str">
        <f>C864&amp;F864</f>
        <v>1152116031701 Total</v>
      </c>
      <c r="C864" s="29" t="s">
        <v>334</v>
      </c>
      <c r="D864" s="29" t="s">
        <v>335</v>
      </c>
      <c r="E864" s="29" t="s">
        <v>1855</v>
      </c>
      <c r="F864" s="29" t="s">
        <v>11152</v>
      </c>
      <c r="G864" s="526" t="s">
        <v>3453</v>
      </c>
      <c r="H864" s="527" t="s">
        <v>10874</v>
      </c>
      <c r="I864" s="527">
        <v>51</v>
      </c>
      <c r="J864" s="527">
        <v>88</v>
      </c>
      <c r="K864" s="527">
        <v>2094</v>
      </c>
      <c r="L864" s="527">
        <v>61</v>
      </c>
      <c r="M864" s="527">
        <v>271</v>
      </c>
      <c r="N864" s="527" t="s">
        <v>10874</v>
      </c>
      <c r="O864" s="528">
        <v>2570</v>
      </c>
    </row>
    <row r="865" spans="2:15">
      <c r="B865" s="29" t="s">
        <v>12899</v>
      </c>
      <c r="C865" s="29" t="s">
        <v>334</v>
      </c>
      <c r="D865" s="29" t="s">
        <v>335</v>
      </c>
      <c r="E865" s="29" t="s">
        <v>1859</v>
      </c>
      <c r="F865" s="29" t="s">
        <v>1860</v>
      </c>
      <c r="G865" s="29" t="s">
        <v>4065</v>
      </c>
      <c r="H865" s="522">
        <v>0</v>
      </c>
      <c r="I865" s="522" t="s">
        <v>10874</v>
      </c>
      <c r="J865" s="522" t="s">
        <v>10874</v>
      </c>
      <c r="K865" s="522">
        <v>261</v>
      </c>
      <c r="L865" s="522">
        <v>11</v>
      </c>
      <c r="M865" s="522">
        <v>50</v>
      </c>
      <c r="N865" s="522">
        <v>0</v>
      </c>
      <c r="O865" s="523">
        <v>336</v>
      </c>
    </row>
    <row r="866" spans="2:15">
      <c r="B866" s="29" t="s">
        <v>12900</v>
      </c>
      <c r="C866" s="29" t="s">
        <v>334</v>
      </c>
      <c r="D866" s="29" t="s">
        <v>335</v>
      </c>
      <c r="E866" s="29" t="s">
        <v>1859</v>
      </c>
      <c r="F866" s="29" t="s">
        <v>1860</v>
      </c>
      <c r="G866" s="29" t="s">
        <v>4066</v>
      </c>
      <c r="H866" s="522" t="s">
        <v>10874</v>
      </c>
      <c r="I866" s="522" t="s">
        <v>10874</v>
      </c>
      <c r="J866" s="522">
        <v>15</v>
      </c>
      <c r="K866" s="522">
        <v>263</v>
      </c>
      <c r="L866" s="522">
        <v>13</v>
      </c>
      <c r="M866" s="522">
        <v>52</v>
      </c>
      <c r="N866" s="522">
        <v>0</v>
      </c>
      <c r="O866" s="523">
        <v>347</v>
      </c>
    </row>
    <row r="867" spans="2:15">
      <c r="B867" t="str">
        <f>C867&amp;F867</f>
        <v>1152116034849 Total</v>
      </c>
      <c r="C867" s="29" t="s">
        <v>334</v>
      </c>
      <c r="D867" s="29" t="s">
        <v>335</v>
      </c>
      <c r="E867" s="29" t="s">
        <v>1859</v>
      </c>
      <c r="F867" s="29" t="s">
        <v>11154</v>
      </c>
      <c r="G867" s="526" t="s">
        <v>3453</v>
      </c>
      <c r="H867" s="527" t="s">
        <v>10874</v>
      </c>
      <c r="I867" s="527" t="s">
        <v>10874</v>
      </c>
      <c r="J867" s="527" t="s">
        <v>10874</v>
      </c>
      <c r="K867" s="527">
        <v>524</v>
      </c>
      <c r="L867" s="527">
        <v>24</v>
      </c>
      <c r="M867" s="527">
        <v>102</v>
      </c>
      <c r="N867" s="527">
        <v>0</v>
      </c>
      <c r="O867" s="528">
        <v>683</v>
      </c>
    </row>
    <row r="868" spans="2:15">
      <c r="B868" s="29" t="s">
        <v>12897</v>
      </c>
      <c r="C868" s="29" t="s">
        <v>334</v>
      </c>
      <c r="D868" s="29" t="s">
        <v>335</v>
      </c>
      <c r="E868" s="29" t="s">
        <v>1857</v>
      </c>
      <c r="F868" s="29" t="s">
        <v>1858</v>
      </c>
      <c r="G868" s="29" t="s">
        <v>4065</v>
      </c>
      <c r="H868" s="522">
        <v>0</v>
      </c>
      <c r="I868" s="522" t="s">
        <v>10874</v>
      </c>
      <c r="J868" s="522">
        <v>18</v>
      </c>
      <c r="K868" s="522">
        <v>261</v>
      </c>
      <c r="L868" s="522" t="s">
        <v>10874</v>
      </c>
      <c r="M868" s="522">
        <v>19</v>
      </c>
      <c r="N868" s="522">
        <v>0</v>
      </c>
      <c r="O868" s="523">
        <v>318</v>
      </c>
    </row>
    <row r="869" spans="2:15">
      <c r="B869" s="29" t="s">
        <v>12898</v>
      </c>
      <c r="C869" s="29" t="s">
        <v>334</v>
      </c>
      <c r="D869" s="29" t="s">
        <v>335</v>
      </c>
      <c r="E869" s="29" t="s">
        <v>1857</v>
      </c>
      <c r="F869" s="29" t="s">
        <v>1858</v>
      </c>
      <c r="G869" s="29" t="s">
        <v>4066</v>
      </c>
      <c r="H869" s="522">
        <v>0</v>
      </c>
      <c r="I869" s="522" t="s">
        <v>10874</v>
      </c>
      <c r="J869" s="522" t="s">
        <v>10874</v>
      </c>
      <c r="K869" s="522">
        <v>254</v>
      </c>
      <c r="L869" s="522" t="s">
        <v>10874</v>
      </c>
      <c r="M869" s="522">
        <v>22</v>
      </c>
      <c r="N869" s="522">
        <v>0</v>
      </c>
      <c r="O869" s="523">
        <v>301</v>
      </c>
    </row>
    <row r="870" spans="2:15">
      <c r="B870" t="str">
        <f>C870&amp;F870</f>
        <v>1152116036714 Total</v>
      </c>
      <c r="C870" s="29" t="s">
        <v>334</v>
      </c>
      <c r="D870" s="29" t="s">
        <v>335</v>
      </c>
      <c r="E870" s="29" t="s">
        <v>1857</v>
      </c>
      <c r="F870" s="29" t="s">
        <v>11153</v>
      </c>
      <c r="G870" s="526" t="s">
        <v>3453</v>
      </c>
      <c r="H870" s="527" t="s">
        <v>10874</v>
      </c>
      <c r="I870" s="527">
        <v>13</v>
      </c>
      <c r="J870" s="527" t="s">
        <v>10874</v>
      </c>
      <c r="K870" s="527">
        <v>515</v>
      </c>
      <c r="L870" s="527">
        <v>23</v>
      </c>
      <c r="M870" s="527">
        <v>41</v>
      </c>
      <c r="N870" s="527" t="s">
        <v>10874</v>
      </c>
      <c r="O870" s="528">
        <v>619</v>
      </c>
    </row>
    <row r="871" spans="2:15">
      <c r="B871" s="29" t="s">
        <v>12903</v>
      </c>
      <c r="C871" s="29" t="s">
        <v>337</v>
      </c>
      <c r="D871" s="29" t="s">
        <v>338</v>
      </c>
      <c r="E871" s="29" t="s">
        <v>1861</v>
      </c>
      <c r="F871" s="29" t="s">
        <v>1862</v>
      </c>
      <c r="G871" s="29" t="s">
        <v>4065</v>
      </c>
      <c r="H871" s="522">
        <v>0</v>
      </c>
      <c r="I871" s="522" t="s">
        <v>10874</v>
      </c>
      <c r="J871" s="522">
        <v>0</v>
      </c>
      <c r="K871" s="522" t="s">
        <v>10874</v>
      </c>
      <c r="L871" s="522">
        <v>0</v>
      </c>
      <c r="M871" s="522">
        <v>0</v>
      </c>
      <c r="N871" s="522">
        <v>0</v>
      </c>
      <c r="O871" s="523">
        <v>229</v>
      </c>
    </row>
    <row r="872" spans="2:15">
      <c r="B872" s="29" t="s">
        <v>12904</v>
      </c>
      <c r="C872" s="29" t="s">
        <v>337</v>
      </c>
      <c r="D872" s="29" t="s">
        <v>338</v>
      </c>
      <c r="E872" s="29" t="s">
        <v>1861</v>
      </c>
      <c r="F872" s="29" t="s">
        <v>1862</v>
      </c>
      <c r="G872" s="29" t="s">
        <v>4066</v>
      </c>
      <c r="H872" s="522" t="s">
        <v>10874</v>
      </c>
      <c r="I872" s="522" t="s">
        <v>10874</v>
      </c>
      <c r="J872" s="522" t="s">
        <v>10874</v>
      </c>
      <c r="K872" s="522">
        <v>273</v>
      </c>
      <c r="L872" s="522">
        <v>0</v>
      </c>
      <c r="M872" s="522" t="s">
        <v>10874</v>
      </c>
      <c r="N872" s="522">
        <v>0</v>
      </c>
      <c r="O872" s="523">
        <v>279</v>
      </c>
    </row>
    <row r="873" spans="2:15">
      <c r="B873" t="str">
        <f>C873&amp;F873</f>
        <v>1101718031529 Total</v>
      </c>
      <c r="C873" s="29" t="s">
        <v>337</v>
      </c>
      <c r="D873" s="29" t="s">
        <v>338</v>
      </c>
      <c r="E873" s="29" t="s">
        <v>1861</v>
      </c>
      <c r="F873" s="29" t="s">
        <v>11156</v>
      </c>
      <c r="G873" s="526" t="s">
        <v>3453</v>
      </c>
      <c r="H873" s="527" t="s">
        <v>10874</v>
      </c>
      <c r="I873" s="527" t="s">
        <v>10874</v>
      </c>
      <c r="J873" s="527" t="s">
        <v>10874</v>
      </c>
      <c r="K873" s="527" t="s">
        <v>10874</v>
      </c>
      <c r="L873" s="527">
        <v>0</v>
      </c>
      <c r="M873" s="527" t="s">
        <v>10874</v>
      </c>
      <c r="N873" s="527">
        <v>0</v>
      </c>
      <c r="O873" s="528">
        <v>508</v>
      </c>
    </row>
    <row r="874" spans="2:15">
      <c r="B874" s="29" t="s">
        <v>12901</v>
      </c>
      <c r="C874" s="29" t="s">
        <v>337</v>
      </c>
      <c r="D874" s="29" t="s">
        <v>338</v>
      </c>
      <c r="E874" s="29" t="s">
        <v>7253</v>
      </c>
      <c r="F874" s="29" t="s">
        <v>7252</v>
      </c>
      <c r="G874" s="29" t="s">
        <v>4065</v>
      </c>
      <c r="H874" s="522">
        <v>0</v>
      </c>
      <c r="I874" s="522">
        <v>0</v>
      </c>
      <c r="J874" s="522">
        <v>0</v>
      </c>
      <c r="K874" s="522">
        <v>0</v>
      </c>
      <c r="L874" s="522">
        <v>0</v>
      </c>
      <c r="M874" s="522">
        <v>0</v>
      </c>
      <c r="N874" s="522">
        <v>0</v>
      </c>
      <c r="O874" s="523">
        <v>0</v>
      </c>
    </row>
    <row r="875" spans="2:15">
      <c r="B875" s="29" t="s">
        <v>12902</v>
      </c>
      <c r="C875" s="29" t="s">
        <v>337</v>
      </c>
      <c r="D875" s="29" t="s">
        <v>338</v>
      </c>
      <c r="E875" s="29" t="s">
        <v>7253</v>
      </c>
      <c r="F875" s="29" t="s">
        <v>7252</v>
      </c>
      <c r="G875" s="29" t="s">
        <v>4066</v>
      </c>
      <c r="H875" s="522">
        <v>0</v>
      </c>
      <c r="I875" s="522">
        <v>0</v>
      </c>
      <c r="J875" s="522">
        <v>0</v>
      </c>
      <c r="K875" s="522" t="s">
        <v>10874</v>
      </c>
      <c r="L875" s="522">
        <v>0</v>
      </c>
      <c r="M875" s="522">
        <v>0</v>
      </c>
      <c r="N875" s="522">
        <v>0</v>
      </c>
      <c r="O875" s="523" t="s">
        <v>10874</v>
      </c>
    </row>
    <row r="876" spans="2:15">
      <c r="B876" t="str">
        <f>C876&amp;F876</f>
        <v>1101718036238 Total</v>
      </c>
      <c r="C876" s="29" t="s">
        <v>337</v>
      </c>
      <c r="D876" s="29" t="s">
        <v>338</v>
      </c>
      <c r="E876" s="29" t="s">
        <v>7253</v>
      </c>
      <c r="F876" s="29" t="s">
        <v>11155</v>
      </c>
      <c r="G876" s="526" t="s">
        <v>3453</v>
      </c>
      <c r="H876" s="527" t="s">
        <v>10874</v>
      </c>
      <c r="I876" s="527" t="s">
        <v>10874</v>
      </c>
      <c r="J876" s="527" t="s">
        <v>10874</v>
      </c>
      <c r="K876" s="527" t="s">
        <v>10874</v>
      </c>
      <c r="L876" s="527" t="s">
        <v>10874</v>
      </c>
      <c r="M876" s="527" t="s">
        <v>10874</v>
      </c>
      <c r="N876" s="527" t="s">
        <v>10874</v>
      </c>
      <c r="O876" s="528" t="s">
        <v>10874</v>
      </c>
    </row>
    <row r="877" spans="2:15">
      <c r="B877" s="29" t="s">
        <v>12907</v>
      </c>
      <c r="C877" s="29" t="s">
        <v>339</v>
      </c>
      <c r="D877" s="29" t="s">
        <v>340</v>
      </c>
      <c r="E877" s="29" t="s">
        <v>1865</v>
      </c>
      <c r="F877" s="29" t="s">
        <v>1866</v>
      </c>
      <c r="G877" s="29" t="s">
        <v>4065</v>
      </c>
      <c r="H877" s="522">
        <v>0</v>
      </c>
      <c r="I877" s="522" t="s">
        <v>10874</v>
      </c>
      <c r="J877" s="522" t="s">
        <v>10874</v>
      </c>
      <c r="K877" s="522">
        <v>383</v>
      </c>
      <c r="L877" s="522" t="s">
        <v>10874</v>
      </c>
      <c r="M877" s="522" t="s">
        <v>10874</v>
      </c>
      <c r="N877" s="522">
        <v>0</v>
      </c>
      <c r="O877" s="523">
        <v>403</v>
      </c>
    </row>
    <row r="878" spans="2:15">
      <c r="B878" s="29" t="s">
        <v>12908</v>
      </c>
      <c r="C878" s="29" t="s">
        <v>339</v>
      </c>
      <c r="D878" s="29" t="s">
        <v>340</v>
      </c>
      <c r="E878" s="29" t="s">
        <v>1865</v>
      </c>
      <c r="F878" s="29" t="s">
        <v>1866</v>
      </c>
      <c r="G878" s="29" t="s">
        <v>4066</v>
      </c>
      <c r="H878" s="522" t="s">
        <v>10874</v>
      </c>
      <c r="I878" s="522" t="s">
        <v>10874</v>
      </c>
      <c r="J878" s="522" t="s">
        <v>10874</v>
      </c>
      <c r="K878" s="522">
        <v>451</v>
      </c>
      <c r="L878" s="522" t="s">
        <v>10874</v>
      </c>
      <c r="M878" s="522" t="s">
        <v>10874</v>
      </c>
      <c r="N878" s="522">
        <v>0</v>
      </c>
      <c r="O878" s="523">
        <v>471</v>
      </c>
    </row>
    <row r="879" spans="2:15">
      <c r="B879" t="str">
        <f>C879&amp;F879</f>
        <v>1184016032869 Total</v>
      </c>
      <c r="C879" s="29" t="s">
        <v>339</v>
      </c>
      <c r="D879" s="29" t="s">
        <v>340</v>
      </c>
      <c r="E879" s="29" t="s">
        <v>1865</v>
      </c>
      <c r="F879" s="29" t="s">
        <v>11158</v>
      </c>
      <c r="G879" s="526" t="s">
        <v>3453</v>
      </c>
      <c r="H879" s="527" t="s">
        <v>10874</v>
      </c>
      <c r="I879" s="527">
        <v>12</v>
      </c>
      <c r="J879" s="527" t="s">
        <v>10874</v>
      </c>
      <c r="K879" s="527">
        <v>834</v>
      </c>
      <c r="L879" s="527" t="s">
        <v>10874</v>
      </c>
      <c r="M879" s="527">
        <v>14</v>
      </c>
      <c r="N879" s="527">
        <v>0</v>
      </c>
      <c r="O879" s="528">
        <v>874</v>
      </c>
    </row>
    <row r="880" spans="2:15">
      <c r="B880" s="29" t="s">
        <v>12905</v>
      </c>
      <c r="C880" s="29" t="s">
        <v>339</v>
      </c>
      <c r="D880" s="29" t="s">
        <v>340</v>
      </c>
      <c r="E880" s="29" t="s">
        <v>1863</v>
      </c>
      <c r="F880" s="29" t="s">
        <v>1864</v>
      </c>
      <c r="G880" s="29" t="s">
        <v>4065</v>
      </c>
      <c r="H880" s="522">
        <v>0</v>
      </c>
      <c r="I880" s="522" t="s">
        <v>10874</v>
      </c>
      <c r="J880" s="522" t="s">
        <v>10874</v>
      </c>
      <c r="K880" s="522">
        <v>200</v>
      </c>
      <c r="L880" s="522" t="s">
        <v>10874</v>
      </c>
      <c r="M880" s="522" t="s">
        <v>10874</v>
      </c>
      <c r="N880" s="522">
        <v>0</v>
      </c>
      <c r="O880" s="523">
        <v>211</v>
      </c>
    </row>
    <row r="881" spans="2:15">
      <c r="B881" s="29" t="s">
        <v>12906</v>
      </c>
      <c r="C881" s="29" t="s">
        <v>339</v>
      </c>
      <c r="D881" s="29" t="s">
        <v>340</v>
      </c>
      <c r="E881" s="29" t="s">
        <v>1863</v>
      </c>
      <c r="F881" s="29" t="s">
        <v>1864</v>
      </c>
      <c r="G881" s="29" t="s">
        <v>4066</v>
      </c>
      <c r="H881" s="522">
        <v>0</v>
      </c>
      <c r="I881" s="522" t="s">
        <v>10874</v>
      </c>
      <c r="J881" s="522" t="s">
        <v>10874</v>
      </c>
      <c r="K881" s="522">
        <v>228</v>
      </c>
      <c r="L881" s="522" t="s">
        <v>10874</v>
      </c>
      <c r="M881" s="522" t="s">
        <v>10874</v>
      </c>
      <c r="N881" s="522">
        <v>0</v>
      </c>
      <c r="O881" s="523">
        <v>237</v>
      </c>
    </row>
    <row r="882" spans="2:15">
      <c r="B882" t="str">
        <f>C882&amp;F882</f>
        <v>1184016035150 Total</v>
      </c>
      <c r="C882" s="29" t="s">
        <v>339</v>
      </c>
      <c r="D882" s="29" t="s">
        <v>340</v>
      </c>
      <c r="E882" s="29" t="s">
        <v>1863</v>
      </c>
      <c r="F882" s="29" t="s">
        <v>11157</v>
      </c>
      <c r="G882" s="526" t="s">
        <v>3453</v>
      </c>
      <c r="H882" s="527">
        <v>0</v>
      </c>
      <c r="I882" s="527" t="s">
        <v>10874</v>
      </c>
      <c r="J882" s="527" t="s">
        <v>10874</v>
      </c>
      <c r="K882" s="527">
        <v>428</v>
      </c>
      <c r="L882" s="527" t="s">
        <v>10874</v>
      </c>
      <c r="M882" s="527" t="s">
        <v>10874</v>
      </c>
      <c r="N882" s="527">
        <v>0</v>
      </c>
      <c r="O882" s="528">
        <v>448</v>
      </c>
    </row>
    <row r="883" spans="2:15">
      <c r="B883" s="29" t="s">
        <v>12913</v>
      </c>
      <c r="C883" s="29" t="s">
        <v>341</v>
      </c>
      <c r="D883" s="29" t="s">
        <v>342</v>
      </c>
      <c r="E883" s="29" t="s">
        <v>1871</v>
      </c>
      <c r="F883" s="29" t="s">
        <v>1872</v>
      </c>
      <c r="G883" s="29" t="s">
        <v>4065</v>
      </c>
      <c r="H883" s="522" t="s">
        <v>10874</v>
      </c>
      <c r="I883" s="522">
        <v>58</v>
      </c>
      <c r="J883" s="522">
        <v>35</v>
      </c>
      <c r="K883" s="522">
        <v>703</v>
      </c>
      <c r="L883" s="522" t="s">
        <v>10874</v>
      </c>
      <c r="M883" s="522">
        <v>32</v>
      </c>
      <c r="N883" s="522" t="s">
        <v>10874</v>
      </c>
      <c r="O883" s="523">
        <v>852</v>
      </c>
    </row>
    <row r="884" spans="2:15">
      <c r="B884" s="29" t="s">
        <v>12914</v>
      </c>
      <c r="C884" s="29" t="s">
        <v>341</v>
      </c>
      <c r="D884" s="29" t="s">
        <v>342</v>
      </c>
      <c r="E884" s="29" t="s">
        <v>1871</v>
      </c>
      <c r="F884" s="29" t="s">
        <v>1872</v>
      </c>
      <c r="G884" s="29" t="s">
        <v>4066</v>
      </c>
      <c r="H884" s="522" t="s">
        <v>10874</v>
      </c>
      <c r="I884" s="522">
        <v>73</v>
      </c>
      <c r="J884" s="522">
        <v>55</v>
      </c>
      <c r="K884" s="522">
        <v>791</v>
      </c>
      <c r="L884" s="522">
        <v>25</v>
      </c>
      <c r="M884" s="522">
        <v>37</v>
      </c>
      <c r="N884" s="522" t="s">
        <v>10874</v>
      </c>
      <c r="O884" s="523">
        <v>986</v>
      </c>
    </row>
    <row r="885" spans="2:15">
      <c r="B885" t="str">
        <f>C885&amp;F885</f>
        <v>1126716034553 Total</v>
      </c>
      <c r="C885" s="29" t="s">
        <v>341</v>
      </c>
      <c r="D885" s="29" t="s">
        <v>342</v>
      </c>
      <c r="E885" s="29" t="s">
        <v>1871</v>
      </c>
      <c r="F885" s="29" t="s">
        <v>11161</v>
      </c>
      <c r="G885" s="526" t="s">
        <v>3453</v>
      </c>
      <c r="H885" s="527" t="s">
        <v>10874</v>
      </c>
      <c r="I885" s="527">
        <v>131</v>
      </c>
      <c r="J885" s="527">
        <v>90</v>
      </c>
      <c r="K885" s="527">
        <v>1494</v>
      </c>
      <c r="L885" s="527" t="s">
        <v>10874</v>
      </c>
      <c r="M885" s="527">
        <v>69</v>
      </c>
      <c r="N885" s="527" t="s">
        <v>10874</v>
      </c>
      <c r="O885" s="528">
        <v>1838</v>
      </c>
    </row>
    <row r="886" spans="2:15">
      <c r="B886" s="29" t="s">
        <v>12911</v>
      </c>
      <c r="C886" s="29" t="s">
        <v>341</v>
      </c>
      <c r="D886" s="29" t="s">
        <v>342</v>
      </c>
      <c r="E886" s="29" t="s">
        <v>1869</v>
      </c>
      <c r="F886" s="29" t="s">
        <v>1870</v>
      </c>
      <c r="G886" s="29" t="s">
        <v>4065</v>
      </c>
      <c r="H886" s="522">
        <v>0</v>
      </c>
      <c r="I886" s="522">
        <v>35</v>
      </c>
      <c r="J886" s="522">
        <v>24</v>
      </c>
      <c r="K886" s="522">
        <v>426</v>
      </c>
      <c r="L886" s="522" t="s">
        <v>10874</v>
      </c>
      <c r="M886" s="522">
        <v>12</v>
      </c>
      <c r="N886" s="522" t="s">
        <v>10874</v>
      </c>
      <c r="O886" s="523">
        <v>509</v>
      </c>
    </row>
    <row r="887" spans="2:15">
      <c r="B887" s="29" t="s">
        <v>12912</v>
      </c>
      <c r="C887" s="29" t="s">
        <v>341</v>
      </c>
      <c r="D887" s="29" t="s">
        <v>342</v>
      </c>
      <c r="E887" s="29" t="s">
        <v>1869</v>
      </c>
      <c r="F887" s="29" t="s">
        <v>1870</v>
      </c>
      <c r="G887" s="29" t="s">
        <v>4066</v>
      </c>
      <c r="H887" s="522">
        <v>0</v>
      </c>
      <c r="I887" s="522">
        <v>43</v>
      </c>
      <c r="J887" s="522">
        <v>21</v>
      </c>
      <c r="K887" s="522">
        <v>423</v>
      </c>
      <c r="L887" s="522">
        <v>16</v>
      </c>
      <c r="M887" s="522" t="s">
        <v>10874</v>
      </c>
      <c r="N887" s="522" t="s">
        <v>10874</v>
      </c>
      <c r="O887" s="523">
        <v>511</v>
      </c>
    </row>
    <row r="888" spans="2:15">
      <c r="B888" t="str">
        <f>C888&amp;F888</f>
        <v>1126716036598 Total</v>
      </c>
      <c r="C888" s="29" t="s">
        <v>341</v>
      </c>
      <c r="D888" s="29" t="s">
        <v>342</v>
      </c>
      <c r="E888" s="29" t="s">
        <v>1869</v>
      </c>
      <c r="F888" s="29" t="s">
        <v>11160</v>
      </c>
      <c r="G888" s="526" t="s">
        <v>3453</v>
      </c>
      <c r="H888" s="527">
        <v>0</v>
      </c>
      <c r="I888" s="527">
        <v>78</v>
      </c>
      <c r="J888" s="527">
        <v>45</v>
      </c>
      <c r="K888" s="527">
        <v>849</v>
      </c>
      <c r="L888" s="527" t="s">
        <v>10874</v>
      </c>
      <c r="M888" s="527" t="s">
        <v>10874</v>
      </c>
      <c r="N888" s="527" t="s">
        <v>10874</v>
      </c>
      <c r="O888" s="528">
        <v>1020</v>
      </c>
    </row>
    <row r="889" spans="2:15">
      <c r="B889" s="29" t="s">
        <v>12909</v>
      </c>
      <c r="C889" s="29" t="s">
        <v>341</v>
      </c>
      <c r="D889" s="29" t="s">
        <v>342</v>
      </c>
      <c r="E889" s="29" t="s">
        <v>1867</v>
      </c>
      <c r="F889" s="29" t="s">
        <v>1868</v>
      </c>
      <c r="G889" s="29" t="s">
        <v>4065</v>
      </c>
      <c r="H889" s="522">
        <v>0</v>
      </c>
      <c r="I889" s="522">
        <v>0</v>
      </c>
      <c r="J889" s="522">
        <v>0</v>
      </c>
      <c r="K889" s="522" t="s">
        <v>10874</v>
      </c>
      <c r="L889" s="522">
        <v>0</v>
      </c>
      <c r="M889" s="522">
        <v>0</v>
      </c>
      <c r="N889" s="522">
        <v>0</v>
      </c>
      <c r="O889" s="523" t="s">
        <v>10874</v>
      </c>
    </row>
    <row r="890" spans="2:15">
      <c r="B890" s="29" t="s">
        <v>12910</v>
      </c>
      <c r="C890" s="29" t="s">
        <v>341</v>
      </c>
      <c r="D890" s="29" t="s">
        <v>342</v>
      </c>
      <c r="E890" s="29" t="s">
        <v>1867</v>
      </c>
      <c r="F890" s="29" t="s">
        <v>1868</v>
      </c>
      <c r="G890" s="29" t="s">
        <v>4066</v>
      </c>
      <c r="H890" s="522">
        <v>0</v>
      </c>
      <c r="I890" s="522">
        <v>0</v>
      </c>
      <c r="J890" s="522" t="s">
        <v>10874</v>
      </c>
      <c r="K890" s="522" t="s">
        <v>10874</v>
      </c>
      <c r="L890" s="522">
        <v>0</v>
      </c>
      <c r="M890" s="522">
        <v>0</v>
      </c>
      <c r="N890" s="522">
        <v>0</v>
      </c>
      <c r="O890" s="523" t="s">
        <v>10874</v>
      </c>
    </row>
    <row r="891" spans="2:15">
      <c r="B891" t="str">
        <f>C891&amp;F891</f>
        <v>1126716038132 Total</v>
      </c>
      <c r="C891" s="29" t="s">
        <v>341</v>
      </c>
      <c r="D891" s="29" t="s">
        <v>342</v>
      </c>
      <c r="E891" s="29" t="s">
        <v>1867</v>
      </c>
      <c r="F891" s="29" t="s">
        <v>11159</v>
      </c>
      <c r="G891" s="526" t="s">
        <v>3453</v>
      </c>
      <c r="H891" s="527">
        <v>0</v>
      </c>
      <c r="I891" s="527">
        <v>0</v>
      </c>
      <c r="J891" s="527" t="s">
        <v>10874</v>
      </c>
      <c r="K891" s="527" t="s">
        <v>10874</v>
      </c>
      <c r="L891" s="527">
        <v>0</v>
      </c>
      <c r="M891" s="527">
        <v>0</v>
      </c>
      <c r="N891" s="527">
        <v>0</v>
      </c>
      <c r="O891" s="528" t="s">
        <v>10874</v>
      </c>
    </row>
    <row r="892" spans="2:15">
      <c r="B892" s="29" t="s">
        <v>12915</v>
      </c>
      <c r="C892" s="29" t="s">
        <v>343</v>
      </c>
      <c r="D892" s="29" t="s">
        <v>344</v>
      </c>
      <c r="E892" s="29" t="s">
        <v>1873</v>
      </c>
      <c r="F892" s="29" t="s">
        <v>1874</v>
      </c>
      <c r="G892" s="29" t="s">
        <v>4065</v>
      </c>
      <c r="H892" s="522">
        <v>0</v>
      </c>
      <c r="I892" s="522">
        <v>33</v>
      </c>
      <c r="J892" s="522">
        <v>12</v>
      </c>
      <c r="K892" s="522">
        <v>521</v>
      </c>
      <c r="L892" s="522" t="s">
        <v>10874</v>
      </c>
      <c r="M892" s="522" t="s">
        <v>10874</v>
      </c>
      <c r="N892" s="522">
        <v>0</v>
      </c>
      <c r="O892" s="523">
        <v>584</v>
      </c>
    </row>
    <row r="893" spans="2:15">
      <c r="B893" s="29" t="s">
        <v>12916</v>
      </c>
      <c r="C893" s="29" t="s">
        <v>343</v>
      </c>
      <c r="D893" s="29" t="s">
        <v>344</v>
      </c>
      <c r="E893" s="29" t="s">
        <v>1873</v>
      </c>
      <c r="F893" s="29" t="s">
        <v>1874</v>
      </c>
      <c r="G893" s="29" t="s">
        <v>4066</v>
      </c>
      <c r="H893" s="522" t="s">
        <v>10874</v>
      </c>
      <c r="I893" s="522">
        <v>35</v>
      </c>
      <c r="J893" s="522">
        <v>20</v>
      </c>
      <c r="K893" s="522">
        <v>502</v>
      </c>
      <c r="L893" s="522" t="s">
        <v>10874</v>
      </c>
      <c r="M893" s="522">
        <v>11</v>
      </c>
      <c r="N893" s="522">
        <v>0</v>
      </c>
      <c r="O893" s="523">
        <v>573</v>
      </c>
    </row>
    <row r="894" spans="2:15">
      <c r="B894" t="str">
        <f>C894&amp;F894</f>
        <v>1140615034810 Total</v>
      </c>
      <c r="C894" s="29" t="s">
        <v>343</v>
      </c>
      <c r="D894" s="29" t="s">
        <v>344</v>
      </c>
      <c r="E894" s="29" t="s">
        <v>1873</v>
      </c>
      <c r="F894" s="29" t="s">
        <v>11162</v>
      </c>
      <c r="G894" s="526" t="s">
        <v>3453</v>
      </c>
      <c r="H894" s="527" t="s">
        <v>10874</v>
      </c>
      <c r="I894" s="527">
        <v>68</v>
      </c>
      <c r="J894" s="527">
        <v>32</v>
      </c>
      <c r="K894" s="527">
        <v>1023</v>
      </c>
      <c r="L894" s="527" t="s">
        <v>10874</v>
      </c>
      <c r="M894" s="527" t="s">
        <v>10874</v>
      </c>
      <c r="N894" s="527">
        <v>0</v>
      </c>
      <c r="O894" s="528">
        <v>1157</v>
      </c>
    </row>
    <row r="895" spans="2:15">
      <c r="B895" s="29" t="s">
        <v>12917</v>
      </c>
      <c r="C895" s="29" t="s">
        <v>343</v>
      </c>
      <c r="D895" s="29" t="s">
        <v>344</v>
      </c>
      <c r="E895" s="29" t="s">
        <v>1875</v>
      </c>
      <c r="F895" s="29" t="s">
        <v>1876</v>
      </c>
      <c r="G895" s="29" t="s">
        <v>4065</v>
      </c>
      <c r="H895" s="522" t="s">
        <v>10874</v>
      </c>
      <c r="I895" s="522">
        <v>14</v>
      </c>
      <c r="J895" s="522" t="s">
        <v>10874</v>
      </c>
      <c r="K895" s="522">
        <v>250</v>
      </c>
      <c r="L895" s="522" t="s">
        <v>10874</v>
      </c>
      <c r="M895" s="522" t="s">
        <v>10874</v>
      </c>
      <c r="N895" s="522">
        <v>0</v>
      </c>
      <c r="O895" s="523">
        <v>282</v>
      </c>
    </row>
    <row r="896" spans="2:15">
      <c r="B896" s="29" t="s">
        <v>12918</v>
      </c>
      <c r="C896" s="29" t="s">
        <v>343</v>
      </c>
      <c r="D896" s="29" t="s">
        <v>344</v>
      </c>
      <c r="E896" s="29" t="s">
        <v>1875</v>
      </c>
      <c r="F896" s="29" t="s">
        <v>1876</v>
      </c>
      <c r="G896" s="29" t="s">
        <v>4066</v>
      </c>
      <c r="H896" s="522">
        <v>0</v>
      </c>
      <c r="I896" s="522">
        <v>16</v>
      </c>
      <c r="J896" s="522" t="s">
        <v>10874</v>
      </c>
      <c r="K896" s="522">
        <v>276</v>
      </c>
      <c r="L896" s="522" t="s">
        <v>10874</v>
      </c>
      <c r="M896" s="522" t="s">
        <v>10874</v>
      </c>
      <c r="N896" s="522">
        <v>0</v>
      </c>
      <c r="O896" s="523">
        <v>312</v>
      </c>
    </row>
    <row r="897" spans="2:15">
      <c r="B897" t="str">
        <f>C897&amp;F897</f>
        <v>1140615037544 Total</v>
      </c>
      <c r="C897" s="29" t="s">
        <v>343</v>
      </c>
      <c r="D897" s="29" t="s">
        <v>344</v>
      </c>
      <c r="E897" s="29" t="s">
        <v>1875</v>
      </c>
      <c r="F897" s="29" t="s">
        <v>11163</v>
      </c>
      <c r="G897" s="526" t="s">
        <v>3453</v>
      </c>
      <c r="H897" s="527" t="s">
        <v>10874</v>
      </c>
      <c r="I897" s="527">
        <v>30</v>
      </c>
      <c r="J897" s="527">
        <v>14</v>
      </c>
      <c r="K897" s="527">
        <v>526</v>
      </c>
      <c r="L897" s="527" t="s">
        <v>10874</v>
      </c>
      <c r="M897" s="527">
        <v>12</v>
      </c>
      <c r="N897" s="527">
        <v>0</v>
      </c>
      <c r="O897" s="528">
        <v>594</v>
      </c>
    </row>
    <row r="898" spans="2:15">
      <c r="B898" s="29" t="s">
        <v>12919</v>
      </c>
      <c r="C898" s="29" t="s">
        <v>345</v>
      </c>
      <c r="D898" s="29" t="s">
        <v>346</v>
      </c>
      <c r="E898" s="29" t="s">
        <v>1877</v>
      </c>
      <c r="F898" s="29" t="s">
        <v>1878</v>
      </c>
      <c r="G898" s="29" t="s">
        <v>4065</v>
      </c>
      <c r="H898" s="522">
        <v>0</v>
      </c>
      <c r="I898" s="522" t="s">
        <v>10874</v>
      </c>
      <c r="J898" s="522" t="s">
        <v>10874</v>
      </c>
      <c r="K898" s="522">
        <v>155</v>
      </c>
      <c r="L898" s="522" t="s">
        <v>10874</v>
      </c>
      <c r="M898" s="522" t="s">
        <v>10874</v>
      </c>
      <c r="N898" s="522">
        <v>0</v>
      </c>
      <c r="O898" s="523">
        <v>177</v>
      </c>
    </row>
    <row r="899" spans="2:15">
      <c r="B899" s="29" t="s">
        <v>12920</v>
      </c>
      <c r="C899" s="29" t="s">
        <v>345</v>
      </c>
      <c r="D899" s="29" t="s">
        <v>346</v>
      </c>
      <c r="E899" s="29" t="s">
        <v>1877</v>
      </c>
      <c r="F899" s="29" t="s">
        <v>1878</v>
      </c>
      <c r="G899" s="29" t="s">
        <v>4066</v>
      </c>
      <c r="H899" s="522" t="s">
        <v>10874</v>
      </c>
      <c r="I899" s="522" t="s">
        <v>10874</v>
      </c>
      <c r="J899" s="522" t="s">
        <v>10874</v>
      </c>
      <c r="K899" s="522">
        <v>185</v>
      </c>
      <c r="L899" s="522" t="s">
        <v>10874</v>
      </c>
      <c r="M899" s="522" t="s">
        <v>10874</v>
      </c>
      <c r="N899" s="522">
        <v>0</v>
      </c>
      <c r="O899" s="523">
        <v>205</v>
      </c>
    </row>
    <row r="900" spans="2:15">
      <c r="B900" t="str">
        <f>C900&amp;F900</f>
        <v>1164718033424 Total</v>
      </c>
      <c r="C900" s="29" t="s">
        <v>345</v>
      </c>
      <c r="D900" s="29" t="s">
        <v>346</v>
      </c>
      <c r="E900" s="29" t="s">
        <v>1877</v>
      </c>
      <c r="F900" s="29" t="s">
        <v>11164</v>
      </c>
      <c r="G900" s="526" t="s">
        <v>3453</v>
      </c>
      <c r="H900" s="527" t="s">
        <v>10874</v>
      </c>
      <c r="I900" s="527" t="s">
        <v>10874</v>
      </c>
      <c r="J900" s="527">
        <v>12</v>
      </c>
      <c r="K900" s="527">
        <v>340</v>
      </c>
      <c r="L900" s="527" t="s">
        <v>10874</v>
      </c>
      <c r="M900" s="527">
        <v>11</v>
      </c>
      <c r="N900" s="527">
        <v>0</v>
      </c>
      <c r="O900" s="528">
        <v>382</v>
      </c>
    </row>
    <row r="901" spans="2:15">
      <c r="B901" s="29" t="s">
        <v>12921</v>
      </c>
      <c r="C901" s="29" t="s">
        <v>345</v>
      </c>
      <c r="D901" s="29" t="s">
        <v>346</v>
      </c>
      <c r="E901" s="29" t="s">
        <v>1879</v>
      </c>
      <c r="F901" s="29" t="s">
        <v>1880</v>
      </c>
      <c r="G901" s="29" t="s">
        <v>4065</v>
      </c>
      <c r="H901" s="522" t="s">
        <v>10874</v>
      </c>
      <c r="I901" s="522" t="s">
        <v>10874</v>
      </c>
      <c r="J901" s="522">
        <v>13</v>
      </c>
      <c r="K901" s="522">
        <v>286</v>
      </c>
      <c r="L901" s="522">
        <v>11</v>
      </c>
      <c r="M901" s="522" t="s">
        <v>10874</v>
      </c>
      <c r="N901" s="522" t="s">
        <v>10874</v>
      </c>
      <c r="O901" s="523">
        <v>331</v>
      </c>
    </row>
    <row r="902" spans="2:15">
      <c r="B902" s="29" t="s">
        <v>12922</v>
      </c>
      <c r="C902" s="29" t="s">
        <v>345</v>
      </c>
      <c r="D902" s="29" t="s">
        <v>346</v>
      </c>
      <c r="E902" s="29" t="s">
        <v>1879</v>
      </c>
      <c r="F902" s="29" t="s">
        <v>1880</v>
      </c>
      <c r="G902" s="29" t="s">
        <v>4066</v>
      </c>
      <c r="H902" s="522" t="s">
        <v>10874</v>
      </c>
      <c r="I902" s="522" t="s">
        <v>10874</v>
      </c>
      <c r="J902" s="522">
        <v>13</v>
      </c>
      <c r="K902" s="522">
        <v>242</v>
      </c>
      <c r="L902" s="522" t="s">
        <v>10874</v>
      </c>
      <c r="M902" s="522" t="s">
        <v>10874</v>
      </c>
      <c r="N902" s="522" t="s">
        <v>10874</v>
      </c>
      <c r="O902" s="523">
        <v>275</v>
      </c>
    </row>
    <row r="903" spans="2:15">
      <c r="B903" t="str">
        <f>C903&amp;F903</f>
        <v>1164718033425 Total</v>
      </c>
      <c r="C903" s="29" t="s">
        <v>345</v>
      </c>
      <c r="D903" s="29" t="s">
        <v>346</v>
      </c>
      <c r="E903" s="29" t="s">
        <v>1879</v>
      </c>
      <c r="F903" s="29" t="s">
        <v>11165</v>
      </c>
      <c r="G903" s="526" t="s">
        <v>3453</v>
      </c>
      <c r="H903" s="527" t="s">
        <v>10874</v>
      </c>
      <c r="I903" s="527">
        <v>12</v>
      </c>
      <c r="J903" s="527">
        <v>26</v>
      </c>
      <c r="K903" s="527">
        <v>528</v>
      </c>
      <c r="L903" s="527" t="s">
        <v>10874</v>
      </c>
      <c r="M903" s="527">
        <v>17</v>
      </c>
      <c r="N903" s="527" t="s">
        <v>10874</v>
      </c>
      <c r="O903" s="528">
        <v>606</v>
      </c>
    </row>
    <row r="904" spans="2:15">
      <c r="B904" s="29" t="s">
        <v>12923</v>
      </c>
      <c r="C904" s="29" t="s">
        <v>5500</v>
      </c>
      <c r="D904" s="29" t="s">
        <v>5665</v>
      </c>
      <c r="E904" s="29" t="s">
        <v>5501</v>
      </c>
      <c r="F904" s="29" t="s">
        <v>5538</v>
      </c>
      <c r="G904" s="29" t="s">
        <v>4065</v>
      </c>
      <c r="H904" s="522">
        <v>0</v>
      </c>
      <c r="I904" s="522">
        <v>20</v>
      </c>
      <c r="J904" s="522">
        <v>0</v>
      </c>
      <c r="K904" s="522" t="s">
        <v>10874</v>
      </c>
      <c r="L904" s="522" t="s">
        <v>10874</v>
      </c>
      <c r="M904" s="522">
        <v>0</v>
      </c>
      <c r="N904" s="522">
        <v>0</v>
      </c>
      <c r="O904" s="523">
        <v>28</v>
      </c>
    </row>
    <row r="905" spans="2:15">
      <c r="B905" s="29" t="s">
        <v>12924</v>
      </c>
      <c r="C905" s="29" t="s">
        <v>5500</v>
      </c>
      <c r="D905" s="29" t="s">
        <v>5665</v>
      </c>
      <c r="E905" s="29" t="s">
        <v>5501</v>
      </c>
      <c r="F905" s="29" t="s">
        <v>5538</v>
      </c>
      <c r="G905" s="29" t="s">
        <v>4066</v>
      </c>
      <c r="H905" s="522">
        <v>0</v>
      </c>
      <c r="I905" s="522">
        <v>0</v>
      </c>
      <c r="J905" s="522">
        <v>0</v>
      </c>
      <c r="K905" s="522">
        <v>0</v>
      </c>
      <c r="L905" s="522">
        <v>0</v>
      </c>
      <c r="M905" s="522">
        <v>0</v>
      </c>
      <c r="N905" s="522">
        <v>0</v>
      </c>
      <c r="O905" s="523">
        <v>0</v>
      </c>
    </row>
    <row r="906" spans="2:15">
      <c r="B906" t="str">
        <f>C906&amp;F906</f>
        <v>1164711117627 Total</v>
      </c>
      <c r="C906" s="29" t="s">
        <v>5500</v>
      </c>
      <c r="D906" s="29" t="s">
        <v>5665</v>
      </c>
      <c r="E906" s="29" t="s">
        <v>5501</v>
      </c>
      <c r="F906" s="29" t="s">
        <v>11166</v>
      </c>
      <c r="G906" s="526" t="s">
        <v>3453</v>
      </c>
      <c r="H906" s="527">
        <v>0</v>
      </c>
      <c r="I906" s="527">
        <v>20</v>
      </c>
      <c r="J906" s="527">
        <v>0</v>
      </c>
      <c r="K906" s="527" t="s">
        <v>10874</v>
      </c>
      <c r="L906" s="527" t="s">
        <v>10874</v>
      </c>
      <c r="M906" s="527">
        <v>0</v>
      </c>
      <c r="N906" s="527">
        <v>0</v>
      </c>
      <c r="O906" s="528">
        <v>28</v>
      </c>
    </row>
    <row r="907" spans="2:15">
      <c r="B907" s="29" t="s">
        <v>12925</v>
      </c>
      <c r="C907" s="29" t="s">
        <v>347</v>
      </c>
      <c r="D907" s="29" t="s">
        <v>348</v>
      </c>
      <c r="E907" s="29" t="s">
        <v>348</v>
      </c>
      <c r="F907" s="29" t="s">
        <v>3991</v>
      </c>
      <c r="G907" s="29" t="s">
        <v>4065</v>
      </c>
      <c r="H907" s="522" t="s">
        <v>10874</v>
      </c>
      <c r="I907" s="522">
        <v>196</v>
      </c>
      <c r="J907" s="522">
        <v>61</v>
      </c>
      <c r="K907" s="522">
        <v>199</v>
      </c>
      <c r="L907" s="522" t="s">
        <v>10874</v>
      </c>
      <c r="M907" s="522" t="s">
        <v>10874</v>
      </c>
      <c r="N907" s="522" t="s">
        <v>10874</v>
      </c>
      <c r="O907" s="523">
        <v>476</v>
      </c>
    </row>
    <row r="908" spans="2:15">
      <c r="B908" s="29" t="s">
        <v>12926</v>
      </c>
      <c r="C908" s="29" t="s">
        <v>347</v>
      </c>
      <c r="D908" s="29" t="s">
        <v>348</v>
      </c>
      <c r="E908" s="29" t="s">
        <v>348</v>
      </c>
      <c r="F908" s="29" t="s">
        <v>3991</v>
      </c>
      <c r="G908" s="29" t="s">
        <v>4066</v>
      </c>
      <c r="H908" s="522" t="s">
        <v>10874</v>
      </c>
      <c r="I908" s="522">
        <v>132</v>
      </c>
      <c r="J908" s="522">
        <v>66</v>
      </c>
      <c r="K908" s="522">
        <v>301</v>
      </c>
      <c r="L908" s="522">
        <v>11</v>
      </c>
      <c r="M908" s="522" t="s">
        <v>10874</v>
      </c>
      <c r="N908" s="522" t="s">
        <v>10874</v>
      </c>
      <c r="O908" s="523">
        <v>515</v>
      </c>
    </row>
    <row r="909" spans="2:15">
      <c r="B909" t="str">
        <f>C909&amp;F909</f>
        <v>1152216075278 Total</v>
      </c>
      <c r="C909" s="29" t="s">
        <v>347</v>
      </c>
      <c r="D909" s="29" t="s">
        <v>348</v>
      </c>
      <c r="E909" s="29" t="s">
        <v>348</v>
      </c>
      <c r="F909" s="29" t="s">
        <v>11167</v>
      </c>
      <c r="G909" s="526" t="s">
        <v>3453</v>
      </c>
      <c r="H909" s="527" t="s">
        <v>10874</v>
      </c>
      <c r="I909" s="527">
        <v>328</v>
      </c>
      <c r="J909" s="527">
        <v>127</v>
      </c>
      <c r="K909" s="527">
        <v>500</v>
      </c>
      <c r="L909" s="527" t="s">
        <v>10874</v>
      </c>
      <c r="M909" s="527" t="s">
        <v>10874</v>
      </c>
      <c r="N909" s="527" t="s">
        <v>10874</v>
      </c>
      <c r="O909" s="528">
        <v>991</v>
      </c>
    </row>
    <row r="910" spans="2:15">
      <c r="B910" s="29" t="s">
        <v>12927</v>
      </c>
      <c r="C910" s="29" t="s">
        <v>349</v>
      </c>
      <c r="D910" s="29" t="s">
        <v>350</v>
      </c>
      <c r="E910" s="29" t="s">
        <v>1881</v>
      </c>
      <c r="F910" s="29" t="s">
        <v>1882</v>
      </c>
      <c r="G910" s="29" t="s">
        <v>4065</v>
      </c>
      <c r="H910" s="522">
        <v>0</v>
      </c>
      <c r="I910" s="522" t="s">
        <v>10874</v>
      </c>
      <c r="J910" s="522" t="s">
        <v>10874</v>
      </c>
      <c r="K910" s="522">
        <v>292</v>
      </c>
      <c r="L910" s="522" t="s">
        <v>10874</v>
      </c>
      <c r="M910" s="522" t="s">
        <v>10874</v>
      </c>
      <c r="N910" s="522">
        <v>0</v>
      </c>
      <c r="O910" s="523">
        <v>303</v>
      </c>
    </row>
    <row r="911" spans="2:15">
      <c r="B911" s="29" t="s">
        <v>12928</v>
      </c>
      <c r="C911" s="29" t="s">
        <v>349</v>
      </c>
      <c r="D911" s="29" t="s">
        <v>350</v>
      </c>
      <c r="E911" s="29" t="s">
        <v>1881</v>
      </c>
      <c r="F911" s="29" t="s">
        <v>1882</v>
      </c>
      <c r="G911" s="29" t="s">
        <v>4066</v>
      </c>
      <c r="H911" s="522">
        <v>0</v>
      </c>
      <c r="I911" s="522" t="s">
        <v>10874</v>
      </c>
      <c r="J911" s="522" t="s">
        <v>10874</v>
      </c>
      <c r="K911" s="522">
        <v>322</v>
      </c>
      <c r="L911" s="522" t="s">
        <v>10874</v>
      </c>
      <c r="M911" s="522" t="s">
        <v>10874</v>
      </c>
      <c r="N911" s="522">
        <v>0</v>
      </c>
      <c r="O911" s="523">
        <v>331</v>
      </c>
    </row>
    <row r="912" spans="2:15">
      <c r="B912" t="str">
        <f>C912&amp;F912</f>
        <v>1030222530513 Total</v>
      </c>
      <c r="C912" s="29" t="s">
        <v>349</v>
      </c>
      <c r="D912" s="29" t="s">
        <v>350</v>
      </c>
      <c r="E912" s="29" t="s">
        <v>1881</v>
      </c>
      <c r="F912" s="29" t="s">
        <v>11168</v>
      </c>
      <c r="G912" s="526" t="s">
        <v>3453</v>
      </c>
      <c r="H912" s="527">
        <v>0</v>
      </c>
      <c r="I912" s="527" t="s">
        <v>10874</v>
      </c>
      <c r="J912" s="527" t="s">
        <v>10874</v>
      </c>
      <c r="K912" s="527">
        <v>614</v>
      </c>
      <c r="L912" s="527" t="s">
        <v>10874</v>
      </c>
      <c r="M912" s="527" t="s">
        <v>10874</v>
      </c>
      <c r="N912" s="527">
        <v>0</v>
      </c>
      <c r="O912" s="528">
        <v>634</v>
      </c>
    </row>
    <row r="913" spans="2:15">
      <c r="B913" s="29" t="s">
        <v>12929</v>
      </c>
      <c r="C913" s="29" t="s">
        <v>349</v>
      </c>
      <c r="D913" s="29" t="s">
        <v>350</v>
      </c>
      <c r="E913" s="29" t="s">
        <v>1883</v>
      </c>
      <c r="F913" s="29" t="s">
        <v>1884</v>
      </c>
      <c r="G913" s="29" t="s">
        <v>4065</v>
      </c>
      <c r="H913" s="522">
        <v>0</v>
      </c>
      <c r="I913" s="522" t="s">
        <v>10874</v>
      </c>
      <c r="J913" s="522" t="s">
        <v>10874</v>
      </c>
      <c r="K913" s="522">
        <v>128</v>
      </c>
      <c r="L913" s="522">
        <v>0</v>
      </c>
      <c r="M913" s="522">
        <v>0</v>
      </c>
      <c r="N913" s="522">
        <v>0</v>
      </c>
      <c r="O913" s="523">
        <v>132</v>
      </c>
    </row>
    <row r="914" spans="2:15">
      <c r="B914" s="29" t="s">
        <v>12930</v>
      </c>
      <c r="C914" s="29" t="s">
        <v>349</v>
      </c>
      <c r="D914" s="29" t="s">
        <v>350</v>
      </c>
      <c r="E914" s="29" t="s">
        <v>1883</v>
      </c>
      <c r="F914" s="29" t="s">
        <v>1884</v>
      </c>
      <c r="G914" s="29" t="s">
        <v>4066</v>
      </c>
      <c r="H914" s="522">
        <v>0</v>
      </c>
      <c r="I914" s="522">
        <v>0</v>
      </c>
      <c r="J914" s="522" t="s">
        <v>10874</v>
      </c>
      <c r="K914" s="522" t="s">
        <v>10874</v>
      </c>
      <c r="L914" s="522">
        <v>0</v>
      </c>
      <c r="M914" s="522">
        <v>0</v>
      </c>
      <c r="N914" s="522">
        <v>0</v>
      </c>
      <c r="O914" s="523">
        <v>133</v>
      </c>
    </row>
    <row r="915" spans="2:15">
      <c r="B915" t="str">
        <f>C915&amp;F915</f>
        <v>1030222537595 Total</v>
      </c>
      <c r="C915" s="29" t="s">
        <v>349</v>
      </c>
      <c r="D915" s="29" t="s">
        <v>350</v>
      </c>
      <c r="E915" s="29" t="s">
        <v>1883</v>
      </c>
      <c r="F915" s="29" t="s">
        <v>11169</v>
      </c>
      <c r="G915" s="526" t="s">
        <v>3453</v>
      </c>
      <c r="H915" s="527">
        <v>0</v>
      </c>
      <c r="I915" s="527" t="s">
        <v>10874</v>
      </c>
      <c r="J915" s="527" t="s">
        <v>10874</v>
      </c>
      <c r="K915" s="527" t="s">
        <v>10874</v>
      </c>
      <c r="L915" s="527">
        <v>0</v>
      </c>
      <c r="M915" s="527">
        <v>0</v>
      </c>
      <c r="N915" s="527">
        <v>0</v>
      </c>
      <c r="O915" s="528">
        <v>265</v>
      </c>
    </row>
    <row r="916" spans="2:15">
      <c r="B916" s="29" t="s">
        <v>12935</v>
      </c>
      <c r="C916" s="29" t="s">
        <v>352</v>
      </c>
      <c r="D916" s="29" t="s">
        <v>353</v>
      </c>
      <c r="E916" s="29" t="s">
        <v>7293</v>
      </c>
      <c r="F916" s="29" t="s">
        <v>3994</v>
      </c>
      <c r="G916" s="29" t="s">
        <v>4065</v>
      </c>
      <c r="H916" s="522">
        <v>0</v>
      </c>
      <c r="I916" s="522" t="s">
        <v>10874</v>
      </c>
      <c r="J916" s="522">
        <v>0</v>
      </c>
      <c r="K916" s="522" t="s">
        <v>10874</v>
      </c>
      <c r="L916" s="522" t="s">
        <v>10874</v>
      </c>
      <c r="M916" s="522" t="s">
        <v>10874</v>
      </c>
      <c r="N916" s="522">
        <v>0</v>
      </c>
      <c r="O916" s="523" t="s">
        <v>10874</v>
      </c>
    </row>
    <row r="917" spans="2:15">
      <c r="B917" s="29" t="s">
        <v>12936</v>
      </c>
      <c r="C917" s="29" t="s">
        <v>352</v>
      </c>
      <c r="D917" s="29" t="s">
        <v>353</v>
      </c>
      <c r="E917" s="29" t="s">
        <v>7293</v>
      </c>
      <c r="F917" s="29" t="s">
        <v>3994</v>
      </c>
      <c r="G917" s="29" t="s">
        <v>4066</v>
      </c>
      <c r="H917" s="522">
        <v>0</v>
      </c>
      <c r="I917" s="522" t="s">
        <v>10874</v>
      </c>
      <c r="J917" s="522">
        <v>0</v>
      </c>
      <c r="K917" s="522" t="s">
        <v>10874</v>
      </c>
      <c r="L917" s="522">
        <v>0</v>
      </c>
      <c r="M917" s="522">
        <v>0</v>
      </c>
      <c r="N917" s="522">
        <v>0</v>
      </c>
      <c r="O917" s="523">
        <v>14</v>
      </c>
    </row>
    <row r="918" spans="2:15">
      <c r="B918" t="str">
        <f>C918&amp;F918</f>
        <v>1252324076504 Total</v>
      </c>
      <c r="C918" s="29" t="s">
        <v>352</v>
      </c>
      <c r="D918" s="29" t="s">
        <v>353</v>
      </c>
      <c r="E918" s="29" t="s">
        <v>7293</v>
      </c>
      <c r="F918" s="29" t="s">
        <v>11172</v>
      </c>
      <c r="G918" s="526" t="s">
        <v>3453</v>
      </c>
      <c r="H918" s="527">
        <v>0</v>
      </c>
      <c r="I918" s="527" t="s">
        <v>10874</v>
      </c>
      <c r="J918" s="527">
        <v>0</v>
      </c>
      <c r="K918" s="527">
        <v>13</v>
      </c>
      <c r="L918" s="527" t="s">
        <v>10874</v>
      </c>
      <c r="M918" s="527" t="s">
        <v>10874</v>
      </c>
      <c r="N918" s="527">
        <v>0</v>
      </c>
      <c r="O918" s="528" t="s">
        <v>10874</v>
      </c>
    </row>
    <row r="919" spans="2:15">
      <c r="B919" s="29" t="s">
        <v>12933</v>
      </c>
      <c r="C919" s="29" t="s">
        <v>352</v>
      </c>
      <c r="D919" s="29" t="s">
        <v>353</v>
      </c>
      <c r="E919" s="29" t="s">
        <v>7297</v>
      </c>
      <c r="F919" s="29" t="s">
        <v>3993</v>
      </c>
      <c r="G919" s="29" t="s">
        <v>4065</v>
      </c>
      <c r="H919" s="522">
        <v>0</v>
      </c>
      <c r="I919" s="522">
        <v>121</v>
      </c>
      <c r="J919" s="522">
        <v>15</v>
      </c>
      <c r="K919" s="522">
        <v>121</v>
      </c>
      <c r="L919" s="522" t="s">
        <v>10874</v>
      </c>
      <c r="M919" s="522" t="s">
        <v>10874</v>
      </c>
      <c r="N919" s="522">
        <v>0</v>
      </c>
      <c r="O919" s="523">
        <v>264</v>
      </c>
    </row>
    <row r="920" spans="2:15">
      <c r="B920" s="29" t="s">
        <v>12934</v>
      </c>
      <c r="C920" s="29" t="s">
        <v>352</v>
      </c>
      <c r="D920" s="29" t="s">
        <v>353</v>
      </c>
      <c r="E920" s="29" t="s">
        <v>7297</v>
      </c>
      <c r="F920" s="29" t="s">
        <v>3993</v>
      </c>
      <c r="G920" s="29" t="s">
        <v>4066</v>
      </c>
      <c r="H920" s="522" t="s">
        <v>10874</v>
      </c>
      <c r="I920" s="522">
        <v>59</v>
      </c>
      <c r="J920" s="522" t="s">
        <v>10874</v>
      </c>
      <c r="K920" s="522">
        <v>153</v>
      </c>
      <c r="L920" s="522" t="s">
        <v>10874</v>
      </c>
      <c r="M920" s="522" t="s">
        <v>10874</v>
      </c>
      <c r="N920" s="522" t="s">
        <v>10874</v>
      </c>
      <c r="O920" s="523">
        <v>224</v>
      </c>
    </row>
    <row r="921" spans="2:15">
      <c r="B921" t="str">
        <f>C921&amp;F921</f>
        <v>1252324077057 Total</v>
      </c>
      <c r="C921" s="29" t="s">
        <v>352</v>
      </c>
      <c r="D921" s="29" t="s">
        <v>353</v>
      </c>
      <c r="E921" s="29" t="s">
        <v>7297</v>
      </c>
      <c r="F921" s="29" t="s">
        <v>11171</v>
      </c>
      <c r="G921" s="526" t="s">
        <v>3453</v>
      </c>
      <c r="H921" s="527" t="s">
        <v>10874</v>
      </c>
      <c r="I921" s="527">
        <v>180</v>
      </c>
      <c r="J921" s="527" t="s">
        <v>10874</v>
      </c>
      <c r="K921" s="527">
        <v>274</v>
      </c>
      <c r="L921" s="527" t="s">
        <v>10874</v>
      </c>
      <c r="M921" s="527" t="s">
        <v>10874</v>
      </c>
      <c r="N921" s="527" t="s">
        <v>10874</v>
      </c>
      <c r="O921" s="528">
        <v>488</v>
      </c>
    </row>
    <row r="922" spans="2:15">
      <c r="B922" s="29" t="s">
        <v>12931</v>
      </c>
      <c r="C922" s="29" t="s">
        <v>352</v>
      </c>
      <c r="D922" s="29" t="s">
        <v>353</v>
      </c>
      <c r="E922" s="29" t="s">
        <v>7301</v>
      </c>
      <c r="F922" s="29" t="s">
        <v>3992</v>
      </c>
      <c r="G922" s="29" t="s">
        <v>4065</v>
      </c>
      <c r="H922" s="522" t="s">
        <v>10874</v>
      </c>
      <c r="I922" s="522">
        <v>36</v>
      </c>
      <c r="J922" s="522" t="s">
        <v>10874</v>
      </c>
      <c r="K922" s="522">
        <v>128</v>
      </c>
      <c r="L922" s="522" t="s">
        <v>10874</v>
      </c>
      <c r="M922" s="522">
        <v>15</v>
      </c>
      <c r="N922" s="522">
        <v>0</v>
      </c>
      <c r="O922" s="523">
        <v>191</v>
      </c>
    </row>
    <row r="923" spans="2:15">
      <c r="B923" s="29" t="s">
        <v>12932</v>
      </c>
      <c r="C923" s="29" t="s">
        <v>352</v>
      </c>
      <c r="D923" s="29" t="s">
        <v>353</v>
      </c>
      <c r="E923" s="29" t="s">
        <v>7301</v>
      </c>
      <c r="F923" s="29" t="s">
        <v>3992</v>
      </c>
      <c r="G923" s="29" t="s">
        <v>4066</v>
      </c>
      <c r="H923" s="522" t="s">
        <v>10874</v>
      </c>
      <c r="I923" s="522">
        <v>51</v>
      </c>
      <c r="J923" s="522" t="s">
        <v>10874</v>
      </c>
      <c r="K923" s="522">
        <v>162</v>
      </c>
      <c r="L923" s="522" t="s">
        <v>10874</v>
      </c>
      <c r="M923" s="522" t="s">
        <v>10874</v>
      </c>
      <c r="N923" s="522">
        <v>0</v>
      </c>
      <c r="O923" s="523">
        <v>231</v>
      </c>
    </row>
    <row r="924" spans="2:15">
      <c r="B924" t="str">
        <f>C924&amp;F924</f>
        <v>1252324077058 Total</v>
      </c>
      <c r="C924" s="29" t="s">
        <v>352</v>
      </c>
      <c r="D924" s="29" t="s">
        <v>353</v>
      </c>
      <c r="E924" s="29" t="s">
        <v>7301</v>
      </c>
      <c r="F924" s="29" t="s">
        <v>11170</v>
      </c>
      <c r="G924" s="526" t="s">
        <v>3453</v>
      </c>
      <c r="H924" s="527" t="s">
        <v>10874</v>
      </c>
      <c r="I924" s="527">
        <v>87</v>
      </c>
      <c r="J924" s="527">
        <v>13</v>
      </c>
      <c r="K924" s="527">
        <v>290</v>
      </c>
      <c r="L924" s="527" t="s">
        <v>10874</v>
      </c>
      <c r="M924" s="527" t="s">
        <v>10874</v>
      </c>
      <c r="N924" s="527">
        <v>0</v>
      </c>
      <c r="O924" s="528">
        <v>422</v>
      </c>
    </row>
    <row r="925" spans="2:15">
      <c r="B925" s="29" t="s">
        <v>12937</v>
      </c>
      <c r="C925" s="29" t="s">
        <v>354</v>
      </c>
      <c r="D925" s="29" t="s">
        <v>355</v>
      </c>
      <c r="E925" s="29" t="s">
        <v>355</v>
      </c>
      <c r="F925" s="29" t="s">
        <v>1885</v>
      </c>
      <c r="G925" s="29" t="s">
        <v>4065</v>
      </c>
      <c r="H925" s="522">
        <v>0</v>
      </c>
      <c r="I925" s="522" t="s">
        <v>10874</v>
      </c>
      <c r="J925" s="522" t="s">
        <v>10874</v>
      </c>
      <c r="K925" s="522">
        <v>0</v>
      </c>
      <c r="L925" s="522">
        <v>0</v>
      </c>
      <c r="M925" s="522">
        <v>0</v>
      </c>
      <c r="N925" s="522">
        <v>0</v>
      </c>
      <c r="O925" s="523">
        <v>357</v>
      </c>
    </row>
    <row r="926" spans="2:15">
      <c r="B926" s="29" t="s">
        <v>12938</v>
      </c>
      <c r="C926" s="29" t="s">
        <v>354</v>
      </c>
      <c r="D926" s="29" t="s">
        <v>355</v>
      </c>
      <c r="E926" s="29" t="s">
        <v>355</v>
      </c>
      <c r="F926" s="29" t="s">
        <v>1885</v>
      </c>
      <c r="G926" s="29" t="s">
        <v>4066</v>
      </c>
      <c r="H926" s="522">
        <v>0</v>
      </c>
      <c r="I926" s="522" t="s">
        <v>10874</v>
      </c>
      <c r="J926" s="522" t="s">
        <v>10874</v>
      </c>
      <c r="K926" s="522">
        <v>0</v>
      </c>
      <c r="L926" s="522">
        <v>0</v>
      </c>
      <c r="M926" s="522">
        <v>0</v>
      </c>
      <c r="N926" s="522">
        <v>0</v>
      </c>
      <c r="O926" s="523">
        <v>320</v>
      </c>
    </row>
    <row r="927" spans="2:15">
      <c r="B927" t="str">
        <f>C927&amp;F927</f>
        <v>1265134707671 Total</v>
      </c>
      <c r="C927" s="29" t="s">
        <v>354</v>
      </c>
      <c r="D927" s="29" t="s">
        <v>355</v>
      </c>
      <c r="E927" s="29" t="s">
        <v>355</v>
      </c>
      <c r="F927" s="29" t="s">
        <v>11173</v>
      </c>
      <c r="G927" s="526" t="s">
        <v>3453</v>
      </c>
      <c r="H927" s="527">
        <v>0</v>
      </c>
      <c r="I927" s="527">
        <v>663</v>
      </c>
      <c r="J927" s="527">
        <v>14</v>
      </c>
      <c r="K927" s="527">
        <v>0</v>
      </c>
      <c r="L927" s="527">
        <v>0</v>
      </c>
      <c r="M927" s="527">
        <v>0</v>
      </c>
      <c r="N927" s="527">
        <v>0</v>
      </c>
      <c r="O927" s="528">
        <v>677</v>
      </c>
    </row>
    <row r="928" spans="2:15">
      <c r="B928" s="29" t="s">
        <v>12941</v>
      </c>
      <c r="C928" s="29" t="s">
        <v>356</v>
      </c>
      <c r="D928" s="29" t="s">
        <v>357</v>
      </c>
      <c r="E928" s="29" t="s">
        <v>1888</v>
      </c>
      <c r="F928" s="29" t="s">
        <v>1889</v>
      </c>
      <c r="G928" s="29" t="s">
        <v>4065</v>
      </c>
      <c r="H928" s="522" t="s">
        <v>10874</v>
      </c>
      <c r="I928" s="522" t="s">
        <v>10874</v>
      </c>
      <c r="J928" s="522" t="s">
        <v>10874</v>
      </c>
      <c r="K928" s="522">
        <v>155</v>
      </c>
      <c r="L928" s="522" t="s">
        <v>10874</v>
      </c>
      <c r="M928" s="522" t="s">
        <v>10874</v>
      </c>
      <c r="N928" s="522">
        <v>0</v>
      </c>
      <c r="O928" s="523">
        <v>174</v>
      </c>
    </row>
    <row r="929" spans="2:15">
      <c r="B929" s="29" t="s">
        <v>12942</v>
      </c>
      <c r="C929" s="29" t="s">
        <v>356</v>
      </c>
      <c r="D929" s="29" t="s">
        <v>357</v>
      </c>
      <c r="E929" s="29" t="s">
        <v>1888</v>
      </c>
      <c r="F929" s="29" t="s">
        <v>1889</v>
      </c>
      <c r="G929" s="29" t="s">
        <v>4066</v>
      </c>
      <c r="H929" s="522" t="s">
        <v>10874</v>
      </c>
      <c r="I929" s="522" t="s">
        <v>10874</v>
      </c>
      <c r="J929" s="522">
        <v>13</v>
      </c>
      <c r="K929" s="522">
        <v>147</v>
      </c>
      <c r="L929" s="522" t="s">
        <v>10874</v>
      </c>
      <c r="M929" s="522" t="s">
        <v>10874</v>
      </c>
      <c r="N929" s="522">
        <v>0</v>
      </c>
      <c r="O929" s="523">
        <v>169</v>
      </c>
    </row>
    <row r="930" spans="2:15">
      <c r="B930" t="str">
        <f>C930&amp;F930</f>
        <v>1205220033865 Total</v>
      </c>
      <c r="C930" s="29" t="s">
        <v>356</v>
      </c>
      <c r="D930" s="29" t="s">
        <v>357</v>
      </c>
      <c r="E930" s="29" t="s">
        <v>1888</v>
      </c>
      <c r="F930" s="29" t="s">
        <v>11175</v>
      </c>
      <c r="G930" s="526" t="s">
        <v>3453</v>
      </c>
      <c r="H930" s="527" t="s">
        <v>10874</v>
      </c>
      <c r="I930" s="527" t="s">
        <v>10874</v>
      </c>
      <c r="J930" s="527" t="s">
        <v>10874</v>
      </c>
      <c r="K930" s="527">
        <v>302</v>
      </c>
      <c r="L930" s="527" t="s">
        <v>10874</v>
      </c>
      <c r="M930" s="527" t="s">
        <v>10874</v>
      </c>
      <c r="N930" s="527">
        <v>0</v>
      </c>
      <c r="O930" s="528">
        <v>343</v>
      </c>
    </row>
    <row r="931" spans="2:15">
      <c r="B931" s="29" t="s">
        <v>12939</v>
      </c>
      <c r="C931" s="29" t="s">
        <v>356</v>
      </c>
      <c r="D931" s="29" t="s">
        <v>357</v>
      </c>
      <c r="E931" s="29" t="s">
        <v>1886</v>
      </c>
      <c r="F931" s="29" t="s">
        <v>1887</v>
      </c>
      <c r="G931" s="29" t="s">
        <v>4065</v>
      </c>
      <c r="H931" s="522" t="s">
        <v>10874</v>
      </c>
      <c r="I931" s="522">
        <v>19</v>
      </c>
      <c r="J931" s="522">
        <v>61</v>
      </c>
      <c r="K931" s="522">
        <v>643</v>
      </c>
      <c r="L931" s="522">
        <v>14</v>
      </c>
      <c r="M931" s="522">
        <v>18</v>
      </c>
      <c r="N931" s="522" t="s">
        <v>10874</v>
      </c>
      <c r="O931" s="523">
        <v>761</v>
      </c>
    </row>
    <row r="932" spans="2:15">
      <c r="B932" s="29" t="s">
        <v>12940</v>
      </c>
      <c r="C932" s="29" t="s">
        <v>356</v>
      </c>
      <c r="D932" s="29" t="s">
        <v>357</v>
      </c>
      <c r="E932" s="29" t="s">
        <v>1886</v>
      </c>
      <c r="F932" s="29" t="s">
        <v>1887</v>
      </c>
      <c r="G932" s="29" t="s">
        <v>4066</v>
      </c>
      <c r="H932" s="522" t="s">
        <v>10874</v>
      </c>
      <c r="I932" s="522">
        <v>23</v>
      </c>
      <c r="J932" s="522">
        <v>73</v>
      </c>
      <c r="K932" s="522">
        <v>705</v>
      </c>
      <c r="L932" s="522">
        <v>16</v>
      </c>
      <c r="M932" s="522">
        <v>11</v>
      </c>
      <c r="N932" s="522" t="s">
        <v>10874</v>
      </c>
      <c r="O932" s="523">
        <v>833</v>
      </c>
    </row>
    <row r="933" spans="2:15">
      <c r="B933" t="str">
        <f>C933&amp;F933</f>
        <v>1205220035261 Total</v>
      </c>
      <c r="C933" s="29" t="s">
        <v>356</v>
      </c>
      <c r="D933" s="29" t="s">
        <v>357</v>
      </c>
      <c r="E933" s="29" t="s">
        <v>1886</v>
      </c>
      <c r="F933" s="29" t="s">
        <v>11174</v>
      </c>
      <c r="G933" s="526" t="s">
        <v>3453</v>
      </c>
      <c r="H933" s="527" t="s">
        <v>10874</v>
      </c>
      <c r="I933" s="527">
        <v>42</v>
      </c>
      <c r="J933" s="527">
        <v>134</v>
      </c>
      <c r="K933" s="527">
        <v>1348</v>
      </c>
      <c r="L933" s="527">
        <v>30</v>
      </c>
      <c r="M933" s="527">
        <v>29</v>
      </c>
      <c r="N933" s="527" t="s">
        <v>10874</v>
      </c>
      <c r="O933" s="528">
        <v>1594</v>
      </c>
    </row>
    <row r="934" spans="2:15">
      <c r="B934" s="29" t="s">
        <v>12943</v>
      </c>
      <c r="C934" s="29" t="s">
        <v>356</v>
      </c>
      <c r="D934" s="29" t="s">
        <v>357</v>
      </c>
      <c r="E934" s="29" t="s">
        <v>1890</v>
      </c>
      <c r="F934" s="29" t="s">
        <v>1891</v>
      </c>
      <c r="G934" s="29" t="s">
        <v>4065</v>
      </c>
      <c r="H934" s="522">
        <v>0</v>
      </c>
      <c r="I934" s="522" t="s">
        <v>10874</v>
      </c>
      <c r="J934" s="522">
        <v>20</v>
      </c>
      <c r="K934" s="522">
        <v>159</v>
      </c>
      <c r="L934" s="522" t="s">
        <v>10874</v>
      </c>
      <c r="M934" s="522" t="s">
        <v>10874</v>
      </c>
      <c r="N934" s="522">
        <v>0</v>
      </c>
      <c r="O934" s="523">
        <v>197</v>
      </c>
    </row>
    <row r="935" spans="2:15">
      <c r="B935" s="29" t="s">
        <v>12944</v>
      </c>
      <c r="C935" s="29" t="s">
        <v>356</v>
      </c>
      <c r="D935" s="29" t="s">
        <v>357</v>
      </c>
      <c r="E935" s="29" t="s">
        <v>1890</v>
      </c>
      <c r="F935" s="29" t="s">
        <v>1891</v>
      </c>
      <c r="G935" s="29" t="s">
        <v>4066</v>
      </c>
      <c r="H935" s="522">
        <v>0</v>
      </c>
      <c r="I935" s="522" t="s">
        <v>10874</v>
      </c>
      <c r="J935" s="522">
        <v>24</v>
      </c>
      <c r="K935" s="522">
        <v>182</v>
      </c>
      <c r="L935" s="522" t="s">
        <v>10874</v>
      </c>
      <c r="M935" s="522" t="s">
        <v>10874</v>
      </c>
      <c r="N935" s="522">
        <v>0</v>
      </c>
      <c r="O935" s="523">
        <v>222</v>
      </c>
    </row>
    <row r="936" spans="2:15">
      <c r="B936" t="str">
        <f>C936&amp;F936</f>
        <v>1205220037408 Total</v>
      </c>
      <c r="C936" s="29" t="s">
        <v>356</v>
      </c>
      <c r="D936" s="29" t="s">
        <v>357</v>
      </c>
      <c r="E936" s="29" t="s">
        <v>1890</v>
      </c>
      <c r="F936" s="29" t="s">
        <v>11176</v>
      </c>
      <c r="G936" s="526" t="s">
        <v>3453</v>
      </c>
      <c r="H936" s="527">
        <v>0</v>
      </c>
      <c r="I936" s="527">
        <v>13</v>
      </c>
      <c r="J936" s="527">
        <v>44</v>
      </c>
      <c r="K936" s="527">
        <v>341</v>
      </c>
      <c r="L936" s="527" t="s">
        <v>10874</v>
      </c>
      <c r="M936" s="527" t="s">
        <v>10874</v>
      </c>
      <c r="N936" s="527">
        <v>0</v>
      </c>
      <c r="O936" s="528">
        <v>419</v>
      </c>
    </row>
    <row r="937" spans="2:15">
      <c r="B937" s="29" t="s">
        <v>12945</v>
      </c>
      <c r="C937" s="29" t="s">
        <v>358</v>
      </c>
      <c r="D937" s="29" t="s">
        <v>359</v>
      </c>
      <c r="E937" s="29" t="s">
        <v>1892</v>
      </c>
      <c r="F937" s="29" t="s">
        <v>1893</v>
      </c>
      <c r="G937" s="29" t="s">
        <v>4065</v>
      </c>
      <c r="H937" s="522">
        <v>0</v>
      </c>
      <c r="I937" s="522" t="s">
        <v>10874</v>
      </c>
      <c r="J937" s="522">
        <v>0</v>
      </c>
      <c r="K937" s="522">
        <v>132</v>
      </c>
      <c r="L937" s="522" t="s">
        <v>10874</v>
      </c>
      <c r="M937" s="522">
        <v>0</v>
      </c>
      <c r="N937" s="522">
        <v>0</v>
      </c>
      <c r="O937" s="523">
        <v>137</v>
      </c>
    </row>
    <row r="938" spans="2:15">
      <c r="B938" s="29" t="s">
        <v>12946</v>
      </c>
      <c r="C938" s="29" t="s">
        <v>358</v>
      </c>
      <c r="D938" s="29" t="s">
        <v>359</v>
      </c>
      <c r="E938" s="29" t="s">
        <v>1892</v>
      </c>
      <c r="F938" s="29" t="s">
        <v>1893</v>
      </c>
      <c r="G938" s="29" t="s">
        <v>4066</v>
      </c>
      <c r="H938" s="522">
        <v>0</v>
      </c>
      <c r="I938" s="522" t="s">
        <v>10874</v>
      </c>
      <c r="J938" s="522" t="s">
        <v>10874</v>
      </c>
      <c r="K938" s="522">
        <v>158</v>
      </c>
      <c r="L938" s="522">
        <v>0</v>
      </c>
      <c r="M938" s="522">
        <v>0</v>
      </c>
      <c r="N938" s="522">
        <v>0</v>
      </c>
      <c r="O938" s="523">
        <v>165</v>
      </c>
    </row>
    <row r="939" spans="2:15">
      <c r="B939" t="str">
        <f>C939&amp;F939</f>
        <v>1076516034351 Total</v>
      </c>
      <c r="C939" s="29" t="s">
        <v>358</v>
      </c>
      <c r="D939" s="29" t="s">
        <v>359</v>
      </c>
      <c r="E939" s="29" t="s">
        <v>1892</v>
      </c>
      <c r="F939" s="29" t="s">
        <v>11177</v>
      </c>
      <c r="G939" s="526" t="s">
        <v>3453</v>
      </c>
      <c r="H939" s="527">
        <v>0</v>
      </c>
      <c r="I939" s="527" t="s">
        <v>10874</v>
      </c>
      <c r="J939" s="527" t="s">
        <v>10874</v>
      </c>
      <c r="K939" s="527">
        <v>290</v>
      </c>
      <c r="L939" s="527" t="s">
        <v>10874</v>
      </c>
      <c r="M939" s="527">
        <v>0</v>
      </c>
      <c r="N939" s="527">
        <v>0</v>
      </c>
      <c r="O939" s="528">
        <v>302</v>
      </c>
    </row>
    <row r="940" spans="2:15">
      <c r="B940" s="29" t="s">
        <v>12947</v>
      </c>
      <c r="C940" s="29" t="s">
        <v>358</v>
      </c>
      <c r="D940" s="29" t="s">
        <v>359</v>
      </c>
      <c r="E940" s="29" t="s">
        <v>1894</v>
      </c>
      <c r="F940" s="29" t="s">
        <v>1895</v>
      </c>
      <c r="G940" s="29" t="s">
        <v>4065</v>
      </c>
      <c r="H940" s="522">
        <v>0</v>
      </c>
      <c r="I940" s="522" t="s">
        <v>10874</v>
      </c>
      <c r="J940" s="522">
        <v>0</v>
      </c>
      <c r="K940" s="522">
        <v>334</v>
      </c>
      <c r="L940" s="522" t="s">
        <v>10874</v>
      </c>
      <c r="M940" s="522">
        <v>0</v>
      </c>
      <c r="N940" s="522">
        <v>0</v>
      </c>
      <c r="O940" s="523">
        <v>345</v>
      </c>
    </row>
    <row r="941" spans="2:15">
      <c r="B941" s="29" t="s">
        <v>12948</v>
      </c>
      <c r="C941" s="29" t="s">
        <v>358</v>
      </c>
      <c r="D941" s="29" t="s">
        <v>359</v>
      </c>
      <c r="E941" s="29" t="s">
        <v>1894</v>
      </c>
      <c r="F941" s="29" t="s">
        <v>1895</v>
      </c>
      <c r="G941" s="29" t="s">
        <v>4066</v>
      </c>
      <c r="H941" s="522">
        <v>0</v>
      </c>
      <c r="I941" s="522" t="s">
        <v>10874</v>
      </c>
      <c r="J941" s="522" t="s">
        <v>10874</v>
      </c>
      <c r="K941" s="522">
        <v>341</v>
      </c>
      <c r="L941" s="522" t="s">
        <v>10874</v>
      </c>
      <c r="M941" s="522" t="s">
        <v>10874</v>
      </c>
      <c r="N941" s="522">
        <v>0</v>
      </c>
      <c r="O941" s="523">
        <v>354</v>
      </c>
    </row>
    <row r="942" spans="2:15">
      <c r="B942" t="str">
        <f>C942&amp;F942</f>
        <v>1076516034352 Total</v>
      </c>
      <c r="C942" s="29" t="s">
        <v>358</v>
      </c>
      <c r="D942" s="29" t="s">
        <v>359</v>
      </c>
      <c r="E942" s="29" t="s">
        <v>1894</v>
      </c>
      <c r="F942" s="29" t="s">
        <v>11178</v>
      </c>
      <c r="G942" s="526" t="s">
        <v>3453</v>
      </c>
      <c r="H942" s="527">
        <v>0</v>
      </c>
      <c r="I942" s="527" t="s">
        <v>10874</v>
      </c>
      <c r="J942" s="527" t="s">
        <v>10874</v>
      </c>
      <c r="K942" s="527">
        <v>675</v>
      </c>
      <c r="L942" s="527">
        <v>16</v>
      </c>
      <c r="M942" s="527" t="s">
        <v>10874</v>
      </c>
      <c r="N942" s="527">
        <v>0</v>
      </c>
      <c r="O942" s="528">
        <v>699</v>
      </c>
    </row>
    <row r="943" spans="2:15">
      <c r="B943" s="29" t="s">
        <v>12949</v>
      </c>
      <c r="C943" s="29" t="s">
        <v>360</v>
      </c>
      <c r="D943" s="29" t="s">
        <v>361</v>
      </c>
      <c r="E943" s="29" t="s">
        <v>1896</v>
      </c>
      <c r="F943" s="29" t="s">
        <v>1897</v>
      </c>
      <c r="G943" s="29" t="s">
        <v>4065</v>
      </c>
      <c r="H943" s="522">
        <v>0</v>
      </c>
      <c r="I943" s="522" t="s">
        <v>10874</v>
      </c>
      <c r="J943" s="522">
        <v>32</v>
      </c>
      <c r="K943" s="522">
        <v>445</v>
      </c>
      <c r="L943" s="522" t="s">
        <v>10874</v>
      </c>
      <c r="M943" s="522">
        <v>65</v>
      </c>
      <c r="N943" s="522">
        <v>0</v>
      </c>
      <c r="O943" s="523">
        <v>568</v>
      </c>
    </row>
    <row r="944" spans="2:15">
      <c r="B944" s="29" t="s">
        <v>12950</v>
      </c>
      <c r="C944" s="29" t="s">
        <v>360</v>
      </c>
      <c r="D944" s="29" t="s">
        <v>361</v>
      </c>
      <c r="E944" s="29" t="s">
        <v>1896</v>
      </c>
      <c r="F944" s="29" t="s">
        <v>1897</v>
      </c>
      <c r="G944" s="29" t="s">
        <v>4066</v>
      </c>
      <c r="H944" s="522" t="s">
        <v>10874</v>
      </c>
      <c r="I944" s="522">
        <v>22</v>
      </c>
      <c r="J944" s="522">
        <v>24</v>
      </c>
      <c r="K944" s="522">
        <v>469</v>
      </c>
      <c r="L944" s="522" t="s">
        <v>10874</v>
      </c>
      <c r="M944" s="522">
        <v>50</v>
      </c>
      <c r="N944" s="522">
        <v>0</v>
      </c>
      <c r="O944" s="523">
        <v>574</v>
      </c>
    </row>
    <row r="945" spans="2:15">
      <c r="B945" t="str">
        <f>C945&amp;F945</f>
        <v>1152217534801 Total</v>
      </c>
      <c r="C945" s="29" t="s">
        <v>360</v>
      </c>
      <c r="D945" s="29" t="s">
        <v>361</v>
      </c>
      <c r="E945" s="29" t="s">
        <v>1896</v>
      </c>
      <c r="F945" s="29" t="s">
        <v>11179</v>
      </c>
      <c r="G945" s="526" t="s">
        <v>3453</v>
      </c>
      <c r="H945" s="527" t="s">
        <v>10874</v>
      </c>
      <c r="I945" s="527" t="s">
        <v>10874</v>
      </c>
      <c r="J945" s="527">
        <v>56</v>
      </c>
      <c r="K945" s="527">
        <v>914</v>
      </c>
      <c r="L945" s="527" t="s">
        <v>10874</v>
      </c>
      <c r="M945" s="527">
        <v>115</v>
      </c>
      <c r="N945" s="527">
        <v>0</v>
      </c>
      <c r="O945" s="528">
        <v>1142</v>
      </c>
    </row>
    <row r="946" spans="2:15">
      <c r="B946" s="29" t="s">
        <v>12951</v>
      </c>
      <c r="C946" s="29" t="s">
        <v>360</v>
      </c>
      <c r="D946" s="29" t="s">
        <v>361</v>
      </c>
      <c r="E946" s="29" t="s">
        <v>1898</v>
      </c>
      <c r="F946" s="29" t="s">
        <v>1899</v>
      </c>
      <c r="G946" s="29" t="s">
        <v>4065</v>
      </c>
      <c r="H946" s="522">
        <v>0</v>
      </c>
      <c r="I946" s="522">
        <v>14</v>
      </c>
      <c r="J946" s="522">
        <v>17</v>
      </c>
      <c r="K946" s="522">
        <v>210</v>
      </c>
      <c r="L946" s="522" t="s">
        <v>10874</v>
      </c>
      <c r="M946" s="522">
        <v>33</v>
      </c>
      <c r="N946" s="522" t="s">
        <v>10874</v>
      </c>
      <c r="O946" s="523">
        <v>284</v>
      </c>
    </row>
    <row r="947" spans="2:15">
      <c r="B947" s="29" t="s">
        <v>12952</v>
      </c>
      <c r="C947" s="29" t="s">
        <v>360</v>
      </c>
      <c r="D947" s="29" t="s">
        <v>361</v>
      </c>
      <c r="E947" s="29" t="s">
        <v>1898</v>
      </c>
      <c r="F947" s="29" t="s">
        <v>1899</v>
      </c>
      <c r="G947" s="29" t="s">
        <v>4066</v>
      </c>
      <c r="H947" s="522">
        <v>0</v>
      </c>
      <c r="I947" s="522" t="s">
        <v>10874</v>
      </c>
      <c r="J947" s="522">
        <v>18</v>
      </c>
      <c r="K947" s="522">
        <v>207</v>
      </c>
      <c r="L947" s="522" t="s">
        <v>10874</v>
      </c>
      <c r="M947" s="522">
        <v>23</v>
      </c>
      <c r="N947" s="522">
        <v>0</v>
      </c>
      <c r="O947" s="523">
        <v>270</v>
      </c>
    </row>
    <row r="948" spans="2:15">
      <c r="B948" t="str">
        <f>C948&amp;F948</f>
        <v>1152217536678 Total</v>
      </c>
      <c r="C948" s="29" t="s">
        <v>360</v>
      </c>
      <c r="D948" s="29" t="s">
        <v>361</v>
      </c>
      <c r="E948" s="29" t="s">
        <v>1898</v>
      </c>
      <c r="F948" s="29" t="s">
        <v>11180</v>
      </c>
      <c r="G948" s="526" t="s">
        <v>3453</v>
      </c>
      <c r="H948" s="527">
        <v>0</v>
      </c>
      <c r="I948" s="527" t="s">
        <v>10874</v>
      </c>
      <c r="J948" s="527">
        <v>35</v>
      </c>
      <c r="K948" s="527">
        <v>417</v>
      </c>
      <c r="L948" s="527" t="s">
        <v>10874</v>
      </c>
      <c r="M948" s="527">
        <v>56</v>
      </c>
      <c r="N948" s="527" t="s">
        <v>10874</v>
      </c>
      <c r="O948" s="528">
        <v>554</v>
      </c>
    </row>
    <row r="949" spans="2:15">
      <c r="B949" s="29" t="s">
        <v>12953</v>
      </c>
      <c r="C949" s="29" t="s">
        <v>362</v>
      </c>
      <c r="D949" s="29" t="s">
        <v>363</v>
      </c>
      <c r="E949" s="29" t="s">
        <v>363</v>
      </c>
      <c r="F949" s="29" t="s">
        <v>1900</v>
      </c>
      <c r="G949" s="29" t="s">
        <v>4065</v>
      </c>
      <c r="H949" s="522">
        <v>0</v>
      </c>
      <c r="I949" s="522">
        <v>78</v>
      </c>
      <c r="J949" s="522">
        <v>0</v>
      </c>
      <c r="K949" s="522">
        <v>0</v>
      </c>
      <c r="L949" s="522">
        <v>0</v>
      </c>
      <c r="M949" s="522">
        <v>0</v>
      </c>
      <c r="N949" s="522">
        <v>0</v>
      </c>
      <c r="O949" s="523">
        <v>78</v>
      </c>
    </row>
    <row r="950" spans="2:15">
      <c r="B950" s="29" t="s">
        <v>12954</v>
      </c>
      <c r="C950" s="29" t="s">
        <v>362</v>
      </c>
      <c r="D950" s="29" t="s">
        <v>363</v>
      </c>
      <c r="E950" s="29" t="s">
        <v>363</v>
      </c>
      <c r="F950" s="29" t="s">
        <v>1900</v>
      </c>
      <c r="G950" s="29" t="s">
        <v>4066</v>
      </c>
      <c r="H950" s="522">
        <v>0</v>
      </c>
      <c r="I950" s="522">
        <v>81</v>
      </c>
      <c r="J950" s="522">
        <v>0</v>
      </c>
      <c r="K950" s="522">
        <v>0</v>
      </c>
      <c r="L950" s="522">
        <v>0</v>
      </c>
      <c r="M950" s="522">
        <v>0</v>
      </c>
      <c r="N950" s="522">
        <v>0</v>
      </c>
      <c r="O950" s="523">
        <v>81</v>
      </c>
    </row>
    <row r="951" spans="2:15">
      <c r="B951" t="str">
        <f>C951&amp;F951</f>
        <v>1265100117775 Total</v>
      </c>
      <c r="C951" s="29" t="s">
        <v>362</v>
      </c>
      <c r="D951" s="29" t="s">
        <v>363</v>
      </c>
      <c r="E951" s="29" t="s">
        <v>363</v>
      </c>
      <c r="F951" s="29" t="s">
        <v>11181</v>
      </c>
      <c r="G951" s="526" t="s">
        <v>3453</v>
      </c>
      <c r="H951" s="527">
        <v>0</v>
      </c>
      <c r="I951" s="527">
        <v>159</v>
      </c>
      <c r="J951" s="527">
        <v>0</v>
      </c>
      <c r="K951" s="527">
        <v>0</v>
      </c>
      <c r="L951" s="527">
        <v>0</v>
      </c>
      <c r="M951" s="527">
        <v>0</v>
      </c>
      <c r="N951" s="527">
        <v>0</v>
      </c>
      <c r="O951" s="528">
        <v>159</v>
      </c>
    </row>
    <row r="952" spans="2:15">
      <c r="B952" s="29" t="s">
        <v>12955</v>
      </c>
      <c r="C952" s="29" t="s">
        <v>364</v>
      </c>
      <c r="D952" s="29" t="s">
        <v>365</v>
      </c>
      <c r="E952" s="29" t="s">
        <v>7332</v>
      </c>
      <c r="F952" s="29" t="s">
        <v>1902</v>
      </c>
      <c r="G952" s="29" t="s">
        <v>4065</v>
      </c>
      <c r="H952" s="522">
        <v>0</v>
      </c>
      <c r="I952" s="522">
        <v>18</v>
      </c>
      <c r="J952" s="522">
        <v>36</v>
      </c>
      <c r="K952" s="522">
        <v>366</v>
      </c>
      <c r="L952" s="522" t="s">
        <v>10874</v>
      </c>
      <c r="M952" s="522" t="s">
        <v>10874</v>
      </c>
      <c r="N952" s="522" t="s">
        <v>10874</v>
      </c>
      <c r="O952" s="523">
        <v>431</v>
      </c>
    </row>
    <row r="953" spans="2:15">
      <c r="B953" s="29" t="s">
        <v>12956</v>
      </c>
      <c r="C953" s="29" t="s">
        <v>364</v>
      </c>
      <c r="D953" s="29" t="s">
        <v>365</v>
      </c>
      <c r="E953" s="29" t="s">
        <v>7332</v>
      </c>
      <c r="F953" s="29" t="s">
        <v>1902</v>
      </c>
      <c r="G953" s="29" t="s">
        <v>4066</v>
      </c>
      <c r="H953" s="522" t="s">
        <v>10874</v>
      </c>
      <c r="I953" s="522">
        <v>15</v>
      </c>
      <c r="J953" s="522">
        <v>44</v>
      </c>
      <c r="K953" s="522">
        <v>344</v>
      </c>
      <c r="L953" s="522">
        <v>11</v>
      </c>
      <c r="M953" s="522" t="s">
        <v>10874</v>
      </c>
      <c r="N953" s="522" t="s">
        <v>10874</v>
      </c>
      <c r="O953" s="523">
        <v>423</v>
      </c>
    </row>
    <row r="954" spans="2:15">
      <c r="B954" t="str">
        <f>C954&amp;F954</f>
        <v>1133622032539 Total</v>
      </c>
      <c r="C954" s="29" t="s">
        <v>364</v>
      </c>
      <c r="D954" s="29" t="s">
        <v>365</v>
      </c>
      <c r="E954" s="29" t="s">
        <v>7332</v>
      </c>
      <c r="F954" s="29" t="s">
        <v>11182</v>
      </c>
      <c r="G954" s="526" t="s">
        <v>3453</v>
      </c>
      <c r="H954" s="527" t="s">
        <v>10874</v>
      </c>
      <c r="I954" s="527">
        <v>33</v>
      </c>
      <c r="J954" s="527">
        <v>80</v>
      </c>
      <c r="K954" s="527">
        <v>710</v>
      </c>
      <c r="L954" s="527" t="s">
        <v>10874</v>
      </c>
      <c r="M954" s="527" t="s">
        <v>10874</v>
      </c>
      <c r="N954" s="527" t="s">
        <v>10874</v>
      </c>
      <c r="O954" s="528">
        <v>854</v>
      </c>
    </row>
    <row r="955" spans="2:15">
      <c r="B955" s="29" t="s">
        <v>12957</v>
      </c>
      <c r="C955" s="29" t="s">
        <v>364</v>
      </c>
      <c r="D955" s="29" t="s">
        <v>365</v>
      </c>
      <c r="E955" s="29" t="s">
        <v>5540</v>
      </c>
      <c r="F955" s="29" t="s">
        <v>1901</v>
      </c>
      <c r="G955" s="29" t="s">
        <v>4065</v>
      </c>
      <c r="H955" s="522">
        <v>0</v>
      </c>
      <c r="I955" s="522">
        <v>12</v>
      </c>
      <c r="J955" s="522">
        <v>18</v>
      </c>
      <c r="K955" s="522">
        <v>179</v>
      </c>
      <c r="L955" s="522" t="s">
        <v>10874</v>
      </c>
      <c r="M955" s="522" t="s">
        <v>10874</v>
      </c>
      <c r="N955" s="522" t="s">
        <v>10874</v>
      </c>
      <c r="O955" s="523">
        <v>225</v>
      </c>
    </row>
    <row r="956" spans="2:15">
      <c r="B956" s="29" t="s">
        <v>12958</v>
      </c>
      <c r="C956" s="29" t="s">
        <v>364</v>
      </c>
      <c r="D956" s="29" t="s">
        <v>365</v>
      </c>
      <c r="E956" s="29" t="s">
        <v>5540</v>
      </c>
      <c r="F956" s="29" t="s">
        <v>1901</v>
      </c>
      <c r="G956" s="29" t="s">
        <v>4066</v>
      </c>
      <c r="H956" s="522">
        <v>0</v>
      </c>
      <c r="I956" s="522" t="s">
        <v>10874</v>
      </c>
      <c r="J956" s="522">
        <v>24</v>
      </c>
      <c r="K956" s="522">
        <v>213</v>
      </c>
      <c r="L956" s="522" t="s">
        <v>10874</v>
      </c>
      <c r="M956" s="522" t="s">
        <v>10874</v>
      </c>
      <c r="N956" s="522" t="s">
        <v>10874</v>
      </c>
      <c r="O956" s="523">
        <v>251</v>
      </c>
    </row>
    <row r="957" spans="2:15">
      <c r="B957" t="str">
        <f>C957&amp;F957</f>
        <v>1133622037165 Total</v>
      </c>
      <c r="C957" s="29" t="s">
        <v>364</v>
      </c>
      <c r="D957" s="29" t="s">
        <v>365</v>
      </c>
      <c r="E957" s="29" t="s">
        <v>5540</v>
      </c>
      <c r="F957" s="29" t="s">
        <v>11183</v>
      </c>
      <c r="G957" s="526" t="s">
        <v>3453</v>
      </c>
      <c r="H957" s="527">
        <v>0</v>
      </c>
      <c r="I957" s="527" t="s">
        <v>10874</v>
      </c>
      <c r="J957" s="527">
        <v>42</v>
      </c>
      <c r="K957" s="527">
        <v>392</v>
      </c>
      <c r="L957" s="527">
        <v>11</v>
      </c>
      <c r="M957" s="527" t="s">
        <v>10874</v>
      </c>
      <c r="N957" s="527" t="s">
        <v>10874</v>
      </c>
      <c r="O957" s="528">
        <v>476</v>
      </c>
    </row>
    <row r="958" spans="2:15">
      <c r="B958" s="29" t="s">
        <v>12959</v>
      </c>
      <c r="C958" s="29" t="s">
        <v>366</v>
      </c>
      <c r="D958" s="29" t="s">
        <v>367</v>
      </c>
      <c r="E958" s="29" t="s">
        <v>1903</v>
      </c>
      <c r="F958" s="29" t="s">
        <v>1904</v>
      </c>
      <c r="G958" s="29" t="s">
        <v>4065</v>
      </c>
      <c r="H958" s="522" t="s">
        <v>10874</v>
      </c>
      <c r="I958" s="522">
        <v>25</v>
      </c>
      <c r="J958" s="522">
        <v>20</v>
      </c>
      <c r="K958" s="522">
        <v>423</v>
      </c>
      <c r="L958" s="522" t="s">
        <v>10874</v>
      </c>
      <c r="M958" s="522" t="s">
        <v>10874</v>
      </c>
      <c r="N958" s="522">
        <v>0</v>
      </c>
      <c r="O958" s="523">
        <v>475</v>
      </c>
    </row>
    <row r="959" spans="2:15">
      <c r="B959" s="29" t="s">
        <v>12960</v>
      </c>
      <c r="C959" s="29" t="s">
        <v>366</v>
      </c>
      <c r="D959" s="29" t="s">
        <v>367</v>
      </c>
      <c r="E959" s="29" t="s">
        <v>1903</v>
      </c>
      <c r="F959" s="29" t="s">
        <v>1904</v>
      </c>
      <c r="G959" s="29" t="s">
        <v>4066</v>
      </c>
      <c r="H959" s="522" t="s">
        <v>10874</v>
      </c>
      <c r="I959" s="522">
        <v>31</v>
      </c>
      <c r="J959" s="522">
        <v>24</v>
      </c>
      <c r="K959" s="522">
        <v>442</v>
      </c>
      <c r="L959" s="522" t="s">
        <v>10874</v>
      </c>
      <c r="M959" s="522">
        <v>0</v>
      </c>
      <c r="N959" s="522" t="s">
        <v>10874</v>
      </c>
      <c r="O959" s="523">
        <v>502</v>
      </c>
    </row>
    <row r="960" spans="2:15">
      <c r="B960" t="str">
        <f>C960&amp;F960</f>
        <v>1126718034558 Total</v>
      </c>
      <c r="C960" s="29" t="s">
        <v>366</v>
      </c>
      <c r="D960" s="29" t="s">
        <v>367</v>
      </c>
      <c r="E960" s="29" t="s">
        <v>1903</v>
      </c>
      <c r="F960" s="29" t="s">
        <v>11184</v>
      </c>
      <c r="G960" s="526" t="s">
        <v>3453</v>
      </c>
      <c r="H960" s="527" t="s">
        <v>10874</v>
      </c>
      <c r="I960" s="527">
        <v>56</v>
      </c>
      <c r="J960" s="527">
        <v>44</v>
      </c>
      <c r="K960" s="527">
        <v>865</v>
      </c>
      <c r="L960" s="527" t="s">
        <v>10874</v>
      </c>
      <c r="M960" s="527" t="s">
        <v>10874</v>
      </c>
      <c r="N960" s="527" t="s">
        <v>10874</v>
      </c>
      <c r="O960" s="528">
        <v>977</v>
      </c>
    </row>
    <row r="961" spans="2:15">
      <c r="B961" s="29" t="s">
        <v>12961</v>
      </c>
      <c r="C961" s="29" t="s">
        <v>366</v>
      </c>
      <c r="D961" s="29" t="s">
        <v>367</v>
      </c>
      <c r="E961" s="29" t="s">
        <v>1905</v>
      </c>
      <c r="F961" s="29" t="s">
        <v>1906</v>
      </c>
      <c r="G961" s="29" t="s">
        <v>4065</v>
      </c>
      <c r="H961" s="522" t="s">
        <v>10874</v>
      </c>
      <c r="I961" s="522">
        <v>13</v>
      </c>
      <c r="J961" s="522">
        <v>12</v>
      </c>
      <c r="K961" s="522">
        <v>236</v>
      </c>
      <c r="L961" s="522" t="s">
        <v>10874</v>
      </c>
      <c r="M961" s="522" t="s">
        <v>10874</v>
      </c>
      <c r="N961" s="522">
        <v>0</v>
      </c>
      <c r="O961" s="523">
        <v>271</v>
      </c>
    </row>
    <row r="962" spans="2:15">
      <c r="B962" s="29" t="s">
        <v>12962</v>
      </c>
      <c r="C962" s="29" t="s">
        <v>366</v>
      </c>
      <c r="D962" s="29" t="s">
        <v>367</v>
      </c>
      <c r="E962" s="29" t="s">
        <v>1905</v>
      </c>
      <c r="F962" s="29" t="s">
        <v>1906</v>
      </c>
      <c r="G962" s="29" t="s">
        <v>4066</v>
      </c>
      <c r="H962" s="522">
        <v>0</v>
      </c>
      <c r="I962" s="522">
        <v>12</v>
      </c>
      <c r="J962" s="522">
        <v>17</v>
      </c>
      <c r="K962" s="522">
        <v>257</v>
      </c>
      <c r="L962" s="522" t="s">
        <v>10874</v>
      </c>
      <c r="M962" s="522" t="s">
        <v>10874</v>
      </c>
      <c r="N962" s="522">
        <v>0</v>
      </c>
      <c r="O962" s="523">
        <v>295</v>
      </c>
    </row>
    <row r="963" spans="2:15">
      <c r="B963" t="str">
        <f>C963&amp;F963</f>
        <v>1126718036283 Total</v>
      </c>
      <c r="C963" s="29" t="s">
        <v>366</v>
      </c>
      <c r="D963" s="29" t="s">
        <v>367</v>
      </c>
      <c r="E963" s="29" t="s">
        <v>1905</v>
      </c>
      <c r="F963" s="29" t="s">
        <v>11185</v>
      </c>
      <c r="G963" s="526" t="s">
        <v>3453</v>
      </c>
      <c r="H963" s="527" t="s">
        <v>10874</v>
      </c>
      <c r="I963" s="527">
        <v>25</v>
      </c>
      <c r="J963" s="527">
        <v>29</v>
      </c>
      <c r="K963" s="527">
        <v>493</v>
      </c>
      <c r="L963" s="527">
        <v>12</v>
      </c>
      <c r="M963" s="527" t="s">
        <v>10874</v>
      </c>
      <c r="N963" s="527">
        <v>0</v>
      </c>
      <c r="O963" s="528">
        <v>566</v>
      </c>
    </row>
    <row r="964" spans="2:15">
      <c r="B964" s="29" t="s">
        <v>12967</v>
      </c>
      <c r="C964" s="29" t="s">
        <v>368</v>
      </c>
      <c r="D964" s="29" t="s">
        <v>369</v>
      </c>
      <c r="E964" s="29" t="s">
        <v>1911</v>
      </c>
      <c r="F964" s="29" t="s">
        <v>1912</v>
      </c>
      <c r="G964" s="29" t="s">
        <v>4065</v>
      </c>
      <c r="H964" s="522">
        <v>0</v>
      </c>
      <c r="I964" s="522" t="s">
        <v>10874</v>
      </c>
      <c r="J964" s="522">
        <v>27</v>
      </c>
      <c r="K964" s="522">
        <v>594</v>
      </c>
      <c r="L964" s="522" t="s">
        <v>10874</v>
      </c>
      <c r="M964" s="522">
        <v>21</v>
      </c>
      <c r="N964" s="522">
        <v>0</v>
      </c>
      <c r="O964" s="523">
        <v>663</v>
      </c>
    </row>
    <row r="965" spans="2:15">
      <c r="B965" s="29" t="s">
        <v>12968</v>
      </c>
      <c r="C965" s="29" t="s">
        <v>368</v>
      </c>
      <c r="D965" s="29" t="s">
        <v>369</v>
      </c>
      <c r="E965" s="29" t="s">
        <v>1911</v>
      </c>
      <c r="F965" s="29" t="s">
        <v>1912</v>
      </c>
      <c r="G965" s="29" t="s">
        <v>4066</v>
      </c>
      <c r="H965" s="522">
        <v>0</v>
      </c>
      <c r="I965" s="522">
        <v>44</v>
      </c>
      <c r="J965" s="522">
        <v>35</v>
      </c>
      <c r="K965" s="522">
        <v>625</v>
      </c>
      <c r="L965" s="522">
        <v>14</v>
      </c>
      <c r="M965" s="522">
        <v>27</v>
      </c>
      <c r="N965" s="522">
        <v>0</v>
      </c>
      <c r="O965" s="523">
        <v>745</v>
      </c>
    </row>
    <row r="966" spans="2:15">
      <c r="B966" t="str">
        <f>C966&amp;F966</f>
        <v>1241520031387 Total</v>
      </c>
      <c r="C966" s="29" t="s">
        <v>368</v>
      </c>
      <c r="D966" s="29" t="s">
        <v>369</v>
      </c>
      <c r="E966" s="29" t="s">
        <v>1911</v>
      </c>
      <c r="F966" s="29" t="s">
        <v>11188</v>
      </c>
      <c r="G966" s="526" t="s">
        <v>3453</v>
      </c>
      <c r="H966" s="527">
        <v>0</v>
      </c>
      <c r="I966" s="527" t="s">
        <v>10874</v>
      </c>
      <c r="J966" s="527">
        <v>62</v>
      </c>
      <c r="K966" s="527">
        <v>1219</v>
      </c>
      <c r="L966" s="527" t="s">
        <v>10874</v>
      </c>
      <c r="M966" s="527">
        <v>48</v>
      </c>
      <c r="N966" s="527">
        <v>0</v>
      </c>
      <c r="O966" s="528">
        <v>1408</v>
      </c>
    </row>
    <row r="967" spans="2:15">
      <c r="B967" s="29" t="s">
        <v>12971</v>
      </c>
      <c r="C967" s="29" t="s">
        <v>368</v>
      </c>
      <c r="D967" s="29" t="s">
        <v>369</v>
      </c>
      <c r="E967" s="29" t="s">
        <v>1915</v>
      </c>
      <c r="F967" s="29" t="s">
        <v>1916</v>
      </c>
      <c r="G967" s="29" t="s">
        <v>4065</v>
      </c>
      <c r="H967" s="522">
        <v>0</v>
      </c>
      <c r="I967" s="522" t="s">
        <v>10874</v>
      </c>
      <c r="J967" s="522">
        <v>23</v>
      </c>
      <c r="K967" s="522">
        <v>409</v>
      </c>
      <c r="L967" s="522" t="s">
        <v>10874</v>
      </c>
      <c r="M967" s="522">
        <v>69</v>
      </c>
      <c r="N967" s="522">
        <v>0</v>
      </c>
      <c r="O967" s="523">
        <v>518</v>
      </c>
    </row>
    <row r="968" spans="2:15">
      <c r="B968" s="29" t="s">
        <v>12972</v>
      </c>
      <c r="C968" s="29" t="s">
        <v>368</v>
      </c>
      <c r="D968" s="29" t="s">
        <v>369</v>
      </c>
      <c r="E968" s="29" t="s">
        <v>1915</v>
      </c>
      <c r="F968" s="29" t="s">
        <v>1916</v>
      </c>
      <c r="G968" s="29" t="s">
        <v>4066</v>
      </c>
      <c r="H968" s="522">
        <v>0</v>
      </c>
      <c r="I968" s="522">
        <v>30</v>
      </c>
      <c r="J968" s="522" t="s">
        <v>10874</v>
      </c>
      <c r="K968" s="522">
        <v>399</v>
      </c>
      <c r="L968" s="522" t="s">
        <v>10874</v>
      </c>
      <c r="M968" s="522">
        <v>92</v>
      </c>
      <c r="N968" s="522">
        <v>0</v>
      </c>
      <c r="O968" s="523">
        <v>548</v>
      </c>
    </row>
    <row r="969" spans="2:15">
      <c r="B969" t="str">
        <f>C969&amp;F969</f>
        <v>1241520037516 Total</v>
      </c>
      <c r="C969" s="29" t="s">
        <v>368</v>
      </c>
      <c r="D969" s="29" t="s">
        <v>369</v>
      </c>
      <c r="E969" s="29" t="s">
        <v>1915</v>
      </c>
      <c r="F969" s="29" t="s">
        <v>11190</v>
      </c>
      <c r="G969" s="526" t="s">
        <v>3453</v>
      </c>
      <c r="H969" s="527">
        <v>0</v>
      </c>
      <c r="I969" s="527" t="s">
        <v>10874</v>
      </c>
      <c r="J969" s="527" t="s">
        <v>10874</v>
      </c>
      <c r="K969" s="527">
        <v>808</v>
      </c>
      <c r="L969" s="527">
        <v>12</v>
      </c>
      <c r="M969" s="527">
        <v>161</v>
      </c>
      <c r="N969" s="527">
        <v>0</v>
      </c>
      <c r="O969" s="528">
        <v>1066</v>
      </c>
    </row>
    <row r="970" spans="2:15">
      <c r="B970" s="29" t="s">
        <v>12963</v>
      </c>
      <c r="C970" s="29" t="s">
        <v>368</v>
      </c>
      <c r="D970" s="29" t="s">
        <v>369</v>
      </c>
      <c r="E970" s="29" t="s">
        <v>1907</v>
      </c>
      <c r="F970" s="29" t="s">
        <v>1908</v>
      </c>
      <c r="G970" s="29" t="s">
        <v>4065</v>
      </c>
      <c r="H970" s="522">
        <v>0</v>
      </c>
      <c r="I970" s="522">
        <v>14</v>
      </c>
      <c r="J970" s="522" t="s">
        <v>10874</v>
      </c>
      <c r="K970" s="522">
        <v>379</v>
      </c>
      <c r="L970" s="522" t="s">
        <v>10874</v>
      </c>
      <c r="M970" s="522">
        <v>22</v>
      </c>
      <c r="N970" s="522">
        <v>0</v>
      </c>
      <c r="O970" s="523">
        <v>434</v>
      </c>
    </row>
    <row r="971" spans="2:15">
      <c r="B971" s="29" t="s">
        <v>12964</v>
      </c>
      <c r="C971" s="29" t="s">
        <v>368</v>
      </c>
      <c r="D971" s="29" t="s">
        <v>369</v>
      </c>
      <c r="E971" s="29" t="s">
        <v>1907</v>
      </c>
      <c r="F971" s="29" t="s">
        <v>1908</v>
      </c>
      <c r="G971" s="29" t="s">
        <v>4066</v>
      </c>
      <c r="H971" s="522">
        <v>0</v>
      </c>
      <c r="I971" s="522">
        <v>22</v>
      </c>
      <c r="J971" s="522" t="s">
        <v>10874</v>
      </c>
      <c r="K971" s="522">
        <v>424</v>
      </c>
      <c r="L971" s="522" t="s">
        <v>10874</v>
      </c>
      <c r="M971" s="522">
        <v>23</v>
      </c>
      <c r="N971" s="522">
        <v>0</v>
      </c>
      <c r="O971" s="523">
        <v>490</v>
      </c>
    </row>
    <row r="972" spans="2:15">
      <c r="B972" t="str">
        <f>C972&amp;F972</f>
        <v>1241520037517 Total</v>
      </c>
      <c r="C972" s="29" t="s">
        <v>368</v>
      </c>
      <c r="D972" s="29" t="s">
        <v>369</v>
      </c>
      <c r="E972" s="29" t="s">
        <v>1907</v>
      </c>
      <c r="F972" s="29" t="s">
        <v>11186</v>
      </c>
      <c r="G972" s="526" t="s">
        <v>3453</v>
      </c>
      <c r="H972" s="527">
        <v>0</v>
      </c>
      <c r="I972" s="527">
        <v>36</v>
      </c>
      <c r="J972" s="527">
        <v>29</v>
      </c>
      <c r="K972" s="527">
        <v>803</v>
      </c>
      <c r="L972" s="527">
        <v>11</v>
      </c>
      <c r="M972" s="527">
        <v>45</v>
      </c>
      <c r="N972" s="527">
        <v>0</v>
      </c>
      <c r="O972" s="528">
        <v>924</v>
      </c>
    </row>
    <row r="973" spans="2:15">
      <c r="B973" s="29" t="s">
        <v>12965</v>
      </c>
      <c r="C973" s="29" t="s">
        <v>368</v>
      </c>
      <c r="D973" s="29" t="s">
        <v>369</v>
      </c>
      <c r="E973" s="29" t="s">
        <v>1909</v>
      </c>
      <c r="F973" s="29" t="s">
        <v>1910</v>
      </c>
      <c r="G973" s="29" t="s">
        <v>4065</v>
      </c>
      <c r="H973" s="522">
        <v>0</v>
      </c>
      <c r="I973" s="522">
        <v>40</v>
      </c>
      <c r="J973" s="522" t="s">
        <v>10874</v>
      </c>
      <c r="K973" s="522">
        <v>641</v>
      </c>
      <c r="L973" s="522" t="s">
        <v>10874</v>
      </c>
      <c r="M973" s="522">
        <v>72</v>
      </c>
      <c r="N973" s="522">
        <v>0</v>
      </c>
      <c r="O973" s="523">
        <v>793</v>
      </c>
    </row>
    <row r="974" spans="2:15">
      <c r="B974" s="29" t="s">
        <v>12966</v>
      </c>
      <c r="C974" s="29" t="s">
        <v>368</v>
      </c>
      <c r="D974" s="29" t="s">
        <v>369</v>
      </c>
      <c r="E974" s="29" t="s">
        <v>1909</v>
      </c>
      <c r="F974" s="29" t="s">
        <v>1910</v>
      </c>
      <c r="G974" s="29" t="s">
        <v>4066</v>
      </c>
      <c r="H974" s="522">
        <v>0</v>
      </c>
      <c r="I974" s="522">
        <v>43</v>
      </c>
      <c r="J974" s="522">
        <v>29</v>
      </c>
      <c r="K974" s="522">
        <v>730</v>
      </c>
      <c r="L974" s="522">
        <v>11</v>
      </c>
      <c r="M974" s="522">
        <v>70</v>
      </c>
      <c r="N974" s="522">
        <v>0</v>
      </c>
      <c r="O974" s="523">
        <v>883</v>
      </c>
    </row>
    <row r="975" spans="2:15">
      <c r="B975" t="str">
        <f>C975&amp;F975</f>
        <v>1241520037759 Total</v>
      </c>
      <c r="C975" s="29" t="s">
        <v>368</v>
      </c>
      <c r="D975" s="29" t="s">
        <v>369</v>
      </c>
      <c r="E975" s="29" t="s">
        <v>1909</v>
      </c>
      <c r="F975" s="29" t="s">
        <v>11187</v>
      </c>
      <c r="G975" s="526" t="s">
        <v>3453</v>
      </c>
      <c r="H975" s="527">
        <v>0</v>
      </c>
      <c r="I975" s="527">
        <v>83</v>
      </c>
      <c r="J975" s="527" t="s">
        <v>10874</v>
      </c>
      <c r="K975" s="527">
        <v>1371</v>
      </c>
      <c r="L975" s="527" t="s">
        <v>10874</v>
      </c>
      <c r="M975" s="527">
        <v>142</v>
      </c>
      <c r="N975" s="527">
        <v>0</v>
      </c>
      <c r="O975" s="528">
        <v>1676</v>
      </c>
    </row>
    <row r="976" spans="2:15">
      <c r="B976" s="29" t="s">
        <v>12969</v>
      </c>
      <c r="C976" s="29" t="s">
        <v>368</v>
      </c>
      <c r="D976" s="29" t="s">
        <v>369</v>
      </c>
      <c r="E976" s="29" t="s">
        <v>1913</v>
      </c>
      <c r="F976" s="29" t="s">
        <v>1914</v>
      </c>
      <c r="G976" s="29" t="s">
        <v>4065</v>
      </c>
      <c r="H976" s="522">
        <v>0</v>
      </c>
      <c r="I976" s="522" t="s">
        <v>10874</v>
      </c>
      <c r="J976" s="522">
        <v>12</v>
      </c>
      <c r="K976" s="522">
        <v>312</v>
      </c>
      <c r="L976" s="522" t="s">
        <v>10874</v>
      </c>
      <c r="M976" s="522">
        <v>65</v>
      </c>
      <c r="N976" s="522" t="s">
        <v>10874</v>
      </c>
      <c r="O976" s="523">
        <v>401</v>
      </c>
    </row>
    <row r="977" spans="2:15">
      <c r="B977" s="29" t="s">
        <v>12970</v>
      </c>
      <c r="C977" s="29" t="s">
        <v>368</v>
      </c>
      <c r="D977" s="29" t="s">
        <v>369</v>
      </c>
      <c r="E977" s="29" t="s">
        <v>1913</v>
      </c>
      <c r="F977" s="29" t="s">
        <v>1914</v>
      </c>
      <c r="G977" s="29" t="s">
        <v>4066</v>
      </c>
      <c r="H977" s="522">
        <v>0</v>
      </c>
      <c r="I977" s="522" t="s">
        <v>10874</v>
      </c>
      <c r="J977" s="522">
        <v>12</v>
      </c>
      <c r="K977" s="522">
        <v>316</v>
      </c>
      <c r="L977" s="522" t="s">
        <v>10874</v>
      </c>
      <c r="M977" s="522">
        <v>51</v>
      </c>
      <c r="N977" s="522">
        <v>0</v>
      </c>
      <c r="O977" s="523">
        <v>386</v>
      </c>
    </row>
    <row r="978" spans="2:15">
      <c r="B978" t="str">
        <f>C978&amp;F978</f>
        <v>1241520038174 Total</v>
      </c>
      <c r="C978" s="29" t="s">
        <v>368</v>
      </c>
      <c r="D978" s="29" t="s">
        <v>369</v>
      </c>
      <c r="E978" s="29" t="s">
        <v>1913</v>
      </c>
      <c r="F978" s="29" t="s">
        <v>11189</v>
      </c>
      <c r="G978" s="526" t="s">
        <v>3453</v>
      </c>
      <c r="H978" s="527">
        <v>0</v>
      </c>
      <c r="I978" s="527">
        <v>11</v>
      </c>
      <c r="J978" s="527">
        <v>24</v>
      </c>
      <c r="K978" s="527">
        <v>628</v>
      </c>
      <c r="L978" s="527" t="s">
        <v>10874</v>
      </c>
      <c r="M978" s="527">
        <v>116</v>
      </c>
      <c r="N978" s="527" t="s">
        <v>10874</v>
      </c>
      <c r="O978" s="528">
        <v>787</v>
      </c>
    </row>
    <row r="979" spans="2:15">
      <c r="B979" s="29" t="s">
        <v>12973</v>
      </c>
      <c r="C979" s="29" t="s">
        <v>370</v>
      </c>
      <c r="D979" s="29" t="s">
        <v>5655</v>
      </c>
      <c r="E979" s="29" t="s">
        <v>5655</v>
      </c>
      <c r="F979" s="29" t="s">
        <v>1917</v>
      </c>
      <c r="G979" s="29" t="s">
        <v>4065</v>
      </c>
      <c r="H979" s="522">
        <v>0</v>
      </c>
      <c r="I979" s="522">
        <v>23</v>
      </c>
      <c r="J979" s="522" t="s">
        <v>10874</v>
      </c>
      <c r="K979" s="522">
        <v>34</v>
      </c>
      <c r="L979" s="522" t="s">
        <v>10874</v>
      </c>
      <c r="M979" s="522">
        <v>0</v>
      </c>
      <c r="N979" s="522">
        <v>0</v>
      </c>
      <c r="O979" s="523">
        <v>67</v>
      </c>
    </row>
    <row r="980" spans="2:15">
      <c r="B980" s="29" t="s">
        <v>12974</v>
      </c>
      <c r="C980" s="29" t="s">
        <v>370</v>
      </c>
      <c r="D980" s="29" t="s">
        <v>5655</v>
      </c>
      <c r="E980" s="29" t="s">
        <v>5655</v>
      </c>
      <c r="F980" s="29" t="s">
        <v>1917</v>
      </c>
      <c r="G980" s="29" t="s">
        <v>4066</v>
      </c>
      <c r="H980" s="522" t="s">
        <v>10874</v>
      </c>
      <c r="I980" s="522">
        <v>31</v>
      </c>
      <c r="J980" s="522">
        <v>0</v>
      </c>
      <c r="K980" s="522">
        <v>86</v>
      </c>
      <c r="L980" s="522" t="s">
        <v>10874</v>
      </c>
      <c r="M980" s="522">
        <v>0</v>
      </c>
      <c r="N980" s="522">
        <v>0</v>
      </c>
      <c r="O980" s="523">
        <v>126</v>
      </c>
    </row>
    <row r="981" spans="2:15">
      <c r="B981" t="str">
        <f>C981&amp;F981</f>
        <v>1076530407550 Total</v>
      </c>
      <c r="C981" s="29" t="s">
        <v>370</v>
      </c>
      <c r="D981" s="29" t="s">
        <v>5655</v>
      </c>
      <c r="E981" s="29" t="s">
        <v>5655</v>
      </c>
      <c r="F981" s="29" t="s">
        <v>11191</v>
      </c>
      <c r="G981" s="526" t="s">
        <v>3453</v>
      </c>
      <c r="H981" s="527" t="s">
        <v>10874</v>
      </c>
      <c r="I981" s="527">
        <v>54</v>
      </c>
      <c r="J981" s="527" t="s">
        <v>10874</v>
      </c>
      <c r="K981" s="527">
        <v>120</v>
      </c>
      <c r="L981" s="527" t="s">
        <v>10874</v>
      </c>
      <c r="M981" s="527">
        <v>0</v>
      </c>
      <c r="N981" s="527">
        <v>0</v>
      </c>
      <c r="O981" s="528">
        <v>193</v>
      </c>
    </row>
    <row r="982" spans="2:15">
      <c r="B982" s="29" t="s">
        <v>12975</v>
      </c>
      <c r="C982" s="29" t="s">
        <v>371</v>
      </c>
      <c r="D982" s="29" t="s">
        <v>372</v>
      </c>
      <c r="E982" s="29" t="s">
        <v>1918</v>
      </c>
      <c r="F982" s="29" t="s">
        <v>1919</v>
      </c>
      <c r="G982" s="29" t="s">
        <v>4065</v>
      </c>
      <c r="H982" s="522">
        <v>0</v>
      </c>
      <c r="I982" s="522">
        <v>0</v>
      </c>
      <c r="J982" s="522" t="s">
        <v>10874</v>
      </c>
      <c r="K982" s="522">
        <v>290</v>
      </c>
      <c r="L982" s="522" t="s">
        <v>10874</v>
      </c>
      <c r="M982" s="522" t="s">
        <v>10874</v>
      </c>
      <c r="N982" s="522">
        <v>0</v>
      </c>
      <c r="O982" s="523">
        <v>300</v>
      </c>
    </row>
    <row r="983" spans="2:15">
      <c r="B983" s="29" t="s">
        <v>12976</v>
      </c>
      <c r="C983" s="29" t="s">
        <v>371</v>
      </c>
      <c r="D983" s="29" t="s">
        <v>372</v>
      </c>
      <c r="E983" s="29" t="s">
        <v>1918</v>
      </c>
      <c r="F983" s="29" t="s">
        <v>1919</v>
      </c>
      <c r="G983" s="29" t="s">
        <v>4066</v>
      </c>
      <c r="H983" s="522" t="s">
        <v>10874</v>
      </c>
      <c r="I983" s="522" t="s">
        <v>10874</v>
      </c>
      <c r="J983" s="522" t="s">
        <v>10874</v>
      </c>
      <c r="K983" s="522">
        <v>290</v>
      </c>
      <c r="L983" s="522" t="s">
        <v>10874</v>
      </c>
      <c r="M983" s="522">
        <v>0</v>
      </c>
      <c r="N983" s="522">
        <v>0</v>
      </c>
      <c r="O983" s="523">
        <v>296</v>
      </c>
    </row>
    <row r="984" spans="2:15">
      <c r="B984" t="str">
        <f>C984&amp;F984</f>
        <v>1061720031541 Total</v>
      </c>
      <c r="C984" s="29" t="s">
        <v>371</v>
      </c>
      <c r="D984" s="29" t="s">
        <v>372</v>
      </c>
      <c r="E984" s="29" t="s">
        <v>1918</v>
      </c>
      <c r="F984" s="29" t="s">
        <v>11192</v>
      </c>
      <c r="G984" s="526" t="s">
        <v>3453</v>
      </c>
      <c r="H984" s="527" t="s">
        <v>10874</v>
      </c>
      <c r="I984" s="527" t="s">
        <v>10874</v>
      </c>
      <c r="J984" s="527" t="s">
        <v>10874</v>
      </c>
      <c r="K984" s="527">
        <v>580</v>
      </c>
      <c r="L984" s="527" t="s">
        <v>10874</v>
      </c>
      <c r="M984" s="527" t="s">
        <v>10874</v>
      </c>
      <c r="N984" s="527">
        <v>0</v>
      </c>
      <c r="O984" s="528">
        <v>596</v>
      </c>
    </row>
    <row r="985" spans="2:15">
      <c r="B985" s="29" t="s">
        <v>12977</v>
      </c>
      <c r="C985" s="29" t="s">
        <v>371</v>
      </c>
      <c r="D985" s="29" t="s">
        <v>372</v>
      </c>
      <c r="E985" s="29" t="s">
        <v>1920</v>
      </c>
      <c r="F985" s="29" t="s">
        <v>1921</v>
      </c>
      <c r="G985" s="29" t="s">
        <v>4065</v>
      </c>
      <c r="H985" s="522">
        <v>0</v>
      </c>
      <c r="I985" s="522" t="s">
        <v>10874</v>
      </c>
      <c r="J985" s="522" t="s">
        <v>10874</v>
      </c>
      <c r="K985" s="522">
        <v>524</v>
      </c>
      <c r="L985" s="522">
        <v>12</v>
      </c>
      <c r="M985" s="522" t="s">
        <v>10874</v>
      </c>
      <c r="N985" s="522">
        <v>0</v>
      </c>
      <c r="O985" s="523">
        <v>544</v>
      </c>
    </row>
    <row r="986" spans="2:15">
      <c r="B986" s="29" t="s">
        <v>12978</v>
      </c>
      <c r="C986" s="29" t="s">
        <v>371</v>
      </c>
      <c r="D986" s="29" t="s">
        <v>372</v>
      </c>
      <c r="E986" s="29" t="s">
        <v>1920</v>
      </c>
      <c r="F986" s="29" t="s">
        <v>1921</v>
      </c>
      <c r="G986" s="29" t="s">
        <v>4066</v>
      </c>
      <c r="H986" s="522">
        <v>0</v>
      </c>
      <c r="I986" s="522" t="s">
        <v>10874</v>
      </c>
      <c r="J986" s="522" t="s">
        <v>10874</v>
      </c>
      <c r="K986" s="522">
        <v>503</v>
      </c>
      <c r="L986" s="522" t="s">
        <v>10874</v>
      </c>
      <c r="M986" s="522" t="s">
        <v>10874</v>
      </c>
      <c r="N986" s="522" t="s">
        <v>10874</v>
      </c>
      <c r="O986" s="523">
        <v>519</v>
      </c>
    </row>
    <row r="987" spans="2:15">
      <c r="B987" t="str">
        <f>C987&amp;F987</f>
        <v>1061720036156 Total</v>
      </c>
      <c r="C987" s="29" t="s">
        <v>371</v>
      </c>
      <c r="D987" s="29" t="s">
        <v>372</v>
      </c>
      <c r="E987" s="29" t="s">
        <v>1920</v>
      </c>
      <c r="F987" s="29" t="s">
        <v>11193</v>
      </c>
      <c r="G987" s="526" t="s">
        <v>3453</v>
      </c>
      <c r="H987" s="527">
        <v>0</v>
      </c>
      <c r="I987" s="527" t="s">
        <v>10874</v>
      </c>
      <c r="J987" s="527" t="s">
        <v>10874</v>
      </c>
      <c r="K987" s="527">
        <v>1027</v>
      </c>
      <c r="L987" s="527" t="s">
        <v>10874</v>
      </c>
      <c r="M987" s="527" t="s">
        <v>10874</v>
      </c>
      <c r="N987" s="527" t="s">
        <v>10874</v>
      </c>
      <c r="O987" s="528">
        <v>1063</v>
      </c>
    </row>
    <row r="988" spans="2:15">
      <c r="B988" s="29" t="s">
        <v>12979</v>
      </c>
      <c r="C988" s="29" t="s">
        <v>373</v>
      </c>
      <c r="D988" s="29" t="s">
        <v>374</v>
      </c>
      <c r="E988" s="29" t="s">
        <v>7370</v>
      </c>
      <c r="F988" s="29" t="s">
        <v>7369</v>
      </c>
      <c r="G988" s="29" t="s">
        <v>4065</v>
      </c>
      <c r="H988" s="522">
        <v>0</v>
      </c>
      <c r="I988" s="522" t="s">
        <v>10874</v>
      </c>
      <c r="J988" s="522">
        <v>21</v>
      </c>
      <c r="K988" s="522">
        <v>331</v>
      </c>
      <c r="L988" s="522" t="s">
        <v>10874</v>
      </c>
      <c r="M988" s="522">
        <v>12</v>
      </c>
      <c r="N988" s="522">
        <v>0</v>
      </c>
      <c r="O988" s="523">
        <v>372</v>
      </c>
    </row>
    <row r="989" spans="2:15">
      <c r="B989" s="29" t="s">
        <v>12980</v>
      </c>
      <c r="C989" s="29" t="s">
        <v>373</v>
      </c>
      <c r="D989" s="29" t="s">
        <v>374</v>
      </c>
      <c r="E989" s="29" t="s">
        <v>7370</v>
      </c>
      <c r="F989" s="29" t="s">
        <v>7369</v>
      </c>
      <c r="G989" s="29" t="s">
        <v>4066</v>
      </c>
      <c r="H989" s="522" t="s">
        <v>10874</v>
      </c>
      <c r="I989" s="522">
        <v>12</v>
      </c>
      <c r="J989" s="522">
        <v>16</v>
      </c>
      <c r="K989" s="522">
        <v>322</v>
      </c>
      <c r="L989" s="522" t="s">
        <v>10874</v>
      </c>
      <c r="M989" s="522" t="s">
        <v>10874</v>
      </c>
      <c r="N989" s="522">
        <v>0</v>
      </c>
      <c r="O989" s="523">
        <v>361</v>
      </c>
    </row>
    <row r="990" spans="2:15">
      <c r="B990" t="str">
        <f>C990&amp;F990</f>
        <v>1193522038312 Total</v>
      </c>
      <c r="C990" s="29" t="s">
        <v>373</v>
      </c>
      <c r="D990" s="29" t="s">
        <v>374</v>
      </c>
      <c r="E990" s="29" t="s">
        <v>7370</v>
      </c>
      <c r="F990" s="29" t="s">
        <v>11194</v>
      </c>
      <c r="G990" s="526" t="s">
        <v>3453</v>
      </c>
      <c r="H990" s="527" t="s">
        <v>10874</v>
      </c>
      <c r="I990" s="527" t="s">
        <v>10874</v>
      </c>
      <c r="J990" s="527">
        <v>37</v>
      </c>
      <c r="K990" s="527">
        <v>653</v>
      </c>
      <c r="L990" s="527" t="s">
        <v>10874</v>
      </c>
      <c r="M990" s="527" t="s">
        <v>10874</v>
      </c>
      <c r="N990" s="527">
        <v>0</v>
      </c>
      <c r="O990" s="528">
        <v>733</v>
      </c>
    </row>
    <row r="991" spans="2:15">
      <c r="B991" s="29" t="s">
        <v>12981</v>
      </c>
      <c r="C991" s="29" t="s">
        <v>375</v>
      </c>
      <c r="D991" s="29" t="s">
        <v>376</v>
      </c>
      <c r="E991" s="29" t="s">
        <v>1922</v>
      </c>
      <c r="F991" s="29" t="s">
        <v>1923</v>
      </c>
      <c r="G991" s="29" t="s">
        <v>4065</v>
      </c>
      <c r="H991" s="522">
        <v>0</v>
      </c>
      <c r="I991" s="522">
        <v>92</v>
      </c>
      <c r="J991" s="522" t="s">
        <v>10874</v>
      </c>
      <c r="K991" s="522">
        <v>166</v>
      </c>
      <c r="L991" s="522">
        <v>11</v>
      </c>
      <c r="M991" s="522" t="s">
        <v>10874</v>
      </c>
      <c r="N991" s="522">
        <v>0</v>
      </c>
      <c r="O991" s="523">
        <v>275</v>
      </c>
    </row>
    <row r="992" spans="2:15">
      <c r="B992" s="29" t="s">
        <v>12982</v>
      </c>
      <c r="C992" s="29" t="s">
        <v>375</v>
      </c>
      <c r="D992" s="29" t="s">
        <v>376</v>
      </c>
      <c r="E992" s="29" t="s">
        <v>1922</v>
      </c>
      <c r="F992" s="29" t="s">
        <v>1923</v>
      </c>
      <c r="G992" s="29" t="s">
        <v>4066</v>
      </c>
      <c r="H992" s="522">
        <v>0</v>
      </c>
      <c r="I992" s="522">
        <v>89</v>
      </c>
      <c r="J992" s="522" t="s">
        <v>10874</v>
      </c>
      <c r="K992" s="522">
        <v>149</v>
      </c>
      <c r="L992" s="522">
        <v>13</v>
      </c>
      <c r="M992" s="522" t="s">
        <v>10874</v>
      </c>
      <c r="N992" s="522">
        <v>0</v>
      </c>
      <c r="O992" s="523">
        <v>261</v>
      </c>
    </row>
    <row r="993" spans="2:15">
      <c r="B993" t="str">
        <f>C993&amp;F993</f>
        <v>1030228035193 Total</v>
      </c>
      <c r="C993" s="29" t="s">
        <v>375</v>
      </c>
      <c r="D993" s="29" t="s">
        <v>376</v>
      </c>
      <c r="E993" s="29" t="s">
        <v>1922</v>
      </c>
      <c r="F993" s="29" t="s">
        <v>11195</v>
      </c>
      <c r="G993" s="526" t="s">
        <v>3453</v>
      </c>
      <c r="H993" s="527">
        <v>0</v>
      </c>
      <c r="I993" s="527">
        <v>181</v>
      </c>
      <c r="J993" s="527" t="s">
        <v>10874</v>
      </c>
      <c r="K993" s="527">
        <v>315</v>
      </c>
      <c r="L993" s="527">
        <v>24</v>
      </c>
      <c r="M993" s="527" t="s">
        <v>10874</v>
      </c>
      <c r="N993" s="527">
        <v>0</v>
      </c>
      <c r="O993" s="528">
        <v>536</v>
      </c>
    </row>
    <row r="994" spans="2:15">
      <c r="B994" s="29" t="s">
        <v>12983</v>
      </c>
      <c r="C994" s="29" t="s">
        <v>375</v>
      </c>
      <c r="D994" s="29" t="s">
        <v>376</v>
      </c>
      <c r="E994" s="29" t="s">
        <v>1924</v>
      </c>
      <c r="F994" s="29" t="s">
        <v>1925</v>
      </c>
      <c r="G994" s="29" t="s">
        <v>4065</v>
      </c>
      <c r="H994" s="522">
        <v>0</v>
      </c>
      <c r="I994" s="522">
        <v>48</v>
      </c>
      <c r="J994" s="522" t="s">
        <v>10874</v>
      </c>
      <c r="K994" s="522">
        <v>77</v>
      </c>
      <c r="L994" s="522" t="s">
        <v>10874</v>
      </c>
      <c r="M994" s="522" t="s">
        <v>10874</v>
      </c>
      <c r="N994" s="522">
        <v>0</v>
      </c>
      <c r="O994" s="523">
        <v>133</v>
      </c>
    </row>
    <row r="995" spans="2:15">
      <c r="B995" s="29" t="s">
        <v>12984</v>
      </c>
      <c r="C995" s="29" t="s">
        <v>375</v>
      </c>
      <c r="D995" s="29" t="s">
        <v>376</v>
      </c>
      <c r="E995" s="29" t="s">
        <v>1924</v>
      </c>
      <c r="F995" s="29" t="s">
        <v>1925</v>
      </c>
      <c r="G995" s="29" t="s">
        <v>4066</v>
      </c>
      <c r="H995" s="522">
        <v>0</v>
      </c>
      <c r="I995" s="522">
        <v>46</v>
      </c>
      <c r="J995" s="522" t="s">
        <v>10874</v>
      </c>
      <c r="K995" s="522">
        <v>87</v>
      </c>
      <c r="L995" s="522" t="s">
        <v>10874</v>
      </c>
      <c r="M995" s="522">
        <v>0</v>
      </c>
      <c r="N995" s="522">
        <v>0</v>
      </c>
      <c r="O995" s="523">
        <v>140</v>
      </c>
    </row>
    <row r="996" spans="2:15">
      <c r="B996" t="str">
        <f>C996&amp;F996</f>
        <v>1030228037926 Total</v>
      </c>
      <c r="C996" s="29" t="s">
        <v>375</v>
      </c>
      <c r="D996" s="29" t="s">
        <v>376</v>
      </c>
      <c r="E996" s="29" t="s">
        <v>1924</v>
      </c>
      <c r="F996" s="29" t="s">
        <v>11196</v>
      </c>
      <c r="G996" s="526" t="s">
        <v>3453</v>
      </c>
      <c r="H996" s="527">
        <v>0</v>
      </c>
      <c r="I996" s="527">
        <v>94</v>
      </c>
      <c r="J996" s="527" t="s">
        <v>10874</v>
      </c>
      <c r="K996" s="527">
        <v>164</v>
      </c>
      <c r="L996" s="527">
        <v>11</v>
      </c>
      <c r="M996" s="527" t="s">
        <v>10874</v>
      </c>
      <c r="N996" s="527">
        <v>0</v>
      </c>
      <c r="O996" s="528">
        <v>273</v>
      </c>
    </row>
    <row r="997" spans="2:15">
      <c r="B997" s="29" t="s">
        <v>12985</v>
      </c>
      <c r="C997" s="29" t="s">
        <v>377</v>
      </c>
      <c r="D997" s="29" t="s">
        <v>378</v>
      </c>
      <c r="E997" s="29" t="s">
        <v>1926</v>
      </c>
      <c r="F997" s="29" t="s">
        <v>1927</v>
      </c>
      <c r="G997" s="29" t="s">
        <v>4065</v>
      </c>
      <c r="H997" s="522" t="s">
        <v>10874</v>
      </c>
      <c r="I997" s="522" t="s">
        <v>10874</v>
      </c>
      <c r="J997" s="522" t="s">
        <v>10874</v>
      </c>
      <c r="K997" s="522">
        <v>369</v>
      </c>
      <c r="L997" s="522" t="s">
        <v>10874</v>
      </c>
      <c r="M997" s="522">
        <v>0</v>
      </c>
      <c r="N997" s="522">
        <v>0</v>
      </c>
      <c r="O997" s="523">
        <v>378</v>
      </c>
    </row>
    <row r="998" spans="2:15">
      <c r="B998" s="29" t="s">
        <v>12986</v>
      </c>
      <c r="C998" s="29" t="s">
        <v>377</v>
      </c>
      <c r="D998" s="29" t="s">
        <v>378</v>
      </c>
      <c r="E998" s="29" t="s">
        <v>1926</v>
      </c>
      <c r="F998" s="29" t="s">
        <v>1927</v>
      </c>
      <c r="G998" s="29" t="s">
        <v>4066</v>
      </c>
      <c r="H998" s="522">
        <v>0</v>
      </c>
      <c r="I998" s="522" t="s">
        <v>10874</v>
      </c>
      <c r="J998" s="522" t="s">
        <v>10874</v>
      </c>
      <c r="K998" s="522">
        <v>361</v>
      </c>
      <c r="L998" s="522" t="s">
        <v>10874</v>
      </c>
      <c r="M998" s="522" t="s">
        <v>10874</v>
      </c>
      <c r="N998" s="522">
        <v>0</v>
      </c>
      <c r="O998" s="523">
        <v>370</v>
      </c>
    </row>
    <row r="999" spans="2:15">
      <c r="B999" t="str">
        <f>C999&amp;F999</f>
        <v>1174120036364 Total</v>
      </c>
      <c r="C999" s="29" t="s">
        <v>377</v>
      </c>
      <c r="D999" s="29" t="s">
        <v>378</v>
      </c>
      <c r="E999" s="29" t="s">
        <v>1926</v>
      </c>
      <c r="F999" s="29" t="s">
        <v>11197</v>
      </c>
      <c r="G999" s="526" t="s">
        <v>3453</v>
      </c>
      <c r="H999" s="527" t="s">
        <v>10874</v>
      </c>
      <c r="I999" s="527" t="s">
        <v>10874</v>
      </c>
      <c r="J999" s="527" t="s">
        <v>10874</v>
      </c>
      <c r="K999" s="527">
        <v>730</v>
      </c>
      <c r="L999" s="527" t="s">
        <v>10874</v>
      </c>
      <c r="M999" s="527" t="s">
        <v>10874</v>
      </c>
      <c r="N999" s="527">
        <v>0</v>
      </c>
      <c r="O999" s="528">
        <v>748</v>
      </c>
    </row>
    <row r="1000" spans="2:15">
      <c r="B1000" s="29" t="s">
        <v>12987</v>
      </c>
      <c r="C1000" s="29" t="s">
        <v>379</v>
      </c>
      <c r="D1000" s="29" t="s">
        <v>380</v>
      </c>
      <c r="E1000" s="29" t="s">
        <v>1928</v>
      </c>
      <c r="F1000" s="29" t="s">
        <v>1929</v>
      </c>
      <c r="G1000" s="29" t="s">
        <v>4065</v>
      </c>
      <c r="H1000" s="522">
        <v>0</v>
      </c>
      <c r="I1000" s="522">
        <v>48</v>
      </c>
      <c r="J1000" s="522">
        <v>106</v>
      </c>
      <c r="K1000" s="522">
        <v>1059</v>
      </c>
      <c r="L1000" s="522">
        <v>15</v>
      </c>
      <c r="M1000" s="522">
        <v>76</v>
      </c>
      <c r="N1000" s="522">
        <v>0</v>
      </c>
      <c r="O1000" s="523">
        <v>1304</v>
      </c>
    </row>
    <row r="1001" spans="2:15">
      <c r="B1001" s="29" t="s">
        <v>12988</v>
      </c>
      <c r="C1001" s="29" t="s">
        <v>379</v>
      </c>
      <c r="D1001" s="29" t="s">
        <v>380</v>
      </c>
      <c r="E1001" s="29" t="s">
        <v>1928</v>
      </c>
      <c r="F1001" s="29" t="s">
        <v>1929</v>
      </c>
      <c r="G1001" s="29" t="s">
        <v>4066</v>
      </c>
      <c r="H1001" s="522" t="s">
        <v>10874</v>
      </c>
      <c r="I1001" s="522">
        <v>67</v>
      </c>
      <c r="J1001" s="522">
        <v>116</v>
      </c>
      <c r="K1001" s="522">
        <v>1071</v>
      </c>
      <c r="L1001" s="522" t="s">
        <v>10874</v>
      </c>
      <c r="M1001" s="522">
        <v>73</v>
      </c>
      <c r="N1001" s="522">
        <v>0</v>
      </c>
      <c r="O1001" s="523">
        <v>1341</v>
      </c>
    </row>
    <row r="1002" spans="2:15">
      <c r="B1002" t="str">
        <f>C1002&amp;F1002</f>
        <v>1213923032809 Total</v>
      </c>
      <c r="C1002" s="29" t="s">
        <v>379</v>
      </c>
      <c r="D1002" s="29" t="s">
        <v>380</v>
      </c>
      <c r="E1002" s="29" t="s">
        <v>1928</v>
      </c>
      <c r="F1002" s="29" t="s">
        <v>11198</v>
      </c>
      <c r="G1002" s="526" t="s">
        <v>3453</v>
      </c>
      <c r="H1002" s="527" t="s">
        <v>10874</v>
      </c>
      <c r="I1002" s="527">
        <v>115</v>
      </c>
      <c r="J1002" s="527">
        <v>222</v>
      </c>
      <c r="K1002" s="527">
        <v>2130</v>
      </c>
      <c r="L1002" s="527" t="s">
        <v>10874</v>
      </c>
      <c r="M1002" s="527">
        <v>149</v>
      </c>
      <c r="N1002" s="527">
        <v>0</v>
      </c>
      <c r="O1002" s="528">
        <v>2645</v>
      </c>
    </row>
    <row r="1003" spans="2:15">
      <c r="B1003" s="29" t="s">
        <v>12991</v>
      </c>
      <c r="C1003" s="29" t="s">
        <v>379</v>
      </c>
      <c r="D1003" s="29" t="s">
        <v>380</v>
      </c>
      <c r="E1003" s="29" t="s">
        <v>1932</v>
      </c>
      <c r="F1003" s="29" t="s">
        <v>1933</v>
      </c>
      <c r="G1003" s="29" t="s">
        <v>4065</v>
      </c>
      <c r="H1003" s="522">
        <v>0</v>
      </c>
      <c r="I1003" s="522" t="s">
        <v>10874</v>
      </c>
      <c r="J1003" s="522">
        <v>39</v>
      </c>
      <c r="K1003" s="522">
        <v>254</v>
      </c>
      <c r="L1003" s="522" t="s">
        <v>10874</v>
      </c>
      <c r="M1003" s="522">
        <v>27</v>
      </c>
      <c r="N1003" s="522">
        <v>0</v>
      </c>
      <c r="O1003" s="523">
        <v>337</v>
      </c>
    </row>
    <row r="1004" spans="2:15">
      <c r="B1004" s="29" t="s">
        <v>12992</v>
      </c>
      <c r="C1004" s="29" t="s">
        <v>379</v>
      </c>
      <c r="D1004" s="29" t="s">
        <v>380</v>
      </c>
      <c r="E1004" s="29" t="s">
        <v>1932</v>
      </c>
      <c r="F1004" s="29" t="s">
        <v>1933</v>
      </c>
      <c r="G1004" s="29" t="s">
        <v>4066</v>
      </c>
      <c r="H1004" s="522">
        <v>0</v>
      </c>
      <c r="I1004" s="522">
        <v>23</v>
      </c>
      <c r="J1004" s="522">
        <v>43</v>
      </c>
      <c r="K1004" s="522">
        <v>291</v>
      </c>
      <c r="L1004" s="522" t="s">
        <v>10874</v>
      </c>
      <c r="M1004" s="522" t="s">
        <v>10874</v>
      </c>
      <c r="N1004" s="522">
        <v>0</v>
      </c>
      <c r="O1004" s="523">
        <v>378</v>
      </c>
    </row>
    <row r="1005" spans="2:15">
      <c r="B1005" t="str">
        <f>C1005&amp;F1005</f>
        <v>1213923037559 Total</v>
      </c>
      <c r="C1005" s="29" t="s">
        <v>379</v>
      </c>
      <c r="D1005" s="29" t="s">
        <v>380</v>
      </c>
      <c r="E1005" s="29" t="s">
        <v>1932</v>
      </c>
      <c r="F1005" s="29" t="s">
        <v>11200</v>
      </c>
      <c r="G1005" s="526" t="s">
        <v>3453</v>
      </c>
      <c r="H1005" s="527">
        <v>0</v>
      </c>
      <c r="I1005" s="527" t="s">
        <v>10874</v>
      </c>
      <c r="J1005" s="527">
        <v>82</v>
      </c>
      <c r="K1005" s="527">
        <v>545</v>
      </c>
      <c r="L1005" s="527" t="s">
        <v>10874</v>
      </c>
      <c r="M1005" s="527" t="s">
        <v>10874</v>
      </c>
      <c r="N1005" s="527">
        <v>0</v>
      </c>
      <c r="O1005" s="528">
        <v>715</v>
      </c>
    </row>
    <row r="1006" spans="2:15">
      <c r="B1006" s="29" t="s">
        <v>12989</v>
      </c>
      <c r="C1006" s="29" t="s">
        <v>379</v>
      </c>
      <c r="D1006" s="29" t="s">
        <v>380</v>
      </c>
      <c r="E1006" s="29" t="s">
        <v>1930</v>
      </c>
      <c r="F1006" s="29" t="s">
        <v>1931</v>
      </c>
      <c r="G1006" s="29" t="s">
        <v>4065</v>
      </c>
      <c r="H1006" s="522">
        <v>0</v>
      </c>
      <c r="I1006" s="522" t="s">
        <v>10874</v>
      </c>
      <c r="J1006" s="522">
        <v>24</v>
      </c>
      <c r="K1006" s="522">
        <v>211</v>
      </c>
      <c r="L1006" s="522" t="s">
        <v>10874</v>
      </c>
      <c r="M1006" s="522">
        <v>11</v>
      </c>
      <c r="N1006" s="522">
        <v>0</v>
      </c>
      <c r="O1006" s="523">
        <v>251</v>
      </c>
    </row>
    <row r="1007" spans="2:15">
      <c r="B1007" s="29" t="s">
        <v>12990</v>
      </c>
      <c r="C1007" s="29" t="s">
        <v>379</v>
      </c>
      <c r="D1007" s="29" t="s">
        <v>380</v>
      </c>
      <c r="E1007" s="29" t="s">
        <v>1930</v>
      </c>
      <c r="F1007" s="29" t="s">
        <v>1931</v>
      </c>
      <c r="G1007" s="29" t="s">
        <v>4066</v>
      </c>
      <c r="H1007" s="522">
        <v>0</v>
      </c>
      <c r="I1007" s="522" t="s">
        <v>10874</v>
      </c>
      <c r="J1007" s="522">
        <v>24</v>
      </c>
      <c r="K1007" s="522">
        <v>249</v>
      </c>
      <c r="L1007" s="522" t="s">
        <v>10874</v>
      </c>
      <c r="M1007" s="522">
        <v>15</v>
      </c>
      <c r="N1007" s="522">
        <v>0</v>
      </c>
      <c r="O1007" s="523">
        <v>302</v>
      </c>
    </row>
    <row r="1008" spans="2:15">
      <c r="B1008" t="str">
        <f>C1008&amp;F1008</f>
        <v>1213923037560 Total</v>
      </c>
      <c r="C1008" s="29" t="s">
        <v>379</v>
      </c>
      <c r="D1008" s="29" t="s">
        <v>380</v>
      </c>
      <c r="E1008" s="29" t="s">
        <v>1930</v>
      </c>
      <c r="F1008" s="29" t="s">
        <v>11199</v>
      </c>
      <c r="G1008" s="526" t="s">
        <v>3453</v>
      </c>
      <c r="H1008" s="527">
        <v>0</v>
      </c>
      <c r="I1008" s="527" t="s">
        <v>10874</v>
      </c>
      <c r="J1008" s="527">
        <v>48</v>
      </c>
      <c r="K1008" s="527">
        <v>460</v>
      </c>
      <c r="L1008" s="527" t="s">
        <v>10874</v>
      </c>
      <c r="M1008" s="527">
        <v>26</v>
      </c>
      <c r="N1008" s="527">
        <v>0</v>
      </c>
      <c r="O1008" s="528">
        <v>553</v>
      </c>
    </row>
    <row r="1009" spans="2:15">
      <c r="B1009" s="29" t="s">
        <v>12995</v>
      </c>
      <c r="C1009" s="29" t="s">
        <v>381</v>
      </c>
      <c r="D1009" s="29" t="s">
        <v>382</v>
      </c>
      <c r="E1009" s="29" t="s">
        <v>1936</v>
      </c>
      <c r="F1009" s="29" t="s">
        <v>1937</v>
      </c>
      <c r="G1009" s="29" t="s">
        <v>4065</v>
      </c>
      <c r="H1009" s="522" t="s">
        <v>10874</v>
      </c>
      <c r="I1009" s="522" t="s">
        <v>10874</v>
      </c>
      <c r="J1009" s="522">
        <v>29</v>
      </c>
      <c r="K1009" s="522">
        <v>335</v>
      </c>
      <c r="L1009" s="522">
        <v>19</v>
      </c>
      <c r="M1009" s="522">
        <v>19</v>
      </c>
      <c r="N1009" s="522">
        <v>0</v>
      </c>
      <c r="O1009" s="523">
        <v>414</v>
      </c>
    </row>
    <row r="1010" spans="2:15">
      <c r="B1010" s="29" t="s">
        <v>12996</v>
      </c>
      <c r="C1010" s="29" t="s">
        <v>381</v>
      </c>
      <c r="D1010" s="29" t="s">
        <v>382</v>
      </c>
      <c r="E1010" s="29" t="s">
        <v>1936</v>
      </c>
      <c r="F1010" s="29" t="s">
        <v>1937</v>
      </c>
      <c r="G1010" s="29" t="s">
        <v>4066</v>
      </c>
      <c r="H1010" s="522" t="s">
        <v>10874</v>
      </c>
      <c r="I1010" s="522" t="s">
        <v>10874</v>
      </c>
      <c r="J1010" s="522">
        <v>28</v>
      </c>
      <c r="K1010" s="522">
        <v>323</v>
      </c>
      <c r="L1010" s="522">
        <v>21</v>
      </c>
      <c r="M1010" s="522">
        <v>21</v>
      </c>
      <c r="N1010" s="522">
        <v>0</v>
      </c>
      <c r="O1010" s="523">
        <v>411</v>
      </c>
    </row>
    <row r="1011" spans="2:15">
      <c r="B1011" t="str">
        <f>C1011&amp;F1011</f>
        <v>1152125031707 Total</v>
      </c>
      <c r="C1011" s="29" t="s">
        <v>381</v>
      </c>
      <c r="D1011" s="29" t="s">
        <v>382</v>
      </c>
      <c r="E1011" s="29" t="s">
        <v>1936</v>
      </c>
      <c r="F1011" s="29" t="s">
        <v>11202</v>
      </c>
      <c r="G1011" s="526" t="s">
        <v>3453</v>
      </c>
      <c r="H1011" s="527" t="s">
        <v>10874</v>
      </c>
      <c r="I1011" s="527" t="s">
        <v>10874</v>
      </c>
      <c r="J1011" s="527">
        <v>57</v>
      </c>
      <c r="K1011" s="527">
        <v>658</v>
      </c>
      <c r="L1011" s="527">
        <v>40</v>
      </c>
      <c r="M1011" s="527">
        <v>40</v>
      </c>
      <c r="N1011" s="527">
        <v>0</v>
      </c>
      <c r="O1011" s="528">
        <v>825</v>
      </c>
    </row>
    <row r="1012" spans="2:15">
      <c r="B1012" s="29" t="s">
        <v>12993</v>
      </c>
      <c r="C1012" s="29" t="s">
        <v>381</v>
      </c>
      <c r="D1012" s="29" t="s">
        <v>382</v>
      </c>
      <c r="E1012" s="29" t="s">
        <v>1934</v>
      </c>
      <c r="F1012" s="29" t="s">
        <v>1935</v>
      </c>
      <c r="G1012" s="29" t="s">
        <v>4065</v>
      </c>
      <c r="H1012" s="522" t="s">
        <v>10874</v>
      </c>
      <c r="I1012" s="522">
        <v>12</v>
      </c>
      <c r="J1012" s="522" t="s">
        <v>10874</v>
      </c>
      <c r="K1012" s="522">
        <v>150</v>
      </c>
      <c r="L1012" s="522">
        <v>20</v>
      </c>
      <c r="M1012" s="522" t="s">
        <v>10874</v>
      </c>
      <c r="N1012" s="522">
        <v>0</v>
      </c>
      <c r="O1012" s="523">
        <v>201</v>
      </c>
    </row>
    <row r="1013" spans="2:15">
      <c r="B1013" s="29" t="s">
        <v>12994</v>
      </c>
      <c r="C1013" s="29" t="s">
        <v>381</v>
      </c>
      <c r="D1013" s="29" t="s">
        <v>382</v>
      </c>
      <c r="E1013" s="29" t="s">
        <v>1934</v>
      </c>
      <c r="F1013" s="29" t="s">
        <v>1935</v>
      </c>
      <c r="G1013" s="29" t="s">
        <v>4066</v>
      </c>
      <c r="H1013" s="522">
        <v>0</v>
      </c>
      <c r="I1013" s="522" t="s">
        <v>10874</v>
      </c>
      <c r="J1013" s="522">
        <v>13</v>
      </c>
      <c r="K1013" s="522">
        <v>176</v>
      </c>
      <c r="L1013" s="522" t="s">
        <v>10874</v>
      </c>
      <c r="M1013" s="522" t="s">
        <v>10874</v>
      </c>
      <c r="N1013" s="522">
        <v>0</v>
      </c>
      <c r="O1013" s="523">
        <v>216</v>
      </c>
    </row>
    <row r="1014" spans="2:15">
      <c r="B1014" t="str">
        <f>C1014&amp;F1014</f>
        <v>1152125035220 Total</v>
      </c>
      <c r="C1014" s="29" t="s">
        <v>381</v>
      </c>
      <c r="D1014" s="29" t="s">
        <v>382</v>
      </c>
      <c r="E1014" s="29" t="s">
        <v>1934</v>
      </c>
      <c r="F1014" s="29" t="s">
        <v>11201</v>
      </c>
      <c r="G1014" s="526" t="s">
        <v>3453</v>
      </c>
      <c r="H1014" s="527" t="s">
        <v>10874</v>
      </c>
      <c r="I1014" s="527" t="s">
        <v>10874</v>
      </c>
      <c r="J1014" s="527" t="s">
        <v>10874</v>
      </c>
      <c r="K1014" s="527">
        <v>326</v>
      </c>
      <c r="L1014" s="527" t="s">
        <v>10874</v>
      </c>
      <c r="M1014" s="527" t="s">
        <v>10874</v>
      </c>
      <c r="N1014" s="527">
        <v>0</v>
      </c>
      <c r="O1014" s="528">
        <v>417</v>
      </c>
    </row>
    <row r="1015" spans="2:15">
      <c r="B1015" s="29" t="s">
        <v>12999</v>
      </c>
      <c r="C1015" s="29" t="s">
        <v>383</v>
      </c>
      <c r="D1015" s="29" t="s">
        <v>384</v>
      </c>
      <c r="E1015" s="29" t="s">
        <v>1940</v>
      </c>
      <c r="F1015" s="29" t="s">
        <v>1941</v>
      </c>
      <c r="G1015" s="29" t="s">
        <v>4065</v>
      </c>
      <c r="H1015" s="522" t="s">
        <v>10874</v>
      </c>
      <c r="I1015" s="522">
        <v>163</v>
      </c>
      <c r="J1015" s="522">
        <v>138</v>
      </c>
      <c r="K1015" s="522">
        <v>314</v>
      </c>
      <c r="L1015" s="522" t="s">
        <v>10874</v>
      </c>
      <c r="M1015" s="522">
        <v>17</v>
      </c>
      <c r="N1015" s="522">
        <v>0</v>
      </c>
      <c r="O1015" s="523">
        <v>638</v>
      </c>
    </row>
    <row r="1016" spans="2:15">
      <c r="B1016" s="29" t="s">
        <v>13000</v>
      </c>
      <c r="C1016" s="29" t="s">
        <v>383</v>
      </c>
      <c r="D1016" s="29" t="s">
        <v>384</v>
      </c>
      <c r="E1016" s="29" t="s">
        <v>1940</v>
      </c>
      <c r="F1016" s="29" t="s">
        <v>1941</v>
      </c>
      <c r="G1016" s="29" t="s">
        <v>4066</v>
      </c>
      <c r="H1016" s="522" t="s">
        <v>10874</v>
      </c>
      <c r="I1016" s="522">
        <v>153</v>
      </c>
      <c r="J1016" s="522">
        <v>148</v>
      </c>
      <c r="K1016" s="522">
        <v>401</v>
      </c>
      <c r="L1016" s="522" t="s">
        <v>10874</v>
      </c>
      <c r="M1016" s="522">
        <v>24</v>
      </c>
      <c r="N1016" s="522" t="s">
        <v>10874</v>
      </c>
      <c r="O1016" s="523">
        <v>734</v>
      </c>
    </row>
    <row r="1017" spans="2:15">
      <c r="B1017" t="str">
        <f>C1017&amp;F1017</f>
        <v>1204520036935 Total</v>
      </c>
      <c r="C1017" s="29" t="s">
        <v>383</v>
      </c>
      <c r="D1017" s="29" t="s">
        <v>384</v>
      </c>
      <c r="E1017" s="29" t="s">
        <v>1940</v>
      </c>
      <c r="F1017" s="29" t="s">
        <v>11204</v>
      </c>
      <c r="G1017" s="526" t="s">
        <v>3453</v>
      </c>
      <c r="H1017" s="527" t="s">
        <v>10874</v>
      </c>
      <c r="I1017" s="527">
        <v>316</v>
      </c>
      <c r="J1017" s="527">
        <v>286</v>
      </c>
      <c r="K1017" s="527">
        <v>715</v>
      </c>
      <c r="L1017" s="527" t="s">
        <v>10874</v>
      </c>
      <c r="M1017" s="527">
        <v>41</v>
      </c>
      <c r="N1017" s="527" t="s">
        <v>10874</v>
      </c>
      <c r="O1017" s="528">
        <v>1372</v>
      </c>
    </row>
    <row r="1018" spans="2:15">
      <c r="B1018" s="29" t="s">
        <v>13001</v>
      </c>
      <c r="C1018" s="29" t="s">
        <v>383</v>
      </c>
      <c r="D1018" s="29" t="s">
        <v>384</v>
      </c>
      <c r="E1018" s="29" t="s">
        <v>1942</v>
      </c>
      <c r="F1018" s="29" t="s">
        <v>1943</v>
      </c>
      <c r="G1018" s="29" t="s">
        <v>4065</v>
      </c>
      <c r="H1018" s="522" t="s">
        <v>10874</v>
      </c>
      <c r="I1018" s="522">
        <v>66</v>
      </c>
      <c r="J1018" s="522">
        <v>75</v>
      </c>
      <c r="K1018" s="522">
        <v>153</v>
      </c>
      <c r="L1018" s="522">
        <v>0</v>
      </c>
      <c r="M1018" s="522" t="s">
        <v>10874</v>
      </c>
      <c r="N1018" s="522">
        <v>0</v>
      </c>
      <c r="O1018" s="523">
        <v>305</v>
      </c>
    </row>
    <row r="1019" spans="2:15">
      <c r="B1019" s="29" t="s">
        <v>13002</v>
      </c>
      <c r="C1019" s="29" t="s">
        <v>383</v>
      </c>
      <c r="D1019" s="29" t="s">
        <v>384</v>
      </c>
      <c r="E1019" s="29" t="s">
        <v>1942</v>
      </c>
      <c r="F1019" s="29" t="s">
        <v>1943</v>
      </c>
      <c r="G1019" s="29" t="s">
        <v>4066</v>
      </c>
      <c r="H1019" s="522">
        <v>0</v>
      </c>
      <c r="I1019" s="522">
        <v>63</v>
      </c>
      <c r="J1019" s="522">
        <v>69</v>
      </c>
      <c r="K1019" s="522">
        <v>182</v>
      </c>
      <c r="L1019" s="522" t="s">
        <v>10874</v>
      </c>
      <c r="M1019" s="522" t="s">
        <v>10874</v>
      </c>
      <c r="N1019" s="522">
        <v>0</v>
      </c>
      <c r="O1019" s="523">
        <v>327</v>
      </c>
    </row>
    <row r="1020" spans="2:15">
      <c r="B1020" t="str">
        <f>C1020&amp;F1020</f>
        <v>1204520037366 Total</v>
      </c>
      <c r="C1020" s="29" t="s">
        <v>383</v>
      </c>
      <c r="D1020" s="29" t="s">
        <v>384</v>
      </c>
      <c r="E1020" s="29" t="s">
        <v>1942</v>
      </c>
      <c r="F1020" s="29" t="s">
        <v>11205</v>
      </c>
      <c r="G1020" s="526" t="s">
        <v>3453</v>
      </c>
      <c r="H1020" s="527" t="s">
        <v>10874</v>
      </c>
      <c r="I1020" s="527">
        <v>129</v>
      </c>
      <c r="J1020" s="527">
        <v>144</v>
      </c>
      <c r="K1020" s="527">
        <v>335</v>
      </c>
      <c r="L1020" s="527" t="s">
        <v>10874</v>
      </c>
      <c r="M1020" s="527">
        <v>19</v>
      </c>
      <c r="N1020" s="527">
        <v>0</v>
      </c>
      <c r="O1020" s="528">
        <v>632</v>
      </c>
    </row>
    <row r="1021" spans="2:15">
      <c r="B1021" s="29" t="s">
        <v>12997</v>
      </c>
      <c r="C1021" s="29" t="s">
        <v>383</v>
      </c>
      <c r="D1021" s="29" t="s">
        <v>384</v>
      </c>
      <c r="E1021" s="29" t="s">
        <v>1938</v>
      </c>
      <c r="F1021" s="29" t="s">
        <v>1939</v>
      </c>
      <c r="G1021" s="29" t="s">
        <v>4065</v>
      </c>
      <c r="H1021" s="522">
        <v>0</v>
      </c>
      <c r="I1021" s="522">
        <v>136</v>
      </c>
      <c r="J1021" s="522">
        <v>130</v>
      </c>
      <c r="K1021" s="522">
        <v>206</v>
      </c>
      <c r="L1021" s="522" t="s">
        <v>10874</v>
      </c>
      <c r="M1021" s="522" t="s">
        <v>10874</v>
      </c>
      <c r="N1021" s="522">
        <v>0</v>
      </c>
      <c r="O1021" s="523">
        <v>478</v>
      </c>
    </row>
    <row r="1022" spans="2:15">
      <c r="B1022" s="29" t="s">
        <v>12998</v>
      </c>
      <c r="C1022" s="29" t="s">
        <v>383</v>
      </c>
      <c r="D1022" s="29" t="s">
        <v>384</v>
      </c>
      <c r="E1022" s="29" t="s">
        <v>1938</v>
      </c>
      <c r="F1022" s="29" t="s">
        <v>1939</v>
      </c>
      <c r="G1022" s="29" t="s">
        <v>4066</v>
      </c>
      <c r="H1022" s="522">
        <v>0</v>
      </c>
      <c r="I1022" s="522">
        <v>153</v>
      </c>
      <c r="J1022" s="522">
        <v>175</v>
      </c>
      <c r="K1022" s="522">
        <v>222</v>
      </c>
      <c r="L1022" s="522" t="s">
        <v>10874</v>
      </c>
      <c r="M1022" s="522" t="s">
        <v>10874</v>
      </c>
      <c r="N1022" s="522">
        <v>0</v>
      </c>
      <c r="O1022" s="523">
        <v>572</v>
      </c>
    </row>
    <row r="1023" spans="2:15">
      <c r="B1023" t="str">
        <f>C1023&amp;F1023</f>
        <v>1204520037641 Total</v>
      </c>
      <c r="C1023" s="29" t="s">
        <v>383</v>
      </c>
      <c r="D1023" s="29" t="s">
        <v>384</v>
      </c>
      <c r="E1023" s="29" t="s">
        <v>1938</v>
      </c>
      <c r="F1023" s="29" t="s">
        <v>11203</v>
      </c>
      <c r="G1023" s="526" t="s">
        <v>3453</v>
      </c>
      <c r="H1023" s="527">
        <v>0</v>
      </c>
      <c r="I1023" s="527">
        <v>289</v>
      </c>
      <c r="J1023" s="527">
        <v>305</v>
      </c>
      <c r="K1023" s="527">
        <v>428</v>
      </c>
      <c r="L1023" s="527" t="s">
        <v>10874</v>
      </c>
      <c r="M1023" s="527" t="s">
        <v>10874</v>
      </c>
      <c r="N1023" s="527">
        <v>0</v>
      </c>
      <c r="O1023" s="528">
        <v>1050</v>
      </c>
    </row>
    <row r="1024" spans="2:15">
      <c r="B1024" s="29" t="s">
        <v>13003</v>
      </c>
      <c r="C1024" s="29" t="s">
        <v>383</v>
      </c>
      <c r="D1024" s="29" t="s">
        <v>384</v>
      </c>
      <c r="E1024" s="29" t="s">
        <v>1944</v>
      </c>
      <c r="F1024" s="29" t="s">
        <v>1945</v>
      </c>
      <c r="G1024" s="29" t="s">
        <v>4065</v>
      </c>
      <c r="H1024" s="522" t="s">
        <v>10874</v>
      </c>
      <c r="I1024" s="522">
        <v>67</v>
      </c>
      <c r="J1024" s="522">
        <v>84</v>
      </c>
      <c r="K1024" s="522">
        <v>83</v>
      </c>
      <c r="L1024" s="522" t="s">
        <v>10874</v>
      </c>
      <c r="M1024" s="522" t="s">
        <v>10874</v>
      </c>
      <c r="N1024" s="522">
        <v>0</v>
      </c>
      <c r="O1024" s="523">
        <v>247</v>
      </c>
    </row>
    <row r="1025" spans="2:15">
      <c r="B1025" s="29" t="s">
        <v>13004</v>
      </c>
      <c r="C1025" s="29" t="s">
        <v>383</v>
      </c>
      <c r="D1025" s="29" t="s">
        <v>384</v>
      </c>
      <c r="E1025" s="29" t="s">
        <v>1944</v>
      </c>
      <c r="F1025" s="29" t="s">
        <v>1945</v>
      </c>
      <c r="G1025" s="29" t="s">
        <v>4066</v>
      </c>
      <c r="H1025" s="522">
        <v>0</v>
      </c>
      <c r="I1025" s="522">
        <v>69</v>
      </c>
      <c r="J1025" s="522">
        <v>71</v>
      </c>
      <c r="K1025" s="522">
        <v>108</v>
      </c>
      <c r="L1025" s="522" t="s">
        <v>10874</v>
      </c>
      <c r="M1025" s="522" t="s">
        <v>10874</v>
      </c>
      <c r="N1025" s="522">
        <v>0</v>
      </c>
      <c r="O1025" s="523">
        <v>253</v>
      </c>
    </row>
    <row r="1026" spans="2:15">
      <c r="B1026" t="str">
        <f>C1026&amp;F1026</f>
        <v>1204520037642 Total</v>
      </c>
      <c r="C1026" s="29" t="s">
        <v>383</v>
      </c>
      <c r="D1026" s="29" t="s">
        <v>384</v>
      </c>
      <c r="E1026" s="29" t="s">
        <v>1944</v>
      </c>
      <c r="F1026" s="29" t="s">
        <v>11206</v>
      </c>
      <c r="G1026" s="526" t="s">
        <v>3453</v>
      </c>
      <c r="H1026" s="527" t="s">
        <v>10874</v>
      </c>
      <c r="I1026" s="527">
        <v>136</v>
      </c>
      <c r="J1026" s="527">
        <v>155</v>
      </c>
      <c r="K1026" s="527">
        <v>191</v>
      </c>
      <c r="L1026" s="527" t="s">
        <v>10874</v>
      </c>
      <c r="M1026" s="527">
        <v>12</v>
      </c>
      <c r="N1026" s="527">
        <v>0</v>
      </c>
      <c r="O1026" s="528">
        <v>500</v>
      </c>
    </row>
    <row r="1027" spans="2:15">
      <c r="B1027" s="29" t="s">
        <v>13005</v>
      </c>
      <c r="C1027" s="29" t="s">
        <v>385</v>
      </c>
      <c r="D1027" s="29" t="s">
        <v>386</v>
      </c>
      <c r="E1027" s="29" t="s">
        <v>386</v>
      </c>
      <c r="F1027" s="29" t="s">
        <v>3995</v>
      </c>
      <c r="G1027" s="29" t="s">
        <v>4065</v>
      </c>
      <c r="H1027" s="522">
        <v>0</v>
      </c>
      <c r="I1027" s="522">
        <v>49</v>
      </c>
      <c r="J1027" s="522">
        <v>11</v>
      </c>
      <c r="K1027" s="522">
        <v>110</v>
      </c>
      <c r="L1027" s="522" t="s">
        <v>10874</v>
      </c>
      <c r="M1027" s="522" t="s">
        <v>10874</v>
      </c>
      <c r="N1027" s="522">
        <v>0</v>
      </c>
      <c r="O1027" s="523">
        <v>178</v>
      </c>
    </row>
    <row r="1028" spans="2:15">
      <c r="B1028" s="29" t="s">
        <v>13006</v>
      </c>
      <c r="C1028" s="29" t="s">
        <v>385</v>
      </c>
      <c r="D1028" s="29" t="s">
        <v>386</v>
      </c>
      <c r="E1028" s="29" t="s">
        <v>386</v>
      </c>
      <c r="F1028" s="29" t="s">
        <v>3995</v>
      </c>
      <c r="G1028" s="29" t="s">
        <v>4066</v>
      </c>
      <c r="H1028" s="522" t="s">
        <v>10874</v>
      </c>
      <c r="I1028" s="522">
        <v>60</v>
      </c>
      <c r="J1028" s="522">
        <v>18</v>
      </c>
      <c r="K1028" s="522">
        <v>190</v>
      </c>
      <c r="L1028" s="522" t="s">
        <v>10874</v>
      </c>
      <c r="M1028" s="522" t="s">
        <v>10874</v>
      </c>
      <c r="N1028" s="522">
        <v>0</v>
      </c>
      <c r="O1028" s="523">
        <v>278</v>
      </c>
    </row>
    <row r="1029" spans="2:15">
      <c r="B1029" t="str">
        <f>C1029&amp;F1029</f>
        <v>1234635074822 Total</v>
      </c>
      <c r="C1029" s="29" t="s">
        <v>385</v>
      </c>
      <c r="D1029" s="29" t="s">
        <v>386</v>
      </c>
      <c r="E1029" s="29" t="s">
        <v>386</v>
      </c>
      <c r="F1029" s="29" t="s">
        <v>11207</v>
      </c>
      <c r="G1029" s="526" t="s">
        <v>3453</v>
      </c>
      <c r="H1029" s="527" t="s">
        <v>10874</v>
      </c>
      <c r="I1029" s="527">
        <v>109</v>
      </c>
      <c r="J1029" s="527">
        <v>29</v>
      </c>
      <c r="K1029" s="527">
        <v>300</v>
      </c>
      <c r="L1029" s="527" t="s">
        <v>10874</v>
      </c>
      <c r="M1029" s="527">
        <v>12</v>
      </c>
      <c r="N1029" s="527">
        <v>0</v>
      </c>
      <c r="O1029" s="528">
        <v>456</v>
      </c>
    </row>
    <row r="1030" spans="2:15">
      <c r="B1030" s="29" t="s">
        <v>13009</v>
      </c>
      <c r="C1030" s="29" t="s">
        <v>387</v>
      </c>
      <c r="D1030" s="29" t="s">
        <v>388</v>
      </c>
      <c r="E1030" s="29" t="s">
        <v>1948</v>
      </c>
      <c r="F1030" s="29" t="s">
        <v>1949</v>
      </c>
      <c r="G1030" s="29" t="s">
        <v>4065</v>
      </c>
      <c r="H1030" s="522">
        <v>0</v>
      </c>
      <c r="I1030" s="522">
        <v>19</v>
      </c>
      <c r="J1030" s="522">
        <v>36</v>
      </c>
      <c r="K1030" s="522">
        <v>388</v>
      </c>
      <c r="L1030" s="522" t="s">
        <v>10874</v>
      </c>
      <c r="M1030" s="522">
        <v>21</v>
      </c>
      <c r="N1030" s="522" t="s">
        <v>10874</v>
      </c>
      <c r="O1030" s="523">
        <v>475</v>
      </c>
    </row>
    <row r="1031" spans="2:15">
      <c r="B1031" s="29" t="s">
        <v>13010</v>
      </c>
      <c r="C1031" s="29" t="s">
        <v>387</v>
      </c>
      <c r="D1031" s="29" t="s">
        <v>388</v>
      </c>
      <c r="E1031" s="29" t="s">
        <v>1948</v>
      </c>
      <c r="F1031" s="29" t="s">
        <v>1949</v>
      </c>
      <c r="G1031" s="29" t="s">
        <v>4066</v>
      </c>
      <c r="H1031" s="522" t="s">
        <v>10874</v>
      </c>
      <c r="I1031" s="522">
        <v>13</v>
      </c>
      <c r="J1031" s="522">
        <v>39</v>
      </c>
      <c r="K1031" s="522">
        <v>439</v>
      </c>
      <c r="L1031" s="522" t="s">
        <v>10874</v>
      </c>
      <c r="M1031" s="522">
        <v>13</v>
      </c>
      <c r="N1031" s="522" t="s">
        <v>10874</v>
      </c>
      <c r="O1031" s="523">
        <v>513</v>
      </c>
    </row>
    <row r="1032" spans="2:15">
      <c r="B1032" t="str">
        <f>C1032&amp;F1032</f>
        <v>1133623032554 Total</v>
      </c>
      <c r="C1032" s="29" t="s">
        <v>387</v>
      </c>
      <c r="D1032" s="29" t="s">
        <v>388</v>
      </c>
      <c r="E1032" s="29" t="s">
        <v>1948</v>
      </c>
      <c r="F1032" s="29" t="s">
        <v>11209</v>
      </c>
      <c r="G1032" s="526" t="s">
        <v>3453</v>
      </c>
      <c r="H1032" s="527" t="s">
        <v>10874</v>
      </c>
      <c r="I1032" s="527">
        <v>32</v>
      </c>
      <c r="J1032" s="527">
        <v>75</v>
      </c>
      <c r="K1032" s="527">
        <v>827</v>
      </c>
      <c r="L1032" s="527">
        <v>17</v>
      </c>
      <c r="M1032" s="527">
        <v>34</v>
      </c>
      <c r="N1032" s="527" t="s">
        <v>10874</v>
      </c>
      <c r="O1032" s="528">
        <v>988</v>
      </c>
    </row>
    <row r="1033" spans="2:15">
      <c r="B1033" s="29" t="s">
        <v>13007</v>
      </c>
      <c r="C1033" s="29" t="s">
        <v>387</v>
      </c>
      <c r="D1033" s="29" t="s">
        <v>388</v>
      </c>
      <c r="E1033" s="29" t="s">
        <v>1946</v>
      </c>
      <c r="F1033" s="29" t="s">
        <v>1947</v>
      </c>
      <c r="G1033" s="29" t="s">
        <v>4065</v>
      </c>
      <c r="H1033" s="522">
        <v>0</v>
      </c>
      <c r="I1033" s="522" t="s">
        <v>10874</v>
      </c>
      <c r="J1033" s="522">
        <v>23</v>
      </c>
      <c r="K1033" s="522">
        <v>202</v>
      </c>
      <c r="L1033" s="522" t="s">
        <v>10874</v>
      </c>
      <c r="M1033" s="522" t="s">
        <v>10874</v>
      </c>
      <c r="N1033" s="522">
        <v>0</v>
      </c>
      <c r="O1033" s="523">
        <v>237</v>
      </c>
    </row>
    <row r="1034" spans="2:15">
      <c r="B1034" s="29" t="s">
        <v>13008</v>
      </c>
      <c r="C1034" s="29" t="s">
        <v>387</v>
      </c>
      <c r="D1034" s="29" t="s">
        <v>388</v>
      </c>
      <c r="E1034" s="29" t="s">
        <v>1946</v>
      </c>
      <c r="F1034" s="29" t="s">
        <v>1947</v>
      </c>
      <c r="G1034" s="29" t="s">
        <v>4066</v>
      </c>
      <c r="H1034" s="522">
        <v>0</v>
      </c>
      <c r="I1034" s="522" t="s">
        <v>10874</v>
      </c>
      <c r="J1034" s="522">
        <v>24</v>
      </c>
      <c r="K1034" s="522">
        <v>228</v>
      </c>
      <c r="L1034" s="522" t="s">
        <v>10874</v>
      </c>
      <c r="M1034" s="522" t="s">
        <v>10874</v>
      </c>
      <c r="N1034" s="522">
        <v>0</v>
      </c>
      <c r="O1034" s="523">
        <v>270</v>
      </c>
    </row>
    <row r="1035" spans="2:15">
      <c r="B1035" t="str">
        <f>C1035&amp;F1035</f>
        <v>1133623037209 Total</v>
      </c>
      <c r="C1035" s="29" t="s">
        <v>387</v>
      </c>
      <c r="D1035" s="29" t="s">
        <v>388</v>
      </c>
      <c r="E1035" s="29" t="s">
        <v>1946</v>
      </c>
      <c r="F1035" s="29" t="s">
        <v>11208</v>
      </c>
      <c r="G1035" s="526" t="s">
        <v>3453</v>
      </c>
      <c r="H1035" s="527">
        <v>0</v>
      </c>
      <c r="I1035" s="527" t="s">
        <v>10874</v>
      </c>
      <c r="J1035" s="527">
        <v>47</v>
      </c>
      <c r="K1035" s="527">
        <v>430</v>
      </c>
      <c r="L1035" s="527" t="s">
        <v>10874</v>
      </c>
      <c r="M1035" s="527">
        <v>14</v>
      </c>
      <c r="N1035" s="527">
        <v>0</v>
      </c>
      <c r="O1035" s="528">
        <v>507</v>
      </c>
    </row>
    <row r="1036" spans="2:15">
      <c r="B1036" s="29" t="s">
        <v>13013</v>
      </c>
      <c r="C1036" s="29" t="s">
        <v>389</v>
      </c>
      <c r="D1036" s="29" t="s">
        <v>390</v>
      </c>
      <c r="E1036" s="29" t="s">
        <v>1952</v>
      </c>
      <c r="F1036" s="29" t="s">
        <v>1953</v>
      </c>
      <c r="G1036" s="29" t="s">
        <v>4065</v>
      </c>
      <c r="H1036" s="522">
        <v>0</v>
      </c>
      <c r="I1036" s="522" t="s">
        <v>10874</v>
      </c>
      <c r="J1036" s="522" t="s">
        <v>10874</v>
      </c>
      <c r="K1036" s="522">
        <v>325</v>
      </c>
      <c r="L1036" s="522">
        <v>0</v>
      </c>
      <c r="M1036" s="522">
        <v>0</v>
      </c>
      <c r="N1036" s="522">
        <v>0</v>
      </c>
      <c r="O1036" s="523">
        <v>345</v>
      </c>
    </row>
    <row r="1037" spans="2:15">
      <c r="B1037" s="29" t="s">
        <v>13014</v>
      </c>
      <c r="C1037" s="29" t="s">
        <v>389</v>
      </c>
      <c r="D1037" s="29" t="s">
        <v>390</v>
      </c>
      <c r="E1037" s="29" t="s">
        <v>1952</v>
      </c>
      <c r="F1037" s="29" t="s">
        <v>1953</v>
      </c>
      <c r="G1037" s="29" t="s">
        <v>4066</v>
      </c>
      <c r="H1037" s="522">
        <v>0</v>
      </c>
      <c r="I1037" s="522" t="s">
        <v>10874</v>
      </c>
      <c r="J1037" s="522">
        <v>14</v>
      </c>
      <c r="K1037" s="522">
        <v>355</v>
      </c>
      <c r="L1037" s="522">
        <v>0</v>
      </c>
      <c r="M1037" s="522" t="s">
        <v>10874</v>
      </c>
      <c r="N1037" s="522">
        <v>0</v>
      </c>
      <c r="O1037" s="523">
        <v>377</v>
      </c>
    </row>
    <row r="1038" spans="2:15">
      <c r="B1038" t="str">
        <f>C1038&amp;F1038</f>
        <v>1133823032740 Total</v>
      </c>
      <c r="C1038" s="29" t="s">
        <v>389</v>
      </c>
      <c r="D1038" s="29" t="s">
        <v>390</v>
      </c>
      <c r="E1038" s="29" t="s">
        <v>1952</v>
      </c>
      <c r="F1038" s="29" t="s">
        <v>11211</v>
      </c>
      <c r="G1038" s="526" t="s">
        <v>3453</v>
      </c>
      <c r="H1038" s="527">
        <v>0</v>
      </c>
      <c r="I1038" s="527" t="s">
        <v>10874</v>
      </c>
      <c r="J1038" s="527" t="s">
        <v>10874</v>
      </c>
      <c r="K1038" s="527">
        <v>680</v>
      </c>
      <c r="L1038" s="527">
        <v>0</v>
      </c>
      <c r="M1038" s="527" t="s">
        <v>10874</v>
      </c>
      <c r="N1038" s="527">
        <v>0</v>
      </c>
      <c r="O1038" s="528">
        <v>722</v>
      </c>
    </row>
    <row r="1039" spans="2:15">
      <c r="B1039" s="29" t="s">
        <v>13011</v>
      </c>
      <c r="C1039" s="29" t="s">
        <v>389</v>
      </c>
      <c r="D1039" s="29" t="s">
        <v>390</v>
      </c>
      <c r="E1039" s="29" t="s">
        <v>1950</v>
      </c>
      <c r="F1039" s="29" t="s">
        <v>1951</v>
      </c>
      <c r="G1039" s="29" t="s">
        <v>4065</v>
      </c>
      <c r="H1039" s="522" t="s">
        <v>10874</v>
      </c>
      <c r="I1039" s="522" t="s">
        <v>10874</v>
      </c>
      <c r="J1039" s="522" t="s">
        <v>10874</v>
      </c>
      <c r="K1039" s="522">
        <v>160</v>
      </c>
      <c r="L1039" s="522">
        <v>0</v>
      </c>
      <c r="M1039" s="522" t="s">
        <v>10874</v>
      </c>
      <c r="N1039" s="522">
        <v>0</v>
      </c>
      <c r="O1039" s="523">
        <v>172</v>
      </c>
    </row>
    <row r="1040" spans="2:15">
      <c r="B1040" s="29" t="s">
        <v>13012</v>
      </c>
      <c r="C1040" s="29" t="s">
        <v>389</v>
      </c>
      <c r="D1040" s="29" t="s">
        <v>390</v>
      </c>
      <c r="E1040" s="29" t="s">
        <v>1950</v>
      </c>
      <c r="F1040" s="29" t="s">
        <v>1951</v>
      </c>
      <c r="G1040" s="29" t="s">
        <v>4066</v>
      </c>
      <c r="H1040" s="522">
        <v>0</v>
      </c>
      <c r="I1040" s="522" t="s">
        <v>10874</v>
      </c>
      <c r="J1040" s="522" t="s">
        <v>10874</v>
      </c>
      <c r="K1040" s="522">
        <v>177</v>
      </c>
      <c r="L1040" s="522">
        <v>0</v>
      </c>
      <c r="M1040" s="522" t="s">
        <v>10874</v>
      </c>
      <c r="N1040" s="522">
        <v>0</v>
      </c>
      <c r="O1040" s="523">
        <v>190</v>
      </c>
    </row>
    <row r="1041" spans="2:15">
      <c r="B1041" t="str">
        <f>C1041&amp;F1041</f>
        <v>1133823036612 Total</v>
      </c>
      <c r="C1041" s="29" t="s">
        <v>389</v>
      </c>
      <c r="D1041" s="29" t="s">
        <v>390</v>
      </c>
      <c r="E1041" s="29" t="s">
        <v>1950</v>
      </c>
      <c r="F1041" s="29" t="s">
        <v>11210</v>
      </c>
      <c r="G1041" s="526" t="s">
        <v>3453</v>
      </c>
      <c r="H1041" s="527" t="s">
        <v>10874</v>
      </c>
      <c r="I1041" s="527" t="s">
        <v>10874</v>
      </c>
      <c r="J1041" s="527">
        <v>12</v>
      </c>
      <c r="K1041" s="527">
        <v>337</v>
      </c>
      <c r="L1041" s="527">
        <v>0</v>
      </c>
      <c r="M1041" s="527" t="s">
        <v>10874</v>
      </c>
      <c r="N1041" s="527">
        <v>0</v>
      </c>
      <c r="O1041" s="528">
        <v>362</v>
      </c>
    </row>
    <row r="1042" spans="2:15">
      <c r="B1042" s="29" t="s">
        <v>13015</v>
      </c>
      <c r="C1042" s="29" t="s">
        <v>391</v>
      </c>
      <c r="D1042" s="29" t="s">
        <v>5670</v>
      </c>
      <c r="E1042" s="29" t="s">
        <v>5670</v>
      </c>
      <c r="F1042" s="29" t="s">
        <v>1954</v>
      </c>
      <c r="G1042" s="29" t="s">
        <v>4065</v>
      </c>
      <c r="H1042" s="522" t="s">
        <v>10874</v>
      </c>
      <c r="I1042" s="522">
        <v>188</v>
      </c>
      <c r="J1042" s="522" t="s">
        <v>10874</v>
      </c>
      <c r="K1042" s="522">
        <v>0</v>
      </c>
      <c r="L1042" s="522">
        <v>0</v>
      </c>
      <c r="M1042" s="522" t="s">
        <v>10874</v>
      </c>
      <c r="N1042" s="522">
        <v>0</v>
      </c>
      <c r="O1042" s="523">
        <v>194</v>
      </c>
    </row>
    <row r="1043" spans="2:15">
      <c r="B1043" s="29" t="s">
        <v>13016</v>
      </c>
      <c r="C1043" s="29" t="s">
        <v>391</v>
      </c>
      <c r="D1043" s="29" t="s">
        <v>5670</v>
      </c>
      <c r="E1043" s="29" t="s">
        <v>5670</v>
      </c>
      <c r="F1043" s="29" t="s">
        <v>1954</v>
      </c>
      <c r="G1043" s="29" t="s">
        <v>4066</v>
      </c>
      <c r="H1043" s="522">
        <v>0</v>
      </c>
      <c r="I1043" s="522" t="s">
        <v>10874</v>
      </c>
      <c r="J1043" s="522" t="s">
        <v>10874</v>
      </c>
      <c r="K1043" s="522">
        <v>0</v>
      </c>
      <c r="L1043" s="522">
        <v>0</v>
      </c>
      <c r="M1043" s="522">
        <v>0</v>
      </c>
      <c r="N1043" s="522">
        <v>0</v>
      </c>
      <c r="O1043" s="523">
        <v>136</v>
      </c>
    </row>
    <row r="1044" spans="2:15">
      <c r="B1044" t="str">
        <f>C1044&amp;F1044</f>
        <v>1775187128127 Total</v>
      </c>
      <c r="C1044" s="29" t="s">
        <v>391</v>
      </c>
      <c r="D1044" s="29" t="s">
        <v>5670</v>
      </c>
      <c r="E1044" s="29" t="s">
        <v>5670</v>
      </c>
      <c r="F1044" s="29" t="s">
        <v>11212</v>
      </c>
      <c r="G1044" s="526" t="s">
        <v>3453</v>
      </c>
      <c r="H1044" s="527" t="s">
        <v>10874</v>
      </c>
      <c r="I1044" s="527" t="s">
        <v>10874</v>
      </c>
      <c r="J1044" s="527" t="s">
        <v>10874</v>
      </c>
      <c r="K1044" s="527">
        <v>0</v>
      </c>
      <c r="L1044" s="527">
        <v>0</v>
      </c>
      <c r="M1044" s="527" t="s">
        <v>10874</v>
      </c>
      <c r="N1044" s="527">
        <v>0</v>
      </c>
      <c r="O1044" s="528">
        <v>330</v>
      </c>
    </row>
    <row r="1045" spans="2:15">
      <c r="B1045" s="29" t="s">
        <v>13017</v>
      </c>
      <c r="C1045" s="29" t="s">
        <v>392</v>
      </c>
      <c r="D1045" s="29" t="s">
        <v>393</v>
      </c>
      <c r="E1045" s="29" t="s">
        <v>393</v>
      </c>
      <c r="F1045" s="29" t="s">
        <v>3996</v>
      </c>
      <c r="G1045" s="29" t="s">
        <v>4065</v>
      </c>
      <c r="H1045" s="522">
        <v>0</v>
      </c>
      <c r="I1045" s="522">
        <v>0</v>
      </c>
      <c r="J1045" s="522" t="s">
        <v>10874</v>
      </c>
      <c r="K1045" s="522" t="s">
        <v>10874</v>
      </c>
      <c r="L1045" s="522">
        <v>0</v>
      </c>
      <c r="M1045" s="522">
        <v>0</v>
      </c>
      <c r="N1045" s="522">
        <v>0</v>
      </c>
      <c r="O1045" s="523">
        <v>211</v>
      </c>
    </row>
    <row r="1046" spans="2:15">
      <c r="B1046" s="29" t="s">
        <v>13018</v>
      </c>
      <c r="C1046" s="29" t="s">
        <v>392</v>
      </c>
      <c r="D1046" s="29" t="s">
        <v>393</v>
      </c>
      <c r="E1046" s="29" t="s">
        <v>393</v>
      </c>
      <c r="F1046" s="29" t="s">
        <v>3996</v>
      </c>
      <c r="G1046" s="29" t="s">
        <v>4066</v>
      </c>
      <c r="H1046" s="522">
        <v>0</v>
      </c>
      <c r="I1046" s="522">
        <v>0</v>
      </c>
      <c r="J1046" s="522" t="s">
        <v>10874</v>
      </c>
      <c r="K1046" s="522" t="s">
        <v>10874</v>
      </c>
      <c r="L1046" s="522">
        <v>0</v>
      </c>
      <c r="M1046" s="522">
        <v>0</v>
      </c>
      <c r="N1046" s="522">
        <v>0</v>
      </c>
      <c r="O1046" s="523">
        <v>309</v>
      </c>
    </row>
    <row r="1047" spans="2:15">
      <c r="B1047" t="str">
        <f>C1047&amp;F1047</f>
        <v>1076522076174 Total</v>
      </c>
      <c r="C1047" s="29" t="s">
        <v>392</v>
      </c>
      <c r="D1047" s="29" t="s">
        <v>393</v>
      </c>
      <c r="E1047" s="29" t="s">
        <v>393</v>
      </c>
      <c r="F1047" s="29" t="s">
        <v>11213</v>
      </c>
      <c r="G1047" s="526" t="s">
        <v>3453</v>
      </c>
      <c r="H1047" s="527">
        <v>0</v>
      </c>
      <c r="I1047" s="527">
        <v>0</v>
      </c>
      <c r="J1047" s="527" t="s">
        <v>10874</v>
      </c>
      <c r="K1047" s="527" t="s">
        <v>10874</v>
      </c>
      <c r="L1047" s="527">
        <v>0</v>
      </c>
      <c r="M1047" s="527">
        <v>0</v>
      </c>
      <c r="N1047" s="527">
        <v>0</v>
      </c>
      <c r="O1047" s="528">
        <v>520</v>
      </c>
    </row>
    <row r="1048" spans="2:15">
      <c r="B1048" s="29" t="s">
        <v>13019</v>
      </c>
      <c r="C1048" s="29" t="s">
        <v>394</v>
      </c>
      <c r="D1048" s="29" t="s">
        <v>395</v>
      </c>
      <c r="E1048" s="29" t="s">
        <v>1955</v>
      </c>
      <c r="F1048" s="29" t="s">
        <v>1956</v>
      </c>
      <c r="G1048" s="29" t="s">
        <v>4065</v>
      </c>
      <c r="H1048" s="522" t="s">
        <v>10874</v>
      </c>
      <c r="I1048" s="522">
        <v>14</v>
      </c>
      <c r="J1048" s="522" t="s">
        <v>10874</v>
      </c>
      <c r="K1048" s="522">
        <v>312</v>
      </c>
      <c r="L1048" s="522" t="s">
        <v>10874</v>
      </c>
      <c r="M1048" s="522" t="s">
        <v>10874</v>
      </c>
      <c r="N1048" s="522">
        <v>0</v>
      </c>
      <c r="O1048" s="523">
        <v>342</v>
      </c>
    </row>
    <row r="1049" spans="2:15">
      <c r="B1049" s="29" t="s">
        <v>13020</v>
      </c>
      <c r="C1049" s="29" t="s">
        <v>394</v>
      </c>
      <c r="D1049" s="29" t="s">
        <v>395</v>
      </c>
      <c r="E1049" s="29" t="s">
        <v>1955</v>
      </c>
      <c r="F1049" s="29" t="s">
        <v>1956</v>
      </c>
      <c r="G1049" s="29" t="s">
        <v>4066</v>
      </c>
      <c r="H1049" s="522" t="s">
        <v>10874</v>
      </c>
      <c r="I1049" s="522" t="s">
        <v>10874</v>
      </c>
      <c r="J1049" s="522" t="s">
        <v>10874</v>
      </c>
      <c r="K1049" s="522">
        <v>329</v>
      </c>
      <c r="L1049" s="522" t="s">
        <v>10874</v>
      </c>
      <c r="M1049" s="522" t="s">
        <v>10874</v>
      </c>
      <c r="N1049" s="522" t="s">
        <v>10874</v>
      </c>
      <c r="O1049" s="523">
        <v>354</v>
      </c>
    </row>
    <row r="1050" spans="2:15">
      <c r="B1050" t="str">
        <f>C1050&amp;F1050</f>
        <v>1126722034564 Total</v>
      </c>
      <c r="C1050" s="29" t="s">
        <v>394</v>
      </c>
      <c r="D1050" s="29" t="s">
        <v>395</v>
      </c>
      <c r="E1050" s="29" t="s">
        <v>1955</v>
      </c>
      <c r="F1050" s="29" t="s">
        <v>11214</v>
      </c>
      <c r="G1050" s="526" t="s">
        <v>3453</v>
      </c>
      <c r="H1050" s="527" t="s">
        <v>10874</v>
      </c>
      <c r="I1050" s="527" t="s">
        <v>10874</v>
      </c>
      <c r="J1050" s="527">
        <v>23</v>
      </c>
      <c r="K1050" s="527">
        <v>641</v>
      </c>
      <c r="L1050" s="527" t="s">
        <v>10874</v>
      </c>
      <c r="M1050" s="527" t="s">
        <v>10874</v>
      </c>
      <c r="N1050" s="527" t="s">
        <v>10874</v>
      </c>
      <c r="O1050" s="528">
        <v>696</v>
      </c>
    </row>
    <row r="1051" spans="2:15">
      <c r="B1051" s="29" t="s">
        <v>13021</v>
      </c>
      <c r="C1051" s="29" t="s">
        <v>394</v>
      </c>
      <c r="D1051" s="29" t="s">
        <v>395</v>
      </c>
      <c r="E1051" s="29" t="s">
        <v>1957</v>
      </c>
      <c r="F1051" s="29" t="s">
        <v>1958</v>
      </c>
      <c r="G1051" s="29" t="s">
        <v>4065</v>
      </c>
      <c r="H1051" s="522" t="s">
        <v>10874</v>
      </c>
      <c r="I1051" s="522" t="s">
        <v>10874</v>
      </c>
      <c r="J1051" s="522" t="s">
        <v>10874</v>
      </c>
      <c r="K1051" s="522">
        <v>164</v>
      </c>
      <c r="L1051" s="522" t="s">
        <v>10874</v>
      </c>
      <c r="M1051" s="522" t="s">
        <v>10874</v>
      </c>
      <c r="N1051" s="522">
        <v>0</v>
      </c>
      <c r="O1051" s="523">
        <v>183</v>
      </c>
    </row>
    <row r="1052" spans="2:15">
      <c r="B1052" s="29" t="s">
        <v>13022</v>
      </c>
      <c r="C1052" s="29" t="s">
        <v>394</v>
      </c>
      <c r="D1052" s="29" t="s">
        <v>395</v>
      </c>
      <c r="E1052" s="29" t="s">
        <v>1957</v>
      </c>
      <c r="F1052" s="29" t="s">
        <v>1958</v>
      </c>
      <c r="G1052" s="29" t="s">
        <v>4066</v>
      </c>
      <c r="H1052" s="522">
        <v>0</v>
      </c>
      <c r="I1052" s="522" t="s">
        <v>10874</v>
      </c>
      <c r="J1052" s="522" t="s">
        <v>10874</v>
      </c>
      <c r="K1052" s="522">
        <v>199</v>
      </c>
      <c r="L1052" s="522" t="s">
        <v>10874</v>
      </c>
      <c r="M1052" s="522" t="s">
        <v>10874</v>
      </c>
      <c r="N1052" s="522" t="s">
        <v>10874</v>
      </c>
      <c r="O1052" s="523">
        <v>211</v>
      </c>
    </row>
    <row r="1053" spans="2:15">
      <c r="B1053" t="str">
        <f>C1053&amp;F1053</f>
        <v>1126722037439 Total</v>
      </c>
      <c r="C1053" s="29" t="s">
        <v>394</v>
      </c>
      <c r="D1053" s="29" t="s">
        <v>395</v>
      </c>
      <c r="E1053" s="29" t="s">
        <v>1957</v>
      </c>
      <c r="F1053" s="29" t="s">
        <v>11215</v>
      </c>
      <c r="G1053" s="526" t="s">
        <v>3453</v>
      </c>
      <c r="H1053" s="527" t="s">
        <v>10874</v>
      </c>
      <c r="I1053" s="527" t="s">
        <v>10874</v>
      </c>
      <c r="J1053" s="527">
        <v>13</v>
      </c>
      <c r="K1053" s="527">
        <v>363</v>
      </c>
      <c r="L1053" s="527" t="s">
        <v>10874</v>
      </c>
      <c r="M1053" s="527" t="s">
        <v>10874</v>
      </c>
      <c r="N1053" s="527" t="s">
        <v>10874</v>
      </c>
      <c r="O1053" s="528">
        <v>394</v>
      </c>
    </row>
    <row r="1054" spans="2:15">
      <c r="B1054" s="29" t="s">
        <v>13023</v>
      </c>
      <c r="C1054" s="29" t="s">
        <v>396</v>
      </c>
      <c r="D1054" s="29" t="s">
        <v>397</v>
      </c>
      <c r="E1054" s="29" t="s">
        <v>1959</v>
      </c>
      <c r="F1054" s="29" t="s">
        <v>1960</v>
      </c>
      <c r="G1054" s="29" t="s">
        <v>4065</v>
      </c>
      <c r="H1054" s="522" t="s">
        <v>10874</v>
      </c>
      <c r="I1054" s="522">
        <v>261</v>
      </c>
      <c r="J1054" s="522">
        <v>243</v>
      </c>
      <c r="K1054" s="522">
        <v>672</v>
      </c>
      <c r="L1054" s="522" t="s">
        <v>10874</v>
      </c>
      <c r="M1054" s="522">
        <v>62</v>
      </c>
      <c r="N1054" s="522">
        <v>0</v>
      </c>
      <c r="O1054" s="523">
        <v>1261</v>
      </c>
    </row>
    <row r="1055" spans="2:15">
      <c r="B1055" s="29" t="s">
        <v>13024</v>
      </c>
      <c r="C1055" s="29" t="s">
        <v>396</v>
      </c>
      <c r="D1055" s="29" t="s">
        <v>397</v>
      </c>
      <c r="E1055" s="29" t="s">
        <v>1959</v>
      </c>
      <c r="F1055" s="29" t="s">
        <v>1960</v>
      </c>
      <c r="G1055" s="29" t="s">
        <v>4066</v>
      </c>
      <c r="H1055" s="522">
        <v>0</v>
      </c>
      <c r="I1055" s="522">
        <v>270</v>
      </c>
      <c r="J1055" s="522">
        <v>240</v>
      </c>
      <c r="K1055" s="522">
        <v>732</v>
      </c>
      <c r="L1055" s="522">
        <v>27</v>
      </c>
      <c r="M1055" s="522">
        <v>63</v>
      </c>
      <c r="N1055" s="522">
        <v>0</v>
      </c>
      <c r="O1055" s="523">
        <v>1332</v>
      </c>
    </row>
    <row r="1056" spans="2:15">
      <c r="B1056" t="str">
        <f>C1056&amp;F1056</f>
        <v>1204833023482 Total</v>
      </c>
      <c r="C1056" s="29" t="s">
        <v>396</v>
      </c>
      <c r="D1056" s="29" t="s">
        <v>397</v>
      </c>
      <c r="E1056" s="29" t="s">
        <v>1959</v>
      </c>
      <c r="F1056" s="29" t="s">
        <v>11216</v>
      </c>
      <c r="G1056" s="526" t="s">
        <v>3453</v>
      </c>
      <c r="H1056" s="527" t="s">
        <v>10874</v>
      </c>
      <c r="I1056" s="527">
        <v>531</v>
      </c>
      <c r="J1056" s="527">
        <v>483</v>
      </c>
      <c r="K1056" s="527">
        <v>1404</v>
      </c>
      <c r="L1056" s="527" t="s">
        <v>10874</v>
      </c>
      <c r="M1056" s="527">
        <v>125</v>
      </c>
      <c r="N1056" s="527">
        <v>0</v>
      </c>
      <c r="O1056" s="528">
        <v>2593</v>
      </c>
    </row>
    <row r="1057" spans="2:15">
      <c r="B1057" s="29" t="s">
        <v>13025</v>
      </c>
      <c r="C1057" s="29" t="s">
        <v>396</v>
      </c>
      <c r="D1057" s="29" t="s">
        <v>397</v>
      </c>
      <c r="E1057" s="29" t="s">
        <v>1961</v>
      </c>
      <c r="F1057" s="29" t="s">
        <v>1962</v>
      </c>
      <c r="G1057" s="29" t="s">
        <v>4065</v>
      </c>
      <c r="H1057" s="522" t="s">
        <v>10874</v>
      </c>
      <c r="I1057" s="522">
        <v>113</v>
      </c>
      <c r="J1057" s="522">
        <v>137</v>
      </c>
      <c r="K1057" s="522">
        <v>358</v>
      </c>
      <c r="L1057" s="522" t="s">
        <v>10874</v>
      </c>
      <c r="M1057" s="522">
        <v>30</v>
      </c>
      <c r="N1057" s="522">
        <v>0</v>
      </c>
      <c r="O1057" s="523">
        <v>656</v>
      </c>
    </row>
    <row r="1058" spans="2:15">
      <c r="B1058" s="29" t="s">
        <v>13026</v>
      </c>
      <c r="C1058" s="29" t="s">
        <v>396</v>
      </c>
      <c r="D1058" s="29" t="s">
        <v>397</v>
      </c>
      <c r="E1058" s="29" t="s">
        <v>1961</v>
      </c>
      <c r="F1058" s="29" t="s">
        <v>1962</v>
      </c>
      <c r="G1058" s="29" t="s">
        <v>4066</v>
      </c>
      <c r="H1058" s="522">
        <v>0</v>
      </c>
      <c r="I1058" s="522">
        <v>123</v>
      </c>
      <c r="J1058" s="522">
        <v>146</v>
      </c>
      <c r="K1058" s="522">
        <v>385</v>
      </c>
      <c r="L1058" s="522">
        <v>16</v>
      </c>
      <c r="M1058" s="522">
        <v>26</v>
      </c>
      <c r="N1058" s="522">
        <v>0</v>
      </c>
      <c r="O1058" s="523">
        <v>696</v>
      </c>
    </row>
    <row r="1059" spans="2:15">
      <c r="B1059" t="str">
        <f>C1059&amp;F1059</f>
        <v>1204833026925 Total</v>
      </c>
      <c r="C1059" s="29" t="s">
        <v>396</v>
      </c>
      <c r="D1059" s="29" t="s">
        <v>397</v>
      </c>
      <c r="E1059" s="29" t="s">
        <v>1961</v>
      </c>
      <c r="F1059" s="29" t="s">
        <v>11217</v>
      </c>
      <c r="G1059" s="526" t="s">
        <v>3453</v>
      </c>
      <c r="H1059" s="527" t="s">
        <v>10874</v>
      </c>
      <c r="I1059" s="527">
        <v>236</v>
      </c>
      <c r="J1059" s="527">
        <v>283</v>
      </c>
      <c r="K1059" s="527">
        <v>743</v>
      </c>
      <c r="L1059" s="527" t="s">
        <v>10874</v>
      </c>
      <c r="M1059" s="527">
        <v>56</v>
      </c>
      <c r="N1059" s="527">
        <v>0</v>
      </c>
      <c r="O1059" s="528">
        <v>1352</v>
      </c>
    </row>
    <row r="1060" spans="2:15">
      <c r="B1060" s="29" t="s">
        <v>13027</v>
      </c>
      <c r="C1060" s="29" t="s">
        <v>3949</v>
      </c>
      <c r="D1060" s="29" t="s">
        <v>3830</v>
      </c>
      <c r="E1060" s="29" t="s">
        <v>3830</v>
      </c>
      <c r="F1060" s="29" t="s">
        <v>5541</v>
      </c>
      <c r="G1060" s="29" t="s">
        <v>4065</v>
      </c>
      <c r="H1060" s="522">
        <v>0</v>
      </c>
      <c r="I1060" s="522">
        <v>27</v>
      </c>
      <c r="J1060" s="522" t="s">
        <v>10874</v>
      </c>
      <c r="K1060" s="522">
        <v>40</v>
      </c>
      <c r="L1060" s="522" t="s">
        <v>10874</v>
      </c>
      <c r="M1060" s="522">
        <v>0</v>
      </c>
      <c r="N1060" s="522">
        <v>0</v>
      </c>
      <c r="O1060" s="523">
        <v>80</v>
      </c>
    </row>
    <row r="1061" spans="2:15">
      <c r="B1061" s="29" t="s">
        <v>13028</v>
      </c>
      <c r="C1061" s="29" t="s">
        <v>3949</v>
      </c>
      <c r="D1061" s="29" t="s">
        <v>3830</v>
      </c>
      <c r="E1061" s="29" t="s">
        <v>3830</v>
      </c>
      <c r="F1061" s="29" t="s">
        <v>5541</v>
      </c>
      <c r="G1061" s="29" t="s">
        <v>4066</v>
      </c>
      <c r="H1061" s="522" t="s">
        <v>10874</v>
      </c>
      <c r="I1061" s="522">
        <v>52</v>
      </c>
      <c r="J1061" s="522">
        <v>15</v>
      </c>
      <c r="K1061" s="522">
        <v>40</v>
      </c>
      <c r="L1061" s="522" t="s">
        <v>10874</v>
      </c>
      <c r="M1061" s="522">
        <v>0</v>
      </c>
      <c r="N1061" s="522" t="s">
        <v>10874</v>
      </c>
      <c r="O1061" s="523">
        <v>116</v>
      </c>
    </row>
    <row r="1062" spans="2:15">
      <c r="B1062" t="str">
        <f>C1062&amp;F1062</f>
        <v>1265191198223 Total</v>
      </c>
      <c r="C1062" s="29" t="s">
        <v>3949</v>
      </c>
      <c r="D1062" s="29" t="s">
        <v>3830</v>
      </c>
      <c r="E1062" s="29" t="s">
        <v>3830</v>
      </c>
      <c r="F1062" s="29" t="s">
        <v>11218</v>
      </c>
      <c r="G1062" s="526" t="s">
        <v>3453</v>
      </c>
      <c r="H1062" s="527" t="s">
        <v>10874</v>
      </c>
      <c r="I1062" s="527">
        <v>79</v>
      </c>
      <c r="J1062" s="527" t="s">
        <v>10874</v>
      </c>
      <c r="K1062" s="527">
        <v>80</v>
      </c>
      <c r="L1062" s="527" t="s">
        <v>10874</v>
      </c>
      <c r="M1062" s="527">
        <v>0</v>
      </c>
      <c r="N1062" s="527" t="s">
        <v>10874</v>
      </c>
      <c r="O1062" s="528">
        <v>196</v>
      </c>
    </row>
    <row r="1063" spans="2:15">
      <c r="B1063" s="29" t="s">
        <v>13031</v>
      </c>
      <c r="C1063" s="29" t="s">
        <v>398</v>
      </c>
      <c r="D1063" s="29" t="s">
        <v>399</v>
      </c>
      <c r="E1063" s="29" t="s">
        <v>1965</v>
      </c>
      <c r="F1063" s="29" t="s">
        <v>1966</v>
      </c>
      <c r="G1063" s="29" t="s">
        <v>4065</v>
      </c>
      <c r="H1063" s="522" t="s">
        <v>10874</v>
      </c>
      <c r="I1063" s="522">
        <v>20</v>
      </c>
      <c r="J1063" s="522" t="s">
        <v>10874</v>
      </c>
      <c r="K1063" s="522">
        <v>343</v>
      </c>
      <c r="L1063" s="522" t="s">
        <v>10874</v>
      </c>
      <c r="M1063" s="522">
        <v>0</v>
      </c>
      <c r="N1063" s="522">
        <v>0</v>
      </c>
      <c r="O1063" s="523">
        <v>375</v>
      </c>
    </row>
    <row r="1064" spans="2:15">
      <c r="B1064" s="29" t="s">
        <v>13032</v>
      </c>
      <c r="C1064" s="29" t="s">
        <v>398</v>
      </c>
      <c r="D1064" s="29" t="s">
        <v>399</v>
      </c>
      <c r="E1064" s="29" t="s">
        <v>1965</v>
      </c>
      <c r="F1064" s="29" t="s">
        <v>1966</v>
      </c>
      <c r="G1064" s="29" t="s">
        <v>4066</v>
      </c>
      <c r="H1064" s="522">
        <v>0</v>
      </c>
      <c r="I1064" s="522">
        <v>13</v>
      </c>
      <c r="J1064" s="522" t="s">
        <v>10874</v>
      </c>
      <c r="K1064" s="522">
        <v>389</v>
      </c>
      <c r="L1064" s="522" t="s">
        <v>10874</v>
      </c>
      <c r="M1064" s="522">
        <v>0</v>
      </c>
      <c r="N1064" s="522">
        <v>0</v>
      </c>
      <c r="O1064" s="523">
        <v>407</v>
      </c>
    </row>
    <row r="1065" spans="2:15">
      <c r="B1065" t="str">
        <f>C1065&amp;F1065</f>
        <v>1030231530144 Total</v>
      </c>
      <c r="C1065" s="29" t="s">
        <v>398</v>
      </c>
      <c r="D1065" s="29" t="s">
        <v>399</v>
      </c>
      <c r="E1065" s="29" t="s">
        <v>1965</v>
      </c>
      <c r="F1065" s="29" t="s">
        <v>11220</v>
      </c>
      <c r="G1065" s="526" t="s">
        <v>3453</v>
      </c>
      <c r="H1065" s="527" t="s">
        <v>10874</v>
      </c>
      <c r="I1065" s="527">
        <v>33</v>
      </c>
      <c r="J1065" s="527" t="s">
        <v>10874</v>
      </c>
      <c r="K1065" s="527">
        <v>732</v>
      </c>
      <c r="L1065" s="527">
        <v>12</v>
      </c>
      <c r="M1065" s="527">
        <v>0</v>
      </c>
      <c r="N1065" s="527">
        <v>0</v>
      </c>
      <c r="O1065" s="528">
        <v>782</v>
      </c>
    </row>
    <row r="1066" spans="2:15">
      <c r="B1066" s="29" t="s">
        <v>13029</v>
      </c>
      <c r="C1066" s="29" t="s">
        <v>398</v>
      </c>
      <c r="D1066" s="29" t="s">
        <v>399</v>
      </c>
      <c r="E1066" s="29" t="s">
        <v>1963</v>
      </c>
      <c r="F1066" s="29" t="s">
        <v>1964</v>
      </c>
      <c r="G1066" s="29" t="s">
        <v>4065</v>
      </c>
      <c r="H1066" s="522">
        <v>0</v>
      </c>
      <c r="I1066" s="522" t="s">
        <v>10874</v>
      </c>
      <c r="J1066" s="522" t="s">
        <v>10874</v>
      </c>
      <c r="K1066" s="522">
        <v>168</v>
      </c>
      <c r="L1066" s="522" t="s">
        <v>10874</v>
      </c>
      <c r="M1066" s="522">
        <v>0</v>
      </c>
      <c r="N1066" s="522">
        <v>0</v>
      </c>
      <c r="O1066" s="523">
        <v>181</v>
      </c>
    </row>
    <row r="1067" spans="2:15">
      <c r="B1067" s="29" t="s">
        <v>13030</v>
      </c>
      <c r="C1067" s="29" t="s">
        <v>398</v>
      </c>
      <c r="D1067" s="29" t="s">
        <v>399</v>
      </c>
      <c r="E1067" s="29" t="s">
        <v>1963</v>
      </c>
      <c r="F1067" s="29" t="s">
        <v>1964</v>
      </c>
      <c r="G1067" s="29" t="s">
        <v>4066</v>
      </c>
      <c r="H1067" s="522" t="s">
        <v>10874</v>
      </c>
      <c r="I1067" s="522" t="s">
        <v>10874</v>
      </c>
      <c r="J1067" s="522" t="s">
        <v>10874</v>
      </c>
      <c r="K1067" s="522">
        <v>159</v>
      </c>
      <c r="L1067" s="522" t="s">
        <v>10874</v>
      </c>
      <c r="M1067" s="522">
        <v>0</v>
      </c>
      <c r="N1067" s="522">
        <v>0</v>
      </c>
      <c r="O1067" s="523">
        <v>167</v>
      </c>
    </row>
    <row r="1068" spans="2:15">
      <c r="B1068" t="str">
        <f>C1068&amp;F1068</f>
        <v>1030231534804 Total</v>
      </c>
      <c r="C1068" s="29" t="s">
        <v>398</v>
      </c>
      <c r="D1068" s="29" t="s">
        <v>399</v>
      </c>
      <c r="E1068" s="29" t="s">
        <v>1963</v>
      </c>
      <c r="F1068" s="29" t="s">
        <v>11219</v>
      </c>
      <c r="G1068" s="526" t="s">
        <v>3453</v>
      </c>
      <c r="H1068" s="527" t="s">
        <v>10874</v>
      </c>
      <c r="I1068" s="527" t="s">
        <v>10874</v>
      </c>
      <c r="J1068" s="527" t="s">
        <v>10874</v>
      </c>
      <c r="K1068" s="527">
        <v>327</v>
      </c>
      <c r="L1068" s="527" t="s">
        <v>10874</v>
      </c>
      <c r="M1068" s="527">
        <v>0</v>
      </c>
      <c r="N1068" s="527">
        <v>0</v>
      </c>
      <c r="O1068" s="528">
        <v>348</v>
      </c>
    </row>
    <row r="1069" spans="2:15">
      <c r="B1069" s="29" t="s">
        <v>13035</v>
      </c>
      <c r="C1069" s="29" t="s">
        <v>400</v>
      </c>
      <c r="D1069" s="29" t="s">
        <v>401</v>
      </c>
      <c r="E1069" s="29" t="s">
        <v>1969</v>
      </c>
      <c r="F1069" s="29" t="s">
        <v>1970</v>
      </c>
      <c r="G1069" s="29" t="s">
        <v>4065</v>
      </c>
      <c r="H1069" s="522">
        <v>0</v>
      </c>
      <c r="I1069" s="522">
        <v>15</v>
      </c>
      <c r="J1069" s="522">
        <v>21</v>
      </c>
      <c r="K1069" s="522">
        <v>551</v>
      </c>
      <c r="L1069" s="522" t="s">
        <v>10874</v>
      </c>
      <c r="M1069" s="522">
        <v>13</v>
      </c>
      <c r="N1069" s="522" t="s">
        <v>10874</v>
      </c>
      <c r="O1069" s="523">
        <v>606</v>
      </c>
    </row>
    <row r="1070" spans="2:15">
      <c r="B1070" s="29" t="s">
        <v>13036</v>
      </c>
      <c r="C1070" s="29" t="s">
        <v>400</v>
      </c>
      <c r="D1070" s="29" t="s">
        <v>401</v>
      </c>
      <c r="E1070" s="29" t="s">
        <v>1969</v>
      </c>
      <c r="F1070" s="29" t="s">
        <v>1970</v>
      </c>
      <c r="G1070" s="29" t="s">
        <v>4066</v>
      </c>
      <c r="H1070" s="522">
        <v>0</v>
      </c>
      <c r="I1070" s="522">
        <v>16</v>
      </c>
      <c r="J1070" s="522">
        <v>27</v>
      </c>
      <c r="K1070" s="522">
        <v>569</v>
      </c>
      <c r="L1070" s="522" t="s">
        <v>10874</v>
      </c>
      <c r="M1070" s="522" t="s">
        <v>10874</v>
      </c>
      <c r="N1070" s="522" t="s">
        <v>10874</v>
      </c>
      <c r="O1070" s="523">
        <v>625</v>
      </c>
    </row>
    <row r="1071" spans="2:15">
      <c r="B1071" t="str">
        <f>C1071&amp;F1071</f>
        <v>1133624032562 Total</v>
      </c>
      <c r="C1071" s="29" t="s">
        <v>400</v>
      </c>
      <c r="D1071" s="29" t="s">
        <v>401</v>
      </c>
      <c r="E1071" s="29" t="s">
        <v>1969</v>
      </c>
      <c r="F1071" s="29" t="s">
        <v>11222</v>
      </c>
      <c r="G1071" s="526" t="s">
        <v>3453</v>
      </c>
      <c r="H1071" s="527">
        <v>0</v>
      </c>
      <c r="I1071" s="527">
        <v>31</v>
      </c>
      <c r="J1071" s="527">
        <v>48</v>
      </c>
      <c r="K1071" s="527">
        <v>1120</v>
      </c>
      <c r="L1071" s="527" t="s">
        <v>10874</v>
      </c>
      <c r="M1071" s="527" t="s">
        <v>10874</v>
      </c>
      <c r="N1071" s="527" t="s">
        <v>10874</v>
      </c>
      <c r="O1071" s="528">
        <v>1231</v>
      </c>
    </row>
    <row r="1072" spans="2:15">
      <c r="B1072" s="29" t="s">
        <v>13033</v>
      </c>
      <c r="C1072" s="29" t="s">
        <v>400</v>
      </c>
      <c r="D1072" s="29" t="s">
        <v>401</v>
      </c>
      <c r="E1072" s="29" t="s">
        <v>1967</v>
      </c>
      <c r="F1072" s="29" t="s">
        <v>1968</v>
      </c>
      <c r="G1072" s="29" t="s">
        <v>4065</v>
      </c>
      <c r="H1072" s="522" t="s">
        <v>10874</v>
      </c>
      <c r="I1072" s="522" t="s">
        <v>10874</v>
      </c>
      <c r="J1072" s="522">
        <v>13</v>
      </c>
      <c r="K1072" s="522">
        <v>263</v>
      </c>
      <c r="L1072" s="522" t="s">
        <v>10874</v>
      </c>
      <c r="M1072" s="522" t="s">
        <v>10874</v>
      </c>
      <c r="N1072" s="522">
        <v>0</v>
      </c>
      <c r="O1072" s="523">
        <v>293</v>
      </c>
    </row>
    <row r="1073" spans="2:15">
      <c r="B1073" s="29" t="s">
        <v>13034</v>
      </c>
      <c r="C1073" s="29" t="s">
        <v>400</v>
      </c>
      <c r="D1073" s="29" t="s">
        <v>401</v>
      </c>
      <c r="E1073" s="29" t="s">
        <v>1967</v>
      </c>
      <c r="F1073" s="29" t="s">
        <v>1968</v>
      </c>
      <c r="G1073" s="29" t="s">
        <v>4066</v>
      </c>
      <c r="H1073" s="522">
        <v>0</v>
      </c>
      <c r="I1073" s="522" t="s">
        <v>10874</v>
      </c>
      <c r="J1073" s="522">
        <v>11</v>
      </c>
      <c r="K1073" s="522">
        <v>302</v>
      </c>
      <c r="L1073" s="522" t="s">
        <v>10874</v>
      </c>
      <c r="M1073" s="522" t="s">
        <v>10874</v>
      </c>
      <c r="N1073" s="522">
        <v>0</v>
      </c>
      <c r="O1073" s="523">
        <v>325</v>
      </c>
    </row>
    <row r="1074" spans="2:15">
      <c r="B1074" t="str">
        <f>C1074&amp;F1074</f>
        <v>1133624036862 Total</v>
      </c>
      <c r="C1074" s="29" t="s">
        <v>400</v>
      </c>
      <c r="D1074" s="29" t="s">
        <v>401</v>
      </c>
      <c r="E1074" s="29" t="s">
        <v>1967</v>
      </c>
      <c r="F1074" s="29" t="s">
        <v>11221</v>
      </c>
      <c r="G1074" s="526" t="s">
        <v>3453</v>
      </c>
      <c r="H1074" s="527" t="s">
        <v>10874</v>
      </c>
      <c r="I1074" s="527">
        <v>13</v>
      </c>
      <c r="J1074" s="527">
        <v>24</v>
      </c>
      <c r="K1074" s="527">
        <v>565</v>
      </c>
      <c r="L1074" s="527" t="s">
        <v>10874</v>
      </c>
      <c r="M1074" s="527">
        <v>12</v>
      </c>
      <c r="N1074" s="527">
        <v>0</v>
      </c>
      <c r="O1074" s="528">
        <v>618</v>
      </c>
    </row>
    <row r="1075" spans="2:15">
      <c r="B1075" s="29" t="s">
        <v>13037</v>
      </c>
      <c r="C1075" s="29" t="s">
        <v>402</v>
      </c>
      <c r="D1075" s="29" t="s">
        <v>403</v>
      </c>
      <c r="E1075" s="29" t="s">
        <v>1971</v>
      </c>
      <c r="F1075" s="29" t="s">
        <v>1972</v>
      </c>
      <c r="G1075" s="29" t="s">
        <v>4065</v>
      </c>
      <c r="H1075" s="522">
        <v>0</v>
      </c>
      <c r="I1075" s="522" t="s">
        <v>10874</v>
      </c>
      <c r="J1075" s="522" t="s">
        <v>10874</v>
      </c>
      <c r="K1075" s="522">
        <v>264</v>
      </c>
      <c r="L1075" s="522" t="s">
        <v>10874</v>
      </c>
      <c r="M1075" s="522">
        <v>0</v>
      </c>
      <c r="N1075" s="522">
        <v>0</v>
      </c>
      <c r="O1075" s="523">
        <v>281</v>
      </c>
    </row>
    <row r="1076" spans="2:15">
      <c r="B1076" s="29" t="s">
        <v>13038</v>
      </c>
      <c r="C1076" s="29" t="s">
        <v>402</v>
      </c>
      <c r="D1076" s="29" t="s">
        <v>403</v>
      </c>
      <c r="E1076" s="29" t="s">
        <v>1971</v>
      </c>
      <c r="F1076" s="29" t="s">
        <v>1972</v>
      </c>
      <c r="G1076" s="29" t="s">
        <v>4066</v>
      </c>
      <c r="H1076" s="522">
        <v>0</v>
      </c>
      <c r="I1076" s="522" t="s">
        <v>10874</v>
      </c>
      <c r="J1076" s="522">
        <v>18</v>
      </c>
      <c r="K1076" s="522">
        <v>255</v>
      </c>
      <c r="L1076" s="522" t="s">
        <v>10874</v>
      </c>
      <c r="M1076" s="522">
        <v>0</v>
      </c>
      <c r="N1076" s="522">
        <v>0</v>
      </c>
      <c r="O1076" s="523">
        <v>279</v>
      </c>
    </row>
    <row r="1077" spans="2:15">
      <c r="B1077" t="str">
        <f>C1077&amp;F1077</f>
        <v>1195825036418 Total</v>
      </c>
      <c r="C1077" s="29" t="s">
        <v>402</v>
      </c>
      <c r="D1077" s="29" t="s">
        <v>403</v>
      </c>
      <c r="E1077" s="29" t="s">
        <v>1971</v>
      </c>
      <c r="F1077" s="29" t="s">
        <v>11223</v>
      </c>
      <c r="G1077" s="526" t="s">
        <v>3453</v>
      </c>
      <c r="H1077" s="527">
        <v>0</v>
      </c>
      <c r="I1077" s="527" t="s">
        <v>10874</v>
      </c>
      <c r="J1077" s="527" t="s">
        <v>10874</v>
      </c>
      <c r="K1077" s="527">
        <v>519</v>
      </c>
      <c r="L1077" s="527" t="s">
        <v>10874</v>
      </c>
      <c r="M1077" s="527">
        <v>0</v>
      </c>
      <c r="N1077" s="527">
        <v>0</v>
      </c>
      <c r="O1077" s="528">
        <v>560</v>
      </c>
    </row>
    <row r="1078" spans="2:15">
      <c r="B1078" s="29" t="s">
        <v>13039</v>
      </c>
      <c r="C1078" s="29" t="s">
        <v>404</v>
      </c>
      <c r="D1078" s="29" t="s">
        <v>405</v>
      </c>
      <c r="E1078" s="29" t="s">
        <v>1973</v>
      </c>
      <c r="F1078" s="29" t="s">
        <v>1974</v>
      </c>
      <c r="G1078" s="29" t="s">
        <v>4065</v>
      </c>
      <c r="H1078" s="522" t="s">
        <v>10874</v>
      </c>
      <c r="I1078" s="522" t="s">
        <v>10874</v>
      </c>
      <c r="J1078" s="522" t="s">
        <v>10874</v>
      </c>
      <c r="K1078" s="522">
        <v>388</v>
      </c>
      <c r="L1078" s="522" t="s">
        <v>10874</v>
      </c>
      <c r="M1078" s="522" t="s">
        <v>10874</v>
      </c>
      <c r="N1078" s="522">
        <v>0</v>
      </c>
      <c r="O1078" s="523">
        <v>403</v>
      </c>
    </row>
    <row r="1079" spans="2:15">
      <c r="B1079" s="29" t="s">
        <v>13040</v>
      </c>
      <c r="C1079" s="29" t="s">
        <v>404</v>
      </c>
      <c r="D1079" s="29" t="s">
        <v>405</v>
      </c>
      <c r="E1079" s="29" t="s">
        <v>1973</v>
      </c>
      <c r="F1079" s="29" t="s">
        <v>1974</v>
      </c>
      <c r="G1079" s="29" t="s">
        <v>4066</v>
      </c>
      <c r="H1079" s="522">
        <v>0</v>
      </c>
      <c r="I1079" s="522" t="s">
        <v>10874</v>
      </c>
      <c r="J1079" s="522" t="s">
        <v>10874</v>
      </c>
      <c r="K1079" s="522">
        <v>393</v>
      </c>
      <c r="L1079" s="522" t="s">
        <v>10874</v>
      </c>
      <c r="M1079" s="522" t="s">
        <v>10874</v>
      </c>
      <c r="N1079" s="522">
        <v>0</v>
      </c>
      <c r="O1079" s="523">
        <v>420</v>
      </c>
    </row>
    <row r="1080" spans="2:15">
      <c r="B1080" t="str">
        <f>C1080&amp;F1080</f>
        <v>1043720032675 Total</v>
      </c>
      <c r="C1080" s="29" t="s">
        <v>404</v>
      </c>
      <c r="D1080" s="29" t="s">
        <v>405</v>
      </c>
      <c r="E1080" s="29" t="s">
        <v>1973</v>
      </c>
      <c r="F1080" s="29" t="s">
        <v>11224</v>
      </c>
      <c r="G1080" s="526" t="s">
        <v>3453</v>
      </c>
      <c r="H1080" s="527" t="s">
        <v>10874</v>
      </c>
      <c r="I1080" s="527" t="s">
        <v>10874</v>
      </c>
      <c r="J1080" s="527">
        <v>11</v>
      </c>
      <c r="K1080" s="527">
        <v>781</v>
      </c>
      <c r="L1080" s="527">
        <v>16</v>
      </c>
      <c r="M1080" s="527" t="s">
        <v>10874</v>
      </c>
      <c r="N1080" s="527">
        <v>0</v>
      </c>
      <c r="O1080" s="528">
        <v>823</v>
      </c>
    </row>
    <row r="1081" spans="2:15">
      <c r="B1081" s="29" t="s">
        <v>13041</v>
      </c>
      <c r="C1081" s="29" t="s">
        <v>406</v>
      </c>
      <c r="D1081" s="29" t="s">
        <v>5667</v>
      </c>
      <c r="E1081" s="29" t="s">
        <v>5667</v>
      </c>
      <c r="F1081" s="29" t="s">
        <v>1975</v>
      </c>
      <c r="G1081" s="29" t="s">
        <v>4065</v>
      </c>
      <c r="H1081" s="522">
        <v>0</v>
      </c>
      <c r="I1081" s="522">
        <v>22</v>
      </c>
      <c r="J1081" s="522" t="s">
        <v>10874</v>
      </c>
      <c r="K1081" s="522">
        <v>35</v>
      </c>
      <c r="L1081" s="522" t="s">
        <v>10874</v>
      </c>
      <c r="M1081" s="522">
        <v>0</v>
      </c>
      <c r="N1081" s="522">
        <v>0</v>
      </c>
      <c r="O1081" s="523">
        <v>62</v>
      </c>
    </row>
    <row r="1082" spans="2:15">
      <c r="B1082" s="29" t="s">
        <v>13042</v>
      </c>
      <c r="C1082" s="29" t="s">
        <v>406</v>
      </c>
      <c r="D1082" s="29" t="s">
        <v>5667</v>
      </c>
      <c r="E1082" s="29" t="s">
        <v>5667</v>
      </c>
      <c r="F1082" s="29" t="s">
        <v>1975</v>
      </c>
      <c r="G1082" s="29" t="s">
        <v>4066</v>
      </c>
      <c r="H1082" s="522" t="s">
        <v>10874</v>
      </c>
      <c r="I1082" s="522">
        <v>21</v>
      </c>
      <c r="J1082" s="522" t="s">
        <v>10874</v>
      </c>
      <c r="K1082" s="522">
        <v>29</v>
      </c>
      <c r="L1082" s="522" t="s">
        <v>10874</v>
      </c>
      <c r="M1082" s="522" t="s">
        <v>10874</v>
      </c>
      <c r="N1082" s="522">
        <v>0</v>
      </c>
      <c r="O1082" s="523">
        <v>65</v>
      </c>
    </row>
    <row r="1083" spans="2:15">
      <c r="B1083" t="str">
        <f>C1083&amp;F1083</f>
        <v>1990254468028 Total</v>
      </c>
      <c r="C1083" s="29" t="s">
        <v>406</v>
      </c>
      <c r="D1083" s="29" t="s">
        <v>5667</v>
      </c>
      <c r="E1083" s="29" t="s">
        <v>5667</v>
      </c>
      <c r="F1083" s="29" t="s">
        <v>11225</v>
      </c>
      <c r="G1083" s="526" t="s">
        <v>3453</v>
      </c>
      <c r="H1083" s="527" t="s">
        <v>10874</v>
      </c>
      <c r="I1083" s="527">
        <v>43</v>
      </c>
      <c r="J1083" s="527" t="s">
        <v>10874</v>
      </c>
      <c r="K1083" s="527">
        <v>64</v>
      </c>
      <c r="L1083" s="527" t="s">
        <v>10874</v>
      </c>
      <c r="M1083" s="527" t="s">
        <v>10874</v>
      </c>
      <c r="N1083" s="527">
        <v>0</v>
      </c>
      <c r="O1083" s="528">
        <v>127</v>
      </c>
    </row>
    <row r="1084" spans="2:15">
      <c r="B1084" s="29" t="s">
        <v>13045</v>
      </c>
      <c r="C1084" s="29" t="s">
        <v>407</v>
      </c>
      <c r="D1084" s="29" t="s">
        <v>408</v>
      </c>
      <c r="E1084" s="29" t="s">
        <v>1978</v>
      </c>
      <c r="F1084" s="29" t="s">
        <v>1979</v>
      </c>
      <c r="G1084" s="29" t="s">
        <v>4065</v>
      </c>
      <c r="H1084" s="522" t="s">
        <v>10874</v>
      </c>
      <c r="I1084" s="522">
        <v>24</v>
      </c>
      <c r="J1084" s="522">
        <v>41</v>
      </c>
      <c r="K1084" s="522">
        <v>528</v>
      </c>
      <c r="L1084" s="522" t="s">
        <v>10874</v>
      </c>
      <c r="M1084" s="522">
        <v>19</v>
      </c>
      <c r="N1084" s="522">
        <v>0</v>
      </c>
      <c r="O1084" s="523">
        <v>617</v>
      </c>
    </row>
    <row r="1085" spans="2:15">
      <c r="B1085" s="29" t="s">
        <v>13046</v>
      </c>
      <c r="C1085" s="29" t="s">
        <v>407</v>
      </c>
      <c r="D1085" s="29" t="s">
        <v>408</v>
      </c>
      <c r="E1085" s="29" t="s">
        <v>1978</v>
      </c>
      <c r="F1085" s="29" t="s">
        <v>1979</v>
      </c>
      <c r="G1085" s="29" t="s">
        <v>4066</v>
      </c>
      <c r="H1085" s="522" t="s">
        <v>10874</v>
      </c>
      <c r="I1085" s="522">
        <v>23</v>
      </c>
      <c r="J1085" s="522">
        <v>49</v>
      </c>
      <c r="K1085" s="522">
        <v>530</v>
      </c>
      <c r="L1085" s="522" t="s">
        <v>10874</v>
      </c>
      <c r="M1085" s="522">
        <v>11</v>
      </c>
      <c r="N1085" s="522">
        <v>0</v>
      </c>
      <c r="O1085" s="523">
        <v>622</v>
      </c>
    </row>
    <row r="1086" spans="2:15">
      <c r="B1086" t="str">
        <f>C1086&amp;F1086</f>
        <v>1133626036293 Total</v>
      </c>
      <c r="C1086" s="29" t="s">
        <v>407</v>
      </c>
      <c r="D1086" s="29" t="s">
        <v>408</v>
      </c>
      <c r="E1086" s="29" t="s">
        <v>1978</v>
      </c>
      <c r="F1086" s="29" t="s">
        <v>11227</v>
      </c>
      <c r="G1086" s="526" t="s">
        <v>3453</v>
      </c>
      <c r="H1086" s="527" t="s">
        <v>10874</v>
      </c>
      <c r="I1086" s="527">
        <v>47</v>
      </c>
      <c r="J1086" s="527">
        <v>90</v>
      </c>
      <c r="K1086" s="527">
        <v>1058</v>
      </c>
      <c r="L1086" s="527" t="s">
        <v>10874</v>
      </c>
      <c r="M1086" s="527">
        <v>30</v>
      </c>
      <c r="N1086" s="527">
        <v>0</v>
      </c>
      <c r="O1086" s="528">
        <v>1239</v>
      </c>
    </row>
    <row r="1087" spans="2:15">
      <c r="B1087" s="29" t="s">
        <v>13043</v>
      </c>
      <c r="C1087" s="29" t="s">
        <v>407</v>
      </c>
      <c r="D1087" s="29" t="s">
        <v>408</v>
      </c>
      <c r="E1087" s="29" t="s">
        <v>1976</v>
      </c>
      <c r="F1087" s="29" t="s">
        <v>1977</v>
      </c>
      <c r="G1087" s="29" t="s">
        <v>4065</v>
      </c>
      <c r="H1087" s="522" t="s">
        <v>10874</v>
      </c>
      <c r="I1087" s="522">
        <v>15</v>
      </c>
      <c r="J1087" s="522">
        <v>29</v>
      </c>
      <c r="K1087" s="522">
        <v>245</v>
      </c>
      <c r="L1087" s="522" t="s">
        <v>10874</v>
      </c>
      <c r="M1087" s="522">
        <v>13</v>
      </c>
      <c r="N1087" s="522">
        <v>0</v>
      </c>
      <c r="O1087" s="523">
        <v>305</v>
      </c>
    </row>
    <row r="1088" spans="2:15">
      <c r="B1088" s="29" t="s">
        <v>13044</v>
      </c>
      <c r="C1088" s="29" t="s">
        <v>407</v>
      </c>
      <c r="D1088" s="29" t="s">
        <v>408</v>
      </c>
      <c r="E1088" s="29" t="s">
        <v>1976</v>
      </c>
      <c r="F1088" s="29" t="s">
        <v>1977</v>
      </c>
      <c r="G1088" s="29" t="s">
        <v>4066</v>
      </c>
      <c r="H1088" s="522" t="s">
        <v>10874</v>
      </c>
      <c r="I1088" s="522">
        <v>12</v>
      </c>
      <c r="J1088" s="522">
        <v>25</v>
      </c>
      <c r="K1088" s="522">
        <v>265</v>
      </c>
      <c r="L1088" s="522" t="s">
        <v>10874</v>
      </c>
      <c r="M1088" s="522" t="s">
        <v>10874</v>
      </c>
      <c r="N1088" s="522">
        <v>0</v>
      </c>
      <c r="O1088" s="523">
        <v>311</v>
      </c>
    </row>
    <row r="1089" spans="2:15">
      <c r="B1089" t="str">
        <f>C1089&amp;F1089</f>
        <v>1133626036712 Total</v>
      </c>
      <c r="C1089" s="29" t="s">
        <v>407</v>
      </c>
      <c r="D1089" s="29" t="s">
        <v>408</v>
      </c>
      <c r="E1089" s="29" t="s">
        <v>1976</v>
      </c>
      <c r="F1089" s="29" t="s">
        <v>11226</v>
      </c>
      <c r="G1089" s="526" t="s">
        <v>3453</v>
      </c>
      <c r="H1089" s="527" t="s">
        <v>10874</v>
      </c>
      <c r="I1089" s="527">
        <v>27</v>
      </c>
      <c r="J1089" s="527">
        <v>54</v>
      </c>
      <c r="K1089" s="527">
        <v>510</v>
      </c>
      <c r="L1089" s="527" t="s">
        <v>10874</v>
      </c>
      <c r="M1089" s="527" t="s">
        <v>10874</v>
      </c>
      <c r="N1089" s="527">
        <v>0</v>
      </c>
      <c r="O1089" s="528">
        <v>616</v>
      </c>
    </row>
    <row r="1090" spans="2:15">
      <c r="B1090" s="29" t="s">
        <v>13049</v>
      </c>
      <c r="C1090" s="29" t="s">
        <v>409</v>
      </c>
      <c r="D1090" s="29" t="s">
        <v>410</v>
      </c>
      <c r="E1090" s="29" t="s">
        <v>7472</v>
      </c>
      <c r="F1090" s="29" t="s">
        <v>1983</v>
      </c>
      <c r="G1090" s="29" t="s">
        <v>4065</v>
      </c>
      <c r="H1090" s="522">
        <v>0</v>
      </c>
      <c r="I1090" s="522">
        <v>22</v>
      </c>
      <c r="J1090" s="522">
        <v>11</v>
      </c>
      <c r="K1090" s="522">
        <v>14</v>
      </c>
      <c r="L1090" s="522" t="s">
        <v>10874</v>
      </c>
      <c r="M1090" s="522" t="s">
        <v>10874</v>
      </c>
      <c r="N1090" s="522">
        <v>0</v>
      </c>
      <c r="O1090" s="523">
        <v>60</v>
      </c>
    </row>
    <row r="1091" spans="2:15">
      <c r="B1091" s="29" t="s">
        <v>13050</v>
      </c>
      <c r="C1091" s="29" t="s">
        <v>409</v>
      </c>
      <c r="D1091" s="29" t="s">
        <v>410</v>
      </c>
      <c r="E1091" s="29" t="s">
        <v>7472</v>
      </c>
      <c r="F1091" s="29" t="s">
        <v>1983</v>
      </c>
      <c r="G1091" s="29" t="s">
        <v>4066</v>
      </c>
      <c r="H1091" s="522">
        <v>0</v>
      </c>
      <c r="I1091" s="522">
        <v>20</v>
      </c>
      <c r="J1091" s="522" t="s">
        <v>10874</v>
      </c>
      <c r="K1091" s="522">
        <v>18</v>
      </c>
      <c r="L1091" s="522" t="s">
        <v>10874</v>
      </c>
      <c r="M1091" s="522" t="s">
        <v>10874</v>
      </c>
      <c r="N1091" s="522">
        <v>0</v>
      </c>
      <c r="O1091" s="523">
        <v>48</v>
      </c>
    </row>
    <row r="1092" spans="2:15">
      <c r="B1092" t="str">
        <f>C1092&amp;F1092</f>
        <v>1052526022003 Total</v>
      </c>
      <c r="C1092" s="29" t="s">
        <v>409</v>
      </c>
      <c r="D1092" s="29" t="s">
        <v>410</v>
      </c>
      <c r="E1092" s="29" t="s">
        <v>7472</v>
      </c>
      <c r="F1092" s="29" t="s">
        <v>11229</v>
      </c>
      <c r="G1092" s="526" t="s">
        <v>3453</v>
      </c>
      <c r="H1092" s="527">
        <v>0</v>
      </c>
      <c r="I1092" s="527">
        <v>42</v>
      </c>
      <c r="J1092" s="527" t="s">
        <v>10874</v>
      </c>
      <c r="K1092" s="527">
        <v>32</v>
      </c>
      <c r="L1092" s="527" t="s">
        <v>10874</v>
      </c>
      <c r="M1092" s="527" t="s">
        <v>10874</v>
      </c>
      <c r="N1092" s="527">
        <v>0</v>
      </c>
      <c r="O1092" s="528">
        <v>108</v>
      </c>
    </row>
    <row r="1093" spans="2:15">
      <c r="B1093" s="29" t="s">
        <v>13053</v>
      </c>
      <c r="C1093" s="29" t="s">
        <v>409</v>
      </c>
      <c r="D1093" s="29" t="s">
        <v>410</v>
      </c>
      <c r="E1093" s="29" t="s">
        <v>7476</v>
      </c>
      <c r="F1093" s="29" t="s">
        <v>1985</v>
      </c>
      <c r="G1093" s="29" t="s">
        <v>4065</v>
      </c>
      <c r="H1093" s="522">
        <v>0</v>
      </c>
      <c r="I1093" s="522">
        <v>18</v>
      </c>
      <c r="J1093" s="522" t="s">
        <v>10874</v>
      </c>
      <c r="K1093" s="522">
        <v>35</v>
      </c>
      <c r="L1093" s="522" t="s">
        <v>10874</v>
      </c>
      <c r="M1093" s="522" t="s">
        <v>10874</v>
      </c>
      <c r="N1093" s="522">
        <v>0</v>
      </c>
      <c r="O1093" s="523">
        <v>69</v>
      </c>
    </row>
    <row r="1094" spans="2:15">
      <c r="B1094" s="29" t="s">
        <v>13054</v>
      </c>
      <c r="C1094" s="29" t="s">
        <v>409</v>
      </c>
      <c r="D1094" s="29" t="s">
        <v>410</v>
      </c>
      <c r="E1094" s="29" t="s">
        <v>7476</v>
      </c>
      <c r="F1094" s="29" t="s">
        <v>1985</v>
      </c>
      <c r="G1094" s="29" t="s">
        <v>4066</v>
      </c>
      <c r="H1094" s="522">
        <v>0</v>
      </c>
      <c r="I1094" s="522" t="s">
        <v>10874</v>
      </c>
      <c r="J1094" s="522" t="s">
        <v>10874</v>
      </c>
      <c r="K1094" s="522">
        <v>45</v>
      </c>
      <c r="L1094" s="522" t="s">
        <v>10874</v>
      </c>
      <c r="M1094" s="522">
        <v>0</v>
      </c>
      <c r="N1094" s="522">
        <v>0</v>
      </c>
      <c r="O1094" s="523">
        <v>68</v>
      </c>
    </row>
    <row r="1095" spans="2:15">
      <c r="B1095" t="str">
        <f>C1095&amp;F1095</f>
        <v>1052526022009 Total</v>
      </c>
      <c r="C1095" s="29" t="s">
        <v>409</v>
      </c>
      <c r="D1095" s="29" t="s">
        <v>410</v>
      </c>
      <c r="E1095" s="29" t="s">
        <v>7476</v>
      </c>
      <c r="F1095" s="29" t="s">
        <v>11231</v>
      </c>
      <c r="G1095" s="526" t="s">
        <v>3453</v>
      </c>
      <c r="H1095" s="527">
        <v>0</v>
      </c>
      <c r="I1095" s="527" t="s">
        <v>10874</v>
      </c>
      <c r="J1095" s="527" t="s">
        <v>10874</v>
      </c>
      <c r="K1095" s="527">
        <v>80</v>
      </c>
      <c r="L1095" s="527">
        <v>15</v>
      </c>
      <c r="M1095" s="527" t="s">
        <v>10874</v>
      </c>
      <c r="N1095" s="527">
        <v>0</v>
      </c>
      <c r="O1095" s="528">
        <v>137</v>
      </c>
    </row>
    <row r="1096" spans="2:15">
      <c r="B1096" s="29" t="s">
        <v>13055</v>
      </c>
      <c r="C1096" s="29" t="s">
        <v>409</v>
      </c>
      <c r="D1096" s="29" t="s">
        <v>410</v>
      </c>
      <c r="E1096" s="29" t="s">
        <v>7480</v>
      </c>
      <c r="F1096" s="29" t="s">
        <v>1982</v>
      </c>
      <c r="G1096" s="29" t="s">
        <v>4065</v>
      </c>
      <c r="H1096" s="522">
        <v>0</v>
      </c>
      <c r="I1096" s="522" t="s">
        <v>10874</v>
      </c>
      <c r="J1096" s="522" t="s">
        <v>10874</v>
      </c>
      <c r="K1096" s="522">
        <v>51</v>
      </c>
      <c r="L1096" s="522">
        <v>15</v>
      </c>
      <c r="M1096" s="522">
        <v>0</v>
      </c>
      <c r="N1096" s="522">
        <v>0</v>
      </c>
      <c r="O1096" s="523">
        <v>76</v>
      </c>
    </row>
    <row r="1097" spans="2:15">
      <c r="B1097" s="29" t="s">
        <v>13056</v>
      </c>
      <c r="C1097" s="29" t="s">
        <v>409</v>
      </c>
      <c r="D1097" s="29" t="s">
        <v>410</v>
      </c>
      <c r="E1097" s="29" t="s">
        <v>7480</v>
      </c>
      <c r="F1097" s="29" t="s">
        <v>1982</v>
      </c>
      <c r="G1097" s="29" t="s">
        <v>4066</v>
      </c>
      <c r="H1097" s="522">
        <v>0</v>
      </c>
      <c r="I1097" s="522" t="s">
        <v>10874</v>
      </c>
      <c r="J1097" s="522" t="s">
        <v>10874</v>
      </c>
      <c r="K1097" s="522">
        <v>51</v>
      </c>
      <c r="L1097" s="522" t="s">
        <v>10874</v>
      </c>
      <c r="M1097" s="522">
        <v>0</v>
      </c>
      <c r="N1097" s="522">
        <v>0</v>
      </c>
      <c r="O1097" s="523">
        <v>70</v>
      </c>
    </row>
    <row r="1098" spans="2:15">
      <c r="B1098" t="str">
        <f>C1098&amp;F1098</f>
        <v>1052526022021 Total</v>
      </c>
      <c r="C1098" s="29" t="s">
        <v>409</v>
      </c>
      <c r="D1098" s="29" t="s">
        <v>410</v>
      </c>
      <c r="E1098" s="29" t="s">
        <v>7480</v>
      </c>
      <c r="F1098" s="29" t="s">
        <v>11232</v>
      </c>
      <c r="G1098" s="526" t="s">
        <v>3453</v>
      </c>
      <c r="H1098" s="527" t="s">
        <v>10874</v>
      </c>
      <c r="I1098" s="527">
        <v>11</v>
      </c>
      <c r="J1098" s="527">
        <v>11</v>
      </c>
      <c r="K1098" s="527">
        <v>102</v>
      </c>
      <c r="L1098" s="527" t="s">
        <v>10874</v>
      </c>
      <c r="M1098" s="527" t="s">
        <v>10874</v>
      </c>
      <c r="N1098" s="527" t="s">
        <v>10874</v>
      </c>
      <c r="O1098" s="528">
        <v>146</v>
      </c>
    </row>
    <row r="1099" spans="2:15">
      <c r="B1099" s="29" t="s">
        <v>13061</v>
      </c>
      <c r="C1099" s="29" t="s">
        <v>409</v>
      </c>
      <c r="D1099" s="29" t="s">
        <v>410</v>
      </c>
      <c r="E1099" s="29" t="s">
        <v>1620</v>
      </c>
      <c r="F1099" s="29" t="s">
        <v>1989</v>
      </c>
      <c r="G1099" s="29" t="s">
        <v>4065</v>
      </c>
      <c r="H1099" s="522">
        <v>0</v>
      </c>
      <c r="I1099" s="522">
        <v>48</v>
      </c>
      <c r="J1099" s="522">
        <v>25</v>
      </c>
      <c r="K1099" s="522">
        <v>97</v>
      </c>
      <c r="L1099" s="522" t="s">
        <v>10874</v>
      </c>
      <c r="M1099" s="522" t="s">
        <v>10874</v>
      </c>
      <c r="N1099" s="522">
        <v>0</v>
      </c>
      <c r="O1099" s="523">
        <v>189</v>
      </c>
    </row>
    <row r="1100" spans="2:15">
      <c r="B1100" s="29" t="s">
        <v>13062</v>
      </c>
      <c r="C1100" s="29" t="s">
        <v>409</v>
      </c>
      <c r="D1100" s="29" t="s">
        <v>410</v>
      </c>
      <c r="E1100" s="29" t="s">
        <v>1620</v>
      </c>
      <c r="F1100" s="29" t="s">
        <v>1989</v>
      </c>
      <c r="G1100" s="29" t="s">
        <v>4066</v>
      </c>
      <c r="H1100" s="522" t="s">
        <v>10874</v>
      </c>
      <c r="I1100" s="522">
        <v>64</v>
      </c>
      <c r="J1100" s="522">
        <v>33</v>
      </c>
      <c r="K1100" s="522">
        <v>145</v>
      </c>
      <c r="L1100" s="522">
        <v>11</v>
      </c>
      <c r="M1100" s="522" t="s">
        <v>10874</v>
      </c>
      <c r="N1100" s="522">
        <v>0</v>
      </c>
      <c r="O1100" s="523">
        <v>263</v>
      </c>
    </row>
    <row r="1101" spans="2:15">
      <c r="B1101" t="str">
        <f>C1101&amp;F1101</f>
        <v>1052526022024 Total</v>
      </c>
      <c r="C1101" s="29" t="s">
        <v>409</v>
      </c>
      <c r="D1101" s="29" t="s">
        <v>410</v>
      </c>
      <c r="E1101" s="29" t="s">
        <v>1620</v>
      </c>
      <c r="F1101" s="29" t="s">
        <v>11235</v>
      </c>
      <c r="G1101" s="526" t="s">
        <v>3453</v>
      </c>
      <c r="H1101" s="527" t="s">
        <v>10874</v>
      </c>
      <c r="I1101" s="527">
        <v>112</v>
      </c>
      <c r="J1101" s="527">
        <v>58</v>
      </c>
      <c r="K1101" s="527">
        <v>242</v>
      </c>
      <c r="L1101" s="527" t="s">
        <v>10874</v>
      </c>
      <c r="M1101" s="527" t="s">
        <v>10874</v>
      </c>
      <c r="N1101" s="527">
        <v>0</v>
      </c>
      <c r="O1101" s="528">
        <v>452</v>
      </c>
    </row>
    <row r="1102" spans="2:15">
      <c r="B1102" s="29" t="s">
        <v>13067</v>
      </c>
      <c r="C1102" s="29" t="s">
        <v>409</v>
      </c>
      <c r="D1102" s="29" t="s">
        <v>410</v>
      </c>
      <c r="E1102" s="29" t="s">
        <v>7487</v>
      </c>
      <c r="F1102" s="29" t="s">
        <v>1993</v>
      </c>
      <c r="G1102" s="29" t="s">
        <v>4065</v>
      </c>
      <c r="H1102" s="522">
        <v>0</v>
      </c>
      <c r="I1102" s="522">
        <v>114</v>
      </c>
      <c r="J1102" s="522">
        <v>36</v>
      </c>
      <c r="K1102" s="522">
        <v>76</v>
      </c>
      <c r="L1102" s="522" t="s">
        <v>10874</v>
      </c>
      <c r="M1102" s="522">
        <v>15</v>
      </c>
      <c r="N1102" s="522" t="s">
        <v>10874</v>
      </c>
      <c r="O1102" s="523">
        <v>252</v>
      </c>
    </row>
    <row r="1103" spans="2:15">
      <c r="B1103" s="29" t="s">
        <v>13068</v>
      </c>
      <c r="C1103" s="29" t="s">
        <v>409</v>
      </c>
      <c r="D1103" s="29" t="s">
        <v>410</v>
      </c>
      <c r="E1103" s="29" t="s">
        <v>7487</v>
      </c>
      <c r="F1103" s="29" t="s">
        <v>1993</v>
      </c>
      <c r="G1103" s="29" t="s">
        <v>4066</v>
      </c>
      <c r="H1103" s="522">
        <v>0</v>
      </c>
      <c r="I1103" s="522">
        <v>130</v>
      </c>
      <c r="J1103" s="522">
        <v>30</v>
      </c>
      <c r="K1103" s="522">
        <v>77</v>
      </c>
      <c r="L1103" s="522" t="s">
        <v>10874</v>
      </c>
      <c r="M1103" s="522">
        <v>13</v>
      </c>
      <c r="N1103" s="522" t="s">
        <v>10874</v>
      </c>
      <c r="O1103" s="523">
        <v>255</v>
      </c>
    </row>
    <row r="1104" spans="2:15">
      <c r="B1104" t="str">
        <f>C1104&amp;F1104</f>
        <v>1052526022025 Total</v>
      </c>
      <c r="C1104" s="29" t="s">
        <v>409</v>
      </c>
      <c r="D1104" s="29" t="s">
        <v>410</v>
      </c>
      <c r="E1104" s="29" t="s">
        <v>7487</v>
      </c>
      <c r="F1104" s="29" t="s">
        <v>11238</v>
      </c>
      <c r="G1104" s="526" t="s">
        <v>3453</v>
      </c>
      <c r="H1104" s="527">
        <v>0</v>
      </c>
      <c r="I1104" s="527">
        <v>244</v>
      </c>
      <c r="J1104" s="527">
        <v>66</v>
      </c>
      <c r="K1104" s="527">
        <v>153</v>
      </c>
      <c r="L1104" s="527" t="s">
        <v>10874</v>
      </c>
      <c r="M1104" s="527">
        <v>28</v>
      </c>
      <c r="N1104" s="527" t="s">
        <v>10874</v>
      </c>
      <c r="O1104" s="528">
        <v>507</v>
      </c>
    </row>
    <row r="1105" spans="2:15">
      <c r="B1105" s="29" t="s">
        <v>13051</v>
      </c>
      <c r="C1105" s="29" t="s">
        <v>409</v>
      </c>
      <c r="D1105" s="29" t="s">
        <v>410</v>
      </c>
      <c r="E1105" s="29" t="s">
        <v>7491</v>
      </c>
      <c r="F1105" s="29" t="s">
        <v>1984</v>
      </c>
      <c r="G1105" s="29" t="s">
        <v>4065</v>
      </c>
      <c r="H1105" s="522">
        <v>0</v>
      </c>
      <c r="I1105" s="522">
        <v>244</v>
      </c>
      <c r="J1105" s="522">
        <v>78</v>
      </c>
      <c r="K1105" s="522">
        <v>106</v>
      </c>
      <c r="L1105" s="522">
        <v>13</v>
      </c>
      <c r="M1105" s="522">
        <v>77</v>
      </c>
      <c r="N1105" s="522">
        <v>0</v>
      </c>
      <c r="O1105" s="523">
        <v>518</v>
      </c>
    </row>
    <row r="1106" spans="2:15">
      <c r="B1106" s="29" t="s">
        <v>13052</v>
      </c>
      <c r="C1106" s="29" t="s">
        <v>409</v>
      </c>
      <c r="D1106" s="29" t="s">
        <v>410</v>
      </c>
      <c r="E1106" s="29" t="s">
        <v>7491</v>
      </c>
      <c r="F1106" s="29" t="s">
        <v>1984</v>
      </c>
      <c r="G1106" s="29" t="s">
        <v>4066</v>
      </c>
      <c r="H1106" s="522" t="s">
        <v>10874</v>
      </c>
      <c r="I1106" s="522">
        <v>210</v>
      </c>
      <c r="J1106" s="522">
        <v>75</v>
      </c>
      <c r="K1106" s="522">
        <v>105</v>
      </c>
      <c r="L1106" s="522" t="s">
        <v>10874</v>
      </c>
      <c r="M1106" s="522">
        <v>69</v>
      </c>
      <c r="N1106" s="522">
        <v>0</v>
      </c>
      <c r="O1106" s="523">
        <v>473</v>
      </c>
    </row>
    <row r="1107" spans="2:15">
      <c r="B1107" t="str">
        <f>C1107&amp;F1107</f>
        <v>1052526022026 Total</v>
      </c>
      <c r="C1107" s="29" t="s">
        <v>409</v>
      </c>
      <c r="D1107" s="29" t="s">
        <v>410</v>
      </c>
      <c r="E1107" s="29" t="s">
        <v>7491</v>
      </c>
      <c r="F1107" s="29" t="s">
        <v>11230</v>
      </c>
      <c r="G1107" s="526" t="s">
        <v>3453</v>
      </c>
      <c r="H1107" s="527" t="s">
        <v>10874</v>
      </c>
      <c r="I1107" s="527">
        <v>454</v>
      </c>
      <c r="J1107" s="527">
        <v>153</v>
      </c>
      <c r="K1107" s="527">
        <v>211</v>
      </c>
      <c r="L1107" s="527" t="s">
        <v>10874</v>
      </c>
      <c r="M1107" s="527">
        <v>146</v>
      </c>
      <c r="N1107" s="527">
        <v>0</v>
      </c>
      <c r="O1107" s="528">
        <v>991</v>
      </c>
    </row>
    <row r="1108" spans="2:15">
      <c r="B1108" s="29" t="s">
        <v>13063</v>
      </c>
      <c r="C1108" s="29" t="s">
        <v>409</v>
      </c>
      <c r="D1108" s="29" t="s">
        <v>410</v>
      </c>
      <c r="E1108" s="29" t="s">
        <v>1990</v>
      </c>
      <c r="F1108" s="29" t="s">
        <v>1991</v>
      </c>
      <c r="G1108" s="29" t="s">
        <v>4065</v>
      </c>
      <c r="H1108" s="522" t="s">
        <v>10874</v>
      </c>
      <c r="I1108" s="522">
        <v>129</v>
      </c>
      <c r="J1108" s="522">
        <v>42</v>
      </c>
      <c r="K1108" s="522">
        <v>112</v>
      </c>
      <c r="L1108" s="522" t="s">
        <v>10874</v>
      </c>
      <c r="M1108" s="522">
        <v>15</v>
      </c>
      <c r="N1108" s="522">
        <v>0</v>
      </c>
      <c r="O1108" s="523">
        <v>311</v>
      </c>
    </row>
    <row r="1109" spans="2:15">
      <c r="B1109" s="29" t="s">
        <v>13064</v>
      </c>
      <c r="C1109" s="29" t="s">
        <v>409</v>
      </c>
      <c r="D1109" s="29" t="s">
        <v>410</v>
      </c>
      <c r="E1109" s="29" t="s">
        <v>1990</v>
      </c>
      <c r="F1109" s="29" t="s">
        <v>1991</v>
      </c>
      <c r="G1109" s="29" t="s">
        <v>4066</v>
      </c>
      <c r="H1109" s="522" t="s">
        <v>10874</v>
      </c>
      <c r="I1109" s="522">
        <v>149</v>
      </c>
      <c r="J1109" s="522">
        <v>43</v>
      </c>
      <c r="K1109" s="522">
        <v>147</v>
      </c>
      <c r="L1109" s="522">
        <v>17</v>
      </c>
      <c r="M1109" s="522" t="s">
        <v>10874</v>
      </c>
      <c r="N1109" s="522">
        <v>0</v>
      </c>
      <c r="O1109" s="523">
        <v>374</v>
      </c>
    </row>
    <row r="1110" spans="2:15">
      <c r="B1110" t="str">
        <f>C1110&amp;F1110</f>
        <v>1052526022027 Total</v>
      </c>
      <c r="C1110" s="29" t="s">
        <v>409</v>
      </c>
      <c r="D1110" s="29" t="s">
        <v>410</v>
      </c>
      <c r="E1110" s="29" t="s">
        <v>1990</v>
      </c>
      <c r="F1110" s="29" t="s">
        <v>11236</v>
      </c>
      <c r="G1110" s="526" t="s">
        <v>3453</v>
      </c>
      <c r="H1110" s="527" t="s">
        <v>10874</v>
      </c>
      <c r="I1110" s="527">
        <v>278</v>
      </c>
      <c r="J1110" s="527">
        <v>85</v>
      </c>
      <c r="K1110" s="527">
        <v>259</v>
      </c>
      <c r="L1110" s="527" t="s">
        <v>10874</v>
      </c>
      <c r="M1110" s="527" t="s">
        <v>10874</v>
      </c>
      <c r="N1110" s="527">
        <v>0</v>
      </c>
      <c r="O1110" s="528">
        <v>685</v>
      </c>
    </row>
    <row r="1111" spans="2:15">
      <c r="B1111" s="29" t="s">
        <v>13065</v>
      </c>
      <c r="C1111" s="29" t="s">
        <v>409</v>
      </c>
      <c r="D1111" s="29" t="s">
        <v>410</v>
      </c>
      <c r="E1111" s="29" t="s">
        <v>7498</v>
      </c>
      <c r="F1111" s="29" t="s">
        <v>1992</v>
      </c>
      <c r="G1111" s="29" t="s">
        <v>4065</v>
      </c>
      <c r="H1111" s="522">
        <v>0</v>
      </c>
      <c r="I1111" s="522">
        <v>35</v>
      </c>
      <c r="J1111" s="522">
        <v>11</v>
      </c>
      <c r="K1111" s="522">
        <v>16</v>
      </c>
      <c r="L1111" s="522" t="s">
        <v>10874</v>
      </c>
      <c r="M1111" s="522" t="s">
        <v>10874</v>
      </c>
      <c r="N1111" s="522">
        <v>0</v>
      </c>
      <c r="O1111" s="523">
        <v>68</v>
      </c>
    </row>
    <row r="1112" spans="2:15">
      <c r="B1112" s="29" t="s">
        <v>13066</v>
      </c>
      <c r="C1112" s="29" t="s">
        <v>409</v>
      </c>
      <c r="D1112" s="29" t="s">
        <v>410</v>
      </c>
      <c r="E1112" s="29" t="s">
        <v>7498</v>
      </c>
      <c r="F1112" s="29" t="s">
        <v>1992</v>
      </c>
      <c r="G1112" s="29" t="s">
        <v>4066</v>
      </c>
      <c r="H1112" s="522">
        <v>0</v>
      </c>
      <c r="I1112" s="522">
        <v>43</v>
      </c>
      <c r="J1112" s="522" t="s">
        <v>10874</v>
      </c>
      <c r="K1112" s="522">
        <v>13</v>
      </c>
      <c r="L1112" s="522" t="s">
        <v>10874</v>
      </c>
      <c r="M1112" s="522" t="s">
        <v>10874</v>
      </c>
      <c r="N1112" s="522">
        <v>0</v>
      </c>
      <c r="O1112" s="523">
        <v>65</v>
      </c>
    </row>
    <row r="1113" spans="2:15">
      <c r="B1113" t="str">
        <f>C1113&amp;F1113</f>
        <v>1052526026959 Total</v>
      </c>
      <c r="C1113" s="29" t="s">
        <v>409</v>
      </c>
      <c r="D1113" s="29" t="s">
        <v>410</v>
      </c>
      <c r="E1113" s="29" t="s">
        <v>7498</v>
      </c>
      <c r="F1113" s="29" t="s">
        <v>11237</v>
      </c>
      <c r="G1113" s="526" t="s">
        <v>3453</v>
      </c>
      <c r="H1113" s="527">
        <v>0</v>
      </c>
      <c r="I1113" s="527">
        <v>78</v>
      </c>
      <c r="J1113" s="527" t="s">
        <v>10874</v>
      </c>
      <c r="K1113" s="527">
        <v>29</v>
      </c>
      <c r="L1113" s="527" t="s">
        <v>10874</v>
      </c>
      <c r="M1113" s="527" t="s">
        <v>10874</v>
      </c>
      <c r="N1113" s="527">
        <v>0</v>
      </c>
      <c r="O1113" s="528">
        <v>133</v>
      </c>
    </row>
    <row r="1114" spans="2:15">
      <c r="B1114" s="29" t="s">
        <v>13059</v>
      </c>
      <c r="C1114" s="29" t="s">
        <v>409</v>
      </c>
      <c r="D1114" s="29" t="s">
        <v>410</v>
      </c>
      <c r="E1114" s="29" t="s">
        <v>7502</v>
      </c>
      <c r="F1114" s="29" t="s">
        <v>1988</v>
      </c>
      <c r="G1114" s="29" t="s">
        <v>4065</v>
      </c>
      <c r="H1114" s="522">
        <v>0</v>
      </c>
      <c r="I1114" s="522">
        <v>38</v>
      </c>
      <c r="J1114" s="522" t="s">
        <v>10874</v>
      </c>
      <c r="K1114" s="522">
        <v>18</v>
      </c>
      <c r="L1114" s="522">
        <v>0</v>
      </c>
      <c r="M1114" s="522" t="s">
        <v>10874</v>
      </c>
      <c r="N1114" s="522">
        <v>0</v>
      </c>
      <c r="O1114" s="523">
        <v>74</v>
      </c>
    </row>
    <row r="1115" spans="2:15">
      <c r="B1115" s="29" t="s">
        <v>13060</v>
      </c>
      <c r="C1115" s="29" t="s">
        <v>409</v>
      </c>
      <c r="D1115" s="29" t="s">
        <v>410</v>
      </c>
      <c r="E1115" s="29" t="s">
        <v>7502</v>
      </c>
      <c r="F1115" s="29" t="s">
        <v>1988</v>
      </c>
      <c r="G1115" s="29" t="s">
        <v>4066</v>
      </c>
      <c r="H1115" s="522">
        <v>0</v>
      </c>
      <c r="I1115" s="522">
        <v>30</v>
      </c>
      <c r="J1115" s="522">
        <v>17</v>
      </c>
      <c r="K1115" s="522">
        <v>16</v>
      </c>
      <c r="L1115" s="522" t="s">
        <v>10874</v>
      </c>
      <c r="M1115" s="522" t="s">
        <v>10874</v>
      </c>
      <c r="N1115" s="522">
        <v>0</v>
      </c>
      <c r="O1115" s="523">
        <v>79</v>
      </c>
    </row>
    <row r="1116" spans="2:15">
      <c r="B1116" t="str">
        <f>C1116&amp;F1116</f>
        <v>1052526027035 Total</v>
      </c>
      <c r="C1116" s="29" t="s">
        <v>409</v>
      </c>
      <c r="D1116" s="29" t="s">
        <v>410</v>
      </c>
      <c r="E1116" s="29" t="s">
        <v>7502</v>
      </c>
      <c r="F1116" s="29" t="s">
        <v>11234</v>
      </c>
      <c r="G1116" s="526" t="s">
        <v>3453</v>
      </c>
      <c r="H1116" s="527">
        <v>0</v>
      </c>
      <c r="I1116" s="527">
        <v>68</v>
      </c>
      <c r="J1116" s="527" t="s">
        <v>10874</v>
      </c>
      <c r="K1116" s="527">
        <v>34</v>
      </c>
      <c r="L1116" s="527" t="s">
        <v>10874</v>
      </c>
      <c r="M1116" s="527" t="s">
        <v>10874</v>
      </c>
      <c r="N1116" s="527">
        <v>0</v>
      </c>
      <c r="O1116" s="528">
        <v>153</v>
      </c>
    </row>
    <row r="1117" spans="2:15">
      <c r="B1117" s="29" t="s">
        <v>13047</v>
      </c>
      <c r="C1117" s="29" t="s">
        <v>409</v>
      </c>
      <c r="D1117" s="29" t="s">
        <v>410</v>
      </c>
      <c r="E1117" s="29" t="s">
        <v>7506</v>
      </c>
      <c r="F1117" s="29" t="s">
        <v>1981</v>
      </c>
      <c r="G1117" s="29" t="s">
        <v>4065</v>
      </c>
      <c r="H1117" s="522" t="s">
        <v>10874</v>
      </c>
      <c r="I1117" s="522">
        <v>121</v>
      </c>
      <c r="J1117" s="522">
        <v>58</v>
      </c>
      <c r="K1117" s="522">
        <v>223</v>
      </c>
      <c r="L1117" s="522">
        <v>28</v>
      </c>
      <c r="M1117" s="522" t="s">
        <v>10874</v>
      </c>
      <c r="N1117" s="522">
        <v>0</v>
      </c>
      <c r="O1117" s="523">
        <v>447</v>
      </c>
    </row>
    <row r="1118" spans="2:15">
      <c r="B1118" s="29" t="s">
        <v>13048</v>
      </c>
      <c r="C1118" s="29" t="s">
        <v>409</v>
      </c>
      <c r="D1118" s="29" t="s">
        <v>410</v>
      </c>
      <c r="E1118" s="29" t="s">
        <v>7506</v>
      </c>
      <c r="F1118" s="29" t="s">
        <v>1981</v>
      </c>
      <c r="G1118" s="29" t="s">
        <v>4066</v>
      </c>
      <c r="H1118" s="522" t="s">
        <v>10874</v>
      </c>
      <c r="I1118" s="522">
        <v>124</v>
      </c>
      <c r="J1118" s="522">
        <v>58</v>
      </c>
      <c r="K1118" s="522">
        <v>311</v>
      </c>
      <c r="L1118" s="522">
        <v>20</v>
      </c>
      <c r="M1118" s="522" t="s">
        <v>10874</v>
      </c>
      <c r="N1118" s="522">
        <v>0</v>
      </c>
      <c r="O1118" s="523">
        <v>528</v>
      </c>
    </row>
    <row r="1119" spans="2:15">
      <c r="B1119" t="str">
        <f>C1119&amp;F1119</f>
        <v>1052526027294 Total</v>
      </c>
      <c r="C1119" s="29" t="s">
        <v>409</v>
      </c>
      <c r="D1119" s="29" t="s">
        <v>410</v>
      </c>
      <c r="E1119" s="29" t="s">
        <v>7506</v>
      </c>
      <c r="F1119" s="29" t="s">
        <v>11228</v>
      </c>
      <c r="G1119" s="526" t="s">
        <v>3453</v>
      </c>
      <c r="H1119" s="527" t="s">
        <v>10874</v>
      </c>
      <c r="I1119" s="527">
        <v>245</v>
      </c>
      <c r="J1119" s="527">
        <v>116</v>
      </c>
      <c r="K1119" s="527">
        <v>534</v>
      </c>
      <c r="L1119" s="527">
        <v>48</v>
      </c>
      <c r="M1119" s="527" t="s">
        <v>10874</v>
      </c>
      <c r="N1119" s="527">
        <v>0</v>
      </c>
      <c r="O1119" s="528">
        <v>975</v>
      </c>
    </row>
    <row r="1120" spans="2:15">
      <c r="B1120" s="29" t="s">
        <v>13057</v>
      </c>
      <c r="C1120" s="29" t="s">
        <v>409</v>
      </c>
      <c r="D1120" s="29" t="s">
        <v>410</v>
      </c>
      <c r="E1120" s="29" t="s">
        <v>1986</v>
      </c>
      <c r="F1120" s="29" t="s">
        <v>1987</v>
      </c>
      <c r="G1120" s="29" t="s">
        <v>4065</v>
      </c>
      <c r="H1120" s="522">
        <v>0</v>
      </c>
      <c r="I1120" s="522">
        <v>53</v>
      </c>
      <c r="J1120" s="522">
        <v>29</v>
      </c>
      <c r="K1120" s="522">
        <v>363</v>
      </c>
      <c r="L1120" s="522" t="s">
        <v>10874</v>
      </c>
      <c r="M1120" s="522">
        <v>15</v>
      </c>
      <c r="N1120" s="522" t="s">
        <v>10874</v>
      </c>
      <c r="O1120" s="523">
        <v>468</v>
      </c>
    </row>
    <row r="1121" spans="2:15">
      <c r="B1121" s="29" t="s">
        <v>13058</v>
      </c>
      <c r="C1121" s="29" t="s">
        <v>409</v>
      </c>
      <c r="D1121" s="29" t="s">
        <v>410</v>
      </c>
      <c r="E1121" s="29" t="s">
        <v>1986</v>
      </c>
      <c r="F1121" s="29" t="s">
        <v>1987</v>
      </c>
      <c r="G1121" s="29" t="s">
        <v>4066</v>
      </c>
      <c r="H1121" s="522" t="s">
        <v>10874</v>
      </c>
      <c r="I1121" s="522">
        <v>30</v>
      </c>
      <c r="J1121" s="522">
        <v>11</v>
      </c>
      <c r="K1121" s="522">
        <v>263</v>
      </c>
      <c r="L1121" s="522" t="s">
        <v>10874</v>
      </c>
      <c r="M1121" s="522">
        <v>13</v>
      </c>
      <c r="N1121" s="522">
        <v>0</v>
      </c>
      <c r="O1121" s="523">
        <v>321</v>
      </c>
    </row>
    <row r="1122" spans="2:15">
      <c r="B1122" t="str">
        <f>C1122&amp;F1122</f>
        <v>1052526027515 Total</v>
      </c>
      <c r="C1122" s="29" t="s">
        <v>409</v>
      </c>
      <c r="D1122" s="29" t="s">
        <v>410</v>
      </c>
      <c r="E1122" s="29" t="s">
        <v>1986</v>
      </c>
      <c r="F1122" s="29" t="s">
        <v>11233</v>
      </c>
      <c r="G1122" s="526" t="s">
        <v>3453</v>
      </c>
      <c r="H1122" s="527" t="s">
        <v>10874</v>
      </c>
      <c r="I1122" s="527">
        <v>83</v>
      </c>
      <c r="J1122" s="527">
        <v>40</v>
      </c>
      <c r="K1122" s="527">
        <v>626</v>
      </c>
      <c r="L1122" s="527" t="s">
        <v>10874</v>
      </c>
      <c r="M1122" s="527">
        <v>28</v>
      </c>
      <c r="N1122" s="527" t="s">
        <v>10874</v>
      </c>
      <c r="O1122" s="528">
        <v>789</v>
      </c>
    </row>
    <row r="1123" spans="2:15">
      <c r="B1123" s="29" t="s">
        <v>13069</v>
      </c>
      <c r="C1123" s="29" t="s">
        <v>411</v>
      </c>
      <c r="D1123" s="29" t="s">
        <v>412</v>
      </c>
      <c r="E1123" s="29" t="s">
        <v>412</v>
      </c>
      <c r="F1123" s="29" t="s">
        <v>3997</v>
      </c>
      <c r="G1123" s="29" t="s">
        <v>4065</v>
      </c>
      <c r="H1123" s="522">
        <v>0</v>
      </c>
      <c r="I1123" s="522" t="s">
        <v>10874</v>
      </c>
      <c r="J1123" s="522" t="s">
        <v>10874</v>
      </c>
      <c r="K1123" s="522">
        <v>273</v>
      </c>
      <c r="L1123" s="522" t="s">
        <v>10874</v>
      </c>
      <c r="M1123" s="522">
        <v>0</v>
      </c>
      <c r="N1123" s="522">
        <v>0</v>
      </c>
      <c r="O1123" s="523">
        <v>289</v>
      </c>
    </row>
    <row r="1124" spans="2:15">
      <c r="B1124" s="29" t="s">
        <v>13070</v>
      </c>
      <c r="C1124" s="29" t="s">
        <v>411</v>
      </c>
      <c r="D1124" s="29" t="s">
        <v>412</v>
      </c>
      <c r="E1124" s="29" t="s">
        <v>412</v>
      </c>
      <c r="F1124" s="29" t="s">
        <v>3997</v>
      </c>
      <c r="G1124" s="29" t="s">
        <v>4066</v>
      </c>
      <c r="H1124" s="522" t="s">
        <v>10874</v>
      </c>
      <c r="I1124" s="522" t="s">
        <v>10874</v>
      </c>
      <c r="J1124" s="522" t="s">
        <v>10874</v>
      </c>
      <c r="K1124" s="522">
        <v>454</v>
      </c>
      <c r="L1124" s="522" t="s">
        <v>10874</v>
      </c>
      <c r="M1124" s="522" t="s">
        <v>10874</v>
      </c>
      <c r="N1124" s="522">
        <v>0</v>
      </c>
      <c r="O1124" s="523">
        <v>481</v>
      </c>
    </row>
    <row r="1125" spans="2:15">
      <c r="B1125" t="str">
        <f>C1125&amp;F1125</f>
        <v>1052528075045 Total</v>
      </c>
      <c r="C1125" s="29" t="s">
        <v>411</v>
      </c>
      <c r="D1125" s="29" t="s">
        <v>412</v>
      </c>
      <c r="E1125" s="29" t="s">
        <v>412</v>
      </c>
      <c r="F1125" s="29" t="s">
        <v>11239</v>
      </c>
      <c r="G1125" s="526" t="s">
        <v>3453</v>
      </c>
      <c r="H1125" s="527" t="s">
        <v>10874</v>
      </c>
      <c r="I1125" s="527">
        <v>17</v>
      </c>
      <c r="J1125" s="527">
        <v>13</v>
      </c>
      <c r="K1125" s="527">
        <v>727</v>
      </c>
      <c r="L1125" s="527" t="s">
        <v>10874</v>
      </c>
      <c r="M1125" s="527" t="s">
        <v>10874</v>
      </c>
      <c r="N1125" s="527">
        <v>0</v>
      </c>
      <c r="O1125" s="528">
        <v>770</v>
      </c>
    </row>
    <row r="1126" spans="2:15">
      <c r="B1126" s="29" t="s">
        <v>13071</v>
      </c>
      <c r="C1126" s="29" t="s">
        <v>5674</v>
      </c>
      <c r="D1126" s="29" t="s">
        <v>5675</v>
      </c>
      <c r="E1126" s="29" t="s">
        <v>5675</v>
      </c>
      <c r="F1126" s="29" t="s">
        <v>7516</v>
      </c>
      <c r="G1126" s="29" t="s">
        <v>4065</v>
      </c>
      <c r="H1126" s="522">
        <v>0</v>
      </c>
      <c r="I1126" s="522" t="s">
        <v>10874</v>
      </c>
      <c r="J1126" s="522">
        <v>0</v>
      </c>
      <c r="K1126" s="522" t="s">
        <v>10874</v>
      </c>
      <c r="L1126" s="522">
        <v>0</v>
      </c>
      <c r="M1126" s="522">
        <v>0</v>
      </c>
      <c r="N1126" s="522">
        <v>0</v>
      </c>
      <c r="O1126" s="523">
        <v>15</v>
      </c>
    </row>
    <row r="1127" spans="2:15">
      <c r="B1127" s="29" t="s">
        <v>13072</v>
      </c>
      <c r="C1127" s="29" t="s">
        <v>5674</v>
      </c>
      <c r="D1127" s="29" t="s">
        <v>5675</v>
      </c>
      <c r="E1127" s="29" t="s">
        <v>5675</v>
      </c>
      <c r="F1127" s="29" t="s">
        <v>7516</v>
      </c>
      <c r="G1127" s="29" t="s">
        <v>4066</v>
      </c>
      <c r="H1127" s="522">
        <v>0</v>
      </c>
      <c r="I1127" s="522" t="s">
        <v>10874</v>
      </c>
      <c r="J1127" s="522" t="s">
        <v>10874</v>
      </c>
      <c r="K1127" s="522" t="s">
        <v>10874</v>
      </c>
      <c r="L1127" s="522">
        <v>0</v>
      </c>
      <c r="M1127" s="522">
        <v>0</v>
      </c>
      <c r="N1127" s="522">
        <v>0</v>
      </c>
      <c r="O1127" s="523" t="s">
        <v>10874</v>
      </c>
    </row>
    <row r="1128" spans="2:15">
      <c r="B1128" t="str">
        <f>C1128&amp;F1128</f>
        <v>1052575128163 Total</v>
      </c>
      <c r="C1128" s="29" t="s">
        <v>5674</v>
      </c>
      <c r="D1128" s="29" t="s">
        <v>5675</v>
      </c>
      <c r="E1128" s="29" t="s">
        <v>5675</v>
      </c>
      <c r="F1128" s="29" t="s">
        <v>11240</v>
      </c>
      <c r="G1128" s="526" t="s">
        <v>3453</v>
      </c>
      <c r="H1128" s="527">
        <v>0</v>
      </c>
      <c r="I1128" s="527">
        <v>17</v>
      </c>
      <c r="J1128" s="527" t="s">
        <v>10874</v>
      </c>
      <c r="K1128" s="527" t="s">
        <v>10874</v>
      </c>
      <c r="L1128" s="527">
        <v>0</v>
      </c>
      <c r="M1128" s="527">
        <v>0</v>
      </c>
      <c r="N1128" s="527">
        <v>0</v>
      </c>
      <c r="O1128" s="528" t="s">
        <v>10874</v>
      </c>
    </row>
    <row r="1129" spans="2:15">
      <c r="B1129" s="29" t="s">
        <v>13073</v>
      </c>
      <c r="C1129" s="29" t="s">
        <v>413</v>
      </c>
      <c r="D1129" s="29" t="s">
        <v>5662</v>
      </c>
      <c r="E1129" s="29" t="s">
        <v>5662</v>
      </c>
      <c r="F1129" s="29" t="s">
        <v>1994</v>
      </c>
      <c r="G1129" s="29" t="s">
        <v>4065</v>
      </c>
      <c r="H1129" s="522">
        <v>0</v>
      </c>
      <c r="I1129" s="522" t="s">
        <v>10874</v>
      </c>
      <c r="J1129" s="522" t="s">
        <v>10874</v>
      </c>
      <c r="K1129" s="522">
        <v>0</v>
      </c>
      <c r="L1129" s="522">
        <v>0</v>
      </c>
      <c r="M1129" s="522">
        <v>0</v>
      </c>
      <c r="N1129" s="522">
        <v>0</v>
      </c>
      <c r="O1129" s="523">
        <v>618</v>
      </c>
    </row>
    <row r="1130" spans="2:15">
      <c r="B1130" s="29" t="s">
        <v>13074</v>
      </c>
      <c r="C1130" s="29" t="s">
        <v>413</v>
      </c>
      <c r="D1130" s="29" t="s">
        <v>5662</v>
      </c>
      <c r="E1130" s="29" t="s">
        <v>5662</v>
      </c>
      <c r="F1130" s="29" t="s">
        <v>1994</v>
      </c>
      <c r="G1130" s="29" t="s">
        <v>4066</v>
      </c>
      <c r="H1130" s="522">
        <v>0</v>
      </c>
      <c r="I1130" s="522" t="s">
        <v>10874</v>
      </c>
      <c r="J1130" s="522">
        <v>542</v>
      </c>
      <c r="K1130" s="522">
        <v>0</v>
      </c>
      <c r="L1130" s="522">
        <v>0</v>
      </c>
      <c r="M1130" s="522" t="s">
        <v>10874</v>
      </c>
      <c r="N1130" s="522">
        <v>0</v>
      </c>
      <c r="O1130" s="523">
        <v>553</v>
      </c>
    </row>
    <row r="1131" spans="2:15">
      <c r="B1131" t="str">
        <f>C1131&amp;F1131</f>
        <v>1265134407665 Total</v>
      </c>
      <c r="C1131" s="29" t="s">
        <v>413</v>
      </c>
      <c r="D1131" s="29" t="s">
        <v>5662</v>
      </c>
      <c r="E1131" s="29" t="s">
        <v>5662</v>
      </c>
      <c r="F1131" s="29" t="s">
        <v>11241</v>
      </c>
      <c r="G1131" s="526" t="s">
        <v>3453</v>
      </c>
      <c r="H1131" s="527">
        <v>0</v>
      </c>
      <c r="I1131" s="527" t="s">
        <v>10874</v>
      </c>
      <c r="J1131" s="527" t="s">
        <v>10874</v>
      </c>
      <c r="K1131" s="527">
        <v>0</v>
      </c>
      <c r="L1131" s="527">
        <v>0</v>
      </c>
      <c r="M1131" s="527" t="s">
        <v>10874</v>
      </c>
      <c r="N1131" s="527">
        <v>0</v>
      </c>
      <c r="O1131" s="528">
        <v>1171</v>
      </c>
    </row>
    <row r="1132" spans="2:15">
      <c r="B1132" s="29" t="s">
        <v>13075</v>
      </c>
      <c r="C1132" s="29" t="s">
        <v>3944</v>
      </c>
      <c r="D1132" s="29" t="s">
        <v>3823</v>
      </c>
      <c r="E1132" s="29" t="s">
        <v>3823</v>
      </c>
      <c r="F1132" s="29" t="s">
        <v>3824</v>
      </c>
      <c r="G1132" s="29" t="s">
        <v>4065</v>
      </c>
      <c r="H1132" s="522">
        <v>0</v>
      </c>
      <c r="I1132" s="522" t="s">
        <v>10874</v>
      </c>
      <c r="J1132" s="522">
        <v>56</v>
      </c>
      <c r="K1132" s="522" t="s">
        <v>10874</v>
      </c>
      <c r="L1132" s="522" t="s">
        <v>10874</v>
      </c>
      <c r="M1132" s="522">
        <v>0</v>
      </c>
      <c r="N1132" s="522">
        <v>0</v>
      </c>
      <c r="O1132" s="523">
        <v>63</v>
      </c>
    </row>
    <row r="1133" spans="2:15">
      <c r="B1133" s="29" t="s">
        <v>13076</v>
      </c>
      <c r="C1133" s="29" t="s">
        <v>3944</v>
      </c>
      <c r="D1133" s="29" t="s">
        <v>3823</v>
      </c>
      <c r="E1133" s="29" t="s">
        <v>3823</v>
      </c>
      <c r="F1133" s="29" t="s">
        <v>3824</v>
      </c>
      <c r="G1133" s="29" t="s">
        <v>4066</v>
      </c>
      <c r="H1133" s="522">
        <v>0</v>
      </c>
      <c r="I1133" s="522" t="s">
        <v>10874</v>
      </c>
      <c r="J1133" s="522">
        <v>35</v>
      </c>
      <c r="K1133" s="522">
        <v>0</v>
      </c>
      <c r="L1133" s="522" t="s">
        <v>10874</v>
      </c>
      <c r="M1133" s="522">
        <v>0</v>
      </c>
      <c r="N1133" s="522">
        <v>0</v>
      </c>
      <c r="O1133" s="523">
        <v>40</v>
      </c>
    </row>
    <row r="1134" spans="2:15">
      <c r="B1134" t="str">
        <f>C1134&amp;F1134</f>
        <v>1265115638216 Total</v>
      </c>
      <c r="C1134" s="29" t="s">
        <v>3944</v>
      </c>
      <c r="D1134" s="29" t="s">
        <v>3823</v>
      </c>
      <c r="E1134" s="29" t="s">
        <v>3823</v>
      </c>
      <c r="F1134" s="29" t="s">
        <v>11242</v>
      </c>
      <c r="G1134" s="526" t="s">
        <v>3453</v>
      </c>
      <c r="H1134" s="527">
        <v>0</v>
      </c>
      <c r="I1134" s="527" t="s">
        <v>10874</v>
      </c>
      <c r="J1134" s="527">
        <v>91</v>
      </c>
      <c r="K1134" s="527" t="s">
        <v>10874</v>
      </c>
      <c r="L1134" s="527" t="s">
        <v>10874</v>
      </c>
      <c r="M1134" s="527">
        <v>0</v>
      </c>
      <c r="N1134" s="527">
        <v>0</v>
      </c>
      <c r="O1134" s="528">
        <v>103</v>
      </c>
    </row>
    <row r="1135" spans="2:15">
      <c r="B1135" s="29" t="s">
        <v>13077</v>
      </c>
      <c r="C1135" s="29" t="s">
        <v>414</v>
      </c>
      <c r="D1135" s="29" t="s">
        <v>415</v>
      </c>
      <c r="E1135" s="29" t="s">
        <v>1995</v>
      </c>
      <c r="F1135" s="29" t="s">
        <v>1996</v>
      </c>
      <c r="G1135" s="29" t="s">
        <v>4065</v>
      </c>
      <c r="H1135" s="522">
        <v>0</v>
      </c>
      <c r="I1135" s="522">
        <v>0</v>
      </c>
      <c r="J1135" s="522" t="s">
        <v>10874</v>
      </c>
      <c r="K1135" s="522" t="s">
        <v>10874</v>
      </c>
      <c r="L1135" s="522">
        <v>0</v>
      </c>
      <c r="M1135" s="522">
        <v>0</v>
      </c>
      <c r="N1135" s="522">
        <v>0</v>
      </c>
      <c r="O1135" s="523">
        <v>37</v>
      </c>
    </row>
    <row r="1136" spans="2:15">
      <c r="B1136" s="29" t="s">
        <v>13078</v>
      </c>
      <c r="C1136" s="29" t="s">
        <v>414</v>
      </c>
      <c r="D1136" s="29" t="s">
        <v>415</v>
      </c>
      <c r="E1136" s="29" t="s">
        <v>1995</v>
      </c>
      <c r="F1136" s="29" t="s">
        <v>1996</v>
      </c>
      <c r="G1136" s="29" t="s">
        <v>4066</v>
      </c>
      <c r="H1136" s="522">
        <v>0</v>
      </c>
      <c r="I1136" s="522" t="s">
        <v>10874</v>
      </c>
      <c r="J1136" s="522" t="s">
        <v>10874</v>
      </c>
      <c r="K1136" s="522">
        <v>0</v>
      </c>
      <c r="L1136" s="522">
        <v>0</v>
      </c>
      <c r="M1136" s="522">
        <v>0</v>
      </c>
      <c r="N1136" s="522">
        <v>0</v>
      </c>
      <c r="O1136" s="523">
        <v>32</v>
      </c>
    </row>
    <row r="1137" spans="2:15">
      <c r="B1137" t="str">
        <f>C1137&amp;F1137</f>
        <v>1265131007564 Total</v>
      </c>
      <c r="C1137" s="29" t="s">
        <v>414</v>
      </c>
      <c r="D1137" s="29" t="s">
        <v>415</v>
      </c>
      <c r="E1137" s="29" t="s">
        <v>1995</v>
      </c>
      <c r="F1137" s="29" t="s">
        <v>11243</v>
      </c>
      <c r="G1137" s="526" t="s">
        <v>3453</v>
      </c>
      <c r="H1137" s="527">
        <v>0</v>
      </c>
      <c r="I1137" s="527" t="s">
        <v>10874</v>
      </c>
      <c r="J1137" s="527">
        <v>63</v>
      </c>
      <c r="K1137" s="527" t="s">
        <v>10874</v>
      </c>
      <c r="L1137" s="527">
        <v>0</v>
      </c>
      <c r="M1137" s="527">
        <v>0</v>
      </c>
      <c r="N1137" s="527">
        <v>0</v>
      </c>
      <c r="O1137" s="528">
        <v>69</v>
      </c>
    </row>
    <row r="1138" spans="2:15">
      <c r="B1138" s="29" t="s">
        <v>13079</v>
      </c>
      <c r="C1138" s="29" t="s">
        <v>416</v>
      </c>
      <c r="D1138" s="29" t="s">
        <v>417</v>
      </c>
      <c r="E1138" s="29" t="s">
        <v>1997</v>
      </c>
      <c r="F1138" s="29" t="s">
        <v>1998</v>
      </c>
      <c r="G1138" s="29" t="s">
        <v>4065</v>
      </c>
      <c r="H1138" s="522">
        <v>0</v>
      </c>
      <c r="I1138" s="522" t="s">
        <v>10874</v>
      </c>
      <c r="J1138" s="522" t="s">
        <v>10874</v>
      </c>
      <c r="K1138" s="522">
        <v>225</v>
      </c>
      <c r="L1138" s="522" t="s">
        <v>10874</v>
      </c>
      <c r="M1138" s="522" t="s">
        <v>10874</v>
      </c>
      <c r="N1138" s="522">
        <v>0</v>
      </c>
      <c r="O1138" s="523">
        <v>232</v>
      </c>
    </row>
    <row r="1139" spans="2:15">
      <c r="B1139" s="29" t="s">
        <v>13080</v>
      </c>
      <c r="C1139" s="29" t="s">
        <v>416</v>
      </c>
      <c r="D1139" s="29" t="s">
        <v>417</v>
      </c>
      <c r="E1139" s="29" t="s">
        <v>1997</v>
      </c>
      <c r="F1139" s="29" t="s">
        <v>1998</v>
      </c>
      <c r="G1139" s="29" t="s">
        <v>4066</v>
      </c>
      <c r="H1139" s="522">
        <v>0</v>
      </c>
      <c r="I1139" s="522" t="s">
        <v>10874</v>
      </c>
      <c r="J1139" s="522" t="s">
        <v>10874</v>
      </c>
      <c r="K1139" s="522">
        <v>227</v>
      </c>
      <c r="L1139" s="522">
        <v>0</v>
      </c>
      <c r="M1139" s="522" t="s">
        <v>10874</v>
      </c>
      <c r="N1139" s="522">
        <v>0</v>
      </c>
      <c r="O1139" s="523">
        <v>231</v>
      </c>
    </row>
    <row r="1140" spans="2:15">
      <c r="B1140" t="str">
        <f>C1140&amp;F1140</f>
        <v>1080530037897 Total</v>
      </c>
      <c r="C1140" s="29" t="s">
        <v>416</v>
      </c>
      <c r="D1140" s="29" t="s">
        <v>417</v>
      </c>
      <c r="E1140" s="29" t="s">
        <v>1997</v>
      </c>
      <c r="F1140" s="29" t="s">
        <v>11244</v>
      </c>
      <c r="G1140" s="526" t="s">
        <v>3453</v>
      </c>
      <c r="H1140" s="527">
        <v>0</v>
      </c>
      <c r="I1140" s="527" t="s">
        <v>10874</v>
      </c>
      <c r="J1140" s="527" t="s">
        <v>10874</v>
      </c>
      <c r="K1140" s="527">
        <v>452</v>
      </c>
      <c r="L1140" s="527" t="s">
        <v>10874</v>
      </c>
      <c r="M1140" s="527" t="s">
        <v>10874</v>
      </c>
      <c r="N1140" s="527">
        <v>0</v>
      </c>
      <c r="O1140" s="528">
        <v>463</v>
      </c>
    </row>
    <row r="1141" spans="2:15">
      <c r="B1141" s="29" t="s">
        <v>13081</v>
      </c>
      <c r="C1141" s="29" t="s">
        <v>416</v>
      </c>
      <c r="D1141" s="29" t="s">
        <v>417</v>
      </c>
      <c r="E1141" s="29" t="s">
        <v>1999</v>
      </c>
      <c r="F1141" s="29" t="s">
        <v>2000</v>
      </c>
      <c r="G1141" s="29" t="s">
        <v>4065</v>
      </c>
      <c r="H1141" s="522">
        <v>0</v>
      </c>
      <c r="I1141" s="522" t="s">
        <v>10874</v>
      </c>
      <c r="J1141" s="522" t="s">
        <v>10874</v>
      </c>
      <c r="K1141" s="522" t="s">
        <v>10874</v>
      </c>
      <c r="L1141" s="522">
        <v>0</v>
      </c>
      <c r="M1141" s="522">
        <v>0</v>
      </c>
      <c r="N1141" s="522">
        <v>0</v>
      </c>
      <c r="O1141" s="523">
        <v>98</v>
      </c>
    </row>
    <row r="1142" spans="2:15">
      <c r="B1142" s="29" t="s">
        <v>13082</v>
      </c>
      <c r="C1142" s="29" t="s">
        <v>416</v>
      </c>
      <c r="D1142" s="29" t="s">
        <v>417</v>
      </c>
      <c r="E1142" s="29" t="s">
        <v>1999</v>
      </c>
      <c r="F1142" s="29" t="s">
        <v>2000</v>
      </c>
      <c r="G1142" s="29" t="s">
        <v>4066</v>
      </c>
      <c r="H1142" s="522">
        <v>0</v>
      </c>
      <c r="I1142" s="522" t="s">
        <v>10874</v>
      </c>
      <c r="J1142" s="522" t="s">
        <v>10874</v>
      </c>
      <c r="K1142" s="522">
        <v>103</v>
      </c>
      <c r="L1142" s="522">
        <v>0</v>
      </c>
      <c r="M1142" s="522">
        <v>0</v>
      </c>
      <c r="N1142" s="522">
        <v>0</v>
      </c>
      <c r="O1142" s="523">
        <v>106</v>
      </c>
    </row>
    <row r="1143" spans="2:15">
      <c r="B1143" t="str">
        <f>C1143&amp;F1143</f>
        <v>1080530037898 Total</v>
      </c>
      <c r="C1143" s="29" t="s">
        <v>416</v>
      </c>
      <c r="D1143" s="29" t="s">
        <v>417</v>
      </c>
      <c r="E1143" s="29" t="s">
        <v>1999</v>
      </c>
      <c r="F1143" s="29" t="s">
        <v>11245</v>
      </c>
      <c r="G1143" s="526" t="s">
        <v>3453</v>
      </c>
      <c r="H1143" s="527">
        <v>0</v>
      </c>
      <c r="I1143" s="527" t="s">
        <v>10874</v>
      </c>
      <c r="J1143" s="527" t="s">
        <v>10874</v>
      </c>
      <c r="K1143" s="527" t="s">
        <v>10874</v>
      </c>
      <c r="L1143" s="527">
        <v>0</v>
      </c>
      <c r="M1143" s="527">
        <v>0</v>
      </c>
      <c r="N1143" s="527">
        <v>0</v>
      </c>
      <c r="O1143" s="528">
        <v>204</v>
      </c>
    </row>
    <row r="1144" spans="2:15">
      <c r="B1144" s="29" t="s">
        <v>13083</v>
      </c>
      <c r="C1144" s="29" t="s">
        <v>418</v>
      </c>
      <c r="D1144" s="29" t="s">
        <v>419</v>
      </c>
      <c r="E1144" s="29" t="s">
        <v>419</v>
      </c>
      <c r="F1144" s="29" t="s">
        <v>2001</v>
      </c>
      <c r="G1144" s="29" t="s">
        <v>4065</v>
      </c>
      <c r="H1144" s="522">
        <v>0</v>
      </c>
      <c r="I1144" s="522" t="s">
        <v>10874</v>
      </c>
      <c r="J1144" s="522" t="s">
        <v>10874</v>
      </c>
      <c r="K1144" s="522">
        <v>35</v>
      </c>
      <c r="L1144" s="522">
        <v>0</v>
      </c>
      <c r="M1144" s="522" t="s">
        <v>10874</v>
      </c>
      <c r="N1144" s="522">
        <v>0</v>
      </c>
      <c r="O1144" s="523">
        <v>47</v>
      </c>
    </row>
    <row r="1145" spans="2:15">
      <c r="B1145" s="29" t="s">
        <v>13084</v>
      </c>
      <c r="C1145" s="29" t="s">
        <v>418</v>
      </c>
      <c r="D1145" s="29" t="s">
        <v>419</v>
      </c>
      <c r="E1145" s="29" t="s">
        <v>419</v>
      </c>
      <c r="F1145" s="29" t="s">
        <v>2001</v>
      </c>
      <c r="G1145" s="29" t="s">
        <v>4066</v>
      </c>
      <c r="H1145" s="522">
        <v>0</v>
      </c>
      <c r="I1145" s="522" t="s">
        <v>10874</v>
      </c>
      <c r="J1145" s="522">
        <v>0</v>
      </c>
      <c r="K1145" s="522">
        <v>31</v>
      </c>
      <c r="L1145" s="522" t="s">
        <v>10874</v>
      </c>
      <c r="M1145" s="522">
        <v>0</v>
      </c>
      <c r="N1145" s="522">
        <v>0</v>
      </c>
      <c r="O1145" s="523">
        <v>37</v>
      </c>
    </row>
    <row r="1146" spans="2:15">
      <c r="B1146" t="str">
        <f>C1146&amp;F1146</f>
        <v>1204500037866 Total</v>
      </c>
      <c r="C1146" s="29" t="s">
        <v>418</v>
      </c>
      <c r="D1146" s="29" t="s">
        <v>419</v>
      </c>
      <c r="E1146" s="29" t="s">
        <v>419</v>
      </c>
      <c r="F1146" s="29" t="s">
        <v>11246</v>
      </c>
      <c r="G1146" s="526" t="s">
        <v>3453</v>
      </c>
      <c r="H1146" s="527">
        <v>0</v>
      </c>
      <c r="I1146" s="527">
        <v>11</v>
      </c>
      <c r="J1146" s="527" t="s">
        <v>10874</v>
      </c>
      <c r="K1146" s="527">
        <v>66</v>
      </c>
      <c r="L1146" s="527" t="s">
        <v>10874</v>
      </c>
      <c r="M1146" s="527" t="s">
        <v>10874</v>
      </c>
      <c r="N1146" s="527">
        <v>0</v>
      </c>
      <c r="O1146" s="528">
        <v>84</v>
      </c>
    </row>
    <row r="1147" spans="2:15">
      <c r="B1147" s="29" t="s">
        <v>13085</v>
      </c>
      <c r="C1147" s="29" t="s">
        <v>5685</v>
      </c>
      <c r="D1147" s="29" t="s">
        <v>5686</v>
      </c>
      <c r="E1147" s="29" t="s">
        <v>5686</v>
      </c>
      <c r="F1147" s="29" t="s">
        <v>7537</v>
      </c>
      <c r="G1147" s="29" t="s">
        <v>4065</v>
      </c>
      <c r="H1147" s="522" t="s">
        <v>10874</v>
      </c>
      <c r="I1147" s="522" t="s">
        <v>10874</v>
      </c>
      <c r="J1147" s="522">
        <v>51</v>
      </c>
      <c r="K1147" s="522" t="s">
        <v>10874</v>
      </c>
      <c r="L1147" s="522" t="s">
        <v>10874</v>
      </c>
      <c r="M1147" s="522">
        <v>0</v>
      </c>
      <c r="N1147" s="522">
        <v>0</v>
      </c>
      <c r="O1147" s="523">
        <v>63</v>
      </c>
    </row>
    <row r="1148" spans="2:15">
      <c r="B1148" s="29" t="s">
        <v>13086</v>
      </c>
      <c r="C1148" s="29" t="s">
        <v>5685</v>
      </c>
      <c r="D1148" s="29" t="s">
        <v>5686</v>
      </c>
      <c r="E1148" s="29" t="s">
        <v>5686</v>
      </c>
      <c r="F1148" s="29" t="s">
        <v>7537</v>
      </c>
      <c r="G1148" s="29" t="s">
        <v>4066</v>
      </c>
      <c r="H1148" s="522">
        <v>0</v>
      </c>
      <c r="I1148" s="522" t="s">
        <v>10874</v>
      </c>
      <c r="J1148" s="522">
        <v>59</v>
      </c>
      <c r="K1148" s="522" t="s">
        <v>10874</v>
      </c>
      <c r="L1148" s="522" t="s">
        <v>10874</v>
      </c>
      <c r="M1148" s="522">
        <v>0</v>
      </c>
      <c r="N1148" s="522">
        <v>0</v>
      </c>
      <c r="O1148" s="523">
        <v>74</v>
      </c>
    </row>
    <row r="1149" spans="2:15">
      <c r="B1149" t="str">
        <f>C1149&amp;F1149</f>
        <v>1213980658325 Total</v>
      </c>
      <c r="C1149" s="29" t="s">
        <v>5685</v>
      </c>
      <c r="D1149" s="29" t="s">
        <v>5686</v>
      </c>
      <c r="E1149" s="29" t="s">
        <v>5686</v>
      </c>
      <c r="F1149" s="29" t="s">
        <v>11247</v>
      </c>
      <c r="G1149" s="526" t="s">
        <v>3453</v>
      </c>
      <c r="H1149" s="527" t="s">
        <v>10874</v>
      </c>
      <c r="I1149" s="527">
        <v>17</v>
      </c>
      <c r="J1149" s="527">
        <v>110</v>
      </c>
      <c r="K1149" s="527" t="s">
        <v>10874</v>
      </c>
      <c r="L1149" s="527" t="s">
        <v>10874</v>
      </c>
      <c r="M1149" s="527">
        <v>0</v>
      </c>
      <c r="N1149" s="527">
        <v>0</v>
      </c>
      <c r="O1149" s="528">
        <v>137</v>
      </c>
    </row>
    <row r="1150" spans="2:15">
      <c r="B1150" s="29" t="s">
        <v>13087</v>
      </c>
      <c r="C1150" s="29" t="s">
        <v>420</v>
      </c>
      <c r="D1150" s="29" t="s">
        <v>421</v>
      </c>
      <c r="E1150" s="29" t="s">
        <v>2002</v>
      </c>
      <c r="F1150" s="29" t="s">
        <v>2003</v>
      </c>
      <c r="G1150" s="29" t="s">
        <v>4065</v>
      </c>
      <c r="H1150" s="522" t="s">
        <v>10874</v>
      </c>
      <c r="I1150" s="522">
        <v>20</v>
      </c>
      <c r="J1150" s="522">
        <v>22</v>
      </c>
      <c r="K1150" s="522">
        <v>271</v>
      </c>
      <c r="L1150" s="522" t="s">
        <v>10874</v>
      </c>
      <c r="M1150" s="522" t="s">
        <v>10874</v>
      </c>
      <c r="N1150" s="522">
        <v>0</v>
      </c>
      <c r="O1150" s="523">
        <v>326</v>
      </c>
    </row>
    <row r="1151" spans="2:15">
      <c r="B1151" s="29" t="s">
        <v>13088</v>
      </c>
      <c r="C1151" s="29" t="s">
        <v>420</v>
      </c>
      <c r="D1151" s="29" t="s">
        <v>421</v>
      </c>
      <c r="E1151" s="29" t="s">
        <v>2002</v>
      </c>
      <c r="F1151" s="29" t="s">
        <v>2003</v>
      </c>
      <c r="G1151" s="29" t="s">
        <v>4066</v>
      </c>
      <c r="H1151" s="522">
        <v>0</v>
      </c>
      <c r="I1151" s="522">
        <v>19</v>
      </c>
      <c r="J1151" s="522">
        <v>27</v>
      </c>
      <c r="K1151" s="522">
        <v>268</v>
      </c>
      <c r="L1151" s="522" t="s">
        <v>10874</v>
      </c>
      <c r="M1151" s="522" t="s">
        <v>10874</v>
      </c>
      <c r="N1151" s="522">
        <v>0</v>
      </c>
      <c r="O1151" s="523">
        <v>324</v>
      </c>
    </row>
    <row r="1152" spans="2:15">
      <c r="B1152" t="str">
        <f>C1152&amp;F1152</f>
        <v>1140620030787 Total</v>
      </c>
      <c r="C1152" s="29" t="s">
        <v>420</v>
      </c>
      <c r="D1152" s="29" t="s">
        <v>421</v>
      </c>
      <c r="E1152" s="29" t="s">
        <v>2002</v>
      </c>
      <c r="F1152" s="29" t="s">
        <v>11248</v>
      </c>
      <c r="G1152" s="526" t="s">
        <v>3453</v>
      </c>
      <c r="H1152" s="527" t="s">
        <v>10874</v>
      </c>
      <c r="I1152" s="527">
        <v>39</v>
      </c>
      <c r="J1152" s="527">
        <v>49</v>
      </c>
      <c r="K1152" s="527">
        <v>539</v>
      </c>
      <c r="L1152" s="527" t="s">
        <v>10874</v>
      </c>
      <c r="M1152" s="527">
        <v>16</v>
      </c>
      <c r="N1152" s="527">
        <v>0</v>
      </c>
      <c r="O1152" s="528">
        <v>650</v>
      </c>
    </row>
    <row r="1153" spans="2:15">
      <c r="B1153" s="29" t="s">
        <v>13089</v>
      </c>
      <c r="C1153" s="29" t="s">
        <v>420</v>
      </c>
      <c r="D1153" s="29" t="s">
        <v>421</v>
      </c>
      <c r="E1153" s="29" t="s">
        <v>2004</v>
      </c>
      <c r="F1153" s="29" t="s">
        <v>2005</v>
      </c>
      <c r="G1153" s="29" t="s">
        <v>4065</v>
      </c>
      <c r="H1153" s="522">
        <v>0</v>
      </c>
      <c r="I1153" s="522">
        <v>40</v>
      </c>
      <c r="J1153" s="522">
        <v>41</v>
      </c>
      <c r="K1153" s="522">
        <v>598</v>
      </c>
      <c r="L1153" s="522" t="s">
        <v>10874</v>
      </c>
      <c r="M1153" s="522" t="s">
        <v>10874</v>
      </c>
      <c r="N1153" s="522">
        <v>0</v>
      </c>
      <c r="O1153" s="523">
        <v>701</v>
      </c>
    </row>
    <row r="1154" spans="2:15">
      <c r="B1154" s="29" t="s">
        <v>13090</v>
      </c>
      <c r="C1154" s="29" t="s">
        <v>420</v>
      </c>
      <c r="D1154" s="29" t="s">
        <v>421</v>
      </c>
      <c r="E1154" s="29" t="s">
        <v>2004</v>
      </c>
      <c r="F1154" s="29" t="s">
        <v>2005</v>
      </c>
      <c r="G1154" s="29" t="s">
        <v>4066</v>
      </c>
      <c r="H1154" s="522" t="s">
        <v>10874</v>
      </c>
      <c r="I1154" s="522">
        <v>45</v>
      </c>
      <c r="J1154" s="522">
        <v>47</v>
      </c>
      <c r="K1154" s="522">
        <v>578</v>
      </c>
      <c r="L1154" s="522" t="s">
        <v>10874</v>
      </c>
      <c r="M1154" s="522" t="s">
        <v>10874</v>
      </c>
      <c r="N1154" s="522">
        <v>0</v>
      </c>
      <c r="O1154" s="523">
        <v>687</v>
      </c>
    </row>
    <row r="1155" spans="2:15">
      <c r="B1155" t="str">
        <f>C1155&amp;F1155</f>
        <v>1140620030788 Total</v>
      </c>
      <c r="C1155" s="29" t="s">
        <v>420</v>
      </c>
      <c r="D1155" s="29" t="s">
        <v>421</v>
      </c>
      <c r="E1155" s="29" t="s">
        <v>2004</v>
      </c>
      <c r="F1155" s="29" t="s">
        <v>11249</v>
      </c>
      <c r="G1155" s="526" t="s">
        <v>3453</v>
      </c>
      <c r="H1155" s="527" t="s">
        <v>10874</v>
      </c>
      <c r="I1155" s="527">
        <v>85</v>
      </c>
      <c r="J1155" s="527">
        <v>88</v>
      </c>
      <c r="K1155" s="527">
        <v>1176</v>
      </c>
      <c r="L1155" s="527" t="s">
        <v>10874</v>
      </c>
      <c r="M1155" s="527">
        <v>23</v>
      </c>
      <c r="N1155" s="527">
        <v>0</v>
      </c>
      <c r="O1155" s="528">
        <v>1388</v>
      </c>
    </row>
    <row r="1156" spans="2:15">
      <c r="B1156" s="29" t="s">
        <v>13091</v>
      </c>
      <c r="C1156" s="29" t="s">
        <v>420</v>
      </c>
      <c r="D1156" s="29" t="s">
        <v>421</v>
      </c>
      <c r="E1156" s="29" t="s">
        <v>7548</v>
      </c>
      <c r="F1156" s="29" t="s">
        <v>7547</v>
      </c>
      <c r="G1156" s="29" t="s">
        <v>4065</v>
      </c>
      <c r="H1156" s="522">
        <v>0</v>
      </c>
      <c r="I1156" s="522">
        <v>0</v>
      </c>
      <c r="J1156" s="522">
        <v>0</v>
      </c>
      <c r="K1156" s="522" t="s">
        <v>10874</v>
      </c>
      <c r="L1156" s="522">
        <v>0</v>
      </c>
      <c r="M1156" s="522">
        <v>0</v>
      </c>
      <c r="N1156" s="522">
        <v>0</v>
      </c>
      <c r="O1156" s="523" t="s">
        <v>10874</v>
      </c>
    </row>
    <row r="1157" spans="2:15">
      <c r="B1157" s="29" t="s">
        <v>13092</v>
      </c>
      <c r="C1157" s="29" t="s">
        <v>420</v>
      </c>
      <c r="D1157" s="29" t="s">
        <v>421</v>
      </c>
      <c r="E1157" s="29" t="s">
        <v>7548</v>
      </c>
      <c r="F1157" s="29" t="s">
        <v>7547</v>
      </c>
      <c r="G1157" s="29" t="s">
        <v>4066</v>
      </c>
      <c r="H1157" s="522">
        <v>0</v>
      </c>
      <c r="I1157" s="522">
        <v>0</v>
      </c>
      <c r="J1157" s="522">
        <v>0</v>
      </c>
      <c r="K1157" s="522" t="s">
        <v>10874</v>
      </c>
      <c r="L1157" s="522">
        <v>0</v>
      </c>
      <c r="M1157" s="522">
        <v>0</v>
      </c>
      <c r="N1157" s="522">
        <v>0</v>
      </c>
      <c r="O1157" s="523" t="s">
        <v>10874</v>
      </c>
    </row>
    <row r="1158" spans="2:15">
      <c r="B1158" t="str">
        <f>C1158&amp;F1158</f>
        <v>1140620037755 Total</v>
      </c>
      <c r="C1158" s="29" t="s">
        <v>420</v>
      </c>
      <c r="D1158" s="29" t="s">
        <v>421</v>
      </c>
      <c r="E1158" s="29" t="s">
        <v>7548</v>
      </c>
      <c r="F1158" s="29" t="s">
        <v>11250</v>
      </c>
      <c r="G1158" s="526" t="s">
        <v>3453</v>
      </c>
      <c r="H1158" s="527" t="s">
        <v>10874</v>
      </c>
      <c r="I1158" s="527" t="s">
        <v>10874</v>
      </c>
      <c r="J1158" s="527" t="s">
        <v>10874</v>
      </c>
      <c r="K1158" s="527" t="s">
        <v>10874</v>
      </c>
      <c r="L1158" s="527" t="s">
        <v>10874</v>
      </c>
      <c r="M1158" s="527" t="s">
        <v>10874</v>
      </c>
      <c r="N1158" s="527" t="s">
        <v>10874</v>
      </c>
      <c r="O1158" s="528" t="s">
        <v>10874</v>
      </c>
    </row>
    <row r="1159" spans="2:15">
      <c r="B1159" s="29" t="s">
        <v>13093</v>
      </c>
      <c r="C1159" s="29" t="s">
        <v>422</v>
      </c>
      <c r="D1159" s="29" t="s">
        <v>423</v>
      </c>
      <c r="E1159" s="29" t="s">
        <v>2006</v>
      </c>
      <c r="F1159" s="29" t="s">
        <v>2007</v>
      </c>
      <c r="G1159" s="29" t="s">
        <v>4065</v>
      </c>
      <c r="H1159" s="522" t="s">
        <v>10874</v>
      </c>
      <c r="I1159" s="522" t="s">
        <v>10874</v>
      </c>
      <c r="J1159" s="522" t="s">
        <v>10874</v>
      </c>
      <c r="K1159" s="522">
        <v>172</v>
      </c>
      <c r="L1159" s="522" t="s">
        <v>10874</v>
      </c>
      <c r="M1159" s="522" t="s">
        <v>10874</v>
      </c>
      <c r="N1159" s="522" t="s">
        <v>10874</v>
      </c>
      <c r="O1159" s="523">
        <v>181</v>
      </c>
    </row>
    <row r="1160" spans="2:15">
      <c r="B1160" s="29" t="s">
        <v>13094</v>
      </c>
      <c r="C1160" s="29" t="s">
        <v>422</v>
      </c>
      <c r="D1160" s="29" t="s">
        <v>423</v>
      </c>
      <c r="E1160" s="29" t="s">
        <v>2006</v>
      </c>
      <c r="F1160" s="29" t="s">
        <v>2007</v>
      </c>
      <c r="G1160" s="29" t="s">
        <v>4066</v>
      </c>
      <c r="H1160" s="522">
        <v>0</v>
      </c>
      <c r="I1160" s="522" t="s">
        <v>10874</v>
      </c>
      <c r="J1160" s="522" t="s">
        <v>10874</v>
      </c>
      <c r="K1160" s="522">
        <v>179</v>
      </c>
      <c r="L1160" s="522">
        <v>0</v>
      </c>
      <c r="M1160" s="522" t="s">
        <v>10874</v>
      </c>
      <c r="N1160" s="522">
        <v>0</v>
      </c>
      <c r="O1160" s="523">
        <v>188</v>
      </c>
    </row>
    <row r="1161" spans="2:15">
      <c r="B1161" t="str">
        <f>C1161&amp;F1161</f>
        <v>1120130546269 Total</v>
      </c>
      <c r="C1161" s="29" t="s">
        <v>422</v>
      </c>
      <c r="D1161" s="29" t="s">
        <v>423</v>
      </c>
      <c r="E1161" s="29" t="s">
        <v>2006</v>
      </c>
      <c r="F1161" s="29" t="s">
        <v>11251</v>
      </c>
      <c r="G1161" s="526" t="s">
        <v>3453</v>
      </c>
      <c r="H1161" s="527" t="s">
        <v>10874</v>
      </c>
      <c r="I1161" s="527" t="s">
        <v>10874</v>
      </c>
      <c r="J1161" s="527" t="s">
        <v>10874</v>
      </c>
      <c r="K1161" s="527">
        <v>351</v>
      </c>
      <c r="L1161" s="527" t="s">
        <v>10874</v>
      </c>
      <c r="M1161" s="527" t="s">
        <v>10874</v>
      </c>
      <c r="N1161" s="527" t="s">
        <v>10874</v>
      </c>
      <c r="O1161" s="528">
        <v>369</v>
      </c>
    </row>
    <row r="1162" spans="2:15">
      <c r="B1162" s="29" t="s">
        <v>13095</v>
      </c>
      <c r="C1162" s="29" t="s">
        <v>422</v>
      </c>
      <c r="D1162" s="29" t="s">
        <v>423</v>
      </c>
      <c r="E1162" s="29" t="s">
        <v>2008</v>
      </c>
      <c r="F1162" s="29" t="s">
        <v>2009</v>
      </c>
      <c r="G1162" s="29" t="s">
        <v>4065</v>
      </c>
      <c r="H1162" s="522" t="s">
        <v>10874</v>
      </c>
      <c r="I1162" s="522" t="s">
        <v>10874</v>
      </c>
      <c r="J1162" s="522" t="s">
        <v>10874</v>
      </c>
      <c r="K1162" s="522">
        <v>83</v>
      </c>
      <c r="L1162" s="522" t="s">
        <v>10874</v>
      </c>
      <c r="M1162" s="522" t="s">
        <v>10874</v>
      </c>
      <c r="N1162" s="522" t="s">
        <v>10874</v>
      </c>
      <c r="O1162" s="523">
        <v>94</v>
      </c>
    </row>
    <row r="1163" spans="2:15">
      <c r="B1163" s="29" t="s">
        <v>13096</v>
      </c>
      <c r="C1163" s="29" t="s">
        <v>422</v>
      </c>
      <c r="D1163" s="29" t="s">
        <v>423</v>
      </c>
      <c r="E1163" s="29" t="s">
        <v>2008</v>
      </c>
      <c r="F1163" s="29" t="s">
        <v>2009</v>
      </c>
      <c r="G1163" s="29" t="s">
        <v>4066</v>
      </c>
      <c r="H1163" s="522">
        <v>0</v>
      </c>
      <c r="I1163" s="522" t="s">
        <v>10874</v>
      </c>
      <c r="J1163" s="522" t="s">
        <v>10874</v>
      </c>
      <c r="K1163" s="522">
        <v>79</v>
      </c>
      <c r="L1163" s="522">
        <v>0</v>
      </c>
      <c r="M1163" s="522">
        <v>0</v>
      </c>
      <c r="N1163" s="522">
        <v>0</v>
      </c>
      <c r="O1163" s="523">
        <v>82</v>
      </c>
    </row>
    <row r="1164" spans="2:15">
      <c r="B1164" t="str">
        <f>C1164&amp;F1164</f>
        <v>1120130547322 Total</v>
      </c>
      <c r="C1164" s="29" t="s">
        <v>422</v>
      </c>
      <c r="D1164" s="29" t="s">
        <v>423</v>
      </c>
      <c r="E1164" s="29" t="s">
        <v>2008</v>
      </c>
      <c r="F1164" s="29" t="s">
        <v>11252</v>
      </c>
      <c r="G1164" s="526" t="s">
        <v>3453</v>
      </c>
      <c r="H1164" s="527" t="s">
        <v>10874</v>
      </c>
      <c r="I1164" s="527" t="s">
        <v>10874</v>
      </c>
      <c r="J1164" s="527" t="s">
        <v>10874</v>
      </c>
      <c r="K1164" s="527">
        <v>162</v>
      </c>
      <c r="L1164" s="527" t="s">
        <v>10874</v>
      </c>
      <c r="M1164" s="527" t="s">
        <v>10874</v>
      </c>
      <c r="N1164" s="527" t="s">
        <v>10874</v>
      </c>
      <c r="O1164" s="528">
        <v>176</v>
      </c>
    </row>
    <row r="1165" spans="2:15">
      <c r="B1165" s="29" t="s">
        <v>13099</v>
      </c>
      <c r="C1165" s="29" t="s">
        <v>424</v>
      </c>
      <c r="D1165" s="29" t="s">
        <v>425</v>
      </c>
      <c r="E1165" s="29" t="s">
        <v>2012</v>
      </c>
      <c r="F1165" s="29" t="s">
        <v>2013</v>
      </c>
      <c r="G1165" s="29" t="s">
        <v>4065</v>
      </c>
      <c r="H1165" s="522" t="s">
        <v>10874</v>
      </c>
      <c r="I1165" s="522" t="s">
        <v>10874</v>
      </c>
      <c r="J1165" s="522" t="s">
        <v>10874</v>
      </c>
      <c r="K1165" s="522">
        <v>125</v>
      </c>
      <c r="L1165" s="522">
        <v>0</v>
      </c>
      <c r="M1165" s="522" t="s">
        <v>10874</v>
      </c>
      <c r="N1165" s="522">
        <v>0</v>
      </c>
      <c r="O1165" s="523">
        <v>135</v>
      </c>
    </row>
    <row r="1166" spans="2:15">
      <c r="B1166" s="29" t="s">
        <v>13100</v>
      </c>
      <c r="C1166" s="29" t="s">
        <v>424</v>
      </c>
      <c r="D1166" s="29" t="s">
        <v>425</v>
      </c>
      <c r="E1166" s="29" t="s">
        <v>2012</v>
      </c>
      <c r="F1166" s="29" t="s">
        <v>2013</v>
      </c>
      <c r="G1166" s="29" t="s">
        <v>4066</v>
      </c>
      <c r="H1166" s="522" t="s">
        <v>10874</v>
      </c>
      <c r="I1166" s="522" t="s">
        <v>10874</v>
      </c>
      <c r="J1166" s="522" t="s">
        <v>10874</v>
      </c>
      <c r="K1166" s="522">
        <v>122</v>
      </c>
      <c r="L1166" s="522">
        <v>0</v>
      </c>
      <c r="M1166" s="522" t="s">
        <v>10874</v>
      </c>
      <c r="N1166" s="522">
        <v>0</v>
      </c>
      <c r="O1166" s="523">
        <v>133</v>
      </c>
    </row>
    <row r="1167" spans="2:15">
      <c r="B1167" t="str">
        <f>C1167&amp;F1167</f>
        <v>1052533032032 Total</v>
      </c>
      <c r="C1167" s="29" t="s">
        <v>424</v>
      </c>
      <c r="D1167" s="29" t="s">
        <v>425</v>
      </c>
      <c r="E1167" s="29" t="s">
        <v>2012</v>
      </c>
      <c r="F1167" s="29" t="s">
        <v>11254</v>
      </c>
      <c r="G1167" s="526" t="s">
        <v>3453</v>
      </c>
      <c r="H1167" s="527" t="s">
        <v>10874</v>
      </c>
      <c r="I1167" s="527" t="s">
        <v>10874</v>
      </c>
      <c r="J1167" s="527" t="s">
        <v>10874</v>
      </c>
      <c r="K1167" s="527">
        <v>247</v>
      </c>
      <c r="L1167" s="527">
        <v>0</v>
      </c>
      <c r="M1167" s="527" t="s">
        <v>10874</v>
      </c>
      <c r="N1167" s="527">
        <v>0</v>
      </c>
      <c r="O1167" s="528">
        <v>268</v>
      </c>
    </row>
    <row r="1168" spans="2:15">
      <c r="B1168" s="29" t="s">
        <v>13097</v>
      </c>
      <c r="C1168" s="29" t="s">
        <v>424</v>
      </c>
      <c r="D1168" s="29" t="s">
        <v>425</v>
      </c>
      <c r="E1168" s="29" t="s">
        <v>2010</v>
      </c>
      <c r="F1168" s="29" t="s">
        <v>2011</v>
      </c>
      <c r="G1168" s="29" t="s">
        <v>4065</v>
      </c>
      <c r="H1168" s="522" t="s">
        <v>10874</v>
      </c>
      <c r="I1168" s="522" t="s">
        <v>10874</v>
      </c>
      <c r="J1168" s="522" t="s">
        <v>10874</v>
      </c>
      <c r="K1168" s="522">
        <v>231</v>
      </c>
      <c r="L1168" s="522">
        <v>0</v>
      </c>
      <c r="M1168" s="522" t="s">
        <v>10874</v>
      </c>
      <c r="N1168" s="522">
        <v>0</v>
      </c>
      <c r="O1168" s="523">
        <v>244</v>
      </c>
    </row>
    <row r="1169" spans="2:15">
      <c r="B1169" s="29" t="s">
        <v>13098</v>
      </c>
      <c r="C1169" s="29" t="s">
        <v>424</v>
      </c>
      <c r="D1169" s="29" t="s">
        <v>425</v>
      </c>
      <c r="E1169" s="29" t="s">
        <v>2010</v>
      </c>
      <c r="F1169" s="29" t="s">
        <v>2011</v>
      </c>
      <c r="G1169" s="29" t="s">
        <v>4066</v>
      </c>
      <c r="H1169" s="522">
        <v>0</v>
      </c>
      <c r="I1169" s="522" t="s">
        <v>10874</v>
      </c>
      <c r="J1169" s="522" t="s">
        <v>10874</v>
      </c>
      <c r="K1169" s="522">
        <v>237</v>
      </c>
      <c r="L1169" s="522">
        <v>0</v>
      </c>
      <c r="M1169" s="522" t="s">
        <v>10874</v>
      </c>
      <c r="N1169" s="522">
        <v>0</v>
      </c>
      <c r="O1169" s="523">
        <v>253</v>
      </c>
    </row>
    <row r="1170" spans="2:15">
      <c r="B1170" t="str">
        <f>C1170&amp;F1170</f>
        <v>1052533036737 Total</v>
      </c>
      <c r="C1170" s="29" t="s">
        <v>424</v>
      </c>
      <c r="D1170" s="29" t="s">
        <v>425</v>
      </c>
      <c r="E1170" s="29" t="s">
        <v>2010</v>
      </c>
      <c r="F1170" s="29" t="s">
        <v>11253</v>
      </c>
      <c r="G1170" s="526" t="s">
        <v>3453</v>
      </c>
      <c r="H1170" s="527" t="s">
        <v>10874</v>
      </c>
      <c r="I1170" s="527" t="s">
        <v>10874</v>
      </c>
      <c r="J1170" s="527">
        <v>16</v>
      </c>
      <c r="K1170" s="527">
        <v>468</v>
      </c>
      <c r="L1170" s="527">
        <v>0</v>
      </c>
      <c r="M1170" s="527" t="s">
        <v>10874</v>
      </c>
      <c r="N1170" s="527">
        <v>0</v>
      </c>
      <c r="O1170" s="528">
        <v>497</v>
      </c>
    </row>
    <row r="1171" spans="2:15">
      <c r="B1171" s="29" t="s">
        <v>13103</v>
      </c>
      <c r="C1171" s="29" t="s">
        <v>426</v>
      </c>
      <c r="D1171" s="29" t="s">
        <v>427</v>
      </c>
      <c r="E1171" s="29" t="s">
        <v>2016</v>
      </c>
      <c r="F1171" s="29" t="s">
        <v>2017</v>
      </c>
      <c r="G1171" s="29" t="s">
        <v>4065</v>
      </c>
      <c r="H1171" s="522">
        <v>0</v>
      </c>
      <c r="I1171" s="522" t="s">
        <v>10874</v>
      </c>
      <c r="J1171" s="522" t="s">
        <v>10874</v>
      </c>
      <c r="K1171" s="522">
        <v>69</v>
      </c>
      <c r="L1171" s="522" t="s">
        <v>10874</v>
      </c>
      <c r="M1171" s="522">
        <v>0</v>
      </c>
      <c r="N1171" s="522">
        <v>0</v>
      </c>
      <c r="O1171" s="523">
        <v>74</v>
      </c>
    </row>
    <row r="1172" spans="2:15">
      <c r="B1172" s="29" t="s">
        <v>13104</v>
      </c>
      <c r="C1172" s="29" t="s">
        <v>426</v>
      </c>
      <c r="D1172" s="29" t="s">
        <v>427</v>
      </c>
      <c r="E1172" s="29" t="s">
        <v>2016</v>
      </c>
      <c r="F1172" s="29" t="s">
        <v>2017</v>
      </c>
      <c r="G1172" s="29" t="s">
        <v>4066</v>
      </c>
      <c r="H1172" s="522" t="s">
        <v>10874</v>
      </c>
      <c r="I1172" s="522" t="s">
        <v>10874</v>
      </c>
      <c r="J1172" s="522">
        <v>0</v>
      </c>
      <c r="K1172" s="522" t="s">
        <v>10874</v>
      </c>
      <c r="L1172" s="522">
        <v>0</v>
      </c>
      <c r="M1172" s="522">
        <v>0</v>
      </c>
      <c r="N1172" s="522" t="s">
        <v>10874</v>
      </c>
      <c r="O1172" s="523">
        <v>86</v>
      </c>
    </row>
    <row r="1173" spans="2:15">
      <c r="B1173" t="str">
        <f>C1173&amp;F1173</f>
        <v>1122820042201 Total</v>
      </c>
      <c r="C1173" s="29" t="s">
        <v>426</v>
      </c>
      <c r="D1173" s="29" t="s">
        <v>427</v>
      </c>
      <c r="E1173" s="29" t="s">
        <v>2016</v>
      </c>
      <c r="F1173" s="29" t="s">
        <v>11256</v>
      </c>
      <c r="G1173" s="526" t="s">
        <v>3453</v>
      </c>
      <c r="H1173" s="527" t="s">
        <v>10874</v>
      </c>
      <c r="I1173" s="527" t="s">
        <v>10874</v>
      </c>
      <c r="J1173" s="527" t="s">
        <v>10874</v>
      </c>
      <c r="K1173" s="527" t="s">
        <v>10874</v>
      </c>
      <c r="L1173" s="527" t="s">
        <v>10874</v>
      </c>
      <c r="M1173" s="527">
        <v>0</v>
      </c>
      <c r="N1173" s="527" t="s">
        <v>10874</v>
      </c>
      <c r="O1173" s="528">
        <v>160</v>
      </c>
    </row>
    <row r="1174" spans="2:15">
      <c r="B1174" s="29" t="s">
        <v>13101</v>
      </c>
      <c r="C1174" s="29" t="s">
        <v>426</v>
      </c>
      <c r="D1174" s="29" t="s">
        <v>427</v>
      </c>
      <c r="E1174" s="29" t="s">
        <v>2014</v>
      </c>
      <c r="F1174" s="29" t="s">
        <v>2015</v>
      </c>
      <c r="G1174" s="29" t="s">
        <v>4065</v>
      </c>
      <c r="H1174" s="522">
        <v>0</v>
      </c>
      <c r="I1174" s="522" t="s">
        <v>10874</v>
      </c>
      <c r="J1174" s="522">
        <v>0</v>
      </c>
      <c r="K1174" s="522" t="s">
        <v>10874</v>
      </c>
      <c r="L1174" s="522">
        <v>0</v>
      </c>
      <c r="M1174" s="522">
        <v>0</v>
      </c>
      <c r="N1174" s="522">
        <v>0</v>
      </c>
      <c r="O1174" s="523">
        <v>48</v>
      </c>
    </row>
    <row r="1175" spans="2:15">
      <c r="B1175" s="29" t="s">
        <v>13102</v>
      </c>
      <c r="C1175" s="29" t="s">
        <v>426</v>
      </c>
      <c r="D1175" s="29" t="s">
        <v>427</v>
      </c>
      <c r="E1175" s="29" t="s">
        <v>2014</v>
      </c>
      <c r="F1175" s="29" t="s">
        <v>2015</v>
      </c>
      <c r="G1175" s="29" t="s">
        <v>4066</v>
      </c>
      <c r="H1175" s="522">
        <v>0</v>
      </c>
      <c r="I1175" s="522">
        <v>0</v>
      </c>
      <c r="J1175" s="522">
        <v>0</v>
      </c>
      <c r="K1175" s="522">
        <v>24</v>
      </c>
      <c r="L1175" s="522">
        <v>0</v>
      </c>
      <c r="M1175" s="522">
        <v>0</v>
      </c>
      <c r="N1175" s="522">
        <v>0</v>
      </c>
      <c r="O1175" s="523">
        <v>24</v>
      </c>
    </row>
    <row r="1176" spans="2:15">
      <c r="B1176" t="str">
        <f>C1176&amp;F1176</f>
        <v>1122820047508 Total</v>
      </c>
      <c r="C1176" s="29" t="s">
        <v>426</v>
      </c>
      <c r="D1176" s="29" t="s">
        <v>427</v>
      </c>
      <c r="E1176" s="29" t="s">
        <v>2014</v>
      </c>
      <c r="F1176" s="29" t="s">
        <v>11255</v>
      </c>
      <c r="G1176" s="526" t="s">
        <v>3453</v>
      </c>
      <c r="H1176" s="527">
        <v>0</v>
      </c>
      <c r="I1176" s="527" t="s">
        <v>10874</v>
      </c>
      <c r="J1176" s="527">
        <v>0</v>
      </c>
      <c r="K1176" s="527" t="s">
        <v>10874</v>
      </c>
      <c r="L1176" s="527">
        <v>0</v>
      </c>
      <c r="M1176" s="527">
        <v>0</v>
      </c>
      <c r="N1176" s="527">
        <v>0</v>
      </c>
      <c r="O1176" s="528">
        <v>72</v>
      </c>
    </row>
    <row r="1177" spans="2:15">
      <c r="B1177" s="29" t="s">
        <v>13105</v>
      </c>
      <c r="C1177" s="29" t="s">
        <v>428</v>
      </c>
      <c r="D1177" s="29" t="s">
        <v>429</v>
      </c>
      <c r="E1177" s="29" t="s">
        <v>2018</v>
      </c>
      <c r="F1177" s="29" t="s">
        <v>2019</v>
      </c>
      <c r="G1177" s="29" t="s">
        <v>4065</v>
      </c>
      <c r="H1177" s="522">
        <v>0</v>
      </c>
      <c r="I1177" s="522">
        <v>116</v>
      </c>
      <c r="J1177" s="522" t="s">
        <v>10874</v>
      </c>
      <c r="K1177" s="522">
        <v>14</v>
      </c>
      <c r="L1177" s="522" t="s">
        <v>10874</v>
      </c>
      <c r="M1177" s="522">
        <v>0</v>
      </c>
      <c r="N1177" s="522">
        <v>0</v>
      </c>
      <c r="O1177" s="523">
        <v>134</v>
      </c>
    </row>
    <row r="1178" spans="2:15">
      <c r="B1178" s="29" t="s">
        <v>13106</v>
      </c>
      <c r="C1178" s="29" t="s">
        <v>428</v>
      </c>
      <c r="D1178" s="29" t="s">
        <v>429</v>
      </c>
      <c r="E1178" s="29" t="s">
        <v>2018</v>
      </c>
      <c r="F1178" s="29" t="s">
        <v>2019</v>
      </c>
      <c r="G1178" s="29" t="s">
        <v>4066</v>
      </c>
      <c r="H1178" s="522">
        <v>0</v>
      </c>
      <c r="I1178" s="522">
        <v>144</v>
      </c>
      <c r="J1178" s="522" t="s">
        <v>10874</v>
      </c>
      <c r="K1178" s="522">
        <v>35</v>
      </c>
      <c r="L1178" s="522" t="s">
        <v>10874</v>
      </c>
      <c r="M1178" s="522">
        <v>0</v>
      </c>
      <c r="N1178" s="522">
        <v>0</v>
      </c>
      <c r="O1178" s="523">
        <v>184</v>
      </c>
    </row>
    <row r="1179" spans="2:15">
      <c r="B1179" t="str">
        <f>C1179&amp;F1179</f>
        <v>1044325035248 Total</v>
      </c>
      <c r="C1179" s="29" t="s">
        <v>428</v>
      </c>
      <c r="D1179" s="29" t="s">
        <v>429</v>
      </c>
      <c r="E1179" s="29" t="s">
        <v>2018</v>
      </c>
      <c r="F1179" s="29" t="s">
        <v>11257</v>
      </c>
      <c r="G1179" s="526" t="s">
        <v>3453</v>
      </c>
      <c r="H1179" s="527">
        <v>0</v>
      </c>
      <c r="I1179" s="527">
        <v>260</v>
      </c>
      <c r="J1179" s="527" t="s">
        <v>10874</v>
      </c>
      <c r="K1179" s="527">
        <v>49</v>
      </c>
      <c r="L1179" s="527" t="s">
        <v>10874</v>
      </c>
      <c r="M1179" s="527">
        <v>0</v>
      </c>
      <c r="N1179" s="527">
        <v>0</v>
      </c>
      <c r="O1179" s="528">
        <v>318</v>
      </c>
    </row>
    <row r="1180" spans="2:15">
      <c r="B1180" s="29" t="s">
        <v>13107</v>
      </c>
      <c r="C1180" s="29" t="s">
        <v>430</v>
      </c>
      <c r="D1180" s="29" t="s">
        <v>5650</v>
      </c>
      <c r="E1180" s="29" t="s">
        <v>5650</v>
      </c>
      <c r="F1180" s="29" t="s">
        <v>3998</v>
      </c>
      <c r="G1180" s="29" t="s">
        <v>4065</v>
      </c>
      <c r="H1180" s="522" t="s">
        <v>10874</v>
      </c>
      <c r="I1180" s="522">
        <v>26</v>
      </c>
      <c r="J1180" s="522" t="s">
        <v>10874</v>
      </c>
      <c r="K1180" s="522">
        <v>209</v>
      </c>
      <c r="L1180" s="522">
        <v>11</v>
      </c>
      <c r="M1180" s="522">
        <v>0</v>
      </c>
      <c r="N1180" s="522">
        <v>0</v>
      </c>
      <c r="O1180" s="523">
        <v>252</v>
      </c>
    </row>
    <row r="1181" spans="2:15">
      <c r="B1181" s="29" t="s">
        <v>13108</v>
      </c>
      <c r="C1181" s="29" t="s">
        <v>430</v>
      </c>
      <c r="D1181" s="29" t="s">
        <v>5650</v>
      </c>
      <c r="E1181" s="29" t="s">
        <v>5650</v>
      </c>
      <c r="F1181" s="29" t="s">
        <v>3998</v>
      </c>
      <c r="G1181" s="29" t="s">
        <v>4066</v>
      </c>
      <c r="H1181" s="522">
        <v>0</v>
      </c>
      <c r="I1181" s="522" t="s">
        <v>10874</v>
      </c>
      <c r="J1181" s="522">
        <v>0</v>
      </c>
      <c r="K1181" s="522">
        <v>310</v>
      </c>
      <c r="L1181" s="522" t="s">
        <v>10874</v>
      </c>
      <c r="M1181" s="522">
        <v>0</v>
      </c>
      <c r="N1181" s="522">
        <v>0</v>
      </c>
      <c r="O1181" s="523">
        <v>331</v>
      </c>
    </row>
    <row r="1182" spans="2:15">
      <c r="B1182" t="str">
        <f>C1182&amp;F1182</f>
        <v>1012625074842 Total</v>
      </c>
      <c r="C1182" s="29" t="s">
        <v>430</v>
      </c>
      <c r="D1182" s="29" t="s">
        <v>5650</v>
      </c>
      <c r="E1182" s="29" t="s">
        <v>5650</v>
      </c>
      <c r="F1182" s="29" t="s">
        <v>11258</v>
      </c>
      <c r="G1182" s="526" t="s">
        <v>3453</v>
      </c>
      <c r="H1182" s="527" t="s">
        <v>10874</v>
      </c>
      <c r="I1182" s="527" t="s">
        <v>10874</v>
      </c>
      <c r="J1182" s="527" t="s">
        <v>10874</v>
      </c>
      <c r="K1182" s="527">
        <v>519</v>
      </c>
      <c r="L1182" s="527" t="s">
        <v>10874</v>
      </c>
      <c r="M1182" s="527">
        <v>0</v>
      </c>
      <c r="N1182" s="527">
        <v>0</v>
      </c>
      <c r="O1182" s="528">
        <v>583</v>
      </c>
    </row>
    <row r="1183" spans="2:15">
      <c r="B1183" s="29" t="s">
        <v>13109</v>
      </c>
      <c r="C1183" s="29" t="s">
        <v>431</v>
      </c>
      <c r="D1183" s="29" t="s">
        <v>432</v>
      </c>
      <c r="E1183" s="29" t="s">
        <v>432</v>
      </c>
      <c r="F1183" s="29" t="s">
        <v>2020</v>
      </c>
      <c r="G1183" s="29" t="s">
        <v>4065</v>
      </c>
      <c r="H1183" s="522">
        <v>0</v>
      </c>
      <c r="I1183" s="522" t="s">
        <v>10874</v>
      </c>
      <c r="J1183" s="522" t="s">
        <v>10874</v>
      </c>
      <c r="K1183" s="522" t="s">
        <v>10874</v>
      </c>
      <c r="L1183" s="522">
        <v>0</v>
      </c>
      <c r="M1183" s="522">
        <v>0</v>
      </c>
      <c r="N1183" s="522">
        <v>0</v>
      </c>
      <c r="O1183" s="523" t="s">
        <v>10874</v>
      </c>
    </row>
    <row r="1184" spans="2:15">
      <c r="B1184" s="29" t="s">
        <v>13110</v>
      </c>
      <c r="C1184" s="29" t="s">
        <v>431</v>
      </c>
      <c r="D1184" s="29" t="s">
        <v>432</v>
      </c>
      <c r="E1184" s="29" t="s">
        <v>432</v>
      </c>
      <c r="F1184" s="29" t="s">
        <v>2020</v>
      </c>
      <c r="G1184" s="29" t="s">
        <v>4066</v>
      </c>
      <c r="H1184" s="522">
        <v>0</v>
      </c>
      <c r="I1184" s="522" t="s">
        <v>10874</v>
      </c>
      <c r="J1184" s="522" t="s">
        <v>10874</v>
      </c>
      <c r="K1184" s="522" t="s">
        <v>10874</v>
      </c>
      <c r="L1184" s="522">
        <v>0</v>
      </c>
      <c r="M1184" s="522">
        <v>0</v>
      </c>
      <c r="N1184" s="522">
        <v>0</v>
      </c>
      <c r="O1184" s="523">
        <v>13</v>
      </c>
    </row>
    <row r="1185" spans="2:15">
      <c r="B1185" t="str">
        <f>C1185&amp;F1185</f>
        <v>1193500017746 Total</v>
      </c>
      <c r="C1185" s="29" t="s">
        <v>431</v>
      </c>
      <c r="D1185" s="29" t="s">
        <v>432</v>
      </c>
      <c r="E1185" s="29" t="s">
        <v>432</v>
      </c>
      <c r="F1185" s="29" t="s">
        <v>11259</v>
      </c>
      <c r="G1185" s="526" t="s">
        <v>3453</v>
      </c>
      <c r="H1185" s="527">
        <v>0</v>
      </c>
      <c r="I1185" s="527" t="s">
        <v>10874</v>
      </c>
      <c r="J1185" s="527" t="s">
        <v>10874</v>
      </c>
      <c r="K1185" s="527">
        <v>19</v>
      </c>
      <c r="L1185" s="527">
        <v>0</v>
      </c>
      <c r="M1185" s="527">
        <v>0</v>
      </c>
      <c r="N1185" s="527">
        <v>0</v>
      </c>
      <c r="O1185" s="528">
        <v>23</v>
      </c>
    </row>
    <row r="1186" spans="2:15">
      <c r="B1186" s="29" t="s">
        <v>13111</v>
      </c>
      <c r="C1186" s="29" t="s">
        <v>433</v>
      </c>
      <c r="D1186" s="29" t="s">
        <v>434</v>
      </c>
      <c r="E1186" s="29" t="s">
        <v>2021</v>
      </c>
      <c r="F1186" s="29" t="s">
        <v>2022</v>
      </c>
      <c r="G1186" s="29" t="s">
        <v>4065</v>
      </c>
      <c r="H1186" s="522">
        <v>0</v>
      </c>
      <c r="I1186" s="522" t="s">
        <v>10874</v>
      </c>
      <c r="J1186" s="522" t="s">
        <v>10874</v>
      </c>
      <c r="K1186" s="522">
        <v>141</v>
      </c>
      <c r="L1186" s="522" t="s">
        <v>10874</v>
      </c>
      <c r="M1186" s="522" t="s">
        <v>10874</v>
      </c>
      <c r="N1186" s="522">
        <v>0</v>
      </c>
      <c r="O1186" s="523">
        <v>161</v>
      </c>
    </row>
    <row r="1187" spans="2:15">
      <c r="B1187" s="29" t="s">
        <v>13112</v>
      </c>
      <c r="C1187" s="29" t="s">
        <v>433</v>
      </c>
      <c r="D1187" s="29" t="s">
        <v>434</v>
      </c>
      <c r="E1187" s="29" t="s">
        <v>2021</v>
      </c>
      <c r="F1187" s="29" t="s">
        <v>2022</v>
      </c>
      <c r="G1187" s="29" t="s">
        <v>4066</v>
      </c>
      <c r="H1187" s="522">
        <v>0</v>
      </c>
      <c r="I1187" s="522">
        <v>12</v>
      </c>
      <c r="J1187" s="522">
        <v>0</v>
      </c>
      <c r="K1187" s="522">
        <v>135</v>
      </c>
      <c r="L1187" s="522" t="s">
        <v>10874</v>
      </c>
      <c r="M1187" s="522" t="s">
        <v>10874</v>
      </c>
      <c r="N1187" s="522">
        <v>0</v>
      </c>
      <c r="O1187" s="523">
        <v>157</v>
      </c>
    </row>
    <row r="1188" spans="2:15">
      <c r="B1188" t="str">
        <f>C1188&amp;F1188</f>
        <v>1081120031225 Total</v>
      </c>
      <c r="C1188" s="29" t="s">
        <v>433</v>
      </c>
      <c r="D1188" s="29" t="s">
        <v>434</v>
      </c>
      <c r="E1188" s="29" t="s">
        <v>2021</v>
      </c>
      <c r="F1188" s="29" t="s">
        <v>11260</v>
      </c>
      <c r="G1188" s="526" t="s">
        <v>3453</v>
      </c>
      <c r="H1188" s="527">
        <v>0</v>
      </c>
      <c r="I1188" s="527" t="s">
        <v>10874</v>
      </c>
      <c r="J1188" s="527" t="s">
        <v>10874</v>
      </c>
      <c r="K1188" s="527">
        <v>276</v>
      </c>
      <c r="L1188" s="527">
        <v>17</v>
      </c>
      <c r="M1188" s="527" t="s">
        <v>10874</v>
      </c>
      <c r="N1188" s="527">
        <v>0</v>
      </c>
      <c r="O1188" s="528">
        <v>318</v>
      </c>
    </row>
    <row r="1189" spans="2:15">
      <c r="B1189" s="29" t="s">
        <v>13113</v>
      </c>
      <c r="C1189" s="29" t="s">
        <v>435</v>
      </c>
      <c r="D1189" s="29" t="s">
        <v>5658</v>
      </c>
      <c r="E1189" s="29" t="s">
        <v>5658</v>
      </c>
      <c r="F1189" s="29" t="s">
        <v>2023</v>
      </c>
      <c r="G1189" s="29" t="s">
        <v>4065</v>
      </c>
      <c r="H1189" s="522" t="s">
        <v>10874</v>
      </c>
      <c r="I1189" s="522">
        <v>87</v>
      </c>
      <c r="J1189" s="522">
        <v>58</v>
      </c>
      <c r="K1189" s="522">
        <v>33</v>
      </c>
      <c r="L1189" s="522">
        <v>13</v>
      </c>
      <c r="M1189" s="522" t="s">
        <v>10874</v>
      </c>
      <c r="N1189" s="522" t="s">
        <v>10874</v>
      </c>
      <c r="O1189" s="523">
        <v>197</v>
      </c>
    </row>
    <row r="1190" spans="2:15">
      <c r="B1190" s="29" t="s">
        <v>13114</v>
      </c>
      <c r="C1190" s="29" t="s">
        <v>435</v>
      </c>
      <c r="D1190" s="29" t="s">
        <v>5658</v>
      </c>
      <c r="E1190" s="29" t="s">
        <v>5658</v>
      </c>
      <c r="F1190" s="29" t="s">
        <v>2023</v>
      </c>
      <c r="G1190" s="29" t="s">
        <v>4066</v>
      </c>
      <c r="H1190" s="522">
        <v>0</v>
      </c>
      <c r="I1190" s="522">
        <v>60</v>
      </c>
      <c r="J1190" s="522">
        <v>38</v>
      </c>
      <c r="K1190" s="522">
        <v>31</v>
      </c>
      <c r="L1190" s="522" t="s">
        <v>10874</v>
      </c>
      <c r="M1190" s="522" t="s">
        <v>10874</v>
      </c>
      <c r="N1190" s="522">
        <v>0</v>
      </c>
      <c r="O1190" s="523">
        <v>140</v>
      </c>
    </row>
    <row r="1191" spans="2:15">
      <c r="B1191" t="str">
        <f>C1191&amp;F1191</f>
        <v>1005100007744 Total</v>
      </c>
      <c r="C1191" s="29" t="s">
        <v>435</v>
      </c>
      <c r="D1191" s="29" t="s">
        <v>5658</v>
      </c>
      <c r="E1191" s="29" t="s">
        <v>5658</v>
      </c>
      <c r="F1191" s="29" t="s">
        <v>11261</v>
      </c>
      <c r="G1191" s="526" t="s">
        <v>3453</v>
      </c>
      <c r="H1191" s="527" t="s">
        <v>10874</v>
      </c>
      <c r="I1191" s="527">
        <v>147</v>
      </c>
      <c r="J1191" s="527">
        <v>96</v>
      </c>
      <c r="K1191" s="527">
        <v>64</v>
      </c>
      <c r="L1191" s="527" t="s">
        <v>10874</v>
      </c>
      <c r="M1191" s="527" t="s">
        <v>10874</v>
      </c>
      <c r="N1191" s="527" t="s">
        <v>10874</v>
      </c>
      <c r="O1191" s="528">
        <v>337</v>
      </c>
    </row>
    <row r="1192" spans="2:15">
      <c r="B1192" s="29" t="s">
        <v>13117</v>
      </c>
      <c r="C1192" s="29" t="s">
        <v>436</v>
      </c>
      <c r="D1192" s="29" t="s">
        <v>437</v>
      </c>
      <c r="E1192" s="29" t="s">
        <v>2026</v>
      </c>
      <c r="F1192" s="29" t="s">
        <v>2027</v>
      </c>
      <c r="G1192" s="29" t="s">
        <v>4065</v>
      </c>
      <c r="H1192" s="522">
        <v>0</v>
      </c>
      <c r="I1192" s="522">
        <v>17</v>
      </c>
      <c r="J1192" s="522">
        <v>28</v>
      </c>
      <c r="K1192" s="522">
        <v>350</v>
      </c>
      <c r="L1192" s="522" t="s">
        <v>10874</v>
      </c>
      <c r="M1192" s="522" t="s">
        <v>10874</v>
      </c>
      <c r="N1192" s="522">
        <v>0</v>
      </c>
      <c r="O1192" s="523">
        <v>412</v>
      </c>
    </row>
    <row r="1193" spans="2:15">
      <c r="B1193" s="29" t="s">
        <v>13118</v>
      </c>
      <c r="C1193" s="29" t="s">
        <v>436</v>
      </c>
      <c r="D1193" s="29" t="s">
        <v>437</v>
      </c>
      <c r="E1193" s="29" t="s">
        <v>2026</v>
      </c>
      <c r="F1193" s="29" t="s">
        <v>2027</v>
      </c>
      <c r="G1193" s="29" t="s">
        <v>4066</v>
      </c>
      <c r="H1193" s="522">
        <v>0</v>
      </c>
      <c r="I1193" s="522">
        <v>25</v>
      </c>
      <c r="J1193" s="522">
        <v>30</v>
      </c>
      <c r="K1193" s="522">
        <v>374</v>
      </c>
      <c r="L1193" s="522" t="s">
        <v>10874</v>
      </c>
      <c r="M1193" s="522" t="s">
        <v>10874</v>
      </c>
      <c r="N1193" s="522">
        <v>0</v>
      </c>
      <c r="O1193" s="523">
        <v>436</v>
      </c>
    </row>
    <row r="1194" spans="2:15">
      <c r="B1194" t="str">
        <f>C1194&amp;F1194</f>
        <v>1140625035023 Total</v>
      </c>
      <c r="C1194" s="29" t="s">
        <v>436</v>
      </c>
      <c r="D1194" s="29" t="s">
        <v>437</v>
      </c>
      <c r="E1194" s="29" t="s">
        <v>2026</v>
      </c>
      <c r="F1194" s="29" t="s">
        <v>11263</v>
      </c>
      <c r="G1194" s="526" t="s">
        <v>3453</v>
      </c>
      <c r="H1194" s="527">
        <v>0</v>
      </c>
      <c r="I1194" s="527">
        <v>42</v>
      </c>
      <c r="J1194" s="527">
        <v>58</v>
      </c>
      <c r="K1194" s="527">
        <v>724</v>
      </c>
      <c r="L1194" s="527" t="s">
        <v>10874</v>
      </c>
      <c r="M1194" s="527" t="s">
        <v>10874</v>
      </c>
      <c r="N1194" s="527">
        <v>0</v>
      </c>
      <c r="O1194" s="528">
        <v>848</v>
      </c>
    </row>
    <row r="1195" spans="2:15">
      <c r="B1195" s="29" t="s">
        <v>13115</v>
      </c>
      <c r="C1195" s="29" t="s">
        <v>436</v>
      </c>
      <c r="D1195" s="29" t="s">
        <v>437</v>
      </c>
      <c r="E1195" s="29" t="s">
        <v>2024</v>
      </c>
      <c r="F1195" s="29" t="s">
        <v>2025</v>
      </c>
      <c r="G1195" s="29" t="s">
        <v>4065</v>
      </c>
      <c r="H1195" s="522">
        <v>0</v>
      </c>
      <c r="I1195" s="522" t="s">
        <v>10874</v>
      </c>
      <c r="J1195" s="522">
        <v>11</v>
      </c>
      <c r="K1195" s="522">
        <v>189</v>
      </c>
      <c r="L1195" s="522" t="s">
        <v>10874</v>
      </c>
      <c r="M1195" s="522" t="s">
        <v>10874</v>
      </c>
      <c r="N1195" s="522">
        <v>0</v>
      </c>
      <c r="O1195" s="523">
        <v>214</v>
      </c>
    </row>
    <row r="1196" spans="2:15">
      <c r="B1196" s="29" t="s">
        <v>13116</v>
      </c>
      <c r="C1196" s="29" t="s">
        <v>436</v>
      </c>
      <c r="D1196" s="29" t="s">
        <v>437</v>
      </c>
      <c r="E1196" s="29" t="s">
        <v>2024</v>
      </c>
      <c r="F1196" s="29" t="s">
        <v>2025</v>
      </c>
      <c r="G1196" s="29" t="s">
        <v>4066</v>
      </c>
      <c r="H1196" s="522">
        <v>0</v>
      </c>
      <c r="I1196" s="522">
        <v>12</v>
      </c>
      <c r="J1196" s="522">
        <v>16</v>
      </c>
      <c r="K1196" s="522">
        <v>199</v>
      </c>
      <c r="L1196" s="522" t="s">
        <v>10874</v>
      </c>
      <c r="M1196" s="522" t="s">
        <v>10874</v>
      </c>
      <c r="N1196" s="522">
        <v>0</v>
      </c>
      <c r="O1196" s="523">
        <v>233</v>
      </c>
    </row>
    <row r="1197" spans="2:15">
      <c r="B1197" t="str">
        <f>C1197&amp;F1197</f>
        <v>1140625036311 Total</v>
      </c>
      <c r="C1197" s="29" t="s">
        <v>436</v>
      </c>
      <c r="D1197" s="29" t="s">
        <v>437</v>
      </c>
      <c r="E1197" s="29" t="s">
        <v>2024</v>
      </c>
      <c r="F1197" s="29" t="s">
        <v>11262</v>
      </c>
      <c r="G1197" s="526" t="s">
        <v>3453</v>
      </c>
      <c r="H1197" s="527">
        <v>0</v>
      </c>
      <c r="I1197" s="527" t="s">
        <v>10874</v>
      </c>
      <c r="J1197" s="527">
        <v>27</v>
      </c>
      <c r="K1197" s="527">
        <v>388</v>
      </c>
      <c r="L1197" s="527" t="s">
        <v>10874</v>
      </c>
      <c r="M1197" s="527" t="s">
        <v>10874</v>
      </c>
      <c r="N1197" s="527">
        <v>0</v>
      </c>
      <c r="O1197" s="528">
        <v>447</v>
      </c>
    </row>
    <row r="1198" spans="2:15">
      <c r="B1198" s="29" t="s">
        <v>13119</v>
      </c>
      <c r="C1198" s="29" t="s">
        <v>438</v>
      </c>
      <c r="D1198" s="29" t="s">
        <v>439</v>
      </c>
      <c r="E1198" s="29" t="s">
        <v>439</v>
      </c>
      <c r="F1198" s="29" t="s">
        <v>2028</v>
      </c>
      <c r="G1198" s="29" t="s">
        <v>4065</v>
      </c>
      <c r="H1198" s="522">
        <v>0</v>
      </c>
      <c r="I1198" s="522">
        <v>15</v>
      </c>
      <c r="J1198" s="522" t="s">
        <v>10874</v>
      </c>
      <c r="K1198" s="522">
        <v>0</v>
      </c>
      <c r="L1198" s="522" t="s">
        <v>10874</v>
      </c>
      <c r="M1198" s="522">
        <v>40</v>
      </c>
      <c r="N1198" s="522">
        <v>0</v>
      </c>
      <c r="O1198" s="523">
        <v>63</v>
      </c>
    </row>
    <row r="1199" spans="2:15">
      <c r="B1199" s="29" t="s">
        <v>13120</v>
      </c>
      <c r="C1199" s="29" t="s">
        <v>438</v>
      </c>
      <c r="D1199" s="29" t="s">
        <v>439</v>
      </c>
      <c r="E1199" s="29" t="s">
        <v>439</v>
      </c>
      <c r="F1199" s="29" t="s">
        <v>2028</v>
      </c>
      <c r="G1199" s="29" t="s">
        <v>4066</v>
      </c>
      <c r="H1199" s="522">
        <v>0</v>
      </c>
      <c r="I1199" s="522" t="s">
        <v>10874</v>
      </c>
      <c r="J1199" s="522">
        <v>0</v>
      </c>
      <c r="K1199" s="522">
        <v>0</v>
      </c>
      <c r="L1199" s="522" t="s">
        <v>10874</v>
      </c>
      <c r="M1199" s="522">
        <v>33</v>
      </c>
      <c r="N1199" s="522">
        <v>0</v>
      </c>
      <c r="O1199" s="523">
        <v>44</v>
      </c>
    </row>
    <row r="1200" spans="2:15">
      <c r="B1200" t="str">
        <f>C1200&amp;F1200</f>
        <v>1265100217857 Total</v>
      </c>
      <c r="C1200" s="29" t="s">
        <v>438</v>
      </c>
      <c r="D1200" s="29" t="s">
        <v>439</v>
      </c>
      <c r="E1200" s="29" t="s">
        <v>439</v>
      </c>
      <c r="F1200" s="29" t="s">
        <v>11264</v>
      </c>
      <c r="G1200" s="526" t="s">
        <v>3453</v>
      </c>
      <c r="H1200" s="527">
        <v>0</v>
      </c>
      <c r="I1200" s="527" t="s">
        <v>10874</v>
      </c>
      <c r="J1200" s="527" t="s">
        <v>10874</v>
      </c>
      <c r="K1200" s="527">
        <v>0</v>
      </c>
      <c r="L1200" s="527" t="s">
        <v>10874</v>
      </c>
      <c r="M1200" s="527">
        <v>73</v>
      </c>
      <c r="N1200" s="527">
        <v>0</v>
      </c>
      <c r="O1200" s="528">
        <v>107</v>
      </c>
    </row>
    <row r="1201" spans="2:15">
      <c r="B1201" s="29" t="s">
        <v>13121</v>
      </c>
      <c r="C1201" s="29" t="s">
        <v>440</v>
      </c>
      <c r="D1201" s="29" t="s">
        <v>441</v>
      </c>
      <c r="E1201" s="29" t="s">
        <v>441</v>
      </c>
      <c r="F1201" s="29" t="s">
        <v>3999</v>
      </c>
      <c r="G1201" s="29" t="s">
        <v>4065</v>
      </c>
      <c r="H1201" s="522" t="s">
        <v>10874</v>
      </c>
      <c r="I1201" s="522">
        <v>152</v>
      </c>
      <c r="J1201" s="522" t="s">
        <v>10874</v>
      </c>
      <c r="K1201" s="522">
        <v>140</v>
      </c>
      <c r="L1201" s="522" t="s">
        <v>10874</v>
      </c>
      <c r="M1201" s="522">
        <v>0</v>
      </c>
      <c r="N1201" s="522">
        <v>0</v>
      </c>
      <c r="O1201" s="523">
        <v>297</v>
      </c>
    </row>
    <row r="1202" spans="2:15">
      <c r="B1202" s="29" t="s">
        <v>13122</v>
      </c>
      <c r="C1202" s="29" t="s">
        <v>440</v>
      </c>
      <c r="D1202" s="29" t="s">
        <v>441</v>
      </c>
      <c r="E1202" s="29" t="s">
        <v>441</v>
      </c>
      <c r="F1202" s="29" t="s">
        <v>3999</v>
      </c>
      <c r="G1202" s="29" t="s">
        <v>4066</v>
      </c>
      <c r="H1202" s="522">
        <v>0</v>
      </c>
      <c r="I1202" s="522">
        <v>138</v>
      </c>
      <c r="J1202" s="522" t="s">
        <v>10874</v>
      </c>
      <c r="K1202" s="522">
        <v>294</v>
      </c>
      <c r="L1202" s="522" t="s">
        <v>10874</v>
      </c>
      <c r="M1202" s="522" t="s">
        <v>10874</v>
      </c>
      <c r="N1202" s="522">
        <v>0</v>
      </c>
      <c r="O1202" s="523">
        <v>451</v>
      </c>
    </row>
    <row r="1203" spans="2:15">
      <c r="B1203" t="str">
        <f>C1203&amp;F1203</f>
        <v>1030238075016 Total</v>
      </c>
      <c r="C1203" s="29" t="s">
        <v>440</v>
      </c>
      <c r="D1203" s="29" t="s">
        <v>441</v>
      </c>
      <c r="E1203" s="29" t="s">
        <v>441</v>
      </c>
      <c r="F1203" s="29" t="s">
        <v>11265</v>
      </c>
      <c r="G1203" s="526" t="s">
        <v>3453</v>
      </c>
      <c r="H1203" s="527" t="s">
        <v>10874</v>
      </c>
      <c r="I1203" s="527">
        <v>290</v>
      </c>
      <c r="J1203" s="527" t="s">
        <v>10874</v>
      </c>
      <c r="K1203" s="527">
        <v>434</v>
      </c>
      <c r="L1203" s="527">
        <v>13</v>
      </c>
      <c r="M1203" s="527" t="s">
        <v>10874</v>
      </c>
      <c r="N1203" s="527">
        <v>0</v>
      </c>
      <c r="O1203" s="528">
        <v>748</v>
      </c>
    </row>
    <row r="1204" spans="2:15">
      <c r="B1204" s="29" t="s">
        <v>13123</v>
      </c>
      <c r="C1204" s="29" t="s">
        <v>442</v>
      </c>
      <c r="D1204" s="29" t="s">
        <v>443</v>
      </c>
      <c r="E1204" s="29" t="s">
        <v>2029</v>
      </c>
      <c r="F1204" s="29" t="s">
        <v>2030</v>
      </c>
      <c r="G1204" s="29" t="s">
        <v>4065</v>
      </c>
      <c r="H1204" s="522">
        <v>0</v>
      </c>
      <c r="I1204" s="522">
        <v>0</v>
      </c>
      <c r="J1204" s="522">
        <v>0</v>
      </c>
      <c r="K1204" s="522">
        <v>73</v>
      </c>
      <c r="L1204" s="522">
        <v>0</v>
      </c>
      <c r="M1204" s="522">
        <v>0</v>
      </c>
      <c r="N1204" s="522">
        <v>0</v>
      </c>
      <c r="O1204" s="523">
        <v>73</v>
      </c>
    </row>
    <row r="1205" spans="2:15">
      <c r="B1205" s="29" t="s">
        <v>13124</v>
      </c>
      <c r="C1205" s="29" t="s">
        <v>442</v>
      </c>
      <c r="D1205" s="29" t="s">
        <v>443</v>
      </c>
      <c r="E1205" s="29" t="s">
        <v>2029</v>
      </c>
      <c r="F1205" s="29" t="s">
        <v>2030</v>
      </c>
      <c r="G1205" s="29" t="s">
        <v>4066</v>
      </c>
      <c r="H1205" s="522">
        <v>0</v>
      </c>
      <c r="I1205" s="522" t="s">
        <v>10874</v>
      </c>
      <c r="J1205" s="522">
        <v>0</v>
      </c>
      <c r="K1205" s="522" t="s">
        <v>10874</v>
      </c>
      <c r="L1205" s="522">
        <v>0</v>
      </c>
      <c r="M1205" s="522">
        <v>0</v>
      </c>
      <c r="N1205" s="522">
        <v>0</v>
      </c>
      <c r="O1205" s="523">
        <v>92</v>
      </c>
    </row>
    <row r="1206" spans="2:15">
      <c r="B1206" t="str">
        <f>C1206&amp;F1206</f>
        <v>1112923042246 Total</v>
      </c>
      <c r="C1206" s="29" t="s">
        <v>442</v>
      </c>
      <c r="D1206" s="29" t="s">
        <v>443</v>
      </c>
      <c r="E1206" s="29" t="s">
        <v>2029</v>
      </c>
      <c r="F1206" s="29" t="s">
        <v>11266</v>
      </c>
      <c r="G1206" s="526" t="s">
        <v>3453</v>
      </c>
      <c r="H1206" s="527">
        <v>0</v>
      </c>
      <c r="I1206" s="527" t="s">
        <v>10874</v>
      </c>
      <c r="J1206" s="527">
        <v>0</v>
      </c>
      <c r="K1206" s="527" t="s">
        <v>10874</v>
      </c>
      <c r="L1206" s="527">
        <v>0</v>
      </c>
      <c r="M1206" s="527">
        <v>0</v>
      </c>
      <c r="N1206" s="527">
        <v>0</v>
      </c>
      <c r="O1206" s="528">
        <v>165</v>
      </c>
    </row>
    <row r="1207" spans="2:15">
      <c r="B1207" s="29" t="s">
        <v>13125</v>
      </c>
      <c r="C1207" s="29" t="s">
        <v>444</v>
      </c>
      <c r="D1207" s="29" t="s">
        <v>445</v>
      </c>
      <c r="E1207" s="29" t="s">
        <v>2031</v>
      </c>
      <c r="F1207" s="29" t="s">
        <v>2032</v>
      </c>
      <c r="G1207" s="29" t="s">
        <v>4065</v>
      </c>
      <c r="H1207" s="522">
        <v>0</v>
      </c>
      <c r="I1207" s="522">
        <v>0</v>
      </c>
      <c r="J1207" s="522">
        <v>0</v>
      </c>
      <c r="K1207" s="522">
        <v>48</v>
      </c>
      <c r="L1207" s="522">
        <v>0</v>
      </c>
      <c r="M1207" s="522">
        <v>0</v>
      </c>
      <c r="N1207" s="522">
        <v>0</v>
      </c>
      <c r="O1207" s="523">
        <v>48</v>
      </c>
    </row>
    <row r="1208" spans="2:15">
      <c r="B1208" s="29" t="s">
        <v>13126</v>
      </c>
      <c r="C1208" s="29" t="s">
        <v>444</v>
      </c>
      <c r="D1208" s="29" t="s">
        <v>445</v>
      </c>
      <c r="E1208" s="29" t="s">
        <v>2031</v>
      </c>
      <c r="F1208" s="29" t="s">
        <v>2032</v>
      </c>
      <c r="G1208" s="29" t="s">
        <v>4066</v>
      </c>
      <c r="H1208" s="522" t="s">
        <v>10874</v>
      </c>
      <c r="I1208" s="522" t="s">
        <v>10874</v>
      </c>
      <c r="J1208" s="522">
        <v>0</v>
      </c>
      <c r="K1208" s="522">
        <v>52</v>
      </c>
      <c r="L1208" s="522" t="s">
        <v>10874</v>
      </c>
      <c r="M1208" s="522">
        <v>0</v>
      </c>
      <c r="N1208" s="522">
        <v>0</v>
      </c>
      <c r="O1208" s="523">
        <v>56</v>
      </c>
    </row>
    <row r="1209" spans="2:15">
      <c r="B1209" t="str">
        <f>C1209&amp;F1209</f>
        <v>1062720036159 Total</v>
      </c>
      <c r="C1209" s="29" t="s">
        <v>444</v>
      </c>
      <c r="D1209" s="29" t="s">
        <v>445</v>
      </c>
      <c r="E1209" s="29" t="s">
        <v>2031</v>
      </c>
      <c r="F1209" s="29" t="s">
        <v>11267</v>
      </c>
      <c r="G1209" s="526" t="s">
        <v>3453</v>
      </c>
      <c r="H1209" s="527" t="s">
        <v>10874</v>
      </c>
      <c r="I1209" s="527" t="s">
        <v>10874</v>
      </c>
      <c r="J1209" s="527">
        <v>0</v>
      </c>
      <c r="K1209" s="527">
        <v>100</v>
      </c>
      <c r="L1209" s="527" t="s">
        <v>10874</v>
      </c>
      <c r="M1209" s="527">
        <v>0</v>
      </c>
      <c r="N1209" s="527">
        <v>0</v>
      </c>
      <c r="O1209" s="528">
        <v>104</v>
      </c>
    </row>
    <row r="1210" spans="2:15">
      <c r="B1210" s="29" t="s">
        <v>13127</v>
      </c>
      <c r="C1210" s="29" t="s">
        <v>444</v>
      </c>
      <c r="D1210" s="29" t="s">
        <v>445</v>
      </c>
      <c r="E1210" s="29" t="s">
        <v>2033</v>
      </c>
      <c r="F1210" s="29" t="s">
        <v>2034</v>
      </c>
      <c r="G1210" s="29" t="s">
        <v>4065</v>
      </c>
      <c r="H1210" s="522">
        <v>0</v>
      </c>
      <c r="I1210" s="522" t="s">
        <v>10874</v>
      </c>
      <c r="J1210" s="522" t="s">
        <v>10874</v>
      </c>
      <c r="K1210" s="522">
        <v>56</v>
      </c>
      <c r="L1210" s="522" t="s">
        <v>10874</v>
      </c>
      <c r="M1210" s="522">
        <v>0</v>
      </c>
      <c r="N1210" s="522">
        <v>0</v>
      </c>
      <c r="O1210" s="523">
        <v>61</v>
      </c>
    </row>
    <row r="1211" spans="2:15">
      <c r="B1211" s="29" t="s">
        <v>13128</v>
      </c>
      <c r="C1211" s="29" t="s">
        <v>444</v>
      </c>
      <c r="D1211" s="29" t="s">
        <v>445</v>
      </c>
      <c r="E1211" s="29" t="s">
        <v>2033</v>
      </c>
      <c r="F1211" s="29" t="s">
        <v>2034</v>
      </c>
      <c r="G1211" s="29" t="s">
        <v>4066</v>
      </c>
      <c r="H1211" s="522">
        <v>0</v>
      </c>
      <c r="I1211" s="522" t="s">
        <v>10874</v>
      </c>
      <c r="J1211" s="522" t="s">
        <v>10874</v>
      </c>
      <c r="K1211" s="522" t="s">
        <v>10874</v>
      </c>
      <c r="L1211" s="522">
        <v>0</v>
      </c>
      <c r="M1211" s="522">
        <v>0</v>
      </c>
      <c r="N1211" s="522">
        <v>0</v>
      </c>
      <c r="O1211" s="523">
        <v>61</v>
      </c>
    </row>
    <row r="1212" spans="2:15">
      <c r="B1212" t="str">
        <f>C1212&amp;F1212</f>
        <v>1062720036161 Total</v>
      </c>
      <c r="C1212" s="29" t="s">
        <v>444</v>
      </c>
      <c r="D1212" s="29" t="s">
        <v>445</v>
      </c>
      <c r="E1212" s="29" t="s">
        <v>2033</v>
      </c>
      <c r="F1212" s="29" t="s">
        <v>11268</v>
      </c>
      <c r="G1212" s="526" t="s">
        <v>3453</v>
      </c>
      <c r="H1212" s="527">
        <v>0</v>
      </c>
      <c r="I1212" s="527" t="s">
        <v>10874</v>
      </c>
      <c r="J1212" s="527" t="s">
        <v>10874</v>
      </c>
      <c r="K1212" s="527" t="s">
        <v>10874</v>
      </c>
      <c r="L1212" s="527" t="s">
        <v>10874</v>
      </c>
      <c r="M1212" s="527">
        <v>0</v>
      </c>
      <c r="N1212" s="527">
        <v>0</v>
      </c>
      <c r="O1212" s="528">
        <v>122</v>
      </c>
    </row>
    <row r="1213" spans="2:15">
      <c r="B1213" s="29" t="s">
        <v>13129</v>
      </c>
      <c r="C1213" s="29" t="s">
        <v>446</v>
      </c>
      <c r="D1213" s="29" t="s">
        <v>447</v>
      </c>
      <c r="E1213" s="29" t="s">
        <v>2035</v>
      </c>
      <c r="F1213" s="29" t="s">
        <v>2036</v>
      </c>
      <c r="G1213" s="29" t="s">
        <v>4065</v>
      </c>
      <c r="H1213" s="522" t="s">
        <v>10874</v>
      </c>
      <c r="I1213" s="522" t="s">
        <v>10874</v>
      </c>
      <c r="J1213" s="522" t="s">
        <v>10874</v>
      </c>
      <c r="K1213" s="522">
        <v>144</v>
      </c>
      <c r="L1213" s="522" t="s">
        <v>10874</v>
      </c>
      <c r="M1213" s="522" t="s">
        <v>10874</v>
      </c>
      <c r="N1213" s="522" t="s">
        <v>10874</v>
      </c>
      <c r="O1213" s="523">
        <v>156</v>
      </c>
    </row>
    <row r="1214" spans="2:15">
      <c r="B1214" s="29" t="s">
        <v>13130</v>
      </c>
      <c r="C1214" s="29" t="s">
        <v>446</v>
      </c>
      <c r="D1214" s="29" t="s">
        <v>447</v>
      </c>
      <c r="E1214" s="29" t="s">
        <v>2035</v>
      </c>
      <c r="F1214" s="29" t="s">
        <v>2036</v>
      </c>
      <c r="G1214" s="29" t="s">
        <v>4066</v>
      </c>
      <c r="H1214" s="522">
        <v>0</v>
      </c>
      <c r="I1214" s="522" t="s">
        <v>10874</v>
      </c>
      <c r="J1214" s="522" t="s">
        <v>10874</v>
      </c>
      <c r="K1214" s="522">
        <v>198</v>
      </c>
      <c r="L1214" s="522">
        <v>0</v>
      </c>
      <c r="M1214" s="522" t="s">
        <v>10874</v>
      </c>
      <c r="N1214" s="522" t="s">
        <v>10874</v>
      </c>
      <c r="O1214" s="523">
        <v>213</v>
      </c>
    </row>
    <row r="1215" spans="2:15">
      <c r="B1215" t="str">
        <f>C1215&amp;F1215</f>
        <v>1195830036419 Total</v>
      </c>
      <c r="C1215" s="29" t="s">
        <v>446</v>
      </c>
      <c r="D1215" s="29" t="s">
        <v>447</v>
      </c>
      <c r="E1215" s="29" t="s">
        <v>2035</v>
      </c>
      <c r="F1215" s="29" t="s">
        <v>11269</v>
      </c>
      <c r="G1215" s="526" t="s">
        <v>3453</v>
      </c>
      <c r="H1215" s="527" t="s">
        <v>10874</v>
      </c>
      <c r="I1215" s="527" t="s">
        <v>10874</v>
      </c>
      <c r="J1215" s="527" t="s">
        <v>10874</v>
      </c>
      <c r="K1215" s="527">
        <v>342</v>
      </c>
      <c r="L1215" s="527" t="s">
        <v>10874</v>
      </c>
      <c r="M1215" s="527" t="s">
        <v>10874</v>
      </c>
      <c r="N1215" s="527" t="s">
        <v>10874</v>
      </c>
      <c r="O1215" s="528">
        <v>369</v>
      </c>
    </row>
    <row r="1216" spans="2:15">
      <c r="B1216" s="29" t="s">
        <v>13131</v>
      </c>
      <c r="C1216" s="29" t="s">
        <v>448</v>
      </c>
      <c r="D1216" s="29" t="s">
        <v>449</v>
      </c>
      <c r="E1216" s="29" t="s">
        <v>2037</v>
      </c>
      <c r="F1216" s="29" t="s">
        <v>2038</v>
      </c>
      <c r="G1216" s="29" t="s">
        <v>4065</v>
      </c>
      <c r="H1216" s="522">
        <v>0</v>
      </c>
      <c r="I1216" s="522" t="s">
        <v>10874</v>
      </c>
      <c r="J1216" s="522" t="s">
        <v>10874</v>
      </c>
      <c r="K1216" s="522" t="s">
        <v>10874</v>
      </c>
      <c r="L1216" s="522" t="s">
        <v>10874</v>
      </c>
      <c r="M1216" s="522">
        <v>0</v>
      </c>
      <c r="N1216" s="522">
        <v>0</v>
      </c>
      <c r="O1216" s="523">
        <v>222</v>
      </c>
    </row>
    <row r="1217" spans="2:15">
      <c r="B1217" s="29" t="s">
        <v>13132</v>
      </c>
      <c r="C1217" s="29" t="s">
        <v>448</v>
      </c>
      <c r="D1217" s="29" t="s">
        <v>449</v>
      </c>
      <c r="E1217" s="29" t="s">
        <v>2037</v>
      </c>
      <c r="F1217" s="29" t="s">
        <v>2038</v>
      </c>
      <c r="G1217" s="29" t="s">
        <v>4066</v>
      </c>
      <c r="H1217" s="522">
        <v>0</v>
      </c>
      <c r="I1217" s="522" t="s">
        <v>10874</v>
      </c>
      <c r="J1217" s="522">
        <v>0</v>
      </c>
      <c r="K1217" s="522" t="s">
        <v>10874</v>
      </c>
      <c r="L1217" s="522">
        <v>0</v>
      </c>
      <c r="M1217" s="522">
        <v>0</v>
      </c>
      <c r="N1217" s="522">
        <v>0</v>
      </c>
      <c r="O1217" s="523">
        <v>233</v>
      </c>
    </row>
    <row r="1218" spans="2:15">
      <c r="B1218" t="str">
        <f>C1218&amp;F1218</f>
        <v>1081122031191 Total</v>
      </c>
      <c r="C1218" s="29" t="s">
        <v>448</v>
      </c>
      <c r="D1218" s="29" t="s">
        <v>449</v>
      </c>
      <c r="E1218" s="29" t="s">
        <v>2037</v>
      </c>
      <c r="F1218" s="29" t="s">
        <v>11270</v>
      </c>
      <c r="G1218" s="526" t="s">
        <v>3453</v>
      </c>
      <c r="H1218" s="527">
        <v>0</v>
      </c>
      <c r="I1218" s="527" t="s">
        <v>10874</v>
      </c>
      <c r="J1218" s="527" t="s">
        <v>10874</v>
      </c>
      <c r="K1218" s="527">
        <v>450</v>
      </c>
      <c r="L1218" s="527" t="s">
        <v>10874</v>
      </c>
      <c r="M1218" s="527">
        <v>0</v>
      </c>
      <c r="N1218" s="527">
        <v>0</v>
      </c>
      <c r="O1218" s="528">
        <v>455</v>
      </c>
    </row>
    <row r="1219" spans="2:15">
      <c r="B1219" s="29" t="s">
        <v>13133</v>
      </c>
      <c r="C1219" s="29" t="s">
        <v>448</v>
      </c>
      <c r="D1219" s="29" t="s">
        <v>449</v>
      </c>
      <c r="E1219" s="29" t="s">
        <v>2039</v>
      </c>
      <c r="F1219" s="29" t="s">
        <v>2040</v>
      </c>
      <c r="G1219" s="29" t="s">
        <v>4065</v>
      </c>
      <c r="H1219" s="522">
        <v>0</v>
      </c>
      <c r="I1219" s="522" t="s">
        <v>10874</v>
      </c>
      <c r="J1219" s="522">
        <v>0</v>
      </c>
      <c r="K1219" s="522">
        <v>202</v>
      </c>
      <c r="L1219" s="522">
        <v>0</v>
      </c>
      <c r="M1219" s="522" t="s">
        <v>10874</v>
      </c>
      <c r="N1219" s="522">
        <v>0</v>
      </c>
      <c r="O1219" s="523">
        <v>206</v>
      </c>
    </row>
    <row r="1220" spans="2:15">
      <c r="B1220" s="29" t="s">
        <v>13134</v>
      </c>
      <c r="C1220" s="29" t="s">
        <v>448</v>
      </c>
      <c r="D1220" s="29" t="s">
        <v>449</v>
      </c>
      <c r="E1220" s="29" t="s">
        <v>2039</v>
      </c>
      <c r="F1220" s="29" t="s">
        <v>2040</v>
      </c>
      <c r="G1220" s="29" t="s">
        <v>4066</v>
      </c>
      <c r="H1220" s="522">
        <v>0</v>
      </c>
      <c r="I1220" s="522">
        <v>0</v>
      </c>
      <c r="J1220" s="522">
        <v>0</v>
      </c>
      <c r="K1220" s="522">
        <v>219</v>
      </c>
      <c r="L1220" s="522">
        <v>0</v>
      </c>
      <c r="M1220" s="522">
        <v>0</v>
      </c>
      <c r="N1220" s="522">
        <v>0</v>
      </c>
      <c r="O1220" s="523">
        <v>219</v>
      </c>
    </row>
    <row r="1221" spans="2:15">
      <c r="B1221" t="str">
        <f>C1221&amp;F1221</f>
        <v>1081122031287 Total</v>
      </c>
      <c r="C1221" s="29" t="s">
        <v>448</v>
      </c>
      <c r="D1221" s="29" t="s">
        <v>449</v>
      </c>
      <c r="E1221" s="29" t="s">
        <v>2039</v>
      </c>
      <c r="F1221" s="29" t="s">
        <v>11271</v>
      </c>
      <c r="G1221" s="526" t="s">
        <v>3453</v>
      </c>
      <c r="H1221" s="527">
        <v>0</v>
      </c>
      <c r="I1221" s="527" t="s">
        <v>10874</v>
      </c>
      <c r="J1221" s="527">
        <v>0</v>
      </c>
      <c r="K1221" s="527">
        <v>421</v>
      </c>
      <c r="L1221" s="527">
        <v>0</v>
      </c>
      <c r="M1221" s="527" t="s">
        <v>10874</v>
      </c>
      <c r="N1221" s="527">
        <v>0</v>
      </c>
      <c r="O1221" s="528">
        <v>425</v>
      </c>
    </row>
    <row r="1222" spans="2:15">
      <c r="B1222" s="29" t="s">
        <v>13135</v>
      </c>
      <c r="C1222" s="29" t="s">
        <v>450</v>
      </c>
      <c r="D1222" s="29" t="s">
        <v>451</v>
      </c>
      <c r="E1222" s="29" t="s">
        <v>2041</v>
      </c>
      <c r="F1222" s="29" t="s">
        <v>2042</v>
      </c>
      <c r="G1222" s="29" t="s">
        <v>4065</v>
      </c>
      <c r="H1222" s="522">
        <v>0</v>
      </c>
      <c r="I1222" s="522" t="s">
        <v>10874</v>
      </c>
      <c r="J1222" s="522" t="s">
        <v>10874</v>
      </c>
      <c r="K1222" s="522">
        <v>214</v>
      </c>
      <c r="L1222" s="522" t="s">
        <v>10874</v>
      </c>
      <c r="M1222" s="522">
        <v>0</v>
      </c>
      <c r="N1222" s="522">
        <v>0</v>
      </c>
      <c r="O1222" s="523">
        <v>221</v>
      </c>
    </row>
    <row r="1223" spans="2:15">
      <c r="B1223" s="29" t="s">
        <v>13136</v>
      </c>
      <c r="C1223" s="29" t="s">
        <v>450</v>
      </c>
      <c r="D1223" s="29" t="s">
        <v>451</v>
      </c>
      <c r="E1223" s="29" t="s">
        <v>2041</v>
      </c>
      <c r="F1223" s="29" t="s">
        <v>2042</v>
      </c>
      <c r="G1223" s="29" t="s">
        <v>4066</v>
      </c>
      <c r="H1223" s="522">
        <v>0</v>
      </c>
      <c r="I1223" s="522" t="s">
        <v>10874</v>
      </c>
      <c r="J1223" s="522" t="s">
        <v>10874</v>
      </c>
      <c r="K1223" s="522">
        <v>262</v>
      </c>
      <c r="L1223" s="522" t="s">
        <v>10874</v>
      </c>
      <c r="M1223" s="522">
        <v>0</v>
      </c>
      <c r="N1223" s="522">
        <v>0</v>
      </c>
      <c r="O1223" s="523">
        <v>270</v>
      </c>
    </row>
    <row r="1224" spans="2:15">
      <c r="B1224" t="str">
        <f>C1224&amp;F1224</f>
        <v>1016324034242 Total</v>
      </c>
      <c r="C1224" s="29" t="s">
        <v>450</v>
      </c>
      <c r="D1224" s="29" t="s">
        <v>451</v>
      </c>
      <c r="E1224" s="29" t="s">
        <v>2041</v>
      </c>
      <c r="F1224" s="29" t="s">
        <v>11272</v>
      </c>
      <c r="G1224" s="526" t="s">
        <v>3453</v>
      </c>
      <c r="H1224" s="527">
        <v>0</v>
      </c>
      <c r="I1224" s="527" t="s">
        <v>10874</v>
      </c>
      <c r="J1224" s="527" t="s">
        <v>10874</v>
      </c>
      <c r="K1224" s="527">
        <v>476</v>
      </c>
      <c r="L1224" s="527" t="s">
        <v>10874</v>
      </c>
      <c r="M1224" s="527">
        <v>0</v>
      </c>
      <c r="N1224" s="527">
        <v>0</v>
      </c>
      <c r="O1224" s="528">
        <v>491</v>
      </c>
    </row>
    <row r="1225" spans="2:15">
      <c r="B1225" s="29" t="s">
        <v>13139</v>
      </c>
      <c r="C1225" s="29" t="s">
        <v>452</v>
      </c>
      <c r="D1225" s="29" t="s">
        <v>453</v>
      </c>
      <c r="E1225" s="29" t="s">
        <v>2045</v>
      </c>
      <c r="F1225" s="29" t="s">
        <v>2046</v>
      </c>
      <c r="G1225" s="29" t="s">
        <v>4065</v>
      </c>
      <c r="H1225" s="522" t="s">
        <v>10874</v>
      </c>
      <c r="I1225" s="522" t="s">
        <v>10874</v>
      </c>
      <c r="J1225" s="522" t="s">
        <v>10874</v>
      </c>
      <c r="K1225" s="522">
        <v>305</v>
      </c>
      <c r="L1225" s="522">
        <v>0</v>
      </c>
      <c r="M1225" s="522" t="s">
        <v>10874</v>
      </c>
      <c r="N1225" s="522">
        <v>0</v>
      </c>
      <c r="O1225" s="523">
        <v>312</v>
      </c>
    </row>
    <row r="1226" spans="2:15">
      <c r="B1226" s="29" t="s">
        <v>13140</v>
      </c>
      <c r="C1226" s="29" t="s">
        <v>452</v>
      </c>
      <c r="D1226" s="29" t="s">
        <v>453</v>
      </c>
      <c r="E1226" s="29" t="s">
        <v>2045</v>
      </c>
      <c r="F1226" s="29" t="s">
        <v>2046</v>
      </c>
      <c r="G1226" s="29" t="s">
        <v>4066</v>
      </c>
      <c r="H1226" s="522">
        <v>0</v>
      </c>
      <c r="I1226" s="522" t="s">
        <v>10874</v>
      </c>
      <c r="J1226" s="522" t="s">
        <v>10874</v>
      </c>
      <c r="K1226" s="522">
        <v>337</v>
      </c>
      <c r="L1226" s="522">
        <v>0</v>
      </c>
      <c r="M1226" s="522" t="s">
        <v>10874</v>
      </c>
      <c r="N1226" s="522">
        <v>0</v>
      </c>
      <c r="O1226" s="523">
        <v>349</v>
      </c>
    </row>
    <row r="1227" spans="2:15">
      <c r="B1227" t="str">
        <f>C1227&amp;F1227</f>
        <v>1052535532037 Total</v>
      </c>
      <c r="C1227" s="29" t="s">
        <v>452</v>
      </c>
      <c r="D1227" s="29" t="s">
        <v>453</v>
      </c>
      <c r="E1227" s="29" t="s">
        <v>2045</v>
      </c>
      <c r="F1227" s="29" t="s">
        <v>11274</v>
      </c>
      <c r="G1227" s="526" t="s">
        <v>3453</v>
      </c>
      <c r="H1227" s="527" t="s">
        <v>10874</v>
      </c>
      <c r="I1227" s="527" t="s">
        <v>10874</v>
      </c>
      <c r="J1227" s="527" t="s">
        <v>10874</v>
      </c>
      <c r="K1227" s="527">
        <v>642</v>
      </c>
      <c r="L1227" s="527">
        <v>0</v>
      </c>
      <c r="M1227" s="527" t="s">
        <v>10874</v>
      </c>
      <c r="N1227" s="527">
        <v>0</v>
      </c>
      <c r="O1227" s="528">
        <v>661</v>
      </c>
    </row>
    <row r="1228" spans="2:15">
      <c r="B1228" s="29" t="s">
        <v>13137</v>
      </c>
      <c r="C1228" s="29" t="s">
        <v>452</v>
      </c>
      <c r="D1228" s="29" t="s">
        <v>453</v>
      </c>
      <c r="E1228" s="29" t="s">
        <v>2043</v>
      </c>
      <c r="F1228" s="29" t="s">
        <v>2044</v>
      </c>
      <c r="G1228" s="29" t="s">
        <v>4065</v>
      </c>
      <c r="H1228" s="522">
        <v>0</v>
      </c>
      <c r="I1228" s="522" t="s">
        <v>10874</v>
      </c>
      <c r="J1228" s="522" t="s">
        <v>10874</v>
      </c>
      <c r="K1228" s="522">
        <v>159</v>
      </c>
      <c r="L1228" s="522">
        <v>0</v>
      </c>
      <c r="M1228" s="522">
        <v>0</v>
      </c>
      <c r="N1228" s="522">
        <v>0</v>
      </c>
      <c r="O1228" s="523">
        <v>163</v>
      </c>
    </row>
    <row r="1229" spans="2:15">
      <c r="B1229" s="29" t="s">
        <v>13138</v>
      </c>
      <c r="C1229" s="29" t="s">
        <v>452</v>
      </c>
      <c r="D1229" s="29" t="s">
        <v>453</v>
      </c>
      <c r="E1229" s="29" t="s">
        <v>2043</v>
      </c>
      <c r="F1229" s="29" t="s">
        <v>2044</v>
      </c>
      <c r="G1229" s="29" t="s">
        <v>4066</v>
      </c>
      <c r="H1229" s="522">
        <v>0</v>
      </c>
      <c r="I1229" s="522" t="s">
        <v>10874</v>
      </c>
      <c r="J1229" s="522">
        <v>0</v>
      </c>
      <c r="K1229" s="522">
        <v>170</v>
      </c>
      <c r="L1229" s="522" t="s">
        <v>10874</v>
      </c>
      <c r="M1229" s="522" t="s">
        <v>10874</v>
      </c>
      <c r="N1229" s="522">
        <v>0</v>
      </c>
      <c r="O1229" s="523">
        <v>178</v>
      </c>
    </row>
    <row r="1230" spans="2:15">
      <c r="B1230" t="str">
        <f>C1230&amp;F1230</f>
        <v>1052535535328 Total</v>
      </c>
      <c r="C1230" s="29" t="s">
        <v>452</v>
      </c>
      <c r="D1230" s="29" t="s">
        <v>453</v>
      </c>
      <c r="E1230" s="29" t="s">
        <v>2043</v>
      </c>
      <c r="F1230" s="29" t="s">
        <v>11273</v>
      </c>
      <c r="G1230" s="526" t="s">
        <v>3453</v>
      </c>
      <c r="H1230" s="527">
        <v>0</v>
      </c>
      <c r="I1230" s="527" t="s">
        <v>10874</v>
      </c>
      <c r="J1230" s="527" t="s">
        <v>10874</v>
      </c>
      <c r="K1230" s="527">
        <v>329</v>
      </c>
      <c r="L1230" s="527" t="s">
        <v>10874</v>
      </c>
      <c r="M1230" s="527" t="s">
        <v>10874</v>
      </c>
      <c r="N1230" s="527">
        <v>0</v>
      </c>
      <c r="O1230" s="528">
        <v>341</v>
      </c>
    </row>
    <row r="1231" spans="2:15">
      <c r="B1231" s="29" t="s">
        <v>13141</v>
      </c>
      <c r="C1231" s="29" t="s">
        <v>454</v>
      </c>
      <c r="D1231" s="29" t="s">
        <v>455</v>
      </c>
      <c r="E1231" s="29" t="s">
        <v>2047</v>
      </c>
      <c r="F1231" s="29" t="s">
        <v>2048</v>
      </c>
      <c r="G1231" s="29" t="s">
        <v>4065</v>
      </c>
      <c r="H1231" s="522" t="s">
        <v>10874</v>
      </c>
      <c r="I1231" s="522">
        <v>15</v>
      </c>
      <c r="J1231" s="522" t="s">
        <v>10874</v>
      </c>
      <c r="K1231" s="522">
        <v>283</v>
      </c>
      <c r="L1231" s="522" t="s">
        <v>10874</v>
      </c>
      <c r="M1231" s="522">
        <v>29</v>
      </c>
      <c r="N1231" s="522">
        <v>0</v>
      </c>
      <c r="O1231" s="523">
        <v>339</v>
      </c>
    </row>
    <row r="1232" spans="2:15">
      <c r="B1232" s="29" t="s">
        <v>13142</v>
      </c>
      <c r="C1232" s="29" t="s">
        <v>454</v>
      </c>
      <c r="D1232" s="29" t="s">
        <v>455</v>
      </c>
      <c r="E1232" s="29" t="s">
        <v>2047</v>
      </c>
      <c r="F1232" s="29" t="s">
        <v>2048</v>
      </c>
      <c r="G1232" s="29" t="s">
        <v>4066</v>
      </c>
      <c r="H1232" s="522">
        <v>0</v>
      </c>
      <c r="I1232" s="522">
        <v>12</v>
      </c>
      <c r="J1232" s="522" t="s">
        <v>10874</v>
      </c>
      <c r="K1232" s="522">
        <v>281</v>
      </c>
      <c r="L1232" s="522" t="s">
        <v>10874</v>
      </c>
      <c r="M1232" s="522">
        <v>29</v>
      </c>
      <c r="N1232" s="522">
        <v>0</v>
      </c>
      <c r="O1232" s="523">
        <v>338</v>
      </c>
    </row>
    <row r="1233" spans="2:15">
      <c r="B1233" t="str">
        <f>C1233&amp;F1233</f>
        <v>1030239120147 Total</v>
      </c>
      <c r="C1233" s="29" t="s">
        <v>454</v>
      </c>
      <c r="D1233" s="29" t="s">
        <v>455</v>
      </c>
      <c r="E1233" s="29" t="s">
        <v>2047</v>
      </c>
      <c r="F1233" s="29" t="s">
        <v>11275</v>
      </c>
      <c r="G1233" s="526" t="s">
        <v>3453</v>
      </c>
      <c r="H1233" s="527" t="s">
        <v>10874</v>
      </c>
      <c r="I1233" s="527">
        <v>27</v>
      </c>
      <c r="J1233" s="527">
        <v>18</v>
      </c>
      <c r="K1233" s="527">
        <v>564</v>
      </c>
      <c r="L1233" s="527" t="s">
        <v>10874</v>
      </c>
      <c r="M1233" s="527">
        <v>58</v>
      </c>
      <c r="N1233" s="527">
        <v>0</v>
      </c>
      <c r="O1233" s="528">
        <v>677</v>
      </c>
    </row>
    <row r="1234" spans="2:15">
      <c r="B1234" s="29" t="s">
        <v>13143</v>
      </c>
      <c r="C1234" s="29" t="s">
        <v>454</v>
      </c>
      <c r="D1234" s="29" t="s">
        <v>455</v>
      </c>
      <c r="E1234" s="29" t="s">
        <v>2049</v>
      </c>
      <c r="F1234" s="29" t="s">
        <v>2050</v>
      </c>
      <c r="G1234" s="29" t="s">
        <v>4065</v>
      </c>
      <c r="H1234" s="522">
        <v>0</v>
      </c>
      <c r="I1234" s="522">
        <v>17</v>
      </c>
      <c r="J1234" s="522">
        <v>21</v>
      </c>
      <c r="K1234" s="522">
        <v>612</v>
      </c>
      <c r="L1234" s="522" t="s">
        <v>10874</v>
      </c>
      <c r="M1234" s="522">
        <v>51</v>
      </c>
      <c r="N1234" s="522" t="s">
        <v>10874</v>
      </c>
      <c r="O1234" s="523">
        <v>710</v>
      </c>
    </row>
    <row r="1235" spans="2:15">
      <c r="B1235" s="29" t="s">
        <v>13144</v>
      </c>
      <c r="C1235" s="29" t="s">
        <v>454</v>
      </c>
      <c r="D1235" s="29" t="s">
        <v>455</v>
      </c>
      <c r="E1235" s="29" t="s">
        <v>2049</v>
      </c>
      <c r="F1235" s="29" t="s">
        <v>2050</v>
      </c>
      <c r="G1235" s="29" t="s">
        <v>4066</v>
      </c>
      <c r="H1235" s="522" t="s">
        <v>10874</v>
      </c>
      <c r="I1235" s="522">
        <v>35</v>
      </c>
      <c r="J1235" s="522" t="s">
        <v>10874</v>
      </c>
      <c r="K1235" s="522">
        <v>594</v>
      </c>
      <c r="L1235" s="522" t="s">
        <v>10874</v>
      </c>
      <c r="M1235" s="522">
        <v>55</v>
      </c>
      <c r="N1235" s="522" t="s">
        <v>10874</v>
      </c>
      <c r="O1235" s="523">
        <v>703</v>
      </c>
    </row>
    <row r="1236" spans="2:15">
      <c r="B1236" t="str">
        <f>C1236&amp;F1236</f>
        <v>1030239120156 Total</v>
      </c>
      <c r="C1236" s="29" t="s">
        <v>454</v>
      </c>
      <c r="D1236" s="29" t="s">
        <v>455</v>
      </c>
      <c r="E1236" s="29" t="s">
        <v>2049</v>
      </c>
      <c r="F1236" s="29" t="s">
        <v>11276</v>
      </c>
      <c r="G1236" s="526" t="s">
        <v>3453</v>
      </c>
      <c r="H1236" s="527" t="s">
        <v>10874</v>
      </c>
      <c r="I1236" s="527">
        <v>52</v>
      </c>
      <c r="J1236" s="527" t="s">
        <v>10874</v>
      </c>
      <c r="K1236" s="527">
        <v>1206</v>
      </c>
      <c r="L1236" s="527" t="s">
        <v>10874</v>
      </c>
      <c r="M1236" s="527">
        <v>106</v>
      </c>
      <c r="N1236" s="527" t="s">
        <v>10874</v>
      </c>
      <c r="O1236" s="528">
        <v>1413</v>
      </c>
    </row>
    <row r="1237" spans="2:15">
      <c r="B1237" s="29" t="s">
        <v>13145</v>
      </c>
      <c r="C1237" s="29" t="s">
        <v>456</v>
      </c>
      <c r="D1237" s="29" t="s">
        <v>457</v>
      </c>
      <c r="E1237" s="29" t="s">
        <v>2051</v>
      </c>
      <c r="F1237" s="29" t="s">
        <v>2052</v>
      </c>
      <c r="G1237" s="29" t="s">
        <v>4065</v>
      </c>
      <c r="H1237" s="522" t="s">
        <v>10874</v>
      </c>
      <c r="I1237" s="522">
        <v>16</v>
      </c>
      <c r="J1237" s="522" t="s">
        <v>10874</v>
      </c>
      <c r="K1237" s="522">
        <v>271</v>
      </c>
      <c r="L1237" s="522" t="s">
        <v>10874</v>
      </c>
      <c r="M1237" s="522" t="s">
        <v>10874</v>
      </c>
      <c r="N1237" s="522" t="s">
        <v>10874</v>
      </c>
      <c r="O1237" s="523">
        <v>299</v>
      </c>
    </row>
    <row r="1238" spans="2:15">
      <c r="B1238" s="29" t="s">
        <v>13146</v>
      </c>
      <c r="C1238" s="29" t="s">
        <v>456</v>
      </c>
      <c r="D1238" s="29" t="s">
        <v>457</v>
      </c>
      <c r="E1238" s="29" t="s">
        <v>2051</v>
      </c>
      <c r="F1238" s="29" t="s">
        <v>2052</v>
      </c>
      <c r="G1238" s="29" t="s">
        <v>4066</v>
      </c>
      <c r="H1238" s="522">
        <v>0</v>
      </c>
      <c r="I1238" s="522">
        <v>20</v>
      </c>
      <c r="J1238" s="522" t="s">
        <v>10874</v>
      </c>
      <c r="K1238" s="522">
        <v>277</v>
      </c>
      <c r="L1238" s="522" t="s">
        <v>10874</v>
      </c>
      <c r="M1238" s="522" t="s">
        <v>10874</v>
      </c>
      <c r="N1238" s="522">
        <v>0</v>
      </c>
      <c r="O1238" s="523">
        <v>303</v>
      </c>
    </row>
    <row r="1239" spans="2:15">
      <c r="B1239" t="str">
        <f>C1239&amp;F1239</f>
        <v>1066122034106 Total</v>
      </c>
      <c r="C1239" s="29" t="s">
        <v>456</v>
      </c>
      <c r="D1239" s="29" t="s">
        <v>457</v>
      </c>
      <c r="E1239" s="29" t="s">
        <v>2051</v>
      </c>
      <c r="F1239" s="29" t="s">
        <v>11277</v>
      </c>
      <c r="G1239" s="526" t="s">
        <v>3453</v>
      </c>
      <c r="H1239" s="527" t="s">
        <v>10874</v>
      </c>
      <c r="I1239" s="527">
        <v>36</v>
      </c>
      <c r="J1239" s="527" t="s">
        <v>10874</v>
      </c>
      <c r="K1239" s="527">
        <v>548</v>
      </c>
      <c r="L1239" s="527" t="s">
        <v>10874</v>
      </c>
      <c r="M1239" s="527" t="s">
        <v>10874</v>
      </c>
      <c r="N1239" s="527" t="s">
        <v>10874</v>
      </c>
      <c r="O1239" s="528">
        <v>602</v>
      </c>
    </row>
    <row r="1240" spans="2:15">
      <c r="B1240" s="29" t="s">
        <v>13147</v>
      </c>
      <c r="C1240" s="29" t="s">
        <v>456</v>
      </c>
      <c r="D1240" s="29" t="s">
        <v>457</v>
      </c>
      <c r="E1240" s="29" t="s">
        <v>2053</v>
      </c>
      <c r="F1240" s="29" t="s">
        <v>2054</v>
      </c>
      <c r="G1240" s="29" t="s">
        <v>4065</v>
      </c>
      <c r="H1240" s="522">
        <v>0</v>
      </c>
      <c r="I1240" s="522" t="s">
        <v>10874</v>
      </c>
      <c r="J1240" s="522">
        <v>0</v>
      </c>
      <c r="K1240" s="522">
        <v>154</v>
      </c>
      <c r="L1240" s="522" t="s">
        <v>10874</v>
      </c>
      <c r="M1240" s="522" t="s">
        <v>10874</v>
      </c>
      <c r="N1240" s="522">
        <v>0</v>
      </c>
      <c r="O1240" s="523">
        <v>169</v>
      </c>
    </row>
    <row r="1241" spans="2:15">
      <c r="B1241" s="29" t="s">
        <v>13148</v>
      </c>
      <c r="C1241" s="29" t="s">
        <v>456</v>
      </c>
      <c r="D1241" s="29" t="s">
        <v>457</v>
      </c>
      <c r="E1241" s="29" t="s">
        <v>2053</v>
      </c>
      <c r="F1241" s="29" t="s">
        <v>2054</v>
      </c>
      <c r="G1241" s="29" t="s">
        <v>4066</v>
      </c>
      <c r="H1241" s="522">
        <v>0</v>
      </c>
      <c r="I1241" s="522" t="s">
        <v>10874</v>
      </c>
      <c r="J1241" s="522">
        <v>0</v>
      </c>
      <c r="K1241" s="522">
        <v>149</v>
      </c>
      <c r="L1241" s="522" t="s">
        <v>10874</v>
      </c>
      <c r="M1241" s="522">
        <v>0</v>
      </c>
      <c r="N1241" s="522">
        <v>0</v>
      </c>
      <c r="O1241" s="523">
        <v>154</v>
      </c>
    </row>
    <row r="1242" spans="2:15">
      <c r="B1242" t="str">
        <f>C1242&amp;F1242</f>
        <v>1066122036984 Total</v>
      </c>
      <c r="C1242" s="29" t="s">
        <v>456</v>
      </c>
      <c r="D1242" s="29" t="s">
        <v>457</v>
      </c>
      <c r="E1242" s="29" t="s">
        <v>2053</v>
      </c>
      <c r="F1242" s="29" t="s">
        <v>11278</v>
      </c>
      <c r="G1242" s="526" t="s">
        <v>3453</v>
      </c>
      <c r="H1242" s="527">
        <v>0</v>
      </c>
      <c r="I1242" s="527">
        <v>13</v>
      </c>
      <c r="J1242" s="527">
        <v>0</v>
      </c>
      <c r="K1242" s="527">
        <v>303</v>
      </c>
      <c r="L1242" s="527" t="s">
        <v>10874</v>
      </c>
      <c r="M1242" s="527" t="s">
        <v>10874</v>
      </c>
      <c r="N1242" s="527">
        <v>0</v>
      </c>
      <c r="O1242" s="528">
        <v>323</v>
      </c>
    </row>
    <row r="1243" spans="2:15">
      <c r="B1243" s="29" t="s">
        <v>13149</v>
      </c>
      <c r="C1243" s="29" t="s">
        <v>458</v>
      </c>
      <c r="D1243" s="29" t="s">
        <v>459</v>
      </c>
      <c r="E1243" s="29" t="s">
        <v>459</v>
      </c>
      <c r="F1243" s="29" t="s">
        <v>4000</v>
      </c>
      <c r="G1243" s="29" t="s">
        <v>4065</v>
      </c>
      <c r="H1243" s="522" t="s">
        <v>10874</v>
      </c>
      <c r="I1243" s="522" t="s">
        <v>10874</v>
      </c>
      <c r="J1243" s="522" t="s">
        <v>10874</v>
      </c>
      <c r="K1243" s="522">
        <v>143</v>
      </c>
      <c r="L1243" s="522" t="s">
        <v>10874</v>
      </c>
      <c r="M1243" s="522" t="s">
        <v>10874</v>
      </c>
      <c r="N1243" s="522">
        <v>0</v>
      </c>
      <c r="O1243" s="523">
        <v>167</v>
      </c>
    </row>
    <row r="1244" spans="2:15">
      <c r="B1244" s="29" t="s">
        <v>13150</v>
      </c>
      <c r="C1244" s="29" t="s">
        <v>458</v>
      </c>
      <c r="D1244" s="29" t="s">
        <v>459</v>
      </c>
      <c r="E1244" s="29" t="s">
        <v>459</v>
      </c>
      <c r="F1244" s="29" t="s">
        <v>4000</v>
      </c>
      <c r="G1244" s="29" t="s">
        <v>4066</v>
      </c>
      <c r="H1244" s="522" t="s">
        <v>10874</v>
      </c>
      <c r="I1244" s="522" t="s">
        <v>10874</v>
      </c>
      <c r="J1244" s="522" t="s">
        <v>10874</v>
      </c>
      <c r="K1244" s="522">
        <v>211</v>
      </c>
      <c r="L1244" s="522" t="s">
        <v>10874</v>
      </c>
      <c r="M1244" s="522">
        <v>0</v>
      </c>
      <c r="N1244" s="522">
        <v>0</v>
      </c>
      <c r="O1244" s="523">
        <v>231</v>
      </c>
    </row>
    <row r="1245" spans="2:15">
      <c r="B1245" t="str">
        <f>C1245&amp;F1245</f>
        <v>1122823075119 Total</v>
      </c>
      <c r="C1245" s="29" t="s">
        <v>458</v>
      </c>
      <c r="D1245" s="29" t="s">
        <v>459</v>
      </c>
      <c r="E1245" s="29" t="s">
        <v>459</v>
      </c>
      <c r="F1245" s="29" t="s">
        <v>11279</v>
      </c>
      <c r="G1245" s="526" t="s">
        <v>3453</v>
      </c>
      <c r="H1245" s="527" t="s">
        <v>10874</v>
      </c>
      <c r="I1245" s="527">
        <v>12</v>
      </c>
      <c r="J1245" s="527">
        <v>17</v>
      </c>
      <c r="K1245" s="527">
        <v>354</v>
      </c>
      <c r="L1245" s="527" t="s">
        <v>10874</v>
      </c>
      <c r="M1245" s="527" t="s">
        <v>10874</v>
      </c>
      <c r="N1245" s="527">
        <v>0</v>
      </c>
      <c r="O1245" s="528">
        <v>398</v>
      </c>
    </row>
    <row r="1246" spans="2:15">
      <c r="B1246" s="29" t="s">
        <v>13153</v>
      </c>
      <c r="C1246" s="29" t="s">
        <v>460</v>
      </c>
      <c r="D1246" s="29" t="s">
        <v>461</v>
      </c>
      <c r="E1246" s="29" t="s">
        <v>2057</v>
      </c>
      <c r="F1246" s="29" t="s">
        <v>2058</v>
      </c>
      <c r="G1246" s="29" t="s">
        <v>4065</v>
      </c>
      <c r="H1246" s="522" t="s">
        <v>10874</v>
      </c>
      <c r="I1246" s="522" t="s">
        <v>10874</v>
      </c>
      <c r="J1246" s="522" t="s">
        <v>10874</v>
      </c>
      <c r="K1246" s="522">
        <v>511</v>
      </c>
      <c r="L1246" s="522" t="s">
        <v>10874</v>
      </c>
      <c r="M1246" s="522">
        <v>49</v>
      </c>
      <c r="N1246" s="522">
        <v>0</v>
      </c>
      <c r="O1246" s="523">
        <v>585</v>
      </c>
    </row>
    <row r="1247" spans="2:15">
      <c r="B1247" s="29" t="s">
        <v>13154</v>
      </c>
      <c r="C1247" s="29" t="s">
        <v>460</v>
      </c>
      <c r="D1247" s="29" t="s">
        <v>461</v>
      </c>
      <c r="E1247" s="29" t="s">
        <v>2057</v>
      </c>
      <c r="F1247" s="29" t="s">
        <v>2058</v>
      </c>
      <c r="G1247" s="29" t="s">
        <v>4066</v>
      </c>
      <c r="H1247" s="522" t="s">
        <v>10874</v>
      </c>
      <c r="I1247" s="522">
        <v>12</v>
      </c>
      <c r="J1247" s="522" t="s">
        <v>10874</v>
      </c>
      <c r="K1247" s="522">
        <v>576</v>
      </c>
      <c r="L1247" s="522" t="s">
        <v>10874</v>
      </c>
      <c r="M1247" s="522">
        <v>33</v>
      </c>
      <c r="N1247" s="522">
        <v>0</v>
      </c>
      <c r="O1247" s="523">
        <v>635</v>
      </c>
    </row>
    <row r="1248" spans="2:15">
      <c r="B1248" t="str">
        <f>C1248&amp;F1248</f>
        <v>1076526034360 Total</v>
      </c>
      <c r="C1248" s="29" t="s">
        <v>460</v>
      </c>
      <c r="D1248" s="29" t="s">
        <v>461</v>
      </c>
      <c r="E1248" s="29" t="s">
        <v>2057</v>
      </c>
      <c r="F1248" s="29" t="s">
        <v>11281</v>
      </c>
      <c r="G1248" s="526" t="s">
        <v>3453</v>
      </c>
      <c r="H1248" s="527" t="s">
        <v>10874</v>
      </c>
      <c r="I1248" s="527" t="s">
        <v>10874</v>
      </c>
      <c r="J1248" s="527">
        <v>18</v>
      </c>
      <c r="K1248" s="527">
        <v>1087</v>
      </c>
      <c r="L1248" s="527" t="s">
        <v>10874</v>
      </c>
      <c r="M1248" s="527">
        <v>82</v>
      </c>
      <c r="N1248" s="527">
        <v>0</v>
      </c>
      <c r="O1248" s="528">
        <v>1220</v>
      </c>
    </row>
    <row r="1249" spans="2:15">
      <c r="B1249" s="29" t="s">
        <v>13151</v>
      </c>
      <c r="C1249" s="29" t="s">
        <v>460</v>
      </c>
      <c r="D1249" s="29" t="s">
        <v>461</v>
      </c>
      <c r="E1249" s="29" t="s">
        <v>2055</v>
      </c>
      <c r="F1249" s="29" t="s">
        <v>2056</v>
      </c>
      <c r="G1249" s="29" t="s">
        <v>4065</v>
      </c>
      <c r="H1249" s="522">
        <v>0</v>
      </c>
      <c r="I1249" s="522" t="s">
        <v>10874</v>
      </c>
      <c r="J1249" s="522" t="s">
        <v>10874</v>
      </c>
      <c r="K1249" s="522">
        <v>264</v>
      </c>
      <c r="L1249" s="522" t="s">
        <v>10874</v>
      </c>
      <c r="M1249" s="522">
        <v>22</v>
      </c>
      <c r="N1249" s="522">
        <v>0</v>
      </c>
      <c r="O1249" s="523">
        <v>300</v>
      </c>
    </row>
    <row r="1250" spans="2:15">
      <c r="B1250" s="29" t="s">
        <v>13152</v>
      </c>
      <c r="C1250" s="29" t="s">
        <v>460</v>
      </c>
      <c r="D1250" s="29" t="s">
        <v>461</v>
      </c>
      <c r="E1250" s="29" t="s">
        <v>2055</v>
      </c>
      <c r="F1250" s="29" t="s">
        <v>2056</v>
      </c>
      <c r="G1250" s="29" t="s">
        <v>4066</v>
      </c>
      <c r="H1250" s="522">
        <v>0</v>
      </c>
      <c r="I1250" s="522" t="s">
        <v>10874</v>
      </c>
      <c r="J1250" s="522" t="s">
        <v>10874</v>
      </c>
      <c r="K1250" s="522">
        <v>261</v>
      </c>
      <c r="L1250" s="522" t="s">
        <v>10874</v>
      </c>
      <c r="M1250" s="522">
        <v>25</v>
      </c>
      <c r="N1250" s="522">
        <v>0</v>
      </c>
      <c r="O1250" s="523">
        <v>295</v>
      </c>
    </row>
    <row r="1251" spans="2:15">
      <c r="B1251" t="str">
        <f>C1251&amp;F1251</f>
        <v>1076526037602 Total</v>
      </c>
      <c r="C1251" s="29" t="s">
        <v>460</v>
      </c>
      <c r="D1251" s="29" t="s">
        <v>461</v>
      </c>
      <c r="E1251" s="29" t="s">
        <v>2055</v>
      </c>
      <c r="F1251" s="29" t="s">
        <v>11280</v>
      </c>
      <c r="G1251" s="526" t="s">
        <v>3453</v>
      </c>
      <c r="H1251" s="527">
        <v>0</v>
      </c>
      <c r="I1251" s="527">
        <v>12</v>
      </c>
      <c r="J1251" s="527" t="s">
        <v>10874</v>
      </c>
      <c r="K1251" s="527">
        <v>525</v>
      </c>
      <c r="L1251" s="527" t="s">
        <v>10874</v>
      </c>
      <c r="M1251" s="527">
        <v>47</v>
      </c>
      <c r="N1251" s="527">
        <v>0</v>
      </c>
      <c r="O1251" s="528">
        <v>595</v>
      </c>
    </row>
    <row r="1252" spans="2:15">
      <c r="B1252" s="29" t="s">
        <v>13155</v>
      </c>
      <c r="C1252" s="29" t="s">
        <v>462</v>
      </c>
      <c r="D1252" s="29" t="s">
        <v>463</v>
      </c>
      <c r="E1252" s="29" t="s">
        <v>463</v>
      </c>
      <c r="F1252" s="29" t="s">
        <v>2059</v>
      </c>
      <c r="G1252" s="29" t="s">
        <v>4065</v>
      </c>
      <c r="H1252" s="522">
        <v>0</v>
      </c>
      <c r="I1252" s="522" t="s">
        <v>10874</v>
      </c>
      <c r="J1252" s="522" t="s">
        <v>10874</v>
      </c>
      <c r="K1252" s="522">
        <v>82</v>
      </c>
      <c r="L1252" s="522">
        <v>0</v>
      </c>
      <c r="M1252" s="522">
        <v>0</v>
      </c>
      <c r="N1252" s="522">
        <v>0</v>
      </c>
      <c r="O1252" s="523">
        <v>101</v>
      </c>
    </row>
    <row r="1253" spans="2:15">
      <c r="B1253" s="29" t="s">
        <v>13156</v>
      </c>
      <c r="C1253" s="29" t="s">
        <v>462</v>
      </c>
      <c r="D1253" s="29" t="s">
        <v>463</v>
      </c>
      <c r="E1253" s="29" t="s">
        <v>463</v>
      </c>
      <c r="F1253" s="29" t="s">
        <v>2059</v>
      </c>
      <c r="G1253" s="29" t="s">
        <v>4066</v>
      </c>
      <c r="H1253" s="522">
        <v>0</v>
      </c>
      <c r="I1253" s="522" t="s">
        <v>10874</v>
      </c>
      <c r="J1253" s="522" t="s">
        <v>10874</v>
      </c>
      <c r="K1253" s="522">
        <v>87</v>
      </c>
      <c r="L1253" s="522" t="s">
        <v>10874</v>
      </c>
      <c r="M1253" s="522" t="s">
        <v>10874</v>
      </c>
      <c r="N1253" s="522">
        <v>0</v>
      </c>
      <c r="O1253" s="523">
        <v>101</v>
      </c>
    </row>
    <row r="1254" spans="2:15">
      <c r="B1254" t="str">
        <f>C1254&amp;F1254</f>
        <v>1475137038123 Total</v>
      </c>
      <c r="C1254" s="29" t="s">
        <v>462</v>
      </c>
      <c r="D1254" s="29" t="s">
        <v>463</v>
      </c>
      <c r="E1254" s="29" t="s">
        <v>463</v>
      </c>
      <c r="F1254" s="29" t="s">
        <v>11282</v>
      </c>
      <c r="G1254" s="526" t="s">
        <v>3453</v>
      </c>
      <c r="H1254" s="527">
        <v>0</v>
      </c>
      <c r="I1254" s="527" t="s">
        <v>10874</v>
      </c>
      <c r="J1254" s="527">
        <v>19</v>
      </c>
      <c r="K1254" s="527">
        <v>169</v>
      </c>
      <c r="L1254" s="527" t="s">
        <v>10874</v>
      </c>
      <c r="M1254" s="527" t="s">
        <v>10874</v>
      </c>
      <c r="N1254" s="527">
        <v>0</v>
      </c>
      <c r="O1254" s="528">
        <v>202</v>
      </c>
    </row>
    <row r="1255" spans="2:15">
      <c r="B1255" s="29" t="s">
        <v>13157</v>
      </c>
      <c r="C1255" s="29" t="s">
        <v>464</v>
      </c>
      <c r="D1255" s="29" t="s">
        <v>465</v>
      </c>
      <c r="E1255" s="29" t="s">
        <v>465</v>
      </c>
      <c r="F1255" s="29" t="s">
        <v>2060</v>
      </c>
      <c r="G1255" s="29" t="s">
        <v>4065</v>
      </c>
      <c r="H1255" s="522">
        <v>0</v>
      </c>
      <c r="I1255" s="522">
        <v>60</v>
      </c>
      <c r="J1255" s="522">
        <v>109</v>
      </c>
      <c r="K1255" s="522">
        <v>489</v>
      </c>
      <c r="L1255" s="522" t="s">
        <v>10874</v>
      </c>
      <c r="M1255" s="522" t="s">
        <v>10874</v>
      </c>
      <c r="N1255" s="522" t="s">
        <v>10874</v>
      </c>
      <c r="O1255" s="523">
        <v>677</v>
      </c>
    </row>
    <row r="1256" spans="2:15">
      <c r="B1256" s="29" t="s">
        <v>13158</v>
      </c>
      <c r="C1256" s="29" t="s">
        <v>464</v>
      </c>
      <c r="D1256" s="29" t="s">
        <v>465</v>
      </c>
      <c r="E1256" s="29" t="s">
        <v>465</v>
      </c>
      <c r="F1256" s="29" t="s">
        <v>2060</v>
      </c>
      <c r="G1256" s="29" t="s">
        <v>4066</v>
      </c>
      <c r="H1256" s="522">
        <v>0</v>
      </c>
      <c r="I1256" s="522">
        <v>48</v>
      </c>
      <c r="J1256" s="522">
        <v>78</v>
      </c>
      <c r="K1256" s="522">
        <v>396</v>
      </c>
      <c r="L1256" s="522" t="s">
        <v>10874</v>
      </c>
      <c r="M1256" s="522" t="s">
        <v>10874</v>
      </c>
      <c r="N1256" s="522">
        <v>0</v>
      </c>
      <c r="O1256" s="523">
        <v>532</v>
      </c>
    </row>
    <row r="1257" spans="2:15">
      <c r="B1257" t="str">
        <f>C1257&amp;F1257</f>
        <v>1265134507666 Total</v>
      </c>
      <c r="C1257" s="29" t="s">
        <v>464</v>
      </c>
      <c r="D1257" s="29" t="s">
        <v>465</v>
      </c>
      <c r="E1257" s="29" t="s">
        <v>465</v>
      </c>
      <c r="F1257" s="29" t="s">
        <v>11283</v>
      </c>
      <c r="G1257" s="526" t="s">
        <v>3453</v>
      </c>
      <c r="H1257" s="527">
        <v>0</v>
      </c>
      <c r="I1257" s="527">
        <v>108</v>
      </c>
      <c r="J1257" s="527">
        <v>187</v>
      </c>
      <c r="K1257" s="527">
        <v>885</v>
      </c>
      <c r="L1257" s="527" t="s">
        <v>10874</v>
      </c>
      <c r="M1257" s="527">
        <v>19</v>
      </c>
      <c r="N1257" s="527" t="s">
        <v>10874</v>
      </c>
      <c r="O1257" s="528">
        <v>1209</v>
      </c>
    </row>
    <row r="1258" spans="2:15">
      <c r="B1258" s="29" t="s">
        <v>13159</v>
      </c>
      <c r="C1258" s="29" t="s">
        <v>466</v>
      </c>
      <c r="D1258" s="29" t="s">
        <v>467</v>
      </c>
      <c r="E1258" s="29" t="s">
        <v>2061</v>
      </c>
      <c r="F1258" s="29" t="s">
        <v>2062</v>
      </c>
      <c r="G1258" s="29" t="s">
        <v>4065</v>
      </c>
      <c r="H1258" s="522" t="s">
        <v>10874</v>
      </c>
      <c r="I1258" s="522" t="s">
        <v>10874</v>
      </c>
      <c r="J1258" s="522" t="s">
        <v>10874</v>
      </c>
      <c r="K1258" s="522">
        <v>156</v>
      </c>
      <c r="L1258" s="522">
        <v>0</v>
      </c>
      <c r="M1258" s="522" t="s">
        <v>10874</v>
      </c>
      <c r="N1258" s="522" t="s">
        <v>10874</v>
      </c>
      <c r="O1258" s="523">
        <v>164</v>
      </c>
    </row>
    <row r="1259" spans="2:15">
      <c r="B1259" s="29" t="s">
        <v>13160</v>
      </c>
      <c r="C1259" s="29" t="s">
        <v>466</v>
      </c>
      <c r="D1259" s="29" t="s">
        <v>467</v>
      </c>
      <c r="E1259" s="29" t="s">
        <v>2061</v>
      </c>
      <c r="F1259" s="29" t="s">
        <v>2062</v>
      </c>
      <c r="G1259" s="29" t="s">
        <v>4066</v>
      </c>
      <c r="H1259" s="522">
        <v>0</v>
      </c>
      <c r="I1259" s="522" t="s">
        <v>10874</v>
      </c>
      <c r="J1259" s="522" t="s">
        <v>10874</v>
      </c>
      <c r="K1259" s="522">
        <v>176</v>
      </c>
      <c r="L1259" s="522" t="s">
        <v>10874</v>
      </c>
      <c r="M1259" s="522" t="s">
        <v>10874</v>
      </c>
      <c r="N1259" s="522">
        <v>0</v>
      </c>
      <c r="O1259" s="523">
        <v>186</v>
      </c>
    </row>
    <row r="1260" spans="2:15">
      <c r="B1260" t="str">
        <f>C1260&amp;F1260</f>
        <v>1012629032126 Total</v>
      </c>
      <c r="C1260" s="29" t="s">
        <v>466</v>
      </c>
      <c r="D1260" s="29" t="s">
        <v>467</v>
      </c>
      <c r="E1260" s="29" t="s">
        <v>2061</v>
      </c>
      <c r="F1260" s="29" t="s">
        <v>11284</v>
      </c>
      <c r="G1260" s="526" t="s">
        <v>3453</v>
      </c>
      <c r="H1260" s="527" t="s">
        <v>10874</v>
      </c>
      <c r="I1260" s="527" t="s">
        <v>10874</v>
      </c>
      <c r="J1260" s="527" t="s">
        <v>10874</v>
      </c>
      <c r="K1260" s="527">
        <v>332</v>
      </c>
      <c r="L1260" s="527" t="s">
        <v>10874</v>
      </c>
      <c r="M1260" s="527" t="s">
        <v>10874</v>
      </c>
      <c r="N1260" s="527" t="s">
        <v>10874</v>
      </c>
      <c r="O1260" s="528">
        <v>350</v>
      </c>
    </row>
    <row r="1261" spans="2:15">
      <c r="B1261" s="29" t="s">
        <v>13161</v>
      </c>
      <c r="C1261" s="29" t="s">
        <v>466</v>
      </c>
      <c r="D1261" s="29" t="s">
        <v>467</v>
      </c>
      <c r="E1261" s="29" t="s">
        <v>2063</v>
      </c>
      <c r="F1261" s="29" t="s">
        <v>2064</v>
      </c>
      <c r="G1261" s="29" t="s">
        <v>4065</v>
      </c>
      <c r="H1261" s="522">
        <v>0</v>
      </c>
      <c r="I1261" s="522" t="s">
        <v>10874</v>
      </c>
      <c r="J1261" s="522">
        <v>0</v>
      </c>
      <c r="K1261" s="522">
        <v>91</v>
      </c>
      <c r="L1261" s="522" t="s">
        <v>10874</v>
      </c>
      <c r="M1261" s="522" t="s">
        <v>10874</v>
      </c>
      <c r="N1261" s="522">
        <v>0</v>
      </c>
      <c r="O1261" s="523">
        <v>95</v>
      </c>
    </row>
    <row r="1262" spans="2:15">
      <c r="B1262" s="29" t="s">
        <v>13162</v>
      </c>
      <c r="C1262" s="29" t="s">
        <v>466</v>
      </c>
      <c r="D1262" s="29" t="s">
        <v>467</v>
      </c>
      <c r="E1262" s="29" t="s">
        <v>2063</v>
      </c>
      <c r="F1262" s="29" t="s">
        <v>2064</v>
      </c>
      <c r="G1262" s="29" t="s">
        <v>4066</v>
      </c>
      <c r="H1262" s="522">
        <v>0</v>
      </c>
      <c r="I1262" s="522" t="s">
        <v>10874</v>
      </c>
      <c r="J1262" s="522" t="s">
        <v>10874</v>
      </c>
      <c r="K1262" s="522" t="s">
        <v>10874</v>
      </c>
      <c r="L1262" s="522" t="s">
        <v>10874</v>
      </c>
      <c r="M1262" s="522" t="s">
        <v>10874</v>
      </c>
      <c r="N1262" s="522" t="s">
        <v>10874</v>
      </c>
      <c r="O1262" s="523">
        <v>99</v>
      </c>
    </row>
    <row r="1263" spans="2:15">
      <c r="B1263" t="str">
        <f>C1263&amp;F1263</f>
        <v>1012629037176 Total</v>
      </c>
      <c r="C1263" s="29" t="s">
        <v>466</v>
      </c>
      <c r="D1263" s="29" t="s">
        <v>467</v>
      </c>
      <c r="E1263" s="29" t="s">
        <v>2063</v>
      </c>
      <c r="F1263" s="29" t="s">
        <v>11285</v>
      </c>
      <c r="G1263" s="526" t="s">
        <v>3453</v>
      </c>
      <c r="H1263" s="527">
        <v>0</v>
      </c>
      <c r="I1263" s="527" t="s">
        <v>10874</v>
      </c>
      <c r="J1263" s="527" t="s">
        <v>10874</v>
      </c>
      <c r="K1263" s="527" t="s">
        <v>10874</v>
      </c>
      <c r="L1263" s="527" t="s">
        <v>10874</v>
      </c>
      <c r="M1263" s="527" t="s">
        <v>10874</v>
      </c>
      <c r="N1263" s="527" t="s">
        <v>10874</v>
      </c>
      <c r="O1263" s="528">
        <v>194</v>
      </c>
    </row>
    <row r="1264" spans="2:15">
      <c r="B1264" s="29" t="s">
        <v>13165</v>
      </c>
      <c r="C1264" s="29" t="s">
        <v>468</v>
      </c>
      <c r="D1264" s="29" t="s">
        <v>469</v>
      </c>
      <c r="E1264" s="29" t="s">
        <v>2067</v>
      </c>
      <c r="F1264" s="29" t="s">
        <v>2068</v>
      </c>
      <c r="G1264" s="29" t="s">
        <v>4065</v>
      </c>
      <c r="H1264" s="522">
        <v>0</v>
      </c>
      <c r="I1264" s="522" t="s">
        <v>10874</v>
      </c>
      <c r="J1264" s="522">
        <v>0</v>
      </c>
      <c r="K1264" s="522">
        <v>228</v>
      </c>
      <c r="L1264" s="522" t="s">
        <v>10874</v>
      </c>
      <c r="M1264" s="522">
        <v>0</v>
      </c>
      <c r="N1264" s="522">
        <v>0</v>
      </c>
      <c r="O1264" s="523">
        <v>232</v>
      </c>
    </row>
    <row r="1265" spans="2:15">
      <c r="B1265" s="29" t="s">
        <v>13166</v>
      </c>
      <c r="C1265" s="29" t="s">
        <v>468</v>
      </c>
      <c r="D1265" s="29" t="s">
        <v>469</v>
      </c>
      <c r="E1265" s="29" t="s">
        <v>2067</v>
      </c>
      <c r="F1265" s="29" t="s">
        <v>2068</v>
      </c>
      <c r="G1265" s="29" t="s">
        <v>4066</v>
      </c>
      <c r="H1265" s="522">
        <v>0</v>
      </c>
      <c r="I1265" s="522" t="s">
        <v>10874</v>
      </c>
      <c r="J1265" s="522">
        <v>0</v>
      </c>
      <c r="K1265" s="522">
        <v>226</v>
      </c>
      <c r="L1265" s="522" t="s">
        <v>10874</v>
      </c>
      <c r="M1265" s="522">
        <v>0</v>
      </c>
      <c r="N1265" s="522">
        <v>0</v>
      </c>
      <c r="O1265" s="523">
        <v>230</v>
      </c>
    </row>
    <row r="1266" spans="2:15">
      <c r="B1266" t="str">
        <f>C1266&amp;F1266</f>
        <v>1270428536563 Total</v>
      </c>
      <c r="C1266" s="29" t="s">
        <v>468</v>
      </c>
      <c r="D1266" s="29" t="s">
        <v>469</v>
      </c>
      <c r="E1266" s="29" t="s">
        <v>2067</v>
      </c>
      <c r="F1266" s="29" t="s">
        <v>11287</v>
      </c>
      <c r="G1266" s="526" t="s">
        <v>3453</v>
      </c>
      <c r="H1266" s="527">
        <v>0</v>
      </c>
      <c r="I1266" s="527" t="s">
        <v>10874</v>
      </c>
      <c r="J1266" s="527">
        <v>0</v>
      </c>
      <c r="K1266" s="527">
        <v>454</v>
      </c>
      <c r="L1266" s="527" t="s">
        <v>10874</v>
      </c>
      <c r="M1266" s="527">
        <v>0</v>
      </c>
      <c r="N1266" s="527">
        <v>0</v>
      </c>
      <c r="O1266" s="528">
        <v>462</v>
      </c>
    </row>
    <row r="1267" spans="2:15">
      <c r="B1267" s="29" t="s">
        <v>13163</v>
      </c>
      <c r="C1267" s="29" t="s">
        <v>468</v>
      </c>
      <c r="D1267" s="29" t="s">
        <v>469</v>
      </c>
      <c r="E1267" s="29" t="s">
        <v>2065</v>
      </c>
      <c r="F1267" s="29" t="s">
        <v>2066</v>
      </c>
      <c r="G1267" s="29" t="s">
        <v>4065</v>
      </c>
      <c r="H1267" s="522">
        <v>0</v>
      </c>
      <c r="I1267" s="522">
        <v>0</v>
      </c>
      <c r="J1267" s="522">
        <v>0</v>
      </c>
      <c r="K1267" s="522">
        <v>95</v>
      </c>
      <c r="L1267" s="522" t="s">
        <v>10874</v>
      </c>
      <c r="M1267" s="522" t="s">
        <v>10874</v>
      </c>
      <c r="N1267" s="522" t="s">
        <v>10874</v>
      </c>
      <c r="O1267" s="523">
        <v>102</v>
      </c>
    </row>
    <row r="1268" spans="2:15">
      <c r="B1268" s="29" t="s">
        <v>13164</v>
      </c>
      <c r="C1268" s="29" t="s">
        <v>468</v>
      </c>
      <c r="D1268" s="29" t="s">
        <v>469</v>
      </c>
      <c r="E1268" s="29" t="s">
        <v>2065</v>
      </c>
      <c r="F1268" s="29" t="s">
        <v>2066</v>
      </c>
      <c r="G1268" s="29" t="s">
        <v>4066</v>
      </c>
      <c r="H1268" s="522">
        <v>0</v>
      </c>
      <c r="I1268" s="522">
        <v>0</v>
      </c>
      <c r="J1268" s="522" t="s">
        <v>10874</v>
      </c>
      <c r="K1268" s="522">
        <v>108</v>
      </c>
      <c r="L1268" s="522" t="s">
        <v>10874</v>
      </c>
      <c r="M1268" s="522">
        <v>0</v>
      </c>
      <c r="N1268" s="522">
        <v>0</v>
      </c>
      <c r="O1268" s="523">
        <v>114</v>
      </c>
    </row>
    <row r="1269" spans="2:15">
      <c r="B1269" t="str">
        <f>C1269&amp;F1269</f>
        <v>1270428536564 Total</v>
      </c>
      <c r="C1269" s="29" t="s">
        <v>468</v>
      </c>
      <c r="D1269" s="29" t="s">
        <v>469</v>
      </c>
      <c r="E1269" s="29" t="s">
        <v>2065</v>
      </c>
      <c r="F1269" s="29" t="s">
        <v>11286</v>
      </c>
      <c r="G1269" s="526" t="s">
        <v>3453</v>
      </c>
      <c r="H1269" s="527">
        <v>0</v>
      </c>
      <c r="I1269" s="527">
        <v>0</v>
      </c>
      <c r="J1269" s="527" t="s">
        <v>10874</v>
      </c>
      <c r="K1269" s="527">
        <v>203</v>
      </c>
      <c r="L1269" s="527" t="s">
        <v>10874</v>
      </c>
      <c r="M1269" s="527" t="s">
        <v>10874</v>
      </c>
      <c r="N1269" s="527" t="s">
        <v>10874</v>
      </c>
      <c r="O1269" s="528">
        <v>216</v>
      </c>
    </row>
    <row r="1270" spans="2:15">
      <c r="B1270" s="29" t="s">
        <v>13167</v>
      </c>
      <c r="C1270" s="29" t="s">
        <v>470</v>
      </c>
      <c r="D1270" s="29" t="s">
        <v>471</v>
      </c>
      <c r="E1270" s="29" t="s">
        <v>2069</v>
      </c>
      <c r="F1270" s="29" t="s">
        <v>2070</v>
      </c>
      <c r="G1270" s="29" t="s">
        <v>4065</v>
      </c>
      <c r="H1270" s="522">
        <v>0</v>
      </c>
      <c r="I1270" s="522" t="s">
        <v>10874</v>
      </c>
      <c r="J1270" s="522" t="s">
        <v>10874</v>
      </c>
      <c r="K1270" s="522">
        <v>126</v>
      </c>
      <c r="L1270" s="522">
        <v>0</v>
      </c>
      <c r="M1270" s="522">
        <v>0</v>
      </c>
      <c r="N1270" s="522">
        <v>0</v>
      </c>
      <c r="O1270" s="523">
        <v>129</v>
      </c>
    </row>
    <row r="1271" spans="2:15">
      <c r="B1271" s="29" t="s">
        <v>13168</v>
      </c>
      <c r="C1271" s="29" t="s">
        <v>470</v>
      </c>
      <c r="D1271" s="29" t="s">
        <v>471</v>
      </c>
      <c r="E1271" s="29" t="s">
        <v>2069</v>
      </c>
      <c r="F1271" s="29" t="s">
        <v>2070</v>
      </c>
      <c r="G1271" s="29" t="s">
        <v>4066</v>
      </c>
      <c r="H1271" s="522">
        <v>0</v>
      </c>
      <c r="I1271" s="522" t="s">
        <v>10874</v>
      </c>
      <c r="J1271" s="522" t="s">
        <v>10874</v>
      </c>
      <c r="K1271" s="522">
        <v>146</v>
      </c>
      <c r="L1271" s="522">
        <v>0</v>
      </c>
      <c r="M1271" s="522" t="s">
        <v>10874</v>
      </c>
      <c r="N1271" s="522">
        <v>0</v>
      </c>
      <c r="O1271" s="523">
        <v>150</v>
      </c>
    </row>
    <row r="1272" spans="2:15">
      <c r="B1272" t="str">
        <f>C1272&amp;F1272</f>
        <v>1280330530593 Total</v>
      </c>
      <c r="C1272" s="29" t="s">
        <v>470</v>
      </c>
      <c r="D1272" s="29" t="s">
        <v>471</v>
      </c>
      <c r="E1272" s="29" t="s">
        <v>2069</v>
      </c>
      <c r="F1272" s="29" t="s">
        <v>11288</v>
      </c>
      <c r="G1272" s="526" t="s">
        <v>3453</v>
      </c>
      <c r="H1272" s="527">
        <v>0</v>
      </c>
      <c r="I1272" s="527" t="s">
        <v>10874</v>
      </c>
      <c r="J1272" s="527" t="s">
        <v>10874</v>
      </c>
      <c r="K1272" s="527">
        <v>272</v>
      </c>
      <c r="L1272" s="527">
        <v>0</v>
      </c>
      <c r="M1272" s="527" t="s">
        <v>10874</v>
      </c>
      <c r="N1272" s="527">
        <v>0</v>
      </c>
      <c r="O1272" s="528">
        <v>279</v>
      </c>
    </row>
    <row r="1273" spans="2:15">
      <c r="B1273" s="29" t="s">
        <v>13169</v>
      </c>
      <c r="C1273" s="29" t="s">
        <v>470</v>
      </c>
      <c r="D1273" s="29" t="s">
        <v>471</v>
      </c>
      <c r="E1273" s="29" t="s">
        <v>2071</v>
      </c>
      <c r="F1273" s="29" t="s">
        <v>2072</v>
      </c>
      <c r="G1273" s="29" t="s">
        <v>4065</v>
      </c>
      <c r="H1273" s="522">
        <v>0</v>
      </c>
      <c r="I1273" s="522" t="s">
        <v>10874</v>
      </c>
      <c r="J1273" s="522" t="s">
        <v>10874</v>
      </c>
      <c r="K1273" s="522">
        <v>277</v>
      </c>
      <c r="L1273" s="522" t="s">
        <v>10874</v>
      </c>
      <c r="M1273" s="522">
        <v>0</v>
      </c>
      <c r="N1273" s="522">
        <v>0</v>
      </c>
      <c r="O1273" s="523">
        <v>281</v>
      </c>
    </row>
    <row r="1274" spans="2:15">
      <c r="B1274" s="29" t="s">
        <v>13170</v>
      </c>
      <c r="C1274" s="29" t="s">
        <v>470</v>
      </c>
      <c r="D1274" s="29" t="s">
        <v>471</v>
      </c>
      <c r="E1274" s="29" t="s">
        <v>2071</v>
      </c>
      <c r="F1274" s="29" t="s">
        <v>2072</v>
      </c>
      <c r="G1274" s="29" t="s">
        <v>4066</v>
      </c>
      <c r="H1274" s="522">
        <v>0</v>
      </c>
      <c r="I1274" s="522" t="s">
        <v>10874</v>
      </c>
      <c r="J1274" s="522" t="s">
        <v>10874</v>
      </c>
      <c r="K1274" s="522">
        <v>324</v>
      </c>
      <c r="L1274" s="522" t="s">
        <v>10874</v>
      </c>
      <c r="M1274" s="522" t="s">
        <v>10874</v>
      </c>
      <c r="N1274" s="522">
        <v>0</v>
      </c>
      <c r="O1274" s="523">
        <v>333</v>
      </c>
    </row>
    <row r="1275" spans="2:15">
      <c r="B1275" t="str">
        <f>C1275&amp;F1275</f>
        <v>1280330530594 Total</v>
      </c>
      <c r="C1275" s="29" t="s">
        <v>470</v>
      </c>
      <c r="D1275" s="29" t="s">
        <v>471</v>
      </c>
      <c r="E1275" s="29" t="s">
        <v>2071</v>
      </c>
      <c r="F1275" s="29" t="s">
        <v>11289</v>
      </c>
      <c r="G1275" s="526" t="s">
        <v>3453</v>
      </c>
      <c r="H1275" s="527">
        <v>0</v>
      </c>
      <c r="I1275" s="527" t="s">
        <v>10874</v>
      </c>
      <c r="J1275" s="527" t="s">
        <v>10874</v>
      </c>
      <c r="K1275" s="527">
        <v>601</v>
      </c>
      <c r="L1275" s="527" t="s">
        <v>10874</v>
      </c>
      <c r="M1275" s="527" t="s">
        <v>10874</v>
      </c>
      <c r="N1275" s="527">
        <v>0</v>
      </c>
      <c r="O1275" s="528">
        <v>614</v>
      </c>
    </row>
    <row r="1276" spans="2:15">
      <c r="B1276" s="29" t="s">
        <v>13171</v>
      </c>
      <c r="C1276" s="29" t="s">
        <v>472</v>
      </c>
      <c r="D1276" s="29" t="s">
        <v>473</v>
      </c>
      <c r="E1276" s="29" t="s">
        <v>473</v>
      </c>
      <c r="F1276" s="29" t="s">
        <v>2073</v>
      </c>
      <c r="G1276" s="29" t="s">
        <v>4065</v>
      </c>
      <c r="H1276" s="522" t="s">
        <v>10874</v>
      </c>
      <c r="I1276" s="522">
        <v>428</v>
      </c>
      <c r="J1276" s="522" t="s">
        <v>10874</v>
      </c>
      <c r="K1276" s="522">
        <v>0</v>
      </c>
      <c r="L1276" s="522" t="s">
        <v>10874</v>
      </c>
      <c r="M1276" s="522" t="s">
        <v>10874</v>
      </c>
      <c r="N1276" s="522">
        <v>0</v>
      </c>
      <c r="O1276" s="523">
        <v>440</v>
      </c>
    </row>
    <row r="1277" spans="2:15">
      <c r="B1277" s="29" t="s">
        <v>13172</v>
      </c>
      <c r="C1277" s="29" t="s">
        <v>472</v>
      </c>
      <c r="D1277" s="29" t="s">
        <v>473</v>
      </c>
      <c r="E1277" s="29" t="s">
        <v>473</v>
      </c>
      <c r="F1277" s="29" t="s">
        <v>2073</v>
      </c>
      <c r="G1277" s="29" t="s">
        <v>4066</v>
      </c>
      <c r="H1277" s="522">
        <v>0</v>
      </c>
      <c r="I1277" s="522">
        <v>292</v>
      </c>
      <c r="J1277" s="522" t="s">
        <v>10874</v>
      </c>
      <c r="K1277" s="522" t="s">
        <v>10874</v>
      </c>
      <c r="L1277" s="522" t="s">
        <v>10874</v>
      </c>
      <c r="M1277" s="522" t="s">
        <v>10874</v>
      </c>
      <c r="N1277" s="522">
        <v>0</v>
      </c>
      <c r="O1277" s="523">
        <v>308</v>
      </c>
    </row>
    <row r="1278" spans="2:15">
      <c r="B1278" t="str">
        <f>C1278&amp;F1278</f>
        <v>1265132707586 Total</v>
      </c>
      <c r="C1278" s="29" t="s">
        <v>472</v>
      </c>
      <c r="D1278" s="29" t="s">
        <v>473</v>
      </c>
      <c r="E1278" s="29" t="s">
        <v>473</v>
      </c>
      <c r="F1278" s="29" t="s">
        <v>11290</v>
      </c>
      <c r="G1278" s="526" t="s">
        <v>3453</v>
      </c>
      <c r="H1278" s="527" t="s">
        <v>10874</v>
      </c>
      <c r="I1278" s="527">
        <v>720</v>
      </c>
      <c r="J1278" s="527">
        <v>15</v>
      </c>
      <c r="K1278" s="527" t="s">
        <v>10874</v>
      </c>
      <c r="L1278" s="527" t="s">
        <v>10874</v>
      </c>
      <c r="M1278" s="527" t="s">
        <v>10874</v>
      </c>
      <c r="N1278" s="527">
        <v>0</v>
      </c>
      <c r="O1278" s="528">
        <v>748</v>
      </c>
    </row>
    <row r="1279" spans="2:15">
      <c r="B1279" s="29" t="s">
        <v>13173</v>
      </c>
      <c r="C1279" s="29" t="s">
        <v>474</v>
      </c>
      <c r="D1279" s="29" t="s">
        <v>475</v>
      </c>
      <c r="E1279" s="29" t="s">
        <v>475</v>
      </c>
      <c r="F1279" s="29" t="s">
        <v>4001</v>
      </c>
      <c r="G1279" s="29" t="s">
        <v>4065</v>
      </c>
      <c r="H1279" s="522">
        <v>0</v>
      </c>
      <c r="I1279" s="522">
        <v>0</v>
      </c>
      <c r="J1279" s="522">
        <v>0</v>
      </c>
      <c r="K1279" s="522">
        <v>64</v>
      </c>
      <c r="L1279" s="522">
        <v>0</v>
      </c>
      <c r="M1279" s="522">
        <v>0</v>
      </c>
      <c r="N1279" s="522">
        <v>0</v>
      </c>
      <c r="O1279" s="523">
        <v>64</v>
      </c>
    </row>
    <row r="1280" spans="2:15">
      <c r="B1280" s="29" t="s">
        <v>13174</v>
      </c>
      <c r="C1280" s="29" t="s">
        <v>474</v>
      </c>
      <c r="D1280" s="29" t="s">
        <v>475</v>
      </c>
      <c r="E1280" s="29" t="s">
        <v>475</v>
      </c>
      <c r="F1280" s="29" t="s">
        <v>4001</v>
      </c>
      <c r="G1280" s="29" t="s">
        <v>4066</v>
      </c>
      <c r="H1280" s="522">
        <v>0</v>
      </c>
      <c r="I1280" s="522" t="s">
        <v>10874</v>
      </c>
      <c r="J1280" s="522">
        <v>0</v>
      </c>
      <c r="K1280" s="522" t="s">
        <v>10874</v>
      </c>
      <c r="L1280" s="522">
        <v>0</v>
      </c>
      <c r="M1280" s="522">
        <v>0</v>
      </c>
      <c r="N1280" s="522">
        <v>0</v>
      </c>
      <c r="O1280" s="523">
        <v>90</v>
      </c>
    </row>
    <row r="1281" spans="2:15">
      <c r="B1281" t="str">
        <f>C1281&amp;F1281</f>
        <v>1112925077192 Total</v>
      </c>
      <c r="C1281" s="29" t="s">
        <v>474</v>
      </c>
      <c r="D1281" s="29" t="s">
        <v>475</v>
      </c>
      <c r="E1281" s="29" t="s">
        <v>475</v>
      </c>
      <c r="F1281" s="29" t="s">
        <v>11291</v>
      </c>
      <c r="G1281" s="526" t="s">
        <v>3453</v>
      </c>
      <c r="H1281" s="527">
        <v>0</v>
      </c>
      <c r="I1281" s="527" t="s">
        <v>10874</v>
      </c>
      <c r="J1281" s="527">
        <v>0</v>
      </c>
      <c r="K1281" s="527" t="s">
        <v>10874</v>
      </c>
      <c r="L1281" s="527">
        <v>0</v>
      </c>
      <c r="M1281" s="527">
        <v>0</v>
      </c>
      <c r="N1281" s="527">
        <v>0</v>
      </c>
      <c r="O1281" s="528">
        <v>154</v>
      </c>
    </row>
    <row r="1282" spans="2:15">
      <c r="B1282" s="29" t="s">
        <v>13175</v>
      </c>
      <c r="C1282" s="29" t="s">
        <v>476</v>
      </c>
      <c r="D1282" s="29" t="s">
        <v>477</v>
      </c>
      <c r="E1282" s="29" t="s">
        <v>2074</v>
      </c>
      <c r="F1282" s="29" t="s">
        <v>2075</v>
      </c>
      <c r="G1282" s="29" t="s">
        <v>4065</v>
      </c>
      <c r="H1282" s="522">
        <v>0</v>
      </c>
      <c r="I1282" s="522">
        <v>0</v>
      </c>
      <c r="J1282" s="522">
        <v>0</v>
      </c>
      <c r="K1282" s="522">
        <v>67</v>
      </c>
      <c r="L1282" s="522">
        <v>0</v>
      </c>
      <c r="M1282" s="522">
        <v>0</v>
      </c>
      <c r="N1282" s="522">
        <v>0</v>
      </c>
      <c r="O1282" s="523">
        <v>67</v>
      </c>
    </row>
    <row r="1283" spans="2:15">
      <c r="B1283" s="29" t="s">
        <v>13176</v>
      </c>
      <c r="C1283" s="29" t="s">
        <v>476</v>
      </c>
      <c r="D1283" s="29" t="s">
        <v>477</v>
      </c>
      <c r="E1283" s="29" t="s">
        <v>2074</v>
      </c>
      <c r="F1283" s="29" t="s">
        <v>2075</v>
      </c>
      <c r="G1283" s="29" t="s">
        <v>4066</v>
      </c>
      <c r="H1283" s="522">
        <v>0</v>
      </c>
      <c r="I1283" s="522" t="s">
        <v>10874</v>
      </c>
      <c r="J1283" s="522" t="s">
        <v>10874</v>
      </c>
      <c r="K1283" s="522">
        <v>53</v>
      </c>
      <c r="L1283" s="522">
        <v>0</v>
      </c>
      <c r="M1283" s="522">
        <v>0</v>
      </c>
      <c r="N1283" s="522">
        <v>0</v>
      </c>
      <c r="O1283" s="523">
        <v>59</v>
      </c>
    </row>
    <row r="1284" spans="2:15">
      <c r="B1284" t="str">
        <f>C1284&amp;F1284</f>
        <v>1095328046223 Total</v>
      </c>
      <c r="C1284" s="29" t="s">
        <v>476</v>
      </c>
      <c r="D1284" s="29" t="s">
        <v>477</v>
      </c>
      <c r="E1284" s="29" t="s">
        <v>2074</v>
      </c>
      <c r="F1284" s="29" t="s">
        <v>11292</v>
      </c>
      <c r="G1284" s="526" t="s">
        <v>3453</v>
      </c>
      <c r="H1284" s="527">
        <v>0</v>
      </c>
      <c r="I1284" s="527" t="s">
        <v>10874</v>
      </c>
      <c r="J1284" s="527" t="s">
        <v>10874</v>
      </c>
      <c r="K1284" s="527">
        <v>120</v>
      </c>
      <c r="L1284" s="527">
        <v>0</v>
      </c>
      <c r="M1284" s="527">
        <v>0</v>
      </c>
      <c r="N1284" s="527">
        <v>0</v>
      </c>
      <c r="O1284" s="528">
        <v>126</v>
      </c>
    </row>
    <row r="1285" spans="2:15">
      <c r="B1285" s="29" t="s">
        <v>13177</v>
      </c>
      <c r="C1285" s="29" t="s">
        <v>478</v>
      </c>
      <c r="D1285" s="29" t="s">
        <v>479</v>
      </c>
      <c r="E1285" s="29" t="s">
        <v>2076</v>
      </c>
      <c r="F1285" s="29" t="s">
        <v>2077</v>
      </c>
      <c r="G1285" s="29" t="s">
        <v>4065</v>
      </c>
      <c r="H1285" s="522" t="s">
        <v>10874</v>
      </c>
      <c r="I1285" s="522">
        <v>17</v>
      </c>
      <c r="J1285" s="522" t="s">
        <v>10874</v>
      </c>
      <c r="K1285" s="522">
        <v>687</v>
      </c>
      <c r="L1285" s="522" t="s">
        <v>10874</v>
      </c>
      <c r="M1285" s="522">
        <v>70</v>
      </c>
      <c r="N1285" s="522">
        <v>0</v>
      </c>
      <c r="O1285" s="523">
        <v>784</v>
      </c>
    </row>
    <row r="1286" spans="2:15">
      <c r="B1286" s="29" t="s">
        <v>13178</v>
      </c>
      <c r="C1286" s="29" t="s">
        <v>478</v>
      </c>
      <c r="D1286" s="29" t="s">
        <v>479</v>
      </c>
      <c r="E1286" s="29" t="s">
        <v>2076</v>
      </c>
      <c r="F1286" s="29" t="s">
        <v>2077</v>
      </c>
      <c r="G1286" s="29" t="s">
        <v>4066</v>
      </c>
      <c r="H1286" s="522">
        <v>0</v>
      </c>
      <c r="I1286" s="522">
        <v>17</v>
      </c>
      <c r="J1286" s="522" t="s">
        <v>10874</v>
      </c>
      <c r="K1286" s="522">
        <v>670</v>
      </c>
      <c r="L1286" s="522" t="s">
        <v>10874</v>
      </c>
      <c r="M1286" s="522">
        <v>77</v>
      </c>
      <c r="N1286" s="522">
        <v>0</v>
      </c>
      <c r="O1286" s="523">
        <v>783</v>
      </c>
    </row>
    <row r="1287" spans="2:15">
      <c r="B1287" t="str">
        <f>C1287&amp;F1287</f>
        <v>1252341031869 Total</v>
      </c>
      <c r="C1287" s="29" t="s">
        <v>478</v>
      </c>
      <c r="D1287" s="29" t="s">
        <v>479</v>
      </c>
      <c r="E1287" s="29" t="s">
        <v>2076</v>
      </c>
      <c r="F1287" s="29" t="s">
        <v>11293</v>
      </c>
      <c r="G1287" s="526" t="s">
        <v>3453</v>
      </c>
      <c r="H1287" s="527" t="s">
        <v>10874</v>
      </c>
      <c r="I1287" s="527">
        <v>34</v>
      </c>
      <c r="J1287" s="527">
        <v>23</v>
      </c>
      <c r="K1287" s="527">
        <v>1357</v>
      </c>
      <c r="L1287" s="527" t="s">
        <v>10874</v>
      </c>
      <c r="M1287" s="527">
        <v>147</v>
      </c>
      <c r="N1287" s="527">
        <v>0</v>
      </c>
      <c r="O1287" s="528">
        <v>1567</v>
      </c>
    </row>
    <row r="1288" spans="2:15">
      <c r="B1288" s="29" t="s">
        <v>13179</v>
      </c>
      <c r="C1288" s="29" t="s">
        <v>478</v>
      </c>
      <c r="D1288" s="29" t="s">
        <v>479</v>
      </c>
      <c r="E1288" s="29" t="s">
        <v>2078</v>
      </c>
      <c r="F1288" s="29" t="s">
        <v>2079</v>
      </c>
      <c r="G1288" s="29" t="s">
        <v>4065</v>
      </c>
      <c r="H1288" s="522">
        <v>0</v>
      </c>
      <c r="I1288" s="522" t="s">
        <v>10874</v>
      </c>
      <c r="J1288" s="522" t="s">
        <v>10874</v>
      </c>
      <c r="K1288" s="522">
        <v>335</v>
      </c>
      <c r="L1288" s="522" t="s">
        <v>10874</v>
      </c>
      <c r="M1288" s="522">
        <v>46</v>
      </c>
      <c r="N1288" s="522">
        <v>0</v>
      </c>
      <c r="O1288" s="523">
        <v>400</v>
      </c>
    </row>
    <row r="1289" spans="2:15">
      <c r="B1289" s="29" t="s">
        <v>13180</v>
      </c>
      <c r="C1289" s="29" t="s">
        <v>478</v>
      </c>
      <c r="D1289" s="29" t="s">
        <v>479</v>
      </c>
      <c r="E1289" s="29" t="s">
        <v>2078</v>
      </c>
      <c r="F1289" s="29" t="s">
        <v>2079</v>
      </c>
      <c r="G1289" s="29" t="s">
        <v>4066</v>
      </c>
      <c r="H1289" s="522">
        <v>0</v>
      </c>
      <c r="I1289" s="522">
        <v>11</v>
      </c>
      <c r="J1289" s="522">
        <v>12</v>
      </c>
      <c r="K1289" s="522">
        <v>354</v>
      </c>
      <c r="L1289" s="522">
        <v>0</v>
      </c>
      <c r="M1289" s="522">
        <v>42</v>
      </c>
      <c r="N1289" s="522">
        <v>0</v>
      </c>
      <c r="O1289" s="523">
        <v>419</v>
      </c>
    </row>
    <row r="1290" spans="2:15">
      <c r="B1290" t="str">
        <f>C1290&amp;F1290</f>
        <v>1252341037313 Total</v>
      </c>
      <c r="C1290" s="29" t="s">
        <v>478</v>
      </c>
      <c r="D1290" s="29" t="s">
        <v>479</v>
      </c>
      <c r="E1290" s="29" t="s">
        <v>2078</v>
      </c>
      <c r="F1290" s="29" t="s">
        <v>11294</v>
      </c>
      <c r="G1290" s="526" t="s">
        <v>3453</v>
      </c>
      <c r="H1290" s="527">
        <v>0</v>
      </c>
      <c r="I1290" s="527" t="s">
        <v>10874</v>
      </c>
      <c r="J1290" s="527" t="s">
        <v>10874</v>
      </c>
      <c r="K1290" s="527">
        <v>689</v>
      </c>
      <c r="L1290" s="527" t="s">
        <v>10874</v>
      </c>
      <c r="M1290" s="527">
        <v>88</v>
      </c>
      <c r="N1290" s="527">
        <v>0</v>
      </c>
      <c r="O1290" s="528">
        <v>819</v>
      </c>
    </row>
    <row r="1291" spans="2:15">
      <c r="B1291" s="29" t="s">
        <v>13181</v>
      </c>
      <c r="C1291" s="29" t="s">
        <v>480</v>
      </c>
      <c r="D1291" s="29" t="s">
        <v>481</v>
      </c>
      <c r="E1291" s="29" t="s">
        <v>2080</v>
      </c>
      <c r="F1291" s="29" t="s">
        <v>2081</v>
      </c>
      <c r="G1291" s="29" t="s">
        <v>4065</v>
      </c>
      <c r="H1291" s="522">
        <v>0</v>
      </c>
      <c r="I1291" s="522">
        <v>53</v>
      </c>
      <c r="J1291" s="522" t="s">
        <v>10874</v>
      </c>
      <c r="K1291" s="522">
        <v>156</v>
      </c>
      <c r="L1291" s="522">
        <v>13</v>
      </c>
      <c r="M1291" s="522">
        <v>19</v>
      </c>
      <c r="N1291" s="522" t="s">
        <v>10874</v>
      </c>
      <c r="O1291" s="523">
        <v>251</v>
      </c>
    </row>
    <row r="1292" spans="2:15">
      <c r="B1292" s="29" t="s">
        <v>13182</v>
      </c>
      <c r="C1292" s="29" t="s">
        <v>480</v>
      </c>
      <c r="D1292" s="29" t="s">
        <v>481</v>
      </c>
      <c r="E1292" s="29" t="s">
        <v>2080</v>
      </c>
      <c r="F1292" s="29" t="s">
        <v>2081</v>
      </c>
      <c r="G1292" s="29" t="s">
        <v>4066</v>
      </c>
      <c r="H1292" s="522">
        <v>0</v>
      </c>
      <c r="I1292" s="522">
        <v>73</v>
      </c>
      <c r="J1292" s="522" t="s">
        <v>10874</v>
      </c>
      <c r="K1292" s="522">
        <v>164</v>
      </c>
      <c r="L1292" s="522" t="s">
        <v>10874</v>
      </c>
      <c r="M1292" s="522">
        <v>16</v>
      </c>
      <c r="N1292" s="522" t="s">
        <v>10874</v>
      </c>
      <c r="O1292" s="523">
        <v>270</v>
      </c>
    </row>
    <row r="1293" spans="2:15">
      <c r="B1293" t="str">
        <f>C1293&amp;F1293</f>
        <v>1030241020167 Total</v>
      </c>
      <c r="C1293" s="29" t="s">
        <v>480</v>
      </c>
      <c r="D1293" s="29" t="s">
        <v>481</v>
      </c>
      <c r="E1293" s="29" t="s">
        <v>2080</v>
      </c>
      <c r="F1293" s="29" t="s">
        <v>11295</v>
      </c>
      <c r="G1293" s="526" t="s">
        <v>3453</v>
      </c>
      <c r="H1293" s="527">
        <v>0</v>
      </c>
      <c r="I1293" s="527">
        <v>126</v>
      </c>
      <c r="J1293" s="527" t="s">
        <v>10874</v>
      </c>
      <c r="K1293" s="527">
        <v>320</v>
      </c>
      <c r="L1293" s="527" t="s">
        <v>10874</v>
      </c>
      <c r="M1293" s="527">
        <v>35</v>
      </c>
      <c r="N1293" s="527" t="s">
        <v>10874</v>
      </c>
      <c r="O1293" s="528">
        <v>521</v>
      </c>
    </row>
    <row r="1294" spans="2:15">
      <c r="B1294" s="29" t="s">
        <v>13183</v>
      </c>
      <c r="C1294" s="29" t="s">
        <v>480</v>
      </c>
      <c r="D1294" s="29" t="s">
        <v>481</v>
      </c>
      <c r="E1294" s="29" t="s">
        <v>2082</v>
      </c>
      <c r="F1294" s="29" t="s">
        <v>2083</v>
      </c>
      <c r="G1294" s="29" t="s">
        <v>4065</v>
      </c>
      <c r="H1294" s="522" t="s">
        <v>10874</v>
      </c>
      <c r="I1294" s="522">
        <v>135</v>
      </c>
      <c r="J1294" s="522" t="s">
        <v>10874</v>
      </c>
      <c r="K1294" s="522">
        <v>385</v>
      </c>
      <c r="L1294" s="522">
        <v>36</v>
      </c>
      <c r="M1294" s="522">
        <v>31</v>
      </c>
      <c r="N1294" s="522" t="s">
        <v>10874</v>
      </c>
      <c r="O1294" s="523">
        <v>598</v>
      </c>
    </row>
    <row r="1295" spans="2:15">
      <c r="B1295" s="29" t="s">
        <v>13184</v>
      </c>
      <c r="C1295" s="29" t="s">
        <v>480</v>
      </c>
      <c r="D1295" s="29" t="s">
        <v>481</v>
      </c>
      <c r="E1295" s="29" t="s">
        <v>2082</v>
      </c>
      <c r="F1295" s="29" t="s">
        <v>2083</v>
      </c>
      <c r="G1295" s="29" t="s">
        <v>4066</v>
      </c>
      <c r="H1295" s="522" t="s">
        <v>10874</v>
      </c>
      <c r="I1295" s="522">
        <v>119</v>
      </c>
      <c r="J1295" s="522" t="s">
        <v>10874</v>
      </c>
      <c r="K1295" s="522">
        <v>399</v>
      </c>
      <c r="L1295" s="522">
        <v>28</v>
      </c>
      <c r="M1295" s="522">
        <v>48</v>
      </c>
      <c r="N1295" s="522" t="s">
        <v>10874</v>
      </c>
      <c r="O1295" s="523">
        <v>610</v>
      </c>
    </row>
    <row r="1296" spans="2:15">
      <c r="B1296" t="str">
        <f>C1296&amp;F1296</f>
        <v>1030241020170 Total</v>
      </c>
      <c r="C1296" s="29" t="s">
        <v>480</v>
      </c>
      <c r="D1296" s="29" t="s">
        <v>481</v>
      </c>
      <c r="E1296" s="29" t="s">
        <v>2082</v>
      </c>
      <c r="F1296" s="29" t="s">
        <v>11296</v>
      </c>
      <c r="G1296" s="526" t="s">
        <v>3453</v>
      </c>
      <c r="H1296" s="527" t="s">
        <v>10874</v>
      </c>
      <c r="I1296" s="527">
        <v>254</v>
      </c>
      <c r="J1296" s="527">
        <v>13</v>
      </c>
      <c r="K1296" s="527">
        <v>784</v>
      </c>
      <c r="L1296" s="527">
        <v>64</v>
      </c>
      <c r="M1296" s="527">
        <v>79</v>
      </c>
      <c r="N1296" s="527" t="s">
        <v>10874</v>
      </c>
      <c r="O1296" s="528">
        <v>1208</v>
      </c>
    </row>
    <row r="1297" spans="2:15">
      <c r="B1297" s="29" t="s">
        <v>13185</v>
      </c>
      <c r="C1297" s="29" t="s">
        <v>482</v>
      </c>
      <c r="D1297" s="29" t="s">
        <v>483</v>
      </c>
      <c r="E1297" s="29" t="s">
        <v>2084</v>
      </c>
      <c r="F1297" s="29" t="s">
        <v>2085</v>
      </c>
      <c r="G1297" s="29" t="s">
        <v>4065</v>
      </c>
      <c r="H1297" s="522" t="s">
        <v>10874</v>
      </c>
      <c r="I1297" s="522" t="s">
        <v>10874</v>
      </c>
      <c r="J1297" s="522" t="s">
        <v>10874</v>
      </c>
      <c r="K1297" s="522">
        <v>304</v>
      </c>
      <c r="L1297" s="522" t="s">
        <v>10874</v>
      </c>
      <c r="M1297" s="522" t="s">
        <v>10874</v>
      </c>
      <c r="N1297" s="522">
        <v>0</v>
      </c>
      <c r="O1297" s="523">
        <v>330</v>
      </c>
    </row>
    <row r="1298" spans="2:15">
      <c r="B1298" s="29" t="s">
        <v>13186</v>
      </c>
      <c r="C1298" s="29" t="s">
        <v>482</v>
      </c>
      <c r="D1298" s="29" t="s">
        <v>483</v>
      </c>
      <c r="E1298" s="29" t="s">
        <v>2084</v>
      </c>
      <c r="F1298" s="29" t="s">
        <v>2085</v>
      </c>
      <c r="G1298" s="29" t="s">
        <v>4066</v>
      </c>
      <c r="H1298" s="522" t="s">
        <v>10874</v>
      </c>
      <c r="I1298" s="522" t="s">
        <v>10874</v>
      </c>
      <c r="J1298" s="522" t="s">
        <v>10874</v>
      </c>
      <c r="K1298" s="522">
        <v>386</v>
      </c>
      <c r="L1298" s="522">
        <v>14</v>
      </c>
      <c r="M1298" s="522">
        <v>0</v>
      </c>
      <c r="N1298" s="522">
        <v>0</v>
      </c>
      <c r="O1298" s="523">
        <v>413</v>
      </c>
    </row>
    <row r="1299" spans="2:15">
      <c r="B1299" t="str">
        <f>C1299&amp;F1299</f>
        <v>1052539032040 Total</v>
      </c>
      <c r="C1299" s="29" t="s">
        <v>482</v>
      </c>
      <c r="D1299" s="29" t="s">
        <v>483</v>
      </c>
      <c r="E1299" s="29" t="s">
        <v>2084</v>
      </c>
      <c r="F1299" s="29" t="s">
        <v>11297</v>
      </c>
      <c r="G1299" s="526" t="s">
        <v>3453</v>
      </c>
      <c r="H1299" s="527" t="s">
        <v>10874</v>
      </c>
      <c r="I1299" s="527" t="s">
        <v>10874</v>
      </c>
      <c r="J1299" s="527">
        <v>13</v>
      </c>
      <c r="K1299" s="527">
        <v>690</v>
      </c>
      <c r="L1299" s="527" t="s">
        <v>10874</v>
      </c>
      <c r="M1299" s="527" t="s">
        <v>10874</v>
      </c>
      <c r="N1299" s="527">
        <v>0</v>
      </c>
      <c r="O1299" s="528">
        <v>743</v>
      </c>
    </row>
    <row r="1300" spans="2:15">
      <c r="B1300" s="29" t="s">
        <v>13187</v>
      </c>
      <c r="C1300" s="29" t="s">
        <v>482</v>
      </c>
      <c r="D1300" s="29" t="s">
        <v>483</v>
      </c>
      <c r="E1300" s="29" t="s">
        <v>2086</v>
      </c>
      <c r="F1300" s="29" t="s">
        <v>2087</v>
      </c>
      <c r="G1300" s="29" t="s">
        <v>4065</v>
      </c>
      <c r="H1300" s="522">
        <v>0</v>
      </c>
      <c r="I1300" s="522" t="s">
        <v>10874</v>
      </c>
      <c r="J1300" s="522" t="s">
        <v>10874</v>
      </c>
      <c r="K1300" s="522">
        <v>158</v>
      </c>
      <c r="L1300" s="522" t="s">
        <v>10874</v>
      </c>
      <c r="M1300" s="522" t="s">
        <v>10874</v>
      </c>
      <c r="N1300" s="522">
        <v>0</v>
      </c>
      <c r="O1300" s="523">
        <v>170</v>
      </c>
    </row>
    <row r="1301" spans="2:15">
      <c r="B1301" s="29" t="s">
        <v>13188</v>
      </c>
      <c r="C1301" s="29" t="s">
        <v>482</v>
      </c>
      <c r="D1301" s="29" t="s">
        <v>483</v>
      </c>
      <c r="E1301" s="29" t="s">
        <v>2086</v>
      </c>
      <c r="F1301" s="29" t="s">
        <v>2087</v>
      </c>
      <c r="G1301" s="29" t="s">
        <v>4066</v>
      </c>
      <c r="H1301" s="522">
        <v>0</v>
      </c>
      <c r="I1301" s="522" t="s">
        <v>10874</v>
      </c>
      <c r="J1301" s="522" t="s">
        <v>10874</v>
      </c>
      <c r="K1301" s="522">
        <v>165</v>
      </c>
      <c r="L1301" s="522" t="s">
        <v>10874</v>
      </c>
      <c r="M1301" s="522">
        <v>0</v>
      </c>
      <c r="N1301" s="522">
        <v>0</v>
      </c>
      <c r="O1301" s="523">
        <v>179</v>
      </c>
    </row>
    <row r="1302" spans="2:15">
      <c r="B1302" t="str">
        <f>C1302&amp;F1302</f>
        <v>1052539035225 Total</v>
      </c>
      <c r="C1302" s="29" t="s">
        <v>482</v>
      </c>
      <c r="D1302" s="29" t="s">
        <v>483</v>
      </c>
      <c r="E1302" s="29" t="s">
        <v>2086</v>
      </c>
      <c r="F1302" s="29" t="s">
        <v>11298</v>
      </c>
      <c r="G1302" s="526" t="s">
        <v>3453</v>
      </c>
      <c r="H1302" s="527">
        <v>0</v>
      </c>
      <c r="I1302" s="527" t="s">
        <v>10874</v>
      </c>
      <c r="J1302" s="527" t="s">
        <v>10874</v>
      </c>
      <c r="K1302" s="527">
        <v>323</v>
      </c>
      <c r="L1302" s="527">
        <v>16</v>
      </c>
      <c r="M1302" s="527" t="s">
        <v>10874</v>
      </c>
      <c r="N1302" s="527">
        <v>0</v>
      </c>
      <c r="O1302" s="528">
        <v>349</v>
      </c>
    </row>
    <row r="1303" spans="2:15">
      <c r="B1303" s="29" t="s">
        <v>15290</v>
      </c>
      <c r="C1303" s="29" t="s">
        <v>484</v>
      </c>
      <c r="D1303" s="29" t="s">
        <v>485</v>
      </c>
      <c r="E1303" s="29" t="s">
        <v>15292</v>
      </c>
      <c r="F1303" s="29" t="s">
        <v>15291</v>
      </c>
      <c r="G1303" s="29" t="s">
        <v>4065</v>
      </c>
      <c r="H1303" s="522" t="s">
        <v>10874</v>
      </c>
      <c r="I1303" s="522">
        <v>11</v>
      </c>
      <c r="J1303" s="522">
        <v>26</v>
      </c>
      <c r="K1303" s="522">
        <v>172</v>
      </c>
      <c r="L1303" s="522">
        <v>0</v>
      </c>
      <c r="M1303" s="522" t="s">
        <v>10874</v>
      </c>
      <c r="N1303" s="522">
        <v>0</v>
      </c>
      <c r="O1303" s="523">
        <v>213</v>
      </c>
    </row>
    <row r="1304" spans="2:15">
      <c r="B1304" s="29" t="s">
        <v>15293</v>
      </c>
      <c r="C1304" s="29" t="s">
        <v>484</v>
      </c>
      <c r="D1304" s="29" t="s">
        <v>485</v>
      </c>
      <c r="E1304" s="29" t="s">
        <v>15292</v>
      </c>
      <c r="F1304" s="29" t="s">
        <v>15291</v>
      </c>
      <c r="G1304" s="29" t="s">
        <v>4066</v>
      </c>
      <c r="H1304" s="522">
        <v>0</v>
      </c>
      <c r="I1304" s="522" t="s">
        <v>10874</v>
      </c>
      <c r="J1304" s="522">
        <v>28</v>
      </c>
      <c r="K1304" s="522">
        <v>177</v>
      </c>
      <c r="L1304" s="522" t="s">
        <v>10874</v>
      </c>
      <c r="M1304" s="522" t="s">
        <v>10874</v>
      </c>
      <c r="N1304" s="522" t="s">
        <v>10874</v>
      </c>
      <c r="O1304" s="523">
        <v>220</v>
      </c>
    </row>
    <row r="1305" spans="2:15">
      <c r="B1305" t="str">
        <f>C1305&amp;F1305</f>
        <v>1120137530010 Total</v>
      </c>
      <c r="C1305" s="29" t="s">
        <v>484</v>
      </c>
      <c r="D1305" s="29" t="s">
        <v>485</v>
      </c>
      <c r="E1305" s="29" t="s">
        <v>15292</v>
      </c>
      <c r="F1305" s="29" t="s">
        <v>15340</v>
      </c>
      <c r="G1305" s="526" t="s">
        <v>3453</v>
      </c>
      <c r="H1305" s="527" t="s">
        <v>10874</v>
      </c>
      <c r="I1305" s="527" t="s">
        <v>10874</v>
      </c>
      <c r="J1305" s="527">
        <v>54</v>
      </c>
      <c r="K1305" s="527">
        <v>349</v>
      </c>
      <c r="L1305" s="527" t="s">
        <v>10874</v>
      </c>
      <c r="M1305" s="527" t="s">
        <v>10874</v>
      </c>
      <c r="N1305" s="527" t="s">
        <v>10874</v>
      </c>
      <c r="O1305" s="528">
        <v>433</v>
      </c>
    </row>
    <row r="1306" spans="2:15">
      <c r="B1306" s="29" t="s">
        <v>13189</v>
      </c>
      <c r="C1306" s="29" t="s">
        <v>484</v>
      </c>
      <c r="D1306" s="29" t="s">
        <v>485</v>
      </c>
      <c r="E1306" s="29" t="s">
        <v>2088</v>
      </c>
      <c r="F1306" s="29" t="s">
        <v>2089</v>
      </c>
      <c r="G1306" s="29" t="s">
        <v>4065</v>
      </c>
      <c r="H1306" s="522">
        <v>0</v>
      </c>
      <c r="I1306" s="522">
        <v>33</v>
      </c>
      <c r="J1306" s="522">
        <v>47</v>
      </c>
      <c r="K1306" s="522">
        <v>444</v>
      </c>
      <c r="L1306" s="522" t="s">
        <v>10874</v>
      </c>
      <c r="M1306" s="522" t="s">
        <v>10874</v>
      </c>
      <c r="N1306" s="522">
        <v>0</v>
      </c>
      <c r="O1306" s="523">
        <v>535</v>
      </c>
    </row>
    <row r="1307" spans="2:15">
      <c r="B1307" s="29" t="s">
        <v>13190</v>
      </c>
      <c r="C1307" s="29" t="s">
        <v>484</v>
      </c>
      <c r="D1307" s="29" t="s">
        <v>485</v>
      </c>
      <c r="E1307" s="29" t="s">
        <v>2088</v>
      </c>
      <c r="F1307" s="29" t="s">
        <v>2089</v>
      </c>
      <c r="G1307" s="29" t="s">
        <v>4066</v>
      </c>
      <c r="H1307" s="522">
        <v>0</v>
      </c>
      <c r="I1307" s="522">
        <v>30</v>
      </c>
      <c r="J1307" s="522">
        <v>43</v>
      </c>
      <c r="K1307" s="522">
        <v>435</v>
      </c>
      <c r="L1307" s="522" t="s">
        <v>10874</v>
      </c>
      <c r="M1307" s="522" t="s">
        <v>10874</v>
      </c>
      <c r="N1307" s="522" t="s">
        <v>10874</v>
      </c>
      <c r="O1307" s="523">
        <v>519</v>
      </c>
    </row>
    <row r="1308" spans="2:15">
      <c r="B1308" t="str">
        <f>C1308&amp;F1308</f>
        <v>1120137536271 Total</v>
      </c>
      <c r="C1308" s="29" t="s">
        <v>484</v>
      </c>
      <c r="D1308" s="29" t="s">
        <v>485</v>
      </c>
      <c r="E1308" s="29" t="s">
        <v>2088</v>
      </c>
      <c r="F1308" s="29" t="s">
        <v>11299</v>
      </c>
      <c r="G1308" s="526" t="s">
        <v>3453</v>
      </c>
      <c r="H1308" s="527">
        <v>0</v>
      </c>
      <c r="I1308" s="527">
        <v>63</v>
      </c>
      <c r="J1308" s="527">
        <v>90</v>
      </c>
      <c r="K1308" s="527">
        <v>879</v>
      </c>
      <c r="L1308" s="527" t="s">
        <v>10874</v>
      </c>
      <c r="M1308" s="527">
        <v>13</v>
      </c>
      <c r="N1308" s="527" t="s">
        <v>10874</v>
      </c>
      <c r="O1308" s="528">
        <v>1054</v>
      </c>
    </row>
    <row r="1309" spans="2:15">
      <c r="B1309" s="29" t="s">
        <v>13191</v>
      </c>
      <c r="C1309" s="29" t="s">
        <v>486</v>
      </c>
      <c r="D1309" s="29" t="s">
        <v>487</v>
      </c>
      <c r="E1309" s="29" t="s">
        <v>487</v>
      </c>
      <c r="F1309" s="29" t="s">
        <v>2090</v>
      </c>
      <c r="G1309" s="29" t="s">
        <v>4065</v>
      </c>
      <c r="H1309" s="522">
        <v>0</v>
      </c>
      <c r="I1309" s="522" t="s">
        <v>10874</v>
      </c>
      <c r="J1309" s="522" t="s">
        <v>10874</v>
      </c>
      <c r="K1309" s="522">
        <v>43</v>
      </c>
      <c r="L1309" s="522" t="s">
        <v>10874</v>
      </c>
      <c r="M1309" s="522">
        <v>0</v>
      </c>
      <c r="N1309" s="522">
        <v>0</v>
      </c>
      <c r="O1309" s="523">
        <v>54</v>
      </c>
    </row>
    <row r="1310" spans="2:15">
      <c r="B1310" s="29" t="s">
        <v>13192</v>
      </c>
      <c r="C1310" s="29" t="s">
        <v>486</v>
      </c>
      <c r="D1310" s="29" t="s">
        <v>487</v>
      </c>
      <c r="E1310" s="29" t="s">
        <v>487</v>
      </c>
      <c r="F1310" s="29" t="s">
        <v>2090</v>
      </c>
      <c r="G1310" s="29" t="s">
        <v>4066</v>
      </c>
      <c r="H1310" s="522">
        <v>0</v>
      </c>
      <c r="I1310" s="522">
        <v>0</v>
      </c>
      <c r="J1310" s="522" t="s">
        <v>10874</v>
      </c>
      <c r="K1310" s="522">
        <v>52</v>
      </c>
      <c r="L1310" s="522" t="s">
        <v>10874</v>
      </c>
      <c r="M1310" s="522" t="s">
        <v>10874</v>
      </c>
      <c r="N1310" s="522">
        <v>0</v>
      </c>
      <c r="O1310" s="523">
        <v>59</v>
      </c>
    </row>
    <row r="1311" spans="2:15">
      <c r="B1311" t="str">
        <f>C1311&amp;F1311</f>
        <v>1295449078161 Total</v>
      </c>
      <c r="C1311" s="29" t="s">
        <v>486</v>
      </c>
      <c r="D1311" s="29" t="s">
        <v>487</v>
      </c>
      <c r="E1311" s="29" t="s">
        <v>487</v>
      </c>
      <c r="F1311" s="29" t="s">
        <v>11300</v>
      </c>
      <c r="G1311" s="526" t="s">
        <v>3453</v>
      </c>
      <c r="H1311" s="527">
        <v>0</v>
      </c>
      <c r="I1311" s="527" t="s">
        <v>10874</v>
      </c>
      <c r="J1311" s="527">
        <v>14</v>
      </c>
      <c r="K1311" s="527">
        <v>95</v>
      </c>
      <c r="L1311" s="527" t="s">
        <v>10874</v>
      </c>
      <c r="M1311" s="527" t="s">
        <v>10874</v>
      </c>
      <c r="N1311" s="527">
        <v>0</v>
      </c>
      <c r="O1311" s="528">
        <v>113</v>
      </c>
    </row>
    <row r="1312" spans="2:15">
      <c r="B1312" s="29" t="s">
        <v>13193</v>
      </c>
      <c r="C1312" s="29" t="s">
        <v>488</v>
      </c>
      <c r="D1312" s="29" t="s">
        <v>489</v>
      </c>
      <c r="E1312" s="29" t="s">
        <v>2091</v>
      </c>
      <c r="F1312" s="29" t="s">
        <v>2092</v>
      </c>
      <c r="G1312" s="29" t="s">
        <v>4065</v>
      </c>
      <c r="H1312" s="522" t="s">
        <v>10874</v>
      </c>
      <c r="I1312" s="522" t="s">
        <v>10874</v>
      </c>
      <c r="J1312" s="522" t="s">
        <v>10874</v>
      </c>
      <c r="K1312" s="522">
        <v>266</v>
      </c>
      <c r="L1312" s="522" t="s">
        <v>10874</v>
      </c>
      <c r="M1312" s="522" t="s">
        <v>10874</v>
      </c>
      <c r="N1312" s="522">
        <v>0</v>
      </c>
      <c r="O1312" s="523">
        <v>282</v>
      </c>
    </row>
    <row r="1313" spans="2:15">
      <c r="B1313" s="29" t="s">
        <v>13194</v>
      </c>
      <c r="C1313" s="29" t="s">
        <v>488</v>
      </c>
      <c r="D1313" s="29" t="s">
        <v>489</v>
      </c>
      <c r="E1313" s="29" t="s">
        <v>2091</v>
      </c>
      <c r="F1313" s="29" t="s">
        <v>2092</v>
      </c>
      <c r="G1313" s="29" t="s">
        <v>4066</v>
      </c>
      <c r="H1313" s="522" t="s">
        <v>10874</v>
      </c>
      <c r="I1313" s="522" t="s">
        <v>10874</v>
      </c>
      <c r="J1313" s="522" t="s">
        <v>10874</v>
      </c>
      <c r="K1313" s="522">
        <v>272</v>
      </c>
      <c r="L1313" s="522" t="s">
        <v>10874</v>
      </c>
      <c r="M1313" s="522">
        <v>0</v>
      </c>
      <c r="N1313" s="522">
        <v>0</v>
      </c>
      <c r="O1313" s="523">
        <v>286</v>
      </c>
    </row>
    <row r="1314" spans="2:15">
      <c r="B1314" t="str">
        <f>C1314&amp;F1314</f>
        <v>1052540532043 Total</v>
      </c>
      <c r="C1314" s="29" t="s">
        <v>488</v>
      </c>
      <c r="D1314" s="29" t="s">
        <v>489</v>
      </c>
      <c r="E1314" s="29" t="s">
        <v>2091</v>
      </c>
      <c r="F1314" s="29" t="s">
        <v>11301</v>
      </c>
      <c r="G1314" s="526" t="s">
        <v>3453</v>
      </c>
      <c r="H1314" s="527" t="s">
        <v>10874</v>
      </c>
      <c r="I1314" s="527" t="s">
        <v>10874</v>
      </c>
      <c r="J1314" s="527" t="s">
        <v>10874</v>
      </c>
      <c r="K1314" s="527">
        <v>538</v>
      </c>
      <c r="L1314" s="527" t="s">
        <v>10874</v>
      </c>
      <c r="M1314" s="527" t="s">
        <v>10874</v>
      </c>
      <c r="N1314" s="527">
        <v>0</v>
      </c>
      <c r="O1314" s="528">
        <v>568</v>
      </c>
    </row>
    <row r="1315" spans="2:15">
      <c r="B1315" s="29" t="s">
        <v>13195</v>
      </c>
      <c r="C1315" s="29" t="s">
        <v>488</v>
      </c>
      <c r="D1315" s="29" t="s">
        <v>489</v>
      </c>
      <c r="E1315" s="29" t="s">
        <v>2093</v>
      </c>
      <c r="F1315" s="29" t="s">
        <v>2094</v>
      </c>
      <c r="G1315" s="29" t="s">
        <v>4065</v>
      </c>
      <c r="H1315" s="522" t="s">
        <v>10874</v>
      </c>
      <c r="I1315" s="522">
        <v>0</v>
      </c>
      <c r="J1315" s="522" t="s">
        <v>10874</v>
      </c>
      <c r="K1315" s="522">
        <v>122</v>
      </c>
      <c r="L1315" s="522" t="s">
        <v>10874</v>
      </c>
      <c r="M1315" s="522">
        <v>0</v>
      </c>
      <c r="N1315" s="522">
        <v>0</v>
      </c>
      <c r="O1315" s="523">
        <v>128</v>
      </c>
    </row>
    <row r="1316" spans="2:15">
      <c r="B1316" s="29" t="s">
        <v>13196</v>
      </c>
      <c r="C1316" s="29" t="s">
        <v>488</v>
      </c>
      <c r="D1316" s="29" t="s">
        <v>489</v>
      </c>
      <c r="E1316" s="29" t="s">
        <v>2093</v>
      </c>
      <c r="F1316" s="29" t="s">
        <v>2094</v>
      </c>
      <c r="G1316" s="29" t="s">
        <v>4066</v>
      </c>
      <c r="H1316" s="522" t="s">
        <v>10874</v>
      </c>
      <c r="I1316" s="522" t="s">
        <v>10874</v>
      </c>
      <c r="J1316" s="522" t="s">
        <v>10874</v>
      </c>
      <c r="K1316" s="522">
        <v>132</v>
      </c>
      <c r="L1316" s="522" t="s">
        <v>10874</v>
      </c>
      <c r="M1316" s="522" t="s">
        <v>10874</v>
      </c>
      <c r="N1316" s="522">
        <v>0</v>
      </c>
      <c r="O1316" s="523">
        <v>141</v>
      </c>
    </row>
    <row r="1317" spans="2:15">
      <c r="B1317" t="str">
        <f>C1317&amp;F1317</f>
        <v>1052540536777 Total</v>
      </c>
      <c r="C1317" s="29" t="s">
        <v>488</v>
      </c>
      <c r="D1317" s="29" t="s">
        <v>489</v>
      </c>
      <c r="E1317" s="29" t="s">
        <v>2093</v>
      </c>
      <c r="F1317" s="29" t="s">
        <v>11302</v>
      </c>
      <c r="G1317" s="526" t="s">
        <v>3453</v>
      </c>
      <c r="H1317" s="527" t="s">
        <v>10874</v>
      </c>
      <c r="I1317" s="527" t="s">
        <v>10874</v>
      </c>
      <c r="J1317" s="527" t="s">
        <v>10874</v>
      </c>
      <c r="K1317" s="527">
        <v>254</v>
      </c>
      <c r="L1317" s="527" t="s">
        <v>10874</v>
      </c>
      <c r="M1317" s="527" t="s">
        <v>10874</v>
      </c>
      <c r="N1317" s="527">
        <v>0</v>
      </c>
      <c r="O1317" s="528">
        <v>269</v>
      </c>
    </row>
    <row r="1318" spans="2:15">
      <c r="B1318" s="29" t="s">
        <v>13197</v>
      </c>
      <c r="C1318" s="29" t="s">
        <v>490</v>
      </c>
      <c r="D1318" s="29" t="s">
        <v>491</v>
      </c>
      <c r="E1318" s="29" t="s">
        <v>2095</v>
      </c>
      <c r="F1318" s="29" t="s">
        <v>2096</v>
      </c>
      <c r="G1318" s="29" t="s">
        <v>4065</v>
      </c>
      <c r="H1318" s="522">
        <v>0</v>
      </c>
      <c r="I1318" s="522">
        <v>0</v>
      </c>
      <c r="J1318" s="522" t="s">
        <v>10874</v>
      </c>
      <c r="K1318" s="522">
        <v>188</v>
      </c>
      <c r="L1318" s="522" t="s">
        <v>10874</v>
      </c>
      <c r="M1318" s="522">
        <v>0</v>
      </c>
      <c r="N1318" s="522">
        <v>0</v>
      </c>
      <c r="O1318" s="523">
        <v>191</v>
      </c>
    </row>
    <row r="1319" spans="2:15">
      <c r="B1319" s="29" t="s">
        <v>13198</v>
      </c>
      <c r="C1319" s="29" t="s">
        <v>490</v>
      </c>
      <c r="D1319" s="29" t="s">
        <v>491</v>
      </c>
      <c r="E1319" s="29" t="s">
        <v>2095</v>
      </c>
      <c r="F1319" s="29" t="s">
        <v>2096</v>
      </c>
      <c r="G1319" s="29" t="s">
        <v>4066</v>
      </c>
      <c r="H1319" s="522">
        <v>0</v>
      </c>
      <c r="I1319" s="522">
        <v>0</v>
      </c>
      <c r="J1319" s="522" t="s">
        <v>10874</v>
      </c>
      <c r="K1319" s="522" t="s">
        <v>10874</v>
      </c>
      <c r="L1319" s="522" t="s">
        <v>10874</v>
      </c>
      <c r="M1319" s="522">
        <v>0</v>
      </c>
      <c r="N1319" s="522">
        <v>0</v>
      </c>
      <c r="O1319" s="523">
        <v>195</v>
      </c>
    </row>
    <row r="1320" spans="2:15">
      <c r="B1320" t="str">
        <f>C1320&amp;F1320</f>
        <v>1101730035219 Total</v>
      </c>
      <c r="C1320" s="29" t="s">
        <v>490</v>
      </c>
      <c r="D1320" s="29" t="s">
        <v>491</v>
      </c>
      <c r="E1320" s="29" t="s">
        <v>2095</v>
      </c>
      <c r="F1320" s="29" t="s">
        <v>11303</v>
      </c>
      <c r="G1320" s="526" t="s">
        <v>3453</v>
      </c>
      <c r="H1320" s="527">
        <v>0</v>
      </c>
      <c r="I1320" s="527">
        <v>0</v>
      </c>
      <c r="J1320" s="527" t="s">
        <v>10874</v>
      </c>
      <c r="K1320" s="527" t="s">
        <v>10874</v>
      </c>
      <c r="L1320" s="527" t="s">
        <v>10874</v>
      </c>
      <c r="M1320" s="527">
        <v>0</v>
      </c>
      <c r="N1320" s="527">
        <v>0</v>
      </c>
      <c r="O1320" s="528">
        <v>386</v>
      </c>
    </row>
    <row r="1321" spans="2:15">
      <c r="B1321" s="29" t="s">
        <v>13199</v>
      </c>
      <c r="C1321" s="29" t="s">
        <v>492</v>
      </c>
      <c r="D1321" s="29" t="s">
        <v>493</v>
      </c>
      <c r="E1321" s="29" t="s">
        <v>493</v>
      </c>
      <c r="F1321" s="29" t="s">
        <v>2097</v>
      </c>
      <c r="G1321" s="29" t="s">
        <v>4065</v>
      </c>
      <c r="H1321" s="522">
        <v>0</v>
      </c>
      <c r="I1321" s="522">
        <v>98</v>
      </c>
      <c r="J1321" s="522">
        <v>0</v>
      </c>
      <c r="K1321" s="522">
        <v>0</v>
      </c>
      <c r="L1321" s="522">
        <v>0</v>
      </c>
      <c r="M1321" s="522">
        <v>0</v>
      </c>
      <c r="N1321" s="522">
        <v>0</v>
      </c>
      <c r="O1321" s="523">
        <v>98</v>
      </c>
    </row>
    <row r="1322" spans="2:15">
      <c r="B1322" s="29" t="s">
        <v>13200</v>
      </c>
      <c r="C1322" s="29" t="s">
        <v>492</v>
      </c>
      <c r="D1322" s="29" t="s">
        <v>493</v>
      </c>
      <c r="E1322" s="29" t="s">
        <v>493</v>
      </c>
      <c r="F1322" s="29" t="s">
        <v>2097</v>
      </c>
      <c r="G1322" s="29" t="s">
        <v>4066</v>
      </c>
      <c r="H1322" s="522">
        <v>0</v>
      </c>
      <c r="I1322" s="522">
        <v>71</v>
      </c>
      <c r="J1322" s="522">
        <v>0</v>
      </c>
      <c r="K1322" s="522">
        <v>0</v>
      </c>
      <c r="L1322" s="522">
        <v>0</v>
      </c>
      <c r="M1322" s="522">
        <v>0</v>
      </c>
      <c r="N1322" s="522">
        <v>0</v>
      </c>
      <c r="O1322" s="523">
        <v>71</v>
      </c>
    </row>
    <row r="1323" spans="2:15">
      <c r="B1323" t="str">
        <f>C1323&amp;F1323</f>
        <v>1265133807639 Total</v>
      </c>
      <c r="C1323" s="29" t="s">
        <v>492</v>
      </c>
      <c r="D1323" s="29" t="s">
        <v>493</v>
      </c>
      <c r="E1323" s="29" t="s">
        <v>493</v>
      </c>
      <c r="F1323" s="29" t="s">
        <v>11304</v>
      </c>
      <c r="G1323" s="526" t="s">
        <v>3453</v>
      </c>
      <c r="H1323" s="527">
        <v>0</v>
      </c>
      <c r="I1323" s="527">
        <v>169</v>
      </c>
      <c r="J1323" s="527">
        <v>0</v>
      </c>
      <c r="K1323" s="527">
        <v>0</v>
      </c>
      <c r="L1323" s="527">
        <v>0</v>
      </c>
      <c r="M1323" s="527">
        <v>0</v>
      </c>
      <c r="N1323" s="527">
        <v>0</v>
      </c>
      <c r="O1323" s="528">
        <v>169</v>
      </c>
    </row>
    <row r="1324" spans="2:15">
      <c r="B1324" s="29" t="s">
        <v>13201</v>
      </c>
      <c r="C1324" s="29" t="s">
        <v>494</v>
      </c>
      <c r="D1324" s="29" t="s">
        <v>495</v>
      </c>
      <c r="E1324" s="29" t="s">
        <v>2098</v>
      </c>
      <c r="F1324" s="29" t="s">
        <v>2099</v>
      </c>
      <c r="G1324" s="29" t="s">
        <v>4065</v>
      </c>
      <c r="H1324" s="522">
        <v>0</v>
      </c>
      <c r="I1324" s="522">
        <v>27</v>
      </c>
      <c r="J1324" s="522">
        <v>51</v>
      </c>
      <c r="K1324" s="522">
        <v>222</v>
      </c>
      <c r="L1324" s="522" t="s">
        <v>10874</v>
      </c>
      <c r="M1324" s="522" t="s">
        <v>10874</v>
      </c>
      <c r="N1324" s="522">
        <v>0</v>
      </c>
      <c r="O1324" s="523">
        <v>309</v>
      </c>
    </row>
    <row r="1325" spans="2:15">
      <c r="B1325" s="29" t="s">
        <v>13202</v>
      </c>
      <c r="C1325" s="29" t="s">
        <v>494</v>
      </c>
      <c r="D1325" s="29" t="s">
        <v>495</v>
      </c>
      <c r="E1325" s="29" t="s">
        <v>2098</v>
      </c>
      <c r="F1325" s="29" t="s">
        <v>2099</v>
      </c>
      <c r="G1325" s="29" t="s">
        <v>4066</v>
      </c>
      <c r="H1325" s="522">
        <v>0</v>
      </c>
      <c r="I1325" s="522">
        <v>27</v>
      </c>
      <c r="J1325" s="522">
        <v>48</v>
      </c>
      <c r="K1325" s="522">
        <v>253</v>
      </c>
      <c r="L1325" s="522" t="s">
        <v>10874</v>
      </c>
      <c r="M1325" s="522" t="s">
        <v>10874</v>
      </c>
      <c r="N1325" s="522">
        <v>0</v>
      </c>
      <c r="O1325" s="523">
        <v>335</v>
      </c>
    </row>
    <row r="1326" spans="2:15">
      <c r="B1326" t="str">
        <f>C1326&amp;F1326</f>
        <v>1140630030801 Total</v>
      </c>
      <c r="C1326" s="29" t="s">
        <v>494</v>
      </c>
      <c r="D1326" s="29" t="s">
        <v>495</v>
      </c>
      <c r="E1326" s="29" t="s">
        <v>2098</v>
      </c>
      <c r="F1326" s="29" t="s">
        <v>11305</v>
      </c>
      <c r="G1326" s="526" t="s">
        <v>3453</v>
      </c>
      <c r="H1326" s="527">
        <v>0</v>
      </c>
      <c r="I1326" s="527">
        <v>54</v>
      </c>
      <c r="J1326" s="527">
        <v>99</v>
      </c>
      <c r="K1326" s="527">
        <v>475</v>
      </c>
      <c r="L1326" s="527" t="s">
        <v>10874</v>
      </c>
      <c r="M1326" s="527" t="s">
        <v>10874</v>
      </c>
      <c r="N1326" s="527">
        <v>0</v>
      </c>
      <c r="O1326" s="528">
        <v>644</v>
      </c>
    </row>
    <row r="1327" spans="2:15">
      <c r="B1327" s="29" t="s">
        <v>13203</v>
      </c>
      <c r="C1327" s="29" t="s">
        <v>494</v>
      </c>
      <c r="D1327" s="29" t="s">
        <v>495</v>
      </c>
      <c r="E1327" s="29" t="s">
        <v>2100</v>
      </c>
      <c r="F1327" s="29" t="s">
        <v>2101</v>
      </c>
      <c r="G1327" s="29" t="s">
        <v>4065</v>
      </c>
      <c r="H1327" s="522" t="s">
        <v>10874</v>
      </c>
      <c r="I1327" s="522">
        <v>44</v>
      </c>
      <c r="J1327" s="522">
        <v>73</v>
      </c>
      <c r="K1327" s="522">
        <v>456</v>
      </c>
      <c r="L1327" s="522" t="s">
        <v>10874</v>
      </c>
      <c r="M1327" s="522">
        <v>13</v>
      </c>
      <c r="N1327" s="522">
        <v>0</v>
      </c>
      <c r="O1327" s="523">
        <v>596</v>
      </c>
    </row>
    <row r="1328" spans="2:15">
      <c r="B1328" s="29" t="s">
        <v>13204</v>
      </c>
      <c r="C1328" s="29" t="s">
        <v>494</v>
      </c>
      <c r="D1328" s="29" t="s">
        <v>495</v>
      </c>
      <c r="E1328" s="29" t="s">
        <v>2100</v>
      </c>
      <c r="F1328" s="29" t="s">
        <v>2101</v>
      </c>
      <c r="G1328" s="29" t="s">
        <v>4066</v>
      </c>
      <c r="H1328" s="522">
        <v>0</v>
      </c>
      <c r="I1328" s="522">
        <v>40</v>
      </c>
      <c r="J1328" s="522">
        <v>94</v>
      </c>
      <c r="K1328" s="522">
        <v>541</v>
      </c>
      <c r="L1328" s="522" t="s">
        <v>10874</v>
      </c>
      <c r="M1328" s="522" t="s">
        <v>10874</v>
      </c>
      <c r="N1328" s="522">
        <v>0</v>
      </c>
      <c r="O1328" s="523">
        <v>691</v>
      </c>
    </row>
    <row r="1329" spans="2:15">
      <c r="B1329" t="str">
        <f>C1329&amp;F1329</f>
        <v>1140630030802 Total</v>
      </c>
      <c r="C1329" s="29" t="s">
        <v>494</v>
      </c>
      <c r="D1329" s="29" t="s">
        <v>495</v>
      </c>
      <c r="E1329" s="29" t="s">
        <v>2100</v>
      </c>
      <c r="F1329" s="29" t="s">
        <v>11306</v>
      </c>
      <c r="G1329" s="526" t="s">
        <v>3453</v>
      </c>
      <c r="H1329" s="527" t="s">
        <v>10874</v>
      </c>
      <c r="I1329" s="527">
        <v>84</v>
      </c>
      <c r="J1329" s="527">
        <v>167</v>
      </c>
      <c r="K1329" s="527">
        <v>997</v>
      </c>
      <c r="L1329" s="527" t="s">
        <v>10874</v>
      </c>
      <c r="M1329" s="527" t="s">
        <v>10874</v>
      </c>
      <c r="N1329" s="527">
        <v>0</v>
      </c>
      <c r="O1329" s="528">
        <v>1287</v>
      </c>
    </row>
    <row r="1330" spans="2:15">
      <c r="B1330" s="29" t="s">
        <v>13207</v>
      </c>
      <c r="C1330" s="29" t="s">
        <v>496</v>
      </c>
      <c r="D1330" s="29" t="s">
        <v>497</v>
      </c>
      <c r="E1330" s="29" t="s">
        <v>2104</v>
      </c>
      <c r="F1330" s="29" t="s">
        <v>2105</v>
      </c>
      <c r="G1330" s="29" t="s">
        <v>4065</v>
      </c>
      <c r="H1330" s="522">
        <v>0</v>
      </c>
      <c r="I1330" s="522" t="s">
        <v>10874</v>
      </c>
      <c r="J1330" s="522">
        <v>28</v>
      </c>
      <c r="K1330" s="522">
        <v>233</v>
      </c>
      <c r="L1330" s="522" t="s">
        <v>10874</v>
      </c>
      <c r="M1330" s="522">
        <v>38</v>
      </c>
      <c r="N1330" s="522">
        <v>0</v>
      </c>
      <c r="O1330" s="523">
        <v>310</v>
      </c>
    </row>
    <row r="1331" spans="2:15">
      <c r="B1331" s="29" t="s">
        <v>13208</v>
      </c>
      <c r="C1331" s="29" t="s">
        <v>496</v>
      </c>
      <c r="D1331" s="29" t="s">
        <v>497</v>
      </c>
      <c r="E1331" s="29" t="s">
        <v>2104</v>
      </c>
      <c r="F1331" s="29" t="s">
        <v>2105</v>
      </c>
      <c r="G1331" s="29" t="s">
        <v>4066</v>
      </c>
      <c r="H1331" s="522">
        <v>0</v>
      </c>
      <c r="I1331" s="522" t="s">
        <v>10874</v>
      </c>
      <c r="J1331" s="522">
        <v>24</v>
      </c>
      <c r="K1331" s="522">
        <v>254</v>
      </c>
      <c r="L1331" s="522" t="s">
        <v>10874</v>
      </c>
      <c r="M1331" s="522">
        <v>40</v>
      </c>
      <c r="N1331" s="522" t="s">
        <v>10874</v>
      </c>
      <c r="O1331" s="523">
        <v>333</v>
      </c>
    </row>
    <row r="1332" spans="2:15">
      <c r="B1332" t="str">
        <f>C1332&amp;F1332</f>
        <v>1241535031422 Total</v>
      </c>
      <c r="C1332" s="29" t="s">
        <v>496</v>
      </c>
      <c r="D1332" s="29" t="s">
        <v>497</v>
      </c>
      <c r="E1332" s="29" t="s">
        <v>2104</v>
      </c>
      <c r="F1332" s="29" t="s">
        <v>11308</v>
      </c>
      <c r="G1332" s="526" t="s">
        <v>3453</v>
      </c>
      <c r="H1332" s="527">
        <v>0</v>
      </c>
      <c r="I1332" s="527">
        <v>14</v>
      </c>
      <c r="J1332" s="527">
        <v>52</v>
      </c>
      <c r="K1332" s="527">
        <v>487</v>
      </c>
      <c r="L1332" s="527" t="s">
        <v>10874</v>
      </c>
      <c r="M1332" s="527">
        <v>78</v>
      </c>
      <c r="N1332" s="527" t="s">
        <v>10874</v>
      </c>
      <c r="O1332" s="528">
        <v>643</v>
      </c>
    </row>
    <row r="1333" spans="2:15">
      <c r="B1333" s="29" t="s">
        <v>13205</v>
      </c>
      <c r="C1333" s="29" t="s">
        <v>496</v>
      </c>
      <c r="D1333" s="29" t="s">
        <v>497</v>
      </c>
      <c r="E1333" s="29" t="s">
        <v>2102</v>
      </c>
      <c r="F1333" s="29" t="s">
        <v>2103</v>
      </c>
      <c r="G1333" s="29" t="s">
        <v>4065</v>
      </c>
      <c r="H1333" s="522">
        <v>0</v>
      </c>
      <c r="I1333" s="522" t="s">
        <v>10874</v>
      </c>
      <c r="J1333" s="522">
        <v>35</v>
      </c>
      <c r="K1333" s="522">
        <v>465</v>
      </c>
      <c r="L1333" s="522" t="s">
        <v>10874</v>
      </c>
      <c r="M1333" s="522">
        <v>79</v>
      </c>
      <c r="N1333" s="522">
        <v>0</v>
      </c>
      <c r="O1333" s="523">
        <v>602</v>
      </c>
    </row>
    <row r="1334" spans="2:15">
      <c r="B1334" s="29" t="s">
        <v>13206</v>
      </c>
      <c r="C1334" s="29" t="s">
        <v>496</v>
      </c>
      <c r="D1334" s="29" t="s">
        <v>497</v>
      </c>
      <c r="E1334" s="29" t="s">
        <v>2102</v>
      </c>
      <c r="F1334" s="29" t="s">
        <v>2103</v>
      </c>
      <c r="G1334" s="29" t="s">
        <v>4066</v>
      </c>
      <c r="H1334" s="522" t="s">
        <v>10874</v>
      </c>
      <c r="I1334" s="522">
        <v>23</v>
      </c>
      <c r="J1334" s="522">
        <v>23</v>
      </c>
      <c r="K1334" s="522">
        <v>504</v>
      </c>
      <c r="L1334" s="522" t="s">
        <v>10874</v>
      </c>
      <c r="M1334" s="522">
        <v>58</v>
      </c>
      <c r="N1334" s="522" t="s">
        <v>10874</v>
      </c>
      <c r="O1334" s="523">
        <v>618</v>
      </c>
    </row>
    <row r="1335" spans="2:15">
      <c r="B1335" t="str">
        <f>C1335&amp;F1335</f>
        <v>1241535031424 Total</v>
      </c>
      <c r="C1335" s="29" t="s">
        <v>496</v>
      </c>
      <c r="D1335" s="29" t="s">
        <v>497</v>
      </c>
      <c r="E1335" s="29" t="s">
        <v>2102</v>
      </c>
      <c r="F1335" s="29" t="s">
        <v>11307</v>
      </c>
      <c r="G1335" s="526" t="s">
        <v>3453</v>
      </c>
      <c r="H1335" s="527" t="s">
        <v>10874</v>
      </c>
      <c r="I1335" s="527" t="s">
        <v>10874</v>
      </c>
      <c r="J1335" s="527">
        <v>58</v>
      </c>
      <c r="K1335" s="527">
        <v>969</v>
      </c>
      <c r="L1335" s="527">
        <v>11</v>
      </c>
      <c r="M1335" s="527">
        <v>137</v>
      </c>
      <c r="N1335" s="527" t="s">
        <v>10874</v>
      </c>
      <c r="O1335" s="528">
        <v>1220</v>
      </c>
    </row>
    <row r="1336" spans="2:15">
      <c r="B1336" s="29" t="s">
        <v>13209</v>
      </c>
      <c r="C1336" s="29" t="s">
        <v>498</v>
      </c>
      <c r="D1336" s="29" t="s">
        <v>499</v>
      </c>
      <c r="E1336" s="29" t="s">
        <v>499</v>
      </c>
      <c r="F1336" s="29" t="s">
        <v>4002</v>
      </c>
      <c r="G1336" s="29" t="s">
        <v>4065</v>
      </c>
      <c r="H1336" s="522" t="s">
        <v>10874</v>
      </c>
      <c r="I1336" s="522">
        <v>20</v>
      </c>
      <c r="J1336" s="522" t="s">
        <v>10874</v>
      </c>
      <c r="K1336" s="522">
        <v>372</v>
      </c>
      <c r="L1336" s="522" t="s">
        <v>10874</v>
      </c>
      <c r="M1336" s="522" t="s">
        <v>10874</v>
      </c>
      <c r="N1336" s="522">
        <v>0</v>
      </c>
      <c r="O1336" s="523">
        <v>400</v>
      </c>
    </row>
    <row r="1337" spans="2:15">
      <c r="B1337" s="29" t="s">
        <v>13210</v>
      </c>
      <c r="C1337" s="29" t="s">
        <v>498</v>
      </c>
      <c r="D1337" s="29" t="s">
        <v>499</v>
      </c>
      <c r="E1337" s="29" t="s">
        <v>499</v>
      </c>
      <c r="F1337" s="29" t="s">
        <v>4002</v>
      </c>
      <c r="G1337" s="29" t="s">
        <v>4066</v>
      </c>
      <c r="H1337" s="522">
        <v>0</v>
      </c>
      <c r="I1337" s="522">
        <v>12</v>
      </c>
      <c r="J1337" s="522" t="s">
        <v>10874</v>
      </c>
      <c r="K1337" s="522">
        <v>527</v>
      </c>
      <c r="L1337" s="522">
        <v>15</v>
      </c>
      <c r="M1337" s="522" t="s">
        <v>10874</v>
      </c>
      <c r="N1337" s="522">
        <v>0</v>
      </c>
      <c r="O1337" s="523">
        <v>560</v>
      </c>
    </row>
    <row r="1338" spans="2:15">
      <c r="B1338" t="str">
        <f>C1338&amp;F1338</f>
        <v>1080706076193 Total</v>
      </c>
      <c r="C1338" s="29" t="s">
        <v>498</v>
      </c>
      <c r="D1338" s="29" t="s">
        <v>499</v>
      </c>
      <c r="E1338" s="29" t="s">
        <v>499</v>
      </c>
      <c r="F1338" s="29" t="s">
        <v>11309</v>
      </c>
      <c r="G1338" s="526" t="s">
        <v>3453</v>
      </c>
      <c r="H1338" s="527" t="s">
        <v>10874</v>
      </c>
      <c r="I1338" s="527">
        <v>32</v>
      </c>
      <c r="J1338" s="527" t="s">
        <v>10874</v>
      </c>
      <c r="K1338" s="527">
        <v>899</v>
      </c>
      <c r="L1338" s="527" t="s">
        <v>10874</v>
      </c>
      <c r="M1338" s="527" t="s">
        <v>10874</v>
      </c>
      <c r="N1338" s="527">
        <v>0</v>
      </c>
      <c r="O1338" s="528">
        <v>960</v>
      </c>
    </row>
    <row r="1339" spans="2:15">
      <c r="B1339" s="29" t="s">
        <v>13211</v>
      </c>
      <c r="C1339" s="29" t="s">
        <v>500</v>
      </c>
      <c r="D1339" s="29" t="s">
        <v>501</v>
      </c>
      <c r="E1339" s="29" t="s">
        <v>501</v>
      </c>
      <c r="F1339" s="29" t="s">
        <v>4003</v>
      </c>
      <c r="G1339" s="29" t="s">
        <v>4065</v>
      </c>
      <c r="H1339" s="522">
        <v>0</v>
      </c>
      <c r="I1339" s="522" t="s">
        <v>10874</v>
      </c>
      <c r="J1339" s="522">
        <v>0</v>
      </c>
      <c r="K1339" s="522" t="s">
        <v>10874</v>
      </c>
      <c r="L1339" s="522">
        <v>0</v>
      </c>
      <c r="M1339" s="522">
        <v>0</v>
      </c>
      <c r="N1339" s="522">
        <v>0</v>
      </c>
      <c r="O1339" s="523">
        <v>125</v>
      </c>
    </row>
    <row r="1340" spans="2:15">
      <c r="B1340" s="29" t="s">
        <v>13212</v>
      </c>
      <c r="C1340" s="29" t="s">
        <v>500</v>
      </c>
      <c r="D1340" s="29" t="s">
        <v>501</v>
      </c>
      <c r="E1340" s="29" t="s">
        <v>501</v>
      </c>
      <c r="F1340" s="29" t="s">
        <v>4003</v>
      </c>
      <c r="G1340" s="29" t="s">
        <v>4066</v>
      </c>
      <c r="H1340" s="522">
        <v>0</v>
      </c>
      <c r="I1340" s="522" t="s">
        <v>10874</v>
      </c>
      <c r="J1340" s="522">
        <v>0</v>
      </c>
      <c r="K1340" s="522">
        <v>177</v>
      </c>
      <c r="L1340" s="522" t="s">
        <v>10874</v>
      </c>
      <c r="M1340" s="522">
        <v>0</v>
      </c>
      <c r="N1340" s="522">
        <v>0</v>
      </c>
      <c r="O1340" s="523">
        <v>183</v>
      </c>
    </row>
    <row r="1341" spans="2:15">
      <c r="B1341" t="str">
        <f>C1341&amp;F1341</f>
        <v>1081126075288 Total</v>
      </c>
      <c r="C1341" s="29" t="s">
        <v>500</v>
      </c>
      <c r="D1341" s="29" t="s">
        <v>501</v>
      </c>
      <c r="E1341" s="29" t="s">
        <v>501</v>
      </c>
      <c r="F1341" s="29" t="s">
        <v>11310</v>
      </c>
      <c r="G1341" s="526" t="s">
        <v>3453</v>
      </c>
      <c r="H1341" s="527">
        <v>0</v>
      </c>
      <c r="I1341" s="527" t="s">
        <v>10874</v>
      </c>
      <c r="J1341" s="527">
        <v>0</v>
      </c>
      <c r="K1341" s="527" t="s">
        <v>10874</v>
      </c>
      <c r="L1341" s="527" t="s">
        <v>10874</v>
      </c>
      <c r="M1341" s="527">
        <v>0</v>
      </c>
      <c r="N1341" s="527">
        <v>0</v>
      </c>
      <c r="O1341" s="528">
        <v>308</v>
      </c>
    </row>
    <row r="1342" spans="2:15">
      <c r="B1342" s="29" t="s">
        <v>13217</v>
      </c>
      <c r="C1342" s="29" t="s">
        <v>502</v>
      </c>
      <c r="D1342" s="29" t="s">
        <v>503</v>
      </c>
      <c r="E1342" s="29" t="s">
        <v>2108</v>
      </c>
      <c r="F1342" s="29" t="s">
        <v>2109</v>
      </c>
      <c r="G1342" s="29" t="s">
        <v>4065</v>
      </c>
      <c r="H1342" s="522">
        <v>0</v>
      </c>
      <c r="I1342" s="522">
        <v>121</v>
      </c>
      <c r="J1342" s="522" t="s">
        <v>10874</v>
      </c>
      <c r="K1342" s="522">
        <v>221</v>
      </c>
      <c r="L1342" s="522">
        <v>24</v>
      </c>
      <c r="M1342" s="522" t="s">
        <v>10874</v>
      </c>
      <c r="N1342" s="522">
        <v>0</v>
      </c>
      <c r="O1342" s="523">
        <v>378</v>
      </c>
    </row>
    <row r="1343" spans="2:15">
      <c r="B1343" s="29" t="s">
        <v>13218</v>
      </c>
      <c r="C1343" s="29" t="s">
        <v>502</v>
      </c>
      <c r="D1343" s="29" t="s">
        <v>503</v>
      </c>
      <c r="E1343" s="29" t="s">
        <v>2108</v>
      </c>
      <c r="F1343" s="29" t="s">
        <v>2109</v>
      </c>
      <c r="G1343" s="29" t="s">
        <v>4066</v>
      </c>
      <c r="H1343" s="522">
        <v>0</v>
      </c>
      <c r="I1343" s="522">
        <v>113</v>
      </c>
      <c r="J1343" s="522" t="s">
        <v>10874</v>
      </c>
      <c r="K1343" s="522">
        <v>247</v>
      </c>
      <c r="L1343" s="522">
        <v>22</v>
      </c>
      <c r="M1343" s="522" t="s">
        <v>10874</v>
      </c>
      <c r="N1343" s="522">
        <v>0</v>
      </c>
      <c r="O1343" s="523">
        <v>393</v>
      </c>
    </row>
    <row r="1344" spans="2:15">
      <c r="B1344" t="str">
        <f>C1344&amp;F1344</f>
        <v>1081125021251 Total</v>
      </c>
      <c r="C1344" s="29" t="s">
        <v>502</v>
      </c>
      <c r="D1344" s="29" t="s">
        <v>503</v>
      </c>
      <c r="E1344" s="29" t="s">
        <v>2108</v>
      </c>
      <c r="F1344" s="29" t="s">
        <v>11313</v>
      </c>
      <c r="G1344" s="526" t="s">
        <v>3453</v>
      </c>
      <c r="H1344" s="527">
        <v>0</v>
      </c>
      <c r="I1344" s="527">
        <v>234</v>
      </c>
      <c r="J1344" s="527" t="s">
        <v>10874</v>
      </c>
      <c r="K1344" s="527">
        <v>468</v>
      </c>
      <c r="L1344" s="527">
        <v>46</v>
      </c>
      <c r="M1344" s="527" t="s">
        <v>10874</v>
      </c>
      <c r="N1344" s="527">
        <v>0</v>
      </c>
      <c r="O1344" s="528">
        <v>771</v>
      </c>
    </row>
    <row r="1345" spans="2:15">
      <c r="B1345" s="29" t="s">
        <v>13213</v>
      </c>
      <c r="C1345" s="29" t="s">
        <v>502</v>
      </c>
      <c r="D1345" s="29" t="s">
        <v>503</v>
      </c>
      <c r="E1345" s="29" t="s">
        <v>2106</v>
      </c>
      <c r="F1345" s="29" t="s">
        <v>2107</v>
      </c>
      <c r="G1345" s="29" t="s">
        <v>4065</v>
      </c>
      <c r="H1345" s="522">
        <v>0</v>
      </c>
      <c r="I1345" s="522">
        <v>65</v>
      </c>
      <c r="J1345" s="522" t="s">
        <v>10874</v>
      </c>
      <c r="K1345" s="522">
        <v>112</v>
      </c>
      <c r="L1345" s="522" t="s">
        <v>10874</v>
      </c>
      <c r="M1345" s="522">
        <v>0</v>
      </c>
      <c r="N1345" s="522">
        <v>0</v>
      </c>
      <c r="O1345" s="523">
        <v>198</v>
      </c>
    </row>
    <row r="1346" spans="2:15">
      <c r="B1346" s="29" t="s">
        <v>13214</v>
      </c>
      <c r="C1346" s="29" t="s">
        <v>502</v>
      </c>
      <c r="D1346" s="29" t="s">
        <v>503</v>
      </c>
      <c r="E1346" s="29" t="s">
        <v>2106</v>
      </c>
      <c r="F1346" s="29" t="s">
        <v>2107</v>
      </c>
      <c r="G1346" s="29" t="s">
        <v>4066</v>
      </c>
      <c r="H1346" s="522">
        <v>0</v>
      </c>
      <c r="I1346" s="522">
        <v>48</v>
      </c>
      <c r="J1346" s="522" t="s">
        <v>10874</v>
      </c>
      <c r="K1346" s="522">
        <v>126</v>
      </c>
      <c r="L1346" s="522" t="s">
        <v>10874</v>
      </c>
      <c r="M1346" s="522">
        <v>0</v>
      </c>
      <c r="N1346" s="522">
        <v>0</v>
      </c>
      <c r="O1346" s="523">
        <v>197</v>
      </c>
    </row>
    <row r="1347" spans="2:15">
      <c r="B1347" t="str">
        <f>C1347&amp;F1347</f>
        <v>1081125021252 Total</v>
      </c>
      <c r="C1347" s="29" t="s">
        <v>502</v>
      </c>
      <c r="D1347" s="29" t="s">
        <v>503</v>
      </c>
      <c r="E1347" s="29" t="s">
        <v>2106</v>
      </c>
      <c r="F1347" s="29" t="s">
        <v>11311</v>
      </c>
      <c r="G1347" s="526" t="s">
        <v>3453</v>
      </c>
      <c r="H1347" s="527">
        <v>0</v>
      </c>
      <c r="I1347" s="527">
        <v>113</v>
      </c>
      <c r="J1347" s="527" t="s">
        <v>10874</v>
      </c>
      <c r="K1347" s="527">
        <v>238</v>
      </c>
      <c r="L1347" s="527" t="s">
        <v>10874</v>
      </c>
      <c r="M1347" s="527">
        <v>0</v>
      </c>
      <c r="N1347" s="527">
        <v>0</v>
      </c>
      <c r="O1347" s="528">
        <v>395</v>
      </c>
    </row>
    <row r="1348" spans="2:15">
      <c r="B1348" s="29" t="s">
        <v>13215</v>
      </c>
      <c r="C1348" s="29" t="s">
        <v>502</v>
      </c>
      <c r="D1348" s="29" t="s">
        <v>503</v>
      </c>
      <c r="E1348" s="29" t="s">
        <v>7735</v>
      </c>
      <c r="F1348" s="29" t="s">
        <v>7734</v>
      </c>
      <c r="G1348" s="29" t="s">
        <v>4065</v>
      </c>
      <c r="H1348" s="522">
        <v>0</v>
      </c>
      <c r="I1348" s="522" t="s">
        <v>10874</v>
      </c>
      <c r="J1348" s="522" t="s">
        <v>10874</v>
      </c>
      <c r="K1348" s="522">
        <v>13</v>
      </c>
      <c r="L1348" s="522" t="s">
        <v>10874</v>
      </c>
      <c r="M1348" s="522">
        <v>0</v>
      </c>
      <c r="N1348" s="522">
        <v>0</v>
      </c>
      <c r="O1348" s="523">
        <v>23</v>
      </c>
    </row>
    <row r="1349" spans="2:15">
      <c r="B1349" s="29" t="s">
        <v>13216</v>
      </c>
      <c r="C1349" s="29" t="s">
        <v>502</v>
      </c>
      <c r="D1349" s="29" t="s">
        <v>503</v>
      </c>
      <c r="E1349" s="29" t="s">
        <v>7735</v>
      </c>
      <c r="F1349" s="29" t="s">
        <v>7734</v>
      </c>
      <c r="G1349" s="29" t="s">
        <v>4066</v>
      </c>
      <c r="H1349" s="522">
        <v>0</v>
      </c>
      <c r="I1349" s="522">
        <v>13</v>
      </c>
      <c r="J1349" s="522" t="s">
        <v>10874</v>
      </c>
      <c r="K1349" s="522">
        <v>23</v>
      </c>
      <c r="L1349" s="522" t="s">
        <v>10874</v>
      </c>
      <c r="M1349" s="522" t="s">
        <v>10874</v>
      </c>
      <c r="N1349" s="522">
        <v>0</v>
      </c>
      <c r="O1349" s="523">
        <v>45</v>
      </c>
    </row>
    <row r="1350" spans="2:15">
      <c r="B1350" t="str">
        <f>C1350&amp;F1350</f>
        <v>1081125028314 Total</v>
      </c>
      <c r="C1350" s="29" t="s">
        <v>502</v>
      </c>
      <c r="D1350" s="29" t="s">
        <v>503</v>
      </c>
      <c r="E1350" s="29" t="s">
        <v>7735</v>
      </c>
      <c r="F1350" s="29" t="s">
        <v>11312</v>
      </c>
      <c r="G1350" s="526" t="s">
        <v>3453</v>
      </c>
      <c r="H1350" s="527">
        <v>0</v>
      </c>
      <c r="I1350" s="527" t="s">
        <v>10874</v>
      </c>
      <c r="J1350" s="527" t="s">
        <v>10874</v>
      </c>
      <c r="K1350" s="527">
        <v>36</v>
      </c>
      <c r="L1350" s="527" t="s">
        <v>10874</v>
      </c>
      <c r="M1350" s="527" t="s">
        <v>10874</v>
      </c>
      <c r="N1350" s="527">
        <v>0</v>
      </c>
      <c r="O1350" s="528">
        <v>68</v>
      </c>
    </row>
    <row r="1351" spans="2:15">
      <c r="B1351" s="29" t="s">
        <v>13221</v>
      </c>
      <c r="C1351" s="29" t="s">
        <v>504</v>
      </c>
      <c r="D1351" s="29" t="s">
        <v>505</v>
      </c>
      <c r="E1351" s="29" t="s">
        <v>2112</v>
      </c>
      <c r="F1351" s="29" t="s">
        <v>2113</v>
      </c>
      <c r="G1351" s="29" t="s">
        <v>4065</v>
      </c>
      <c r="H1351" s="522" t="s">
        <v>10874</v>
      </c>
      <c r="I1351" s="522" t="s">
        <v>10874</v>
      </c>
      <c r="J1351" s="522" t="s">
        <v>10874</v>
      </c>
      <c r="K1351" s="522">
        <v>492</v>
      </c>
      <c r="L1351" s="522" t="s">
        <v>10874</v>
      </c>
      <c r="M1351" s="522" t="s">
        <v>10874</v>
      </c>
      <c r="N1351" s="522">
        <v>0</v>
      </c>
      <c r="O1351" s="523">
        <v>508</v>
      </c>
    </row>
    <row r="1352" spans="2:15">
      <c r="B1352" s="29" t="s">
        <v>13222</v>
      </c>
      <c r="C1352" s="29" t="s">
        <v>504</v>
      </c>
      <c r="D1352" s="29" t="s">
        <v>505</v>
      </c>
      <c r="E1352" s="29" t="s">
        <v>2112</v>
      </c>
      <c r="F1352" s="29" t="s">
        <v>2113</v>
      </c>
      <c r="G1352" s="29" t="s">
        <v>4066</v>
      </c>
      <c r="H1352" s="522">
        <v>0</v>
      </c>
      <c r="I1352" s="522" t="s">
        <v>10874</v>
      </c>
      <c r="J1352" s="522" t="s">
        <v>10874</v>
      </c>
      <c r="K1352" s="522">
        <v>472</v>
      </c>
      <c r="L1352" s="522" t="s">
        <v>10874</v>
      </c>
      <c r="M1352" s="522" t="s">
        <v>10874</v>
      </c>
      <c r="N1352" s="522" t="s">
        <v>10874</v>
      </c>
      <c r="O1352" s="523">
        <v>487</v>
      </c>
    </row>
    <row r="1353" spans="2:15">
      <c r="B1353" t="str">
        <f>C1353&amp;F1353</f>
        <v>1076531024845 Total</v>
      </c>
      <c r="C1353" s="29" t="s">
        <v>504</v>
      </c>
      <c r="D1353" s="29" t="s">
        <v>505</v>
      </c>
      <c r="E1353" s="29" t="s">
        <v>2112</v>
      </c>
      <c r="F1353" s="29" t="s">
        <v>11315</v>
      </c>
      <c r="G1353" s="526" t="s">
        <v>3453</v>
      </c>
      <c r="H1353" s="527" t="s">
        <v>10874</v>
      </c>
      <c r="I1353" s="527" t="s">
        <v>10874</v>
      </c>
      <c r="J1353" s="527" t="s">
        <v>10874</v>
      </c>
      <c r="K1353" s="527">
        <v>964</v>
      </c>
      <c r="L1353" s="527" t="s">
        <v>10874</v>
      </c>
      <c r="M1353" s="527" t="s">
        <v>10874</v>
      </c>
      <c r="N1353" s="527" t="s">
        <v>10874</v>
      </c>
      <c r="O1353" s="528">
        <v>995</v>
      </c>
    </row>
    <row r="1354" spans="2:15">
      <c r="B1354" s="29" t="s">
        <v>13219</v>
      </c>
      <c r="C1354" s="29" t="s">
        <v>504</v>
      </c>
      <c r="D1354" s="29" t="s">
        <v>505</v>
      </c>
      <c r="E1354" s="29" t="s">
        <v>2110</v>
      </c>
      <c r="F1354" s="29" t="s">
        <v>2111</v>
      </c>
      <c r="G1354" s="29" t="s">
        <v>4065</v>
      </c>
      <c r="H1354" s="522">
        <v>0</v>
      </c>
      <c r="I1354" s="522" t="s">
        <v>10874</v>
      </c>
      <c r="J1354" s="522" t="s">
        <v>10874</v>
      </c>
      <c r="K1354" s="522">
        <v>443</v>
      </c>
      <c r="L1354" s="522" t="s">
        <v>10874</v>
      </c>
      <c r="M1354" s="522" t="s">
        <v>10874</v>
      </c>
      <c r="N1354" s="522">
        <v>0</v>
      </c>
      <c r="O1354" s="523">
        <v>465</v>
      </c>
    </row>
    <row r="1355" spans="2:15">
      <c r="B1355" s="29" t="s">
        <v>13220</v>
      </c>
      <c r="C1355" s="29" t="s">
        <v>504</v>
      </c>
      <c r="D1355" s="29" t="s">
        <v>505</v>
      </c>
      <c r="E1355" s="29" t="s">
        <v>2110</v>
      </c>
      <c r="F1355" s="29" t="s">
        <v>2111</v>
      </c>
      <c r="G1355" s="29" t="s">
        <v>4066</v>
      </c>
      <c r="H1355" s="522" t="s">
        <v>10874</v>
      </c>
      <c r="I1355" s="522" t="s">
        <v>10874</v>
      </c>
      <c r="J1355" s="522" t="s">
        <v>10874</v>
      </c>
      <c r="K1355" s="522">
        <v>486</v>
      </c>
      <c r="L1355" s="522" t="s">
        <v>10874</v>
      </c>
      <c r="M1355" s="522" t="s">
        <v>10874</v>
      </c>
      <c r="N1355" s="522">
        <v>0</v>
      </c>
      <c r="O1355" s="523">
        <v>501</v>
      </c>
    </row>
    <row r="1356" spans="2:15">
      <c r="B1356" t="str">
        <f>C1356&amp;F1356</f>
        <v>1076531026957 Total</v>
      </c>
      <c r="C1356" s="29" t="s">
        <v>504</v>
      </c>
      <c r="D1356" s="29" t="s">
        <v>505</v>
      </c>
      <c r="E1356" s="29" t="s">
        <v>2110</v>
      </c>
      <c r="F1356" s="29" t="s">
        <v>11314</v>
      </c>
      <c r="G1356" s="526" t="s">
        <v>3453</v>
      </c>
      <c r="H1356" s="527" t="s">
        <v>10874</v>
      </c>
      <c r="I1356" s="527">
        <v>11</v>
      </c>
      <c r="J1356" s="527" t="s">
        <v>10874</v>
      </c>
      <c r="K1356" s="527">
        <v>929</v>
      </c>
      <c r="L1356" s="527" t="s">
        <v>10874</v>
      </c>
      <c r="M1356" s="527">
        <v>11</v>
      </c>
      <c r="N1356" s="527">
        <v>0</v>
      </c>
      <c r="O1356" s="528">
        <v>966</v>
      </c>
    </row>
    <row r="1357" spans="2:15">
      <c r="B1357" s="29" t="s">
        <v>13225</v>
      </c>
      <c r="C1357" s="29" t="s">
        <v>506</v>
      </c>
      <c r="D1357" s="29" t="s">
        <v>507</v>
      </c>
      <c r="E1357" s="29" t="s">
        <v>2116</v>
      </c>
      <c r="F1357" s="29" t="s">
        <v>2117</v>
      </c>
      <c r="G1357" s="29" t="s">
        <v>4065</v>
      </c>
      <c r="H1357" s="522">
        <v>0</v>
      </c>
      <c r="I1357" s="522">
        <v>20</v>
      </c>
      <c r="J1357" s="522">
        <v>18</v>
      </c>
      <c r="K1357" s="522">
        <v>390</v>
      </c>
      <c r="L1357" s="522" t="s">
        <v>10874</v>
      </c>
      <c r="M1357" s="522" t="s">
        <v>10874</v>
      </c>
      <c r="N1357" s="522">
        <v>0</v>
      </c>
      <c r="O1357" s="523">
        <v>433</v>
      </c>
    </row>
    <row r="1358" spans="2:15">
      <c r="B1358" s="29" t="s">
        <v>13226</v>
      </c>
      <c r="C1358" s="29" t="s">
        <v>506</v>
      </c>
      <c r="D1358" s="29" t="s">
        <v>507</v>
      </c>
      <c r="E1358" s="29" t="s">
        <v>2116</v>
      </c>
      <c r="F1358" s="29" t="s">
        <v>2117</v>
      </c>
      <c r="G1358" s="29" t="s">
        <v>4066</v>
      </c>
      <c r="H1358" s="522">
        <v>0</v>
      </c>
      <c r="I1358" s="522">
        <v>20</v>
      </c>
      <c r="J1358" s="522" t="s">
        <v>10874</v>
      </c>
      <c r="K1358" s="522">
        <v>416</v>
      </c>
      <c r="L1358" s="522">
        <v>0</v>
      </c>
      <c r="M1358" s="522" t="s">
        <v>10874</v>
      </c>
      <c r="N1358" s="522">
        <v>0</v>
      </c>
      <c r="O1358" s="523">
        <v>448</v>
      </c>
    </row>
    <row r="1359" spans="2:15">
      <c r="B1359" t="str">
        <f>C1359&amp;F1359</f>
        <v>1184026035242 Total</v>
      </c>
      <c r="C1359" s="29" t="s">
        <v>506</v>
      </c>
      <c r="D1359" s="29" t="s">
        <v>507</v>
      </c>
      <c r="E1359" s="29" t="s">
        <v>2116</v>
      </c>
      <c r="F1359" s="29" t="s">
        <v>11317</v>
      </c>
      <c r="G1359" s="526" t="s">
        <v>3453</v>
      </c>
      <c r="H1359" s="527">
        <v>0</v>
      </c>
      <c r="I1359" s="527">
        <v>40</v>
      </c>
      <c r="J1359" s="527" t="s">
        <v>10874</v>
      </c>
      <c r="K1359" s="527">
        <v>806</v>
      </c>
      <c r="L1359" s="527" t="s">
        <v>10874</v>
      </c>
      <c r="M1359" s="527" t="s">
        <v>10874</v>
      </c>
      <c r="N1359" s="527">
        <v>0</v>
      </c>
      <c r="O1359" s="528">
        <v>881</v>
      </c>
    </row>
    <row r="1360" spans="2:15">
      <c r="B1360" s="29" t="s">
        <v>13223</v>
      </c>
      <c r="C1360" s="29" t="s">
        <v>506</v>
      </c>
      <c r="D1360" s="29" t="s">
        <v>507</v>
      </c>
      <c r="E1360" s="29" t="s">
        <v>2114</v>
      </c>
      <c r="F1360" s="29" t="s">
        <v>2115</v>
      </c>
      <c r="G1360" s="29" t="s">
        <v>4065</v>
      </c>
      <c r="H1360" s="522">
        <v>0</v>
      </c>
      <c r="I1360" s="522" t="s">
        <v>10874</v>
      </c>
      <c r="J1360" s="522">
        <v>0</v>
      </c>
      <c r="K1360" s="522">
        <v>68</v>
      </c>
      <c r="L1360" s="522" t="s">
        <v>10874</v>
      </c>
      <c r="M1360" s="522" t="s">
        <v>10874</v>
      </c>
      <c r="N1360" s="522">
        <v>0</v>
      </c>
      <c r="O1360" s="523">
        <v>72</v>
      </c>
    </row>
    <row r="1361" spans="2:15">
      <c r="B1361" s="29" t="s">
        <v>13224</v>
      </c>
      <c r="C1361" s="29" t="s">
        <v>506</v>
      </c>
      <c r="D1361" s="29" t="s">
        <v>507</v>
      </c>
      <c r="E1361" s="29" t="s">
        <v>2114</v>
      </c>
      <c r="F1361" s="29" t="s">
        <v>2115</v>
      </c>
      <c r="G1361" s="29" t="s">
        <v>4066</v>
      </c>
      <c r="H1361" s="522" t="s">
        <v>10874</v>
      </c>
      <c r="I1361" s="522" t="s">
        <v>10874</v>
      </c>
      <c r="J1361" s="522" t="s">
        <v>10874</v>
      </c>
      <c r="K1361" s="522">
        <v>86</v>
      </c>
      <c r="L1361" s="522">
        <v>0</v>
      </c>
      <c r="M1361" s="522" t="s">
        <v>10874</v>
      </c>
      <c r="N1361" s="522">
        <v>0</v>
      </c>
      <c r="O1361" s="523">
        <v>95</v>
      </c>
    </row>
    <row r="1362" spans="2:15">
      <c r="B1362" t="str">
        <f>C1362&amp;F1362</f>
        <v>1184026037610 Total</v>
      </c>
      <c r="C1362" s="29" t="s">
        <v>506</v>
      </c>
      <c r="D1362" s="29" t="s">
        <v>507</v>
      </c>
      <c r="E1362" s="29" t="s">
        <v>2114</v>
      </c>
      <c r="F1362" s="29" t="s">
        <v>11316</v>
      </c>
      <c r="G1362" s="526" t="s">
        <v>3453</v>
      </c>
      <c r="H1362" s="527" t="s">
        <v>10874</v>
      </c>
      <c r="I1362" s="527" t="s">
        <v>10874</v>
      </c>
      <c r="J1362" s="527" t="s">
        <v>10874</v>
      </c>
      <c r="K1362" s="527">
        <v>154</v>
      </c>
      <c r="L1362" s="527" t="s">
        <v>10874</v>
      </c>
      <c r="M1362" s="527" t="s">
        <v>10874</v>
      </c>
      <c r="N1362" s="527">
        <v>0</v>
      </c>
      <c r="O1362" s="528">
        <v>167</v>
      </c>
    </row>
    <row r="1363" spans="2:15">
      <c r="B1363" s="29" t="s">
        <v>13227</v>
      </c>
      <c r="C1363" s="29" t="s">
        <v>508</v>
      </c>
      <c r="D1363" s="29" t="s">
        <v>509</v>
      </c>
      <c r="E1363" s="29" t="s">
        <v>509</v>
      </c>
      <c r="F1363" s="29" t="s">
        <v>2118</v>
      </c>
      <c r="G1363" s="29" t="s">
        <v>4065</v>
      </c>
      <c r="H1363" s="522">
        <v>0</v>
      </c>
      <c r="I1363" s="522">
        <v>0</v>
      </c>
      <c r="J1363" s="522" t="s">
        <v>10874</v>
      </c>
      <c r="K1363" s="522">
        <v>0</v>
      </c>
      <c r="L1363" s="522" t="s">
        <v>10874</v>
      </c>
      <c r="M1363" s="522">
        <v>0</v>
      </c>
      <c r="N1363" s="522">
        <v>0</v>
      </c>
      <c r="O1363" s="523">
        <v>24</v>
      </c>
    </row>
    <row r="1364" spans="2:15">
      <c r="B1364" s="29" t="s">
        <v>13228</v>
      </c>
      <c r="C1364" s="29" t="s">
        <v>508</v>
      </c>
      <c r="D1364" s="29" t="s">
        <v>509</v>
      </c>
      <c r="E1364" s="29" t="s">
        <v>509</v>
      </c>
      <c r="F1364" s="29" t="s">
        <v>2118</v>
      </c>
      <c r="G1364" s="29" t="s">
        <v>4066</v>
      </c>
      <c r="H1364" s="522">
        <v>0</v>
      </c>
      <c r="I1364" s="522">
        <v>0</v>
      </c>
      <c r="J1364" s="522">
        <v>0</v>
      </c>
      <c r="K1364" s="522">
        <v>0</v>
      </c>
      <c r="L1364" s="522">
        <v>26</v>
      </c>
      <c r="M1364" s="522">
        <v>0</v>
      </c>
      <c r="N1364" s="522">
        <v>0</v>
      </c>
      <c r="O1364" s="523">
        <v>26</v>
      </c>
    </row>
    <row r="1365" spans="2:15">
      <c r="B1365" t="str">
        <f>C1365&amp;F1365</f>
        <v>1265100057748 Total</v>
      </c>
      <c r="C1365" s="29" t="s">
        <v>508</v>
      </c>
      <c r="D1365" s="29" t="s">
        <v>509</v>
      </c>
      <c r="E1365" s="29" t="s">
        <v>509</v>
      </c>
      <c r="F1365" s="29" t="s">
        <v>11318</v>
      </c>
      <c r="G1365" s="526" t="s">
        <v>3453</v>
      </c>
      <c r="H1365" s="527">
        <v>0</v>
      </c>
      <c r="I1365" s="527">
        <v>0</v>
      </c>
      <c r="J1365" s="527" t="s">
        <v>10874</v>
      </c>
      <c r="K1365" s="527">
        <v>0</v>
      </c>
      <c r="L1365" s="527" t="s">
        <v>10874</v>
      </c>
      <c r="M1365" s="527">
        <v>0</v>
      </c>
      <c r="N1365" s="527">
        <v>0</v>
      </c>
      <c r="O1365" s="528">
        <v>50</v>
      </c>
    </row>
    <row r="1366" spans="2:15">
      <c r="B1366" s="29" t="s">
        <v>13231</v>
      </c>
      <c r="C1366" s="29" t="s">
        <v>510</v>
      </c>
      <c r="D1366" s="29" t="s">
        <v>511</v>
      </c>
      <c r="E1366" s="29" t="s">
        <v>2121</v>
      </c>
      <c r="F1366" s="29" t="s">
        <v>2122</v>
      </c>
      <c r="G1366" s="29" t="s">
        <v>4065</v>
      </c>
      <c r="H1366" s="522" t="s">
        <v>10874</v>
      </c>
      <c r="I1366" s="522" t="s">
        <v>10874</v>
      </c>
      <c r="J1366" s="522" t="s">
        <v>10874</v>
      </c>
      <c r="K1366" s="522">
        <v>407</v>
      </c>
      <c r="L1366" s="522">
        <v>14</v>
      </c>
      <c r="M1366" s="522" t="s">
        <v>10874</v>
      </c>
      <c r="N1366" s="522">
        <v>0</v>
      </c>
      <c r="O1366" s="523">
        <v>443</v>
      </c>
    </row>
    <row r="1367" spans="2:15">
      <c r="B1367" s="29" t="s">
        <v>13232</v>
      </c>
      <c r="C1367" s="29" t="s">
        <v>510</v>
      </c>
      <c r="D1367" s="29" t="s">
        <v>511</v>
      </c>
      <c r="E1367" s="29" t="s">
        <v>2121</v>
      </c>
      <c r="F1367" s="29" t="s">
        <v>2122</v>
      </c>
      <c r="G1367" s="29" t="s">
        <v>4066</v>
      </c>
      <c r="H1367" s="522">
        <v>0</v>
      </c>
      <c r="I1367" s="522" t="s">
        <v>10874</v>
      </c>
      <c r="J1367" s="522">
        <v>13</v>
      </c>
      <c r="K1367" s="522">
        <v>415</v>
      </c>
      <c r="L1367" s="522">
        <v>23</v>
      </c>
      <c r="M1367" s="522" t="s">
        <v>10874</v>
      </c>
      <c r="N1367" s="522">
        <v>0</v>
      </c>
      <c r="O1367" s="523">
        <v>467</v>
      </c>
    </row>
    <row r="1368" spans="2:15">
      <c r="B1368" t="str">
        <f>C1368&amp;F1368</f>
        <v>1122830032206 Total</v>
      </c>
      <c r="C1368" s="29" t="s">
        <v>510</v>
      </c>
      <c r="D1368" s="29" t="s">
        <v>511</v>
      </c>
      <c r="E1368" s="29" t="s">
        <v>2121</v>
      </c>
      <c r="F1368" s="29" t="s">
        <v>11320</v>
      </c>
      <c r="G1368" s="526" t="s">
        <v>3453</v>
      </c>
      <c r="H1368" s="527" t="s">
        <v>10874</v>
      </c>
      <c r="I1368" s="527">
        <v>15</v>
      </c>
      <c r="J1368" s="527" t="s">
        <v>10874</v>
      </c>
      <c r="K1368" s="527">
        <v>822</v>
      </c>
      <c r="L1368" s="527">
        <v>37</v>
      </c>
      <c r="M1368" s="527" t="s">
        <v>10874</v>
      </c>
      <c r="N1368" s="527">
        <v>0</v>
      </c>
      <c r="O1368" s="528">
        <v>910</v>
      </c>
    </row>
    <row r="1369" spans="2:15">
      <c r="B1369" s="29" t="s">
        <v>13229</v>
      </c>
      <c r="C1369" s="29" t="s">
        <v>510</v>
      </c>
      <c r="D1369" s="29" t="s">
        <v>511</v>
      </c>
      <c r="E1369" s="29" t="s">
        <v>2119</v>
      </c>
      <c r="F1369" s="29" t="s">
        <v>2120</v>
      </c>
      <c r="G1369" s="29" t="s">
        <v>4065</v>
      </c>
      <c r="H1369" s="522">
        <v>0</v>
      </c>
      <c r="I1369" s="522" t="s">
        <v>10874</v>
      </c>
      <c r="J1369" s="522" t="s">
        <v>10874</v>
      </c>
      <c r="K1369" s="522">
        <v>224</v>
      </c>
      <c r="L1369" s="522" t="s">
        <v>10874</v>
      </c>
      <c r="M1369" s="522" t="s">
        <v>10874</v>
      </c>
      <c r="N1369" s="522">
        <v>0</v>
      </c>
      <c r="O1369" s="523">
        <v>239</v>
      </c>
    </row>
    <row r="1370" spans="2:15">
      <c r="B1370" s="29" t="s">
        <v>13230</v>
      </c>
      <c r="C1370" s="29" t="s">
        <v>510</v>
      </c>
      <c r="D1370" s="29" t="s">
        <v>511</v>
      </c>
      <c r="E1370" s="29" t="s">
        <v>2119</v>
      </c>
      <c r="F1370" s="29" t="s">
        <v>2120</v>
      </c>
      <c r="G1370" s="29" t="s">
        <v>4066</v>
      </c>
      <c r="H1370" s="522" t="s">
        <v>10874</v>
      </c>
      <c r="I1370" s="522" t="s">
        <v>10874</v>
      </c>
      <c r="J1370" s="522" t="s">
        <v>10874</v>
      </c>
      <c r="K1370" s="522">
        <v>204</v>
      </c>
      <c r="L1370" s="522">
        <v>11</v>
      </c>
      <c r="M1370" s="522" t="s">
        <v>10874</v>
      </c>
      <c r="N1370" s="522">
        <v>0</v>
      </c>
      <c r="O1370" s="523">
        <v>233</v>
      </c>
    </row>
    <row r="1371" spans="2:15">
      <c r="B1371" t="str">
        <f>C1371&amp;F1371</f>
        <v>1122830035117 Total</v>
      </c>
      <c r="C1371" s="29" t="s">
        <v>510</v>
      </c>
      <c r="D1371" s="29" t="s">
        <v>511</v>
      </c>
      <c r="E1371" s="29" t="s">
        <v>2119</v>
      </c>
      <c r="F1371" s="29" t="s">
        <v>11319</v>
      </c>
      <c r="G1371" s="526" t="s">
        <v>3453</v>
      </c>
      <c r="H1371" s="527" t="s">
        <v>10874</v>
      </c>
      <c r="I1371" s="527" t="s">
        <v>10874</v>
      </c>
      <c r="J1371" s="527">
        <v>12</v>
      </c>
      <c r="K1371" s="527">
        <v>428</v>
      </c>
      <c r="L1371" s="527" t="s">
        <v>10874</v>
      </c>
      <c r="M1371" s="527" t="s">
        <v>10874</v>
      </c>
      <c r="N1371" s="527">
        <v>0</v>
      </c>
      <c r="O1371" s="528">
        <v>472</v>
      </c>
    </row>
    <row r="1372" spans="2:15">
      <c r="B1372" s="29" t="s">
        <v>13233</v>
      </c>
      <c r="C1372" s="29" t="s">
        <v>512</v>
      </c>
      <c r="D1372" s="29" t="s">
        <v>513</v>
      </c>
      <c r="E1372" s="29" t="s">
        <v>513</v>
      </c>
      <c r="F1372" s="29" t="s">
        <v>4004</v>
      </c>
      <c r="G1372" s="29" t="s">
        <v>4065</v>
      </c>
      <c r="H1372" s="522">
        <v>0</v>
      </c>
      <c r="I1372" s="522" t="s">
        <v>10874</v>
      </c>
      <c r="J1372" s="522">
        <v>0</v>
      </c>
      <c r="K1372" s="522" t="s">
        <v>10874</v>
      </c>
      <c r="L1372" s="522">
        <v>0</v>
      </c>
      <c r="M1372" s="522">
        <v>0</v>
      </c>
      <c r="N1372" s="522">
        <v>0</v>
      </c>
      <c r="O1372" s="523">
        <v>134</v>
      </c>
    </row>
    <row r="1373" spans="2:15">
      <c r="B1373" s="29" t="s">
        <v>13234</v>
      </c>
      <c r="C1373" s="29" t="s">
        <v>512</v>
      </c>
      <c r="D1373" s="29" t="s">
        <v>513</v>
      </c>
      <c r="E1373" s="29" t="s">
        <v>513</v>
      </c>
      <c r="F1373" s="29" t="s">
        <v>4004</v>
      </c>
      <c r="G1373" s="29" t="s">
        <v>4066</v>
      </c>
      <c r="H1373" s="522">
        <v>0</v>
      </c>
      <c r="I1373" s="522" t="s">
        <v>10874</v>
      </c>
      <c r="J1373" s="522">
        <v>0</v>
      </c>
      <c r="K1373" s="522" t="s">
        <v>10874</v>
      </c>
      <c r="L1373" s="522">
        <v>0</v>
      </c>
      <c r="M1373" s="522">
        <v>0</v>
      </c>
      <c r="N1373" s="522">
        <v>0</v>
      </c>
      <c r="O1373" s="523">
        <v>199</v>
      </c>
    </row>
    <row r="1374" spans="2:15">
      <c r="B1374" t="str">
        <f>C1374&amp;F1374</f>
        <v>1013026075282 Total</v>
      </c>
      <c r="C1374" s="29" t="s">
        <v>512</v>
      </c>
      <c r="D1374" s="29" t="s">
        <v>513</v>
      </c>
      <c r="E1374" s="29" t="s">
        <v>513</v>
      </c>
      <c r="F1374" s="29" t="s">
        <v>11321</v>
      </c>
      <c r="G1374" s="526" t="s">
        <v>3453</v>
      </c>
      <c r="H1374" s="527">
        <v>0</v>
      </c>
      <c r="I1374" s="527" t="s">
        <v>10874</v>
      </c>
      <c r="J1374" s="527">
        <v>0</v>
      </c>
      <c r="K1374" s="527" t="s">
        <v>10874</v>
      </c>
      <c r="L1374" s="527">
        <v>0</v>
      </c>
      <c r="M1374" s="527">
        <v>0</v>
      </c>
      <c r="N1374" s="527">
        <v>0</v>
      </c>
      <c r="O1374" s="528">
        <v>333</v>
      </c>
    </row>
    <row r="1375" spans="2:15">
      <c r="B1375" s="29" t="s">
        <v>13237</v>
      </c>
      <c r="C1375" s="29" t="s">
        <v>514</v>
      </c>
      <c r="D1375" s="29" t="s">
        <v>515</v>
      </c>
      <c r="E1375" s="29" t="s">
        <v>2125</v>
      </c>
      <c r="F1375" s="29" t="s">
        <v>2126</v>
      </c>
      <c r="G1375" s="29" t="s">
        <v>4065</v>
      </c>
      <c r="H1375" s="522">
        <v>0</v>
      </c>
      <c r="I1375" s="522">
        <v>13</v>
      </c>
      <c r="J1375" s="522" t="s">
        <v>10874</v>
      </c>
      <c r="K1375" s="522">
        <v>174</v>
      </c>
      <c r="L1375" s="522">
        <v>12</v>
      </c>
      <c r="M1375" s="522" t="s">
        <v>10874</v>
      </c>
      <c r="N1375" s="522">
        <v>0</v>
      </c>
      <c r="O1375" s="523">
        <v>208</v>
      </c>
    </row>
    <row r="1376" spans="2:15">
      <c r="B1376" s="29" t="s">
        <v>13238</v>
      </c>
      <c r="C1376" s="29" t="s">
        <v>514</v>
      </c>
      <c r="D1376" s="29" t="s">
        <v>515</v>
      </c>
      <c r="E1376" s="29" t="s">
        <v>2125</v>
      </c>
      <c r="F1376" s="29" t="s">
        <v>2126</v>
      </c>
      <c r="G1376" s="29" t="s">
        <v>4066</v>
      </c>
      <c r="H1376" s="522">
        <v>0</v>
      </c>
      <c r="I1376" s="522">
        <v>14</v>
      </c>
      <c r="J1376" s="522" t="s">
        <v>10874</v>
      </c>
      <c r="K1376" s="522">
        <v>201</v>
      </c>
      <c r="L1376" s="522">
        <v>12</v>
      </c>
      <c r="M1376" s="522" t="s">
        <v>10874</v>
      </c>
      <c r="N1376" s="522">
        <v>0</v>
      </c>
      <c r="O1376" s="523">
        <v>232</v>
      </c>
    </row>
    <row r="1377" spans="2:15">
      <c r="B1377" t="str">
        <f>C1377&amp;F1377</f>
        <v>1076532034372 Total</v>
      </c>
      <c r="C1377" s="29" t="s">
        <v>514</v>
      </c>
      <c r="D1377" s="29" t="s">
        <v>515</v>
      </c>
      <c r="E1377" s="29" t="s">
        <v>2125</v>
      </c>
      <c r="F1377" s="29" t="s">
        <v>11323</v>
      </c>
      <c r="G1377" s="526" t="s">
        <v>3453</v>
      </c>
      <c r="H1377" s="527">
        <v>0</v>
      </c>
      <c r="I1377" s="527">
        <v>27</v>
      </c>
      <c r="J1377" s="527" t="s">
        <v>10874</v>
      </c>
      <c r="K1377" s="527">
        <v>375</v>
      </c>
      <c r="L1377" s="527">
        <v>24</v>
      </c>
      <c r="M1377" s="527" t="s">
        <v>10874</v>
      </c>
      <c r="N1377" s="527">
        <v>0</v>
      </c>
      <c r="O1377" s="528">
        <v>440</v>
      </c>
    </row>
    <row r="1378" spans="2:15">
      <c r="B1378" s="29" t="s">
        <v>13235</v>
      </c>
      <c r="C1378" s="29" t="s">
        <v>514</v>
      </c>
      <c r="D1378" s="29" t="s">
        <v>515</v>
      </c>
      <c r="E1378" s="29" t="s">
        <v>2123</v>
      </c>
      <c r="F1378" s="29" t="s">
        <v>2124</v>
      </c>
      <c r="G1378" s="29" t="s">
        <v>4065</v>
      </c>
      <c r="H1378" s="522">
        <v>0</v>
      </c>
      <c r="I1378" s="522">
        <v>20</v>
      </c>
      <c r="J1378" s="522" t="s">
        <v>10874</v>
      </c>
      <c r="K1378" s="522">
        <v>354</v>
      </c>
      <c r="L1378" s="522">
        <v>19</v>
      </c>
      <c r="M1378" s="522" t="s">
        <v>10874</v>
      </c>
      <c r="N1378" s="522" t="s">
        <v>10874</v>
      </c>
      <c r="O1378" s="523">
        <v>401</v>
      </c>
    </row>
    <row r="1379" spans="2:15">
      <c r="B1379" s="29" t="s">
        <v>13236</v>
      </c>
      <c r="C1379" s="29" t="s">
        <v>514</v>
      </c>
      <c r="D1379" s="29" t="s">
        <v>515</v>
      </c>
      <c r="E1379" s="29" t="s">
        <v>2123</v>
      </c>
      <c r="F1379" s="29" t="s">
        <v>2124</v>
      </c>
      <c r="G1379" s="29" t="s">
        <v>4066</v>
      </c>
      <c r="H1379" s="522">
        <v>0</v>
      </c>
      <c r="I1379" s="522">
        <v>19</v>
      </c>
      <c r="J1379" s="522" t="s">
        <v>10874</v>
      </c>
      <c r="K1379" s="522">
        <v>362</v>
      </c>
      <c r="L1379" s="522">
        <v>25</v>
      </c>
      <c r="M1379" s="522" t="s">
        <v>10874</v>
      </c>
      <c r="N1379" s="522">
        <v>0</v>
      </c>
      <c r="O1379" s="523">
        <v>410</v>
      </c>
    </row>
    <row r="1380" spans="2:15">
      <c r="B1380" t="str">
        <f>C1380&amp;F1380</f>
        <v>1076532034373 Total</v>
      </c>
      <c r="C1380" s="29" t="s">
        <v>514</v>
      </c>
      <c r="D1380" s="29" t="s">
        <v>515</v>
      </c>
      <c r="E1380" s="29" t="s">
        <v>2123</v>
      </c>
      <c r="F1380" s="29" t="s">
        <v>11322</v>
      </c>
      <c r="G1380" s="526" t="s">
        <v>3453</v>
      </c>
      <c r="H1380" s="527">
        <v>0</v>
      </c>
      <c r="I1380" s="527">
        <v>39</v>
      </c>
      <c r="J1380" s="527" t="s">
        <v>10874</v>
      </c>
      <c r="K1380" s="527">
        <v>716</v>
      </c>
      <c r="L1380" s="527">
        <v>44</v>
      </c>
      <c r="M1380" s="527" t="s">
        <v>10874</v>
      </c>
      <c r="N1380" s="527" t="s">
        <v>10874</v>
      </c>
      <c r="O1380" s="528">
        <v>811</v>
      </c>
    </row>
    <row r="1381" spans="2:15">
      <c r="B1381" s="29" t="s">
        <v>13239</v>
      </c>
      <c r="C1381" s="29" t="s">
        <v>516</v>
      </c>
      <c r="D1381" s="29" t="s">
        <v>517</v>
      </c>
      <c r="E1381" s="29" t="s">
        <v>2127</v>
      </c>
      <c r="F1381" s="29" t="s">
        <v>2128</v>
      </c>
      <c r="G1381" s="29" t="s">
        <v>4065</v>
      </c>
      <c r="H1381" s="522" t="s">
        <v>10874</v>
      </c>
      <c r="I1381" s="522" t="s">
        <v>10874</v>
      </c>
      <c r="J1381" s="522">
        <v>0</v>
      </c>
      <c r="K1381" s="522">
        <v>318</v>
      </c>
      <c r="L1381" s="522" t="s">
        <v>10874</v>
      </c>
      <c r="M1381" s="522" t="s">
        <v>10874</v>
      </c>
      <c r="N1381" s="522">
        <v>0</v>
      </c>
      <c r="O1381" s="523">
        <v>325</v>
      </c>
    </row>
    <row r="1382" spans="2:15">
      <c r="B1382" s="29" t="s">
        <v>13240</v>
      </c>
      <c r="C1382" s="29" t="s">
        <v>516</v>
      </c>
      <c r="D1382" s="29" t="s">
        <v>517</v>
      </c>
      <c r="E1382" s="29" t="s">
        <v>2127</v>
      </c>
      <c r="F1382" s="29" t="s">
        <v>2128</v>
      </c>
      <c r="G1382" s="29" t="s">
        <v>4066</v>
      </c>
      <c r="H1382" s="522" t="s">
        <v>10874</v>
      </c>
      <c r="I1382" s="522" t="s">
        <v>10874</v>
      </c>
      <c r="J1382" s="522" t="s">
        <v>10874</v>
      </c>
      <c r="K1382" s="522">
        <v>329</v>
      </c>
      <c r="L1382" s="522" t="s">
        <v>10874</v>
      </c>
      <c r="M1382" s="522" t="s">
        <v>10874</v>
      </c>
      <c r="N1382" s="522" t="s">
        <v>10874</v>
      </c>
      <c r="O1382" s="523">
        <v>348</v>
      </c>
    </row>
    <row r="1383" spans="2:15">
      <c r="B1383" t="str">
        <f>C1383&amp;F1383</f>
        <v>1044328033137 Total</v>
      </c>
      <c r="C1383" s="29" t="s">
        <v>516</v>
      </c>
      <c r="D1383" s="29" t="s">
        <v>517</v>
      </c>
      <c r="E1383" s="29" t="s">
        <v>2127</v>
      </c>
      <c r="F1383" s="29" t="s">
        <v>11324</v>
      </c>
      <c r="G1383" s="526" t="s">
        <v>3453</v>
      </c>
      <c r="H1383" s="527" t="s">
        <v>10874</v>
      </c>
      <c r="I1383" s="527" t="s">
        <v>10874</v>
      </c>
      <c r="J1383" s="527" t="s">
        <v>10874</v>
      </c>
      <c r="K1383" s="527">
        <v>647</v>
      </c>
      <c r="L1383" s="527" t="s">
        <v>10874</v>
      </c>
      <c r="M1383" s="527" t="s">
        <v>10874</v>
      </c>
      <c r="N1383" s="527" t="s">
        <v>10874</v>
      </c>
      <c r="O1383" s="528">
        <v>673</v>
      </c>
    </row>
    <row r="1384" spans="2:15">
      <c r="B1384" s="29" t="s">
        <v>13241</v>
      </c>
      <c r="C1384" s="29" t="s">
        <v>518</v>
      </c>
      <c r="D1384" s="29" t="s">
        <v>519</v>
      </c>
      <c r="E1384" s="29" t="s">
        <v>2129</v>
      </c>
      <c r="F1384" s="29" t="s">
        <v>2130</v>
      </c>
      <c r="G1384" s="29" t="s">
        <v>4065</v>
      </c>
      <c r="H1384" s="522" t="s">
        <v>10874</v>
      </c>
      <c r="I1384" s="522" t="s">
        <v>10874</v>
      </c>
      <c r="J1384" s="522">
        <v>0</v>
      </c>
      <c r="K1384" s="522" t="s">
        <v>10874</v>
      </c>
      <c r="L1384" s="522">
        <v>0</v>
      </c>
      <c r="M1384" s="522" t="s">
        <v>10874</v>
      </c>
      <c r="N1384" s="522">
        <v>0</v>
      </c>
      <c r="O1384" s="523">
        <v>124</v>
      </c>
    </row>
    <row r="1385" spans="2:15">
      <c r="B1385" s="29" t="s">
        <v>13242</v>
      </c>
      <c r="C1385" s="29" t="s">
        <v>518</v>
      </c>
      <c r="D1385" s="29" t="s">
        <v>519</v>
      </c>
      <c r="E1385" s="29" t="s">
        <v>2129</v>
      </c>
      <c r="F1385" s="29" t="s">
        <v>2130</v>
      </c>
      <c r="G1385" s="29" t="s">
        <v>4066</v>
      </c>
      <c r="H1385" s="522">
        <v>0</v>
      </c>
      <c r="I1385" s="522" t="s">
        <v>10874</v>
      </c>
      <c r="J1385" s="522" t="s">
        <v>10874</v>
      </c>
      <c r="K1385" s="522">
        <v>100</v>
      </c>
      <c r="L1385" s="522">
        <v>0</v>
      </c>
      <c r="M1385" s="522">
        <v>0</v>
      </c>
      <c r="N1385" s="522">
        <v>0</v>
      </c>
      <c r="O1385" s="523">
        <v>104</v>
      </c>
    </row>
    <row r="1386" spans="2:15">
      <c r="B1386" t="str">
        <f>C1386&amp;F1386</f>
        <v>1155030046341 Total</v>
      </c>
      <c r="C1386" s="29" t="s">
        <v>518</v>
      </c>
      <c r="D1386" s="29" t="s">
        <v>519</v>
      </c>
      <c r="E1386" s="29" t="s">
        <v>2129</v>
      </c>
      <c r="F1386" s="29" t="s">
        <v>11325</v>
      </c>
      <c r="G1386" s="526" t="s">
        <v>3453</v>
      </c>
      <c r="H1386" s="527" t="s">
        <v>10874</v>
      </c>
      <c r="I1386" s="527" t="s">
        <v>10874</v>
      </c>
      <c r="J1386" s="527" t="s">
        <v>10874</v>
      </c>
      <c r="K1386" s="527" t="s">
        <v>10874</v>
      </c>
      <c r="L1386" s="527">
        <v>0</v>
      </c>
      <c r="M1386" s="527" t="s">
        <v>10874</v>
      </c>
      <c r="N1386" s="527">
        <v>0</v>
      </c>
      <c r="O1386" s="528">
        <v>228</v>
      </c>
    </row>
    <row r="1387" spans="2:15">
      <c r="B1387" s="29" t="s">
        <v>13243</v>
      </c>
      <c r="C1387" s="29" t="s">
        <v>518</v>
      </c>
      <c r="D1387" s="29" t="s">
        <v>519</v>
      </c>
      <c r="E1387" s="29" t="s">
        <v>2131</v>
      </c>
      <c r="F1387" s="29" t="s">
        <v>2132</v>
      </c>
      <c r="G1387" s="29" t="s">
        <v>4065</v>
      </c>
      <c r="H1387" s="522">
        <v>0</v>
      </c>
      <c r="I1387" s="522">
        <v>0</v>
      </c>
      <c r="J1387" s="522" t="s">
        <v>10874</v>
      </c>
      <c r="K1387" s="522" t="s">
        <v>10874</v>
      </c>
      <c r="L1387" s="522">
        <v>0</v>
      </c>
      <c r="M1387" s="522" t="s">
        <v>10874</v>
      </c>
      <c r="N1387" s="522">
        <v>0</v>
      </c>
      <c r="O1387" s="523">
        <v>57</v>
      </c>
    </row>
    <row r="1388" spans="2:15">
      <c r="B1388" s="29" t="s">
        <v>13244</v>
      </c>
      <c r="C1388" s="29" t="s">
        <v>518</v>
      </c>
      <c r="D1388" s="29" t="s">
        <v>519</v>
      </c>
      <c r="E1388" s="29" t="s">
        <v>2131</v>
      </c>
      <c r="F1388" s="29" t="s">
        <v>2132</v>
      </c>
      <c r="G1388" s="29" t="s">
        <v>4066</v>
      </c>
      <c r="H1388" s="522">
        <v>0</v>
      </c>
      <c r="I1388" s="522" t="s">
        <v>10874</v>
      </c>
      <c r="J1388" s="522">
        <v>0</v>
      </c>
      <c r="K1388" s="522" t="s">
        <v>10874</v>
      </c>
      <c r="L1388" s="522">
        <v>0</v>
      </c>
      <c r="M1388" s="522">
        <v>0</v>
      </c>
      <c r="N1388" s="522">
        <v>0</v>
      </c>
      <c r="O1388" s="523">
        <v>60</v>
      </c>
    </row>
    <row r="1389" spans="2:15">
      <c r="B1389" t="str">
        <f>C1389&amp;F1389</f>
        <v>1155030047468 Total</v>
      </c>
      <c r="C1389" s="29" t="s">
        <v>518</v>
      </c>
      <c r="D1389" s="29" t="s">
        <v>519</v>
      </c>
      <c r="E1389" s="29" t="s">
        <v>2131</v>
      </c>
      <c r="F1389" s="29" t="s">
        <v>11326</v>
      </c>
      <c r="G1389" s="526" t="s">
        <v>3453</v>
      </c>
      <c r="H1389" s="527">
        <v>0</v>
      </c>
      <c r="I1389" s="527" t="s">
        <v>10874</v>
      </c>
      <c r="J1389" s="527" t="s">
        <v>10874</v>
      </c>
      <c r="K1389" s="527" t="s">
        <v>10874</v>
      </c>
      <c r="L1389" s="527">
        <v>0</v>
      </c>
      <c r="M1389" s="527" t="s">
        <v>10874</v>
      </c>
      <c r="N1389" s="527">
        <v>0</v>
      </c>
      <c r="O1389" s="528">
        <v>117</v>
      </c>
    </row>
    <row r="1390" spans="2:15">
      <c r="B1390" s="29" t="s">
        <v>13249</v>
      </c>
      <c r="C1390" s="29" t="s">
        <v>520</v>
      </c>
      <c r="D1390" s="29" t="s">
        <v>521</v>
      </c>
      <c r="E1390" s="29" t="s">
        <v>2137</v>
      </c>
      <c r="F1390" s="29" t="s">
        <v>2138</v>
      </c>
      <c r="G1390" s="29" t="s">
        <v>4065</v>
      </c>
      <c r="H1390" s="522">
        <v>0</v>
      </c>
      <c r="I1390" s="522">
        <v>11</v>
      </c>
      <c r="J1390" s="522" t="s">
        <v>10874</v>
      </c>
      <c r="K1390" s="522">
        <v>292</v>
      </c>
      <c r="L1390" s="522" t="s">
        <v>10874</v>
      </c>
      <c r="M1390" s="522" t="s">
        <v>10874</v>
      </c>
      <c r="N1390" s="522" t="s">
        <v>10874</v>
      </c>
      <c r="O1390" s="523">
        <v>314</v>
      </c>
    </row>
    <row r="1391" spans="2:15">
      <c r="B1391" s="29" t="s">
        <v>13250</v>
      </c>
      <c r="C1391" s="29" t="s">
        <v>520</v>
      </c>
      <c r="D1391" s="29" t="s">
        <v>521</v>
      </c>
      <c r="E1391" s="29" t="s">
        <v>2137</v>
      </c>
      <c r="F1391" s="29" t="s">
        <v>2138</v>
      </c>
      <c r="G1391" s="29" t="s">
        <v>4066</v>
      </c>
      <c r="H1391" s="522">
        <v>0</v>
      </c>
      <c r="I1391" s="522">
        <v>12</v>
      </c>
      <c r="J1391" s="522">
        <v>0</v>
      </c>
      <c r="K1391" s="522">
        <v>345</v>
      </c>
      <c r="L1391" s="522" t="s">
        <v>10874</v>
      </c>
      <c r="M1391" s="522" t="s">
        <v>10874</v>
      </c>
      <c r="N1391" s="522">
        <v>0</v>
      </c>
      <c r="O1391" s="523">
        <v>367</v>
      </c>
    </row>
    <row r="1392" spans="2:15">
      <c r="B1392" t="str">
        <f>C1392&amp;F1392</f>
        <v>1044329033145 Total</v>
      </c>
      <c r="C1392" s="29" t="s">
        <v>520</v>
      </c>
      <c r="D1392" s="29" t="s">
        <v>521</v>
      </c>
      <c r="E1392" s="29" t="s">
        <v>2137</v>
      </c>
      <c r="F1392" s="29" t="s">
        <v>11329</v>
      </c>
      <c r="G1392" s="526" t="s">
        <v>3453</v>
      </c>
      <c r="H1392" s="527">
        <v>0</v>
      </c>
      <c r="I1392" s="527">
        <v>23</v>
      </c>
      <c r="J1392" s="527" t="s">
        <v>10874</v>
      </c>
      <c r="K1392" s="527">
        <v>637</v>
      </c>
      <c r="L1392" s="527" t="s">
        <v>10874</v>
      </c>
      <c r="M1392" s="527" t="s">
        <v>10874</v>
      </c>
      <c r="N1392" s="527" t="s">
        <v>10874</v>
      </c>
      <c r="O1392" s="528">
        <v>681</v>
      </c>
    </row>
    <row r="1393" spans="2:15">
      <c r="B1393" s="29" t="s">
        <v>13245</v>
      </c>
      <c r="C1393" s="29" t="s">
        <v>520</v>
      </c>
      <c r="D1393" s="29" t="s">
        <v>521</v>
      </c>
      <c r="E1393" s="29" t="s">
        <v>2133</v>
      </c>
      <c r="F1393" s="29" t="s">
        <v>2134</v>
      </c>
      <c r="G1393" s="29" t="s">
        <v>4065</v>
      </c>
      <c r="H1393" s="522">
        <v>0</v>
      </c>
      <c r="I1393" s="522">
        <v>0</v>
      </c>
      <c r="J1393" s="522">
        <v>0</v>
      </c>
      <c r="K1393" s="522">
        <v>0</v>
      </c>
      <c r="L1393" s="522">
        <v>0</v>
      </c>
      <c r="M1393" s="522">
        <v>0</v>
      </c>
      <c r="N1393" s="522">
        <v>0</v>
      </c>
      <c r="O1393" s="523">
        <v>0</v>
      </c>
    </row>
    <row r="1394" spans="2:15">
      <c r="B1394" s="29" t="s">
        <v>13246</v>
      </c>
      <c r="C1394" s="29" t="s">
        <v>520</v>
      </c>
      <c r="D1394" s="29" t="s">
        <v>521</v>
      </c>
      <c r="E1394" s="29" t="s">
        <v>2133</v>
      </c>
      <c r="F1394" s="29" t="s">
        <v>2134</v>
      </c>
      <c r="G1394" s="29" t="s">
        <v>4066</v>
      </c>
      <c r="H1394" s="522">
        <v>0</v>
      </c>
      <c r="I1394" s="522">
        <v>213</v>
      </c>
      <c r="J1394" s="522">
        <v>49</v>
      </c>
      <c r="K1394" s="522">
        <v>122</v>
      </c>
      <c r="L1394" s="522">
        <v>0</v>
      </c>
      <c r="M1394" s="522" t="s">
        <v>10874</v>
      </c>
      <c r="N1394" s="522" t="s">
        <v>10874</v>
      </c>
      <c r="O1394" s="523">
        <v>389</v>
      </c>
    </row>
    <row r="1395" spans="2:15">
      <c r="B1395" t="str">
        <f>C1395&amp;F1395</f>
        <v>1044329036125 Total</v>
      </c>
      <c r="C1395" s="29" t="s">
        <v>520</v>
      </c>
      <c r="D1395" s="29" t="s">
        <v>521</v>
      </c>
      <c r="E1395" s="29" t="s">
        <v>2133</v>
      </c>
      <c r="F1395" s="29" t="s">
        <v>11327</v>
      </c>
      <c r="G1395" s="526" t="s">
        <v>3453</v>
      </c>
      <c r="H1395" s="527">
        <v>0</v>
      </c>
      <c r="I1395" s="527">
        <v>213</v>
      </c>
      <c r="J1395" s="527">
        <v>49</v>
      </c>
      <c r="K1395" s="527">
        <v>122</v>
      </c>
      <c r="L1395" s="527">
        <v>0</v>
      </c>
      <c r="M1395" s="527" t="s">
        <v>10874</v>
      </c>
      <c r="N1395" s="527" t="s">
        <v>10874</v>
      </c>
      <c r="O1395" s="528">
        <v>389</v>
      </c>
    </row>
    <row r="1396" spans="2:15">
      <c r="B1396" s="29" t="s">
        <v>13253</v>
      </c>
      <c r="C1396" s="29" t="s">
        <v>520</v>
      </c>
      <c r="D1396" s="29" t="s">
        <v>521</v>
      </c>
      <c r="E1396" s="29" t="s">
        <v>7784</v>
      </c>
      <c r="F1396" s="29" t="s">
        <v>7783</v>
      </c>
      <c r="G1396" s="29" t="s">
        <v>4065</v>
      </c>
      <c r="H1396" s="522">
        <v>0</v>
      </c>
      <c r="I1396" s="522">
        <v>0</v>
      </c>
      <c r="J1396" s="522">
        <v>0</v>
      </c>
      <c r="K1396" s="522" t="s">
        <v>10874</v>
      </c>
      <c r="L1396" s="522">
        <v>0</v>
      </c>
      <c r="M1396" s="522">
        <v>0</v>
      </c>
      <c r="N1396" s="522">
        <v>0</v>
      </c>
      <c r="O1396" s="523" t="s">
        <v>10874</v>
      </c>
    </row>
    <row r="1397" spans="2:15">
      <c r="B1397" s="29" t="s">
        <v>13254</v>
      </c>
      <c r="C1397" s="29" t="s">
        <v>520</v>
      </c>
      <c r="D1397" s="29" t="s">
        <v>521</v>
      </c>
      <c r="E1397" s="29" t="s">
        <v>7784</v>
      </c>
      <c r="F1397" s="29" t="s">
        <v>7783</v>
      </c>
      <c r="G1397" s="29" t="s">
        <v>4066</v>
      </c>
      <c r="H1397" s="522">
        <v>0</v>
      </c>
      <c r="I1397" s="522">
        <v>0</v>
      </c>
      <c r="J1397" s="522">
        <v>0</v>
      </c>
      <c r="K1397" s="522" t="s">
        <v>10874</v>
      </c>
      <c r="L1397" s="522">
        <v>0</v>
      </c>
      <c r="M1397" s="522">
        <v>0</v>
      </c>
      <c r="N1397" s="522">
        <v>0</v>
      </c>
      <c r="O1397" s="523" t="s">
        <v>10874</v>
      </c>
    </row>
    <row r="1398" spans="2:15">
      <c r="B1398" t="str">
        <f>C1398&amp;F1398</f>
        <v>1044329036844 Total</v>
      </c>
      <c r="C1398" s="29" t="s">
        <v>520</v>
      </c>
      <c r="D1398" s="29" t="s">
        <v>521</v>
      </c>
      <c r="E1398" s="29" t="s">
        <v>7784</v>
      </c>
      <c r="F1398" s="29" t="s">
        <v>11331</v>
      </c>
      <c r="G1398" s="526" t="s">
        <v>3453</v>
      </c>
      <c r="H1398" s="527" t="s">
        <v>10874</v>
      </c>
      <c r="I1398" s="527" t="s">
        <v>10874</v>
      </c>
      <c r="J1398" s="527" t="s">
        <v>10874</v>
      </c>
      <c r="K1398" s="527" t="s">
        <v>10874</v>
      </c>
      <c r="L1398" s="527" t="s">
        <v>10874</v>
      </c>
      <c r="M1398" s="527" t="s">
        <v>10874</v>
      </c>
      <c r="N1398" s="527" t="s">
        <v>10874</v>
      </c>
      <c r="O1398" s="528" t="s">
        <v>10874</v>
      </c>
    </row>
    <row r="1399" spans="2:15">
      <c r="B1399" s="29" t="s">
        <v>13247</v>
      </c>
      <c r="C1399" s="29" t="s">
        <v>520</v>
      </c>
      <c r="D1399" s="29" t="s">
        <v>521</v>
      </c>
      <c r="E1399" s="29" t="s">
        <v>2135</v>
      </c>
      <c r="F1399" s="29" t="s">
        <v>2136</v>
      </c>
      <c r="G1399" s="29" t="s">
        <v>4065</v>
      </c>
      <c r="H1399" s="522">
        <v>0</v>
      </c>
      <c r="I1399" s="522">
        <v>0</v>
      </c>
      <c r="J1399" s="522">
        <v>0</v>
      </c>
      <c r="K1399" s="522">
        <v>0</v>
      </c>
      <c r="L1399" s="522">
        <v>0</v>
      </c>
      <c r="M1399" s="522">
        <v>0</v>
      </c>
      <c r="N1399" s="522">
        <v>0</v>
      </c>
      <c r="O1399" s="523">
        <v>0</v>
      </c>
    </row>
    <row r="1400" spans="2:15">
      <c r="B1400" s="29" t="s">
        <v>13248</v>
      </c>
      <c r="C1400" s="29" t="s">
        <v>520</v>
      </c>
      <c r="D1400" s="29" t="s">
        <v>521</v>
      </c>
      <c r="E1400" s="29" t="s">
        <v>2135</v>
      </c>
      <c r="F1400" s="29" t="s">
        <v>2136</v>
      </c>
      <c r="G1400" s="29" t="s">
        <v>4066</v>
      </c>
      <c r="H1400" s="522">
        <v>0</v>
      </c>
      <c r="I1400" s="522">
        <v>34</v>
      </c>
      <c r="J1400" s="522" t="s">
        <v>10874</v>
      </c>
      <c r="K1400" s="522" t="s">
        <v>10874</v>
      </c>
      <c r="L1400" s="522">
        <v>0</v>
      </c>
      <c r="M1400" s="522">
        <v>0</v>
      </c>
      <c r="N1400" s="522">
        <v>0</v>
      </c>
      <c r="O1400" s="523">
        <v>54</v>
      </c>
    </row>
    <row r="1401" spans="2:15">
      <c r="B1401" t="str">
        <f>C1401&amp;F1401</f>
        <v>1044329037316 Total</v>
      </c>
      <c r="C1401" s="29" t="s">
        <v>520</v>
      </c>
      <c r="D1401" s="29" t="s">
        <v>521</v>
      </c>
      <c r="E1401" s="29" t="s">
        <v>2135</v>
      </c>
      <c r="F1401" s="29" t="s">
        <v>11328</v>
      </c>
      <c r="G1401" s="526" t="s">
        <v>3453</v>
      </c>
      <c r="H1401" s="527">
        <v>0</v>
      </c>
      <c r="I1401" s="527">
        <v>34</v>
      </c>
      <c r="J1401" s="527" t="s">
        <v>10874</v>
      </c>
      <c r="K1401" s="527" t="s">
        <v>10874</v>
      </c>
      <c r="L1401" s="527">
        <v>0</v>
      </c>
      <c r="M1401" s="527">
        <v>0</v>
      </c>
      <c r="N1401" s="527">
        <v>0</v>
      </c>
      <c r="O1401" s="528">
        <v>54</v>
      </c>
    </row>
    <row r="1402" spans="2:15">
      <c r="B1402" s="29" t="s">
        <v>13251</v>
      </c>
      <c r="C1402" s="29" t="s">
        <v>520</v>
      </c>
      <c r="D1402" s="29" t="s">
        <v>521</v>
      </c>
      <c r="E1402" s="29" t="s">
        <v>2139</v>
      </c>
      <c r="F1402" s="29" t="s">
        <v>2140</v>
      </c>
      <c r="G1402" s="29" t="s">
        <v>4065</v>
      </c>
      <c r="H1402" s="522">
        <v>0</v>
      </c>
      <c r="I1402" s="522" t="s">
        <v>10874</v>
      </c>
      <c r="J1402" s="522">
        <v>0</v>
      </c>
      <c r="K1402" s="522">
        <v>164</v>
      </c>
      <c r="L1402" s="522" t="s">
        <v>10874</v>
      </c>
      <c r="M1402" s="522" t="s">
        <v>10874</v>
      </c>
      <c r="N1402" s="522" t="s">
        <v>10874</v>
      </c>
      <c r="O1402" s="523">
        <v>169</v>
      </c>
    </row>
    <row r="1403" spans="2:15">
      <c r="B1403" s="29" t="s">
        <v>13252</v>
      </c>
      <c r="C1403" s="29" t="s">
        <v>520</v>
      </c>
      <c r="D1403" s="29" t="s">
        <v>521</v>
      </c>
      <c r="E1403" s="29" t="s">
        <v>2139</v>
      </c>
      <c r="F1403" s="29" t="s">
        <v>2140</v>
      </c>
      <c r="G1403" s="29" t="s">
        <v>4066</v>
      </c>
      <c r="H1403" s="522">
        <v>0</v>
      </c>
      <c r="I1403" s="522" t="s">
        <v>10874</v>
      </c>
      <c r="J1403" s="522" t="s">
        <v>10874</v>
      </c>
      <c r="K1403" s="522">
        <v>147</v>
      </c>
      <c r="L1403" s="522" t="s">
        <v>10874</v>
      </c>
      <c r="M1403" s="522" t="s">
        <v>10874</v>
      </c>
      <c r="N1403" s="522">
        <v>0</v>
      </c>
      <c r="O1403" s="523">
        <v>156</v>
      </c>
    </row>
    <row r="1404" spans="2:15">
      <c r="B1404" t="str">
        <f>C1404&amp;F1404</f>
        <v>1044329038202 Total</v>
      </c>
      <c r="C1404" s="29" t="s">
        <v>520</v>
      </c>
      <c r="D1404" s="29" t="s">
        <v>521</v>
      </c>
      <c r="E1404" s="29" t="s">
        <v>2139</v>
      </c>
      <c r="F1404" s="29" t="s">
        <v>11330</v>
      </c>
      <c r="G1404" s="526" t="s">
        <v>3453</v>
      </c>
      <c r="H1404" s="527">
        <v>0</v>
      </c>
      <c r="I1404" s="527" t="s">
        <v>10874</v>
      </c>
      <c r="J1404" s="527" t="s">
        <v>10874</v>
      </c>
      <c r="K1404" s="527">
        <v>311</v>
      </c>
      <c r="L1404" s="527" t="s">
        <v>10874</v>
      </c>
      <c r="M1404" s="527" t="s">
        <v>10874</v>
      </c>
      <c r="N1404" s="527" t="s">
        <v>10874</v>
      </c>
      <c r="O1404" s="528">
        <v>325</v>
      </c>
    </row>
    <row r="1405" spans="2:15">
      <c r="B1405" s="29" t="s">
        <v>13255</v>
      </c>
      <c r="C1405" s="29" t="s">
        <v>522</v>
      </c>
      <c r="D1405" s="29" t="s">
        <v>523</v>
      </c>
      <c r="E1405" s="29" t="s">
        <v>2141</v>
      </c>
      <c r="F1405" s="29" t="s">
        <v>2142</v>
      </c>
      <c r="G1405" s="29" t="s">
        <v>4065</v>
      </c>
      <c r="H1405" s="522">
        <v>0</v>
      </c>
      <c r="I1405" s="522" t="s">
        <v>10874</v>
      </c>
      <c r="J1405" s="522" t="s">
        <v>10874</v>
      </c>
      <c r="K1405" s="522">
        <v>132</v>
      </c>
      <c r="L1405" s="522" t="s">
        <v>10874</v>
      </c>
      <c r="M1405" s="522">
        <v>0</v>
      </c>
      <c r="N1405" s="522">
        <v>0</v>
      </c>
      <c r="O1405" s="523">
        <v>138</v>
      </c>
    </row>
    <row r="1406" spans="2:15">
      <c r="B1406" s="29" t="s">
        <v>13256</v>
      </c>
      <c r="C1406" s="29" t="s">
        <v>522</v>
      </c>
      <c r="D1406" s="29" t="s">
        <v>523</v>
      </c>
      <c r="E1406" s="29" t="s">
        <v>2141</v>
      </c>
      <c r="F1406" s="29" t="s">
        <v>2142</v>
      </c>
      <c r="G1406" s="29" t="s">
        <v>4066</v>
      </c>
      <c r="H1406" s="522">
        <v>0</v>
      </c>
      <c r="I1406" s="522" t="s">
        <v>10874</v>
      </c>
      <c r="J1406" s="522" t="s">
        <v>10874</v>
      </c>
      <c r="K1406" s="522">
        <v>157</v>
      </c>
      <c r="L1406" s="522" t="s">
        <v>10874</v>
      </c>
      <c r="M1406" s="522">
        <v>0</v>
      </c>
      <c r="N1406" s="522">
        <v>0</v>
      </c>
      <c r="O1406" s="523">
        <v>166</v>
      </c>
    </row>
    <row r="1407" spans="2:15">
      <c r="B1407" t="str">
        <f>C1407&amp;F1407</f>
        <v>1152225046330 Total</v>
      </c>
      <c r="C1407" s="29" t="s">
        <v>522</v>
      </c>
      <c r="D1407" s="29" t="s">
        <v>523</v>
      </c>
      <c r="E1407" s="29" t="s">
        <v>2141</v>
      </c>
      <c r="F1407" s="29" t="s">
        <v>11332</v>
      </c>
      <c r="G1407" s="526" t="s">
        <v>3453</v>
      </c>
      <c r="H1407" s="527">
        <v>0</v>
      </c>
      <c r="I1407" s="527" t="s">
        <v>10874</v>
      </c>
      <c r="J1407" s="527" t="s">
        <v>10874</v>
      </c>
      <c r="K1407" s="527">
        <v>289</v>
      </c>
      <c r="L1407" s="527" t="s">
        <v>10874</v>
      </c>
      <c r="M1407" s="527">
        <v>0</v>
      </c>
      <c r="N1407" s="527">
        <v>0</v>
      </c>
      <c r="O1407" s="528">
        <v>304</v>
      </c>
    </row>
    <row r="1408" spans="2:15">
      <c r="B1408" s="29" t="s">
        <v>13257</v>
      </c>
      <c r="C1408" s="29" t="s">
        <v>522</v>
      </c>
      <c r="D1408" s="29" t="s">
        <v>523</v>
      </c>
      <c r="E1408" s="29" t="s">
        <v>2143</v>
      </c>
      <c r="F1408" s="29" t="s">
        <v>2144</v>
      </c>
      <c r="G1408" s="29" t="s">
        <v>4065</v>
      </c>
      <c r="H1408" s="522">
        <v>0</v>
      </c>
      <c r="I1408" s="522">
        <v>0</v>
      </c>
      <c r="J1408" s="522" t="s">
        <v>10874</v>
      </c>
      <c r="K1408" s="522">
        <v>59</v>
      </c>
      <c r="L1408" s="522" t="s">
        <v>10874</v>
      </c>
      <c r="M1408" s="522" t="s">
        <v>10874</v>
      </c>
      <c r="N1408" s="522">
        <v>0</v>
      </c>
      <c r="O1408" s="523">
        <v>67</v>
      </c>
    </row>
    <row r="1409" spans="2:15">
      <c r="B1409" s="29" t="s">
        <v>13258</v>
      </c>
      <c r="C1409" s="29" t="s">
        <v>522</v>
      </c>
      <c r="D1409" s="29" t="s">
        <v>523</v>
      </c>
      <c r="E1409" s="29" t="s">
        <v>2143</v>
      </c>
      <c r="F1409" s="29" t="s">
        <v>2144</v>
      </c>
      <c r="G1409" s="29" t="s">
        <v>4066</v>
      </c>
      <c r="H1409" s="522">
        <v>0</v>
      </c>
      <c r="I1409" s="522">
        <v>0</v>
      </c>
      <c r="J1409" s="522" t="s">
        <v>10874</v>
      </c>
      <c r="K1409" s="522">
        <v>98</v>
      </c>
      <c r="L1409" s="522" t="s">
        <v>10874</v>
      </c>
      <c r="M1409" s="522" t="s">
        <v>10874</v>
      </c>
      <c r="N1409" s="522">
        <v>0</v>
      </c>
      <c r="O1409" s="523">
        <v>102</v>
      </c>
    </row>
    <row r="1410" spans="2:15">
      <c r="B1410" t="str">
        <f>C1410&amp;F1410</f>
        <v>1152225046331 Total</v>
      </c>
      <c r="C1410" s="29" t="s">
        <v>522</v>
      </c>
      <c r="D1410" s="29" t="s">
        <v>523</v>
      </c>
      <c r="E1410" s="29" t="s">
        <v>2143</v>
      </c>
      <c r="F1410" s="29" t="s">
        <v>11333</v>
      </c>
      <c r="G1410" s="526" t="s">
        <v>3453</v>
      </c>
      <c r="H1410" s="527">
        <v>0</v>
      </c>
      <c r="I1410" s="527">
        <v>0</v>
      </c>
      <c r="J1410" s="527" t="s">
        <v>10874</v>
      </c>
      <c r="K1410" s="527">
        <v>157</v>
      </c>
      <c r="L1410" s="527" t="s">
        <v>10874</v>
      </c>
      <c r="M1410" s="527" t="s">
        <v>10874</v>
      </c>
      <c r="N1410" s="527">
        <v>0</v>
      </c>
      <c r="O1410" s="528">
        <v>169</v>
      </c>
    </row>
    <row r="1411" spans="2:15">
      <c r="B1411" s="29" t="s">
        <v>13259</v>
      </c>
      <c r="C1411" s="29" t="s">
        <v>524</v>
      </c>
      <c r="D1411" s="29" t="s">
        <v>525</v>
      </c>
      <c r="E1411" s="29" t="s">
        <v>2145</v>
      </c>
      <c r="F1411" s="29" t="s">
        <v>2146</v>
      </c>
      <c r="G1411" s="29" t="s">
        <v>4065</v>
      </c>
      <c r="H1411" s="522">
        <v>0</v>
      </c>
      <c r="I1411" s="522" t="s">
        <v>10874</v>
      </c>
      <c r="J1411" s="522">
        <v>15</v>
      </c>
      <c r="K1411" s="522">
        <v>309</v>
      </c>
      <c r="L1411" s="522">
        <v>0</v>
      </c>
      <c r="M1411" s="522" t="s">
        <v>10874</v>
      </c>
      <c r="N1411" s="522">
        <v>0</v>
      </c>
      <c r="O1411" s="523">
        <v>335</v>
      </c>
    </row>
    <row r="1412" spans="2:15">
      <c r="B1412" s="29" t="s">
        <v>13260</v>
      </c>
      <c r="C1412" s="29" t="s">
        <v>524</v>
      </c>
      <c r="D1412" s="29" t="s">
        <v>525</v>
      </c>
      <c r="E1412" s="29" t="s">
        <v>2145</v>
      </c>
      <c r="F1412" s="29" t="s">
        <v>2146</v>
      </c>
      <c r="G1412" s="29" t="s">
        <v>4066</v>
      </c>
      <c r="H1412" s="522">
        <v>0</v>
      </c>
      <c r="I1412" s="522" t="s">
        <v>10874</v>
      </c>
      <c r="J1412" s="522">
        <v>20</v>
      </c>
      <c r="K1412" s="522">
        <v>358</v>
      </c>
      <c r="L1412" s="522">
        <v>0</v>
      </c>
      <c r="M1412" s="522" t="s">
        <v>10874</v>
      </c>
      <c r="N1412" s="522">
        <v>0</v>
      </c>
      <c r="O1412" s="523">
        <v>388</v>
      </c>
    </row>
    <row r="1413" spans="2:15">
      <c r="B1413" t="str">
        <f>C1413&amp;F1413</f>
        <v>1140635030808 Total</v>
      </c>
      <c r="C1413" s="29" t="s">
        <v>524</v>
      </c>
      <c r="D1413" s="29" t="s">
        <v>525</v>
      </c>
      <c r="E1413" s="29" t="s">
        <v>2145</v>
      </c>
      <c r="F1413" s="29" t="s">
        <v>11334</v>
      </c>
      <c r="G1413" s="526" t="s">
        <v>3453</v>
      </c>
      <c r="H1413" s="527">
        <v>0</v>
      </c>
      <c r="I1413" s="527" t="s">
        <v>10874</v>
      </c>
      <c r="J1413" s="527">
        <v>35</v>
      </c>
      <c r="K1413" s="527">
        <v>667</v>
      </c>
      <c r="L1413" s="527">
        <v>0</v>
      </c>
      <c r="M1413" s="527" t="s">
        <v>10874</v>
      </c>
      <c r="N1413" s="527">
        <v>0</v>
      </c>
      <c r="O1413" s="528">
        <v>723</v>
      </c>
    </row>
    <row r="1414" spans="2:15">
      <c r="B1414" s="29" t="s">
        <v>13263</v>
      </c>
      <c r="C1414" s="29" t="s">
        <v>524</v>
      </c>
      <c r="D1414" s="29" t="s">
        <v>525</v>
      </c>
      <c r="E1414" s="29" t="s">
        <v>7802</v>
      </c>
      <c r="F1414" s="29" t="s">
        <v>7801</v>
      </c>
      <c r="G1414" s="29" t="s">
        <v>4065</v>
      </c>
      <c r="H1414" s="522">
        <v>0</v>
      </c>
      <c r="I1414" s="522">
        <v>0</v>
      </c>
      <c r="J1414" s="522">
        <v>0</v>
      </c>
      <c r="K1414" s="522">
        <v>0</v>
      </c>
      <c r="L1414" s="522">
        <v>0</v>
      </c>
      <c r="M1414" s="522">
        <v>0</v>
      </c>
      <c r="N1414" s="522">
        <v>0</v>
      </c>
      <c r="O1414" s="523">
        <v>0</v>
      </c>
    </row>
    <row r="1415" spans="2:15">
      <c r="B1415" s="29" t="s">
        <v>13264</v>
      </c>
      <c r="C1415" s="29" t="s">
        <v>524</v>
      </c>
      <c r="D1415" s="29" t="s">
        <v>525</v>
      </c>
      <c r="E1415" s="29" t="s">
        <v>7802</v>
      </c>
      <c r="F1415" s="29" t="s">
        <v>7801</v>
      </c>
      <c r="G1415" s="29" t="s">
        <v>4066</v>
      </c>
      <c r="H1415" s="522">
        <v>0</v>
      </c>
      <c r="I1415" s="522">
        <v>0</v>
      </c>
      <c r="J1415" s="522">
        <v>0</v>
      </c>
      <c r="K1415" s="522" t="s">
        <v>10874</v>
      </c>
      <c r="L1415" s="522">
        <v>0</v>
      </c>
      <c r="M1415" s="522">
        <v>0</v>
      </c>
      <c r="N1415" s="522">
        <v>0</v>
      </c>
      <c r="O1415" s="523" t="s">
        <v>10874</v>
      </c>
    </row>
    <row r="1416" spans="2:15">
      <c r="B1416" t="str">
        <f>C1416&amp;F1416</f>
        <v>1140635030809 Total</v>
      </c>
      <c r="C1416" s="29" t="s">
        <v>524</v>
      </c>
      <c r="D1416" s="29" t="s">
        <v>525</v>
      </c>
      <c r="E1416" s="29" t="s">
        <v>7802</v>
      </c>
      <c r="F1416" s="29" t="s">
        <v>11336</v>
      </c>
      <c r="G1416" s="526" t="s">
        <v>3453</v>
      </c>
      <c r="H1416" s="527" t="s">
        <v>10874</v>
      </c>
      <c r="I1416" s="527" t="s">
        <v>10874</v>
      </c>
      <c r="J1416" s="527" t="s">
        <v>10874</v>
      </c>
      <c r="K1416" s="527" t="s">
        <v>10874</v>
      </c>
      <c r="L1416" s="527" t="s">
        <v>10874</v>
      </c>
      <c r="M1416" s="527" t="s">
        <v>10874</v>
      </c>
      <c r="N1416" s="527" t="s">
        <v>10874</v>
      </c>
      <c r="O1416" s="528" t="s">
        <v>10874</v>
      </c>
    </row>
    <row r="1417" spans="2:15">
      <c r="B1417" s="29" t="s">
        <v>13261</v>
      </c>
      <c r="C1417" s="29" t="s">
        <v>524</v>
      </c>
      <c r="D1417" s="29" t="s">
        <v>525</v>
      </c>
      <c r="E1417" s="29" t="s">
        <v>2147</v>
      </c>
      <c r="F1417" s="29" t="s">
        <v>2148</v>
      </c>
      <c r="G1417" s="29" t="s">
        <v>4065</v>
      </c>
      <c r="H1417" s="522">
        <v>0</v>
      </c>
      <c r="I1417" s="522" t="s">
        <v>10874</v>
      </c>
      <c r="J1417" s="522">
        <v>11</v>
      </c>
      <c r="K1417" s="522">
        <v>152</v>
      </c>
      <c r="L1417" s="522" t="s">
        <v>10874</v>
      </c>
      <c r="M1417" s="522" t="s">
        <v>10874</v>
      </c>
      <c r="N1417" s="522">
        <v>0</v>
      </c>
      <c r="O1417" s="523">
        <v>176</v>
      </c>
    </row>
    <row r="1418" spans="2:15">
      <c r="B1418" s="29" t="s">
        <v>13262</v>
      </c>
      <c r="C1418" s="29" t="s">
        <v>524</v>
      </c>
      <c r="D1418" s="29" t="s">
        <v>525</v>
      </c>
      <c r="E1418" s="29" t="s">
        <v>2147</v>
      </c>
      <c r="F1418" s="29" t="s">
        <v>2148</v>
      </c>
      <c r="G1418" s="29" t="s">
        <v>4066</v>
      </c>
      <c r="H1418" s="522">
        <v>0</v>
      </c>
      <c r="I1418" s="522" t="s">
        <v>10874</v>
      </c>
      <c r="J1418" s="522">
        <v>13</v>
      </c>
      <c r="K1418" s="522">
        <v>165</v>
      </c>
      <c r="L1418" s="522" t="s">
        <v>10874</v>
      </c>
      <c r="M1418" s="522" t="s">
        <v>10874</v>
      </c>
      <c r="N1418" s="522">
        <v>0</v>
      </c>
      <c r="O1418" s="523">
        <v>183</v>
      </c>
    </row>
    <row r="1419" spans="2:15">
      <c r="B1419" t="str">
        <f>C1419&amp;F1419</f>
        <v>1140635037447 Total</v>
      </c>
      <c r="C1419" s="29" t="s">
        <v>524</v>
      </c>
      <c r="D1419" s="29" t="s">
        <v>525</v>
      </c>
      <c r="E1419" s="29" t="s">
        <v>2147</v>
      </c>
      <c r="F1419" s="29" t="s">
        <v>11335</v>
      </c>
      <c r="G1419" s="526" t="s">
        <v>3453</v>
      </c>
      <c r="H1419" s="527">
        <v>0</v>
      </c>
      <c r="I1419" s="527" t="s">
        <v>10874</v>
      </c>
      <c r="J1419" s="527">
        <v>24</v>
      </c>
      <c r="K1419" s="527">
        <v>317</v>
      </c>
      <c r="L1419" s="527" t="s">
        <v>10874</v>
      </c>
      <c r="M1419" s="527" t="s">
        <v>10874</v>
      </c>
      <c r="N1419" s="527">
        <v>0</v>
      </c>
      <c r="O1419" s="528">
        <v>359</v>
      </c>
    </row>
    <row r="1420" spans="2:15">
      <c r="B1420" s="29" t="s">
        <v>13267</v>
      </c>
      <c r="C1420" s="29" t="s">
        <v>526</v>
      </c>
      <c r="D1420" s="29" t="s">
        <v>527</v>
      </c>
      <c r="E1420" s="29" t="s">
        <v>2151</v>
      </c>
      <c r="F1420" s="29" t="s">
        <v>2152</v>
      </c>
      <c r="G1420" s="29" t="s">
        <v>4065</v>
      </c>
      <c r="H1420" s="522" t="s">
        <v>10874</v>
      </c>
      <c r="I1420" s="522" t="s">
        <v>10874</v>
      </c>
      <c r="J1420" s="522" t="s">
        <v>10874</v>
      </c>
      <c r="K1420" s="522">
        <v>198</v>
      </c>
      <c r="L1420" s="522" t="s">
        <v>10874</v>
      </c>
      <c r="M1420" s="522" t="s">
        <v>10874</v>
      </c>
      <c r="N1420" s="522">
        <v>0</v>
      </c>
      <c r="O1420" s="523">
        <v>214</v>
      </c>
    </row>
    <row r="1421" spans="2:15">
      <c r="B1421" s="29" t="s">
        <v>13268</v>
      </c>
      <c r="C1421" s="29" t="s">
        <v>526</v>
      </c>
      <c r="D1421" s="29" t="s">
        <v>527</v>
      </c>
      <c r="E1421" s="29" t="s">
        <v>2151</v>
      </c>
      <c r="F1421" s="29" t="s">
        <v>2152</v>
      </c>
      <c r="G1421" s="29" t="s">
        <v>4066</v>
      </c>
      <c r="H1421" s="522">
        <v>0</v>
      </c>
      <c r="I1421" s="522" t="s">
        <v>10874</v>
      </c>
      <c r="J1421" s="522">
        <v>0</v>
      </c>
      <c r="K1421" s="522">
        <v>234</v>
      </c>
      <c r="L1421" s="522" t="s">
        <v>10874</v>
      </c>
      <c r="M1421" s="522" t="s">
        <v>10874</v>
      </c>
      <c r="N1421" s="522">
        <v>0</v>
      </c>
      <c r="O1421" s="523">
        <v>250</v>
      </c>
    </row>
    <row r="1422" spans="2:15">
      <c r="B1422" t="str">
        <f>C1422&amp;F1422</f>
        <v>1030246030179 Total</v>
      </c>
      <c r="C1422" s="29" t="s">
        <v>526</v>
      </c>
      <c r="D1422" s="29" t="s">
        <v>527</v>
      </c>
      <c r="E1422" s="29" t="s">
        <v>2151</v>
      </c>
      <c r="F1422" s="29" t="s">
        <v>11338</v>
      </c>
      <c r="G1422" s="526" t="s">
        <v>3453</v>
      </c>
      <c r="H1422" s="527" t="s">
        <v>10874</v>
      </c>
      <c r="I1422" s="527" t="s">
        <v>10874</v>
      </c>
      <c r="J1422" s="527" t="s">
        <v>10874</v>
      </c>
      <c r="K1422" s="527">
        <v>432</v>
      </c>
      <c r="L1422" s="527" t="s">
        <v>10874</v>
      </c>
      <c r="M1422" s="527">
        <v>17</v>
      </c>
      <c r="N1422" s="527">
        <v>0</v>
      </c>
      <c r="O1422" s="528">
        <v>464</v>
      </c>
    </row>
    <row r="1423" spans="2:15">
      <c r="B1423" s="29" t="s">
        <v>13265</v>
      </c>
      <c r="C1423" s="29" t="s">
        <v>526</v>
      </c>
      <c r="D1423" s="29" t="s">
        <v>527</v>
      </c>
      <c r="E1423" s="29" t="s">
        <v>2149</v>
      </c>
      <c r="F1423" s="29" t="s">
        <v>2150</v>
      </c>
      <c r="G1423" s="29" t="s">
        <v>4065</v>
      </c>
      <c r="H1423" s="522">
        <v>0</v>
      </c>
      <c r="I1423" s="522" t="s">
        <v>10874</v>
      </c>
      <c r="J1423" s="522" t="s">
        <v>10874</v>
      </c>
      <c r="K1423" s="522">
        <v>498</v>
      </c>
      <c r="L1423" s="522" t="s">
        <v>10874</v>
      </c>
      <c r="M1423" s="522" t="s">
        <v>10874</v>
      </c>
      <c r="N1423" s="522">
        <v>0</v>
      </c>
      <c r="O1423" s="523">
        <v>514</v>
      </c>
    </row>
    <row r="1424" spans="2:15">
      <c r="B1424" s="29" t="s">
        <v>13266</v>
      </c>
      <c r="C1424" s="29" t="s">
        <v>526</v>
      </c>
      <c r="D1424" s="29" t="s">
        <v>527</v>
      </c>
      <c r="E1424" s="29" t="s">
        <v>2149</v>
      </c>
      <c r="F1424" s="29" t="s">
        <v>2150</v>
      </c>
      <c r="G1424" s="29" t="s">
        <v>4066</v>
      </c>
      <c r="H1424" s="522" t="s">
        <v>10874</v>
      </c>
      <c r="I1424" s="522" t="s">
        <v>10874</v>
      </c>
      <c r="J1424" s="522" t="s">
        <v>10874</v>
      </c>
      <c r="K1424" s="522">
        <v>531</v>
      </c>
      <c r="L1424" s="522" t="s">
        <v>10874</v>
      </c>
      <c r="M1424" s="522">
        <v>17</v>
      </c>
      <c r="N1424" s="522">
        <v>0</v>
      </c>
      <c r="O1424" s="523">
        <v>563</v>
      </c>
    </row>
    <row r="1425" spans="2:15">
      <c r="B1425" t="str">
        <f>C1425&amp;F1425</f>
        <v>1030246035190 Total</v>
      </c>
      <c r="C1425" s="29" t="s">
        <v>526</v>
      </c>
      <c r="D1425" s="29" t="s">
        <v>527</v>
      </c>
      <c r="E1425" s="29" t="s">
        <v>2149</v>
      </c>
      <c r="F1425" s="29" t="s">
        <v>11337</v>
      </c>
      <c r="G1425" s="526" t="s">
        <v>3453</v>
      </c>
      <c r="H1425" s="527" t="s">
        <v>10874</v>
      </c>
      <c r="I1425" s="527" t="s">
        <v>10874</v>
      </c>
      <c r="J1425" s="527" t="s">
        <v>10874</v>
      </c>
      <c r="K1425" s="527">
        <v>1029</v>
      </c>
      <c r="L1425" s="527" t="s">
        <v>10874</v>
      </c>
      <c r="M1425" s="527" t="s">
        <v>10874</v>
      </c>
      <c r="N1425" s="527">
        <v>0</v>
      </c>
      <c r="O1425" s="528">
        <v>1077</v>
      </c>
    </row>
    <row r="1426" spans="2:15">
      <c r="B1426" s="29" t="s">
        <v>13269</v>
      </c>
      <c r="C1426" s="29" t="s">
        <v>528</v>
      </c>
      <c r="D1426" s="29" t="s">
        <v>529</v>
      </c>
      <c r="E1426" s="29" t="s">
        <v>2153</v>
      </c>
      <c r="F1426" s="29" t="s">
        <v>2154</v>
      </c>
      <c r="G1426" s="29" t="s">
        <v>4065</v>
      </c>
      <c r="H1426" s="522">
        <v>0</v>
      </c>
      <c r="I1426" s="522">
        <v>35</v>
      </c>
      <c r="J1426" s="522">
        <v>32</v>
      </c>
      <c r="K1426" s="522">
        <v>372</v>
      </c>
      <c r="L1426" s="522" t="s">
        <v>10874</v>
      </c>
      <c r="M1426" s="522" t="s">
        <v>10874</v>
      </c>
      <c r="N1426" s="522">
        <v>0</v>
      </c>
      <c r="O1426" s="523">
        <v>446</v>
      </c>
    </row>
    <row r="1427" spans="2:15">
      <c r="B1427" s="29" t="s">
        <v>13270</v>
      </c>
      <c r="C1427" s="29" t="s">
        <v>528</v>
      </c>
      <c r="D1427" s="29" t="s">
        <v>529</v>
      </c>
      <c r="E1427" s="29" t="s">
        <v>2153</v>
      </c>
      <c r="F1427" s="29" t="s">
        <v>2154</v>
      </c>
      <c r="G1427" s="29" t="s">
        <v>4066</v>
      </c>
      <c r="H1427" s="522" t="s">
        <v>10874</v>
      </c>
      <c r="I1427" s="522">
        <v>35</v>
      </c>
      <c r="J1427" s="522">
        <v>52</v>
      </c>
      <c r="K1427" s="522">
        <v>355</v>
      </c>
      <c r="L1427" s="522">
        <v>0</v>
      </c>
      <c r="M1427" s="522" t="s">
        <v>10874</v>
      </c>
      <c r="N1427" s="522">
        <v>0</v>
      </c>
      <c r="O1427" s="523">
        <v>448</v>
      </c>
    </row>
    <row r="1428" spans="2:15">
      <c r="B1428" t="str">
        <f>C1428&amp;F1428</f>
        <v>1184030032891 Total</v>
      </c>
      <c r="C1428" s="29" t="s">
        <v>528</v>
      </c>
      <c r="D1428" s="29" t="s">
        <v>529</v>
      </c>
      <c r="E1428" s="29" t="s">
        <v>2153</v>
      </c>
      <c r="F1428" s="29" t="s">
        <v>11339</v>
      </c>
      <c r="G1428" s="526" t="s">
        <v>3453</v>
      </c>
      <c r="H1428" s="527" t="s">
        <v>10874</v>
      </c>
      <c r="I1428" s="527">
        <v>70</v>
      </c>
      <c r="J1428" s="527">
        <v>84</v>
      </c>
      <c r="K1428" s="527">
        <v>727</v>
      </c>
      <c r="L1428" s="527" t="s">
        <v>10874</v>
      </c>
      <c r="M1428" s="527" t="s">
        <v>10874</v>
      </c>
      <c r="N1428" s="527">
        <v>0</v>
      </c>
      <c r="O1428" s="528">
        <v>894</v>
      </c>
    </row>
    <row r="1429" spans="2:15">
      <c r="B1429" s="29" t="s">
        <v>13271</v>
      </c>
      <c r="C1429" s="29" t="s">
        <v>530</v>
      </c>
      <c r="D1429" s="29" t="s">
        <v>531</v>
      </c>
      <c r="E1429" s="29" t="s">
        <v>2155</v>
      </c>
      <c r="F1429" s="29" t="s">
        <v>2156</v>
      </c>
      <c r="G1429" s="29" t="s">
        <v>4065</v>
      </c>
      <c r="H1429" s="522">
        <v>0</v>
      </c>
      <c r="I1429" s="522" t="s">
        <v>10874</v>
      </c>
      <c r="J1429" s="522">
        <v>22</v>
      </c>
      <c r="K1429" s="522">
        <v>89</v>
      </c>
      <c r="L1429" s="522" t="s">
        <v>10874</v>
      </c>
      <c r="M1429" s="522" t="s">
        <v>10874</v>
      </c>
      <c r="N1429" s="522">
        <v>0</v>
      </c>
      <c r="O1429" s="523">
        <v>126</v>
      </c>
    </row>
    <row r="1430" spans="2:15">
      <c r="B1430" s="29" t="s">
        <v>13272</v>
      </c>
      <c r="C1430" s="29" t="s">
        <v>530</v>
      </c>
      <c r="D1430" s="29" t="s">
        <v>531</v>
      </c>
      <c r="E1430" s="29" t="s">
        <v>2155</v>
      </c>
      <c r="F1430" s="29" t="s">
        <v>2156</v>
      </c>
      <c r="G1430" s="29" t="s">
        <v>4066</v>
      </c>
      <c r="H1430" s="522" t="s">
        <v>10874</v>
      </c>
      <c r="I1430" s="522" t="s">
        <v>10874</v>
      </c>
      <c r="J1430" s="522">
        <v>16</v>
      </c>
      <c r="K1430" s="522">
        <v>88</v>
      </c>
      <c r="L1430" s="522">
        <v>12</v>
      </c>
      <c r="M1430" s="522">
        <v>0</v>
      </c>
      <c r="N1430" s="522">
        <v>0</v>
      </c>
      <c r="O1430" s="523">
        <v>120</v>
      </c>
    </row>
    <row r="1431" spans="2:15">
      <c r="B1431" t="str">
        <f>C1431&amp;F1431</f>
        <v>1126728034570 Total</v>
      </c>
      <c r="C1431" s="29" t="s">
        <v>530</v>
      </c>
      <c r="D1431" s="29" t="s">
        <v>531</v>
      </c>
      <c r="E1431" s="29" t="s">
        <v>2155</v>
      </c>
      <c r="F1431" s="29" t="s">
        <v>11340</v>
      </c>
      <c r="G1431" s="526" t="s">
        <v>3453</v>
      </c>
      <c r="H1431" s="527" t="s">
        <v>10874</v>
      </c>
      <c r="I1431" s="527" t="s">
        <v>10874</v>
      </c>
      <c r="J1431" s="527">
        <v>38</v>
      </c>
      <c r="K1431" s="527">
        <v>177</v>
      </c>
      <c r="L1431" s="527" t="s">
        <v>10874</v>
      </c>
      <c r="M1431" s="527" t="s">
        <v>10874</v>
      </c>
      <c r="N1431" s="527">
        <v>0</v>
      </c>
      <c r="O1431" s="528">
        <v>246</v>
      </c>
    </row>
    <row r="1432" spans="2:15">
      <c r="B1432" s="29" t="s">
        <v>13273</v>
      </c>
      <c r="C1432" s="29" t="s">
        <v>530</v>
      </c>
      <c r="D1432" s="29" t="s">
        <v>531</v>
      </c>
      <c r="E1432" s="29" t="s">
        <v>2157</v>
      </c>
      <c r="F1432" s="29" t="s">
        <v>2158</v>
      </c>
      <c r="G1432" s="29" t="s">
        <v>4065</v>
      </c>
      <c r="H1432" s="522" t="s">
        <v>10874</v>
      </c>
      <c r="I1432" s="522" t="s">
        <v>10874</v>
      </c>
      <c r="J1432" s="522">
        <v>39</v>
      </c>
      <c r="K1432" s="522">
        <v>146</v>
      </c>
      <c r="L1432" s="522" t="s">
        <v>10874</v>
      </c>
      <c r="M1432" s="522" t="s">
        <v>10874</v>
      </c>
      <c r="N1432" s="522">
        <v>0</v>
      </c>
      <c r="O1432" s="523">
        <v>206</v>
      </c>
    </row>
    <row r="1433" spans="2:15">
      <c r="B1433" s="29" t="s">
        <v>13274</v>
      </c>
      <c r="C1433" s="29" t="s">
        <v>530</v>
      </c>
      <c r="D1433" s="29" t="s">
        <v>531</v>
      </c>
      <c r="E1433" s="29" t="s">
        <v>2157</v>
      </c>
      <c r="F1433" s="29" t="s">
        <v>2158</v>
      </c>
      <c r="G1433" s="29" t="s">
        <v>4066</v>
      </c>
      <c r="H1433" s="522" t="s">
        <v>10874</v>
      </c>
      <c r="I1433" s="522" t="s">
        <v>10874</v>
      </c>
      <c r="J1433" s="522">
        <v>38</v>
      </c>
      <c r="K1433" s="522">
        <v>158</v>
      </c>
      <c r="L1433" s="522" t="s">
        <v>10874</v>
      </c>
      <c r="M1433" s="522" t="s">
        <v>10874</v>
      </c>
      <c r="N1433" s="522">
        <v>0</v>
      </c>
      <c r="O1433" s="523">
        <v>215</v>
      </c>
    </row>
    <row r="1434" spans="2:15">
      <c r="B1434" t="str">
        <f>C1434&amp;F1434</f>
        <v>1126728034571 Total</v>
      </c>
      <c r="C1434" s="29" t="s">
        <v>530</v>
      </c>
      <c r="D1434" s="29" t="s">
        <v>531</v>
      </c>
      <c r="E1434" s="29" t="s">
        <v>2157</v>
      </c>
      <c r="F1434" s="29" t="s">
        <v>11341</v>
      </c>
      <c r="G1434" s="526" t="s">
        <v>3453</v>
      </c>
      <c r="H1434" s="527" t="s">
        <v>10874</v>
      </c>
      <c r="I1434" s="527">
        <v>14</v>
      </c>
      <c r="J1434" s="527">
        <v>77</v>
      </c>
      <c r="K1434" s="527">
        <v>304</v>
      </c>
      <c r="L1434" s="527">
        <v>17</v>
      </c>
      <c r="M1434" s="527" t="s">
        <v>10874</v>
      </c>
      <c r="N1434" s="527">
        <v>0</v>
      </c>
      <c r="O1434" s="528">
        <v>421</v>
      </c>
    </row>
    <row r="1435" spans="2:15">
      <c r="B1435" s="29" t="s">
        <v>13275</v>
      </c>
      <c r="C1435" s="29" t="s">
        <v>532</v>
      </c>
      <c r="D1435" s="29" t="s">
        <v>533</v>
      </c>
      <c r="E1435" s="29" t="s">
        <v>2159</v>
      </c>
      <c r="F1435" s="29" t="s">
        <v>2160</v>
      </c>
      <c r="G1435" s="29" t="s">
        <v>4065</v>
      </c>
      <c r="H1435" s="522">
        <v>0</v>
      </c>
      <c r="I1435" s="522" t="s">
        <v>10874</v>
      </c>
      <c r="J1435" s="522" t="s">
        <v>10874</v>
      </c>
      <c r="K1435" s="522">
        <v>151</v>
      </c>
      <c r="L1435" s="522" t="s">
        <v>10874</v>
      </c>
      <c r="M1435" s="522" t="s">
        <v>10874</v>
      </c>
      <c r="N1435" s="522">
        <v>0</v>
      </c>
      <c r="O1435" s="523">
        <v>165</v>
      </c>
    </row>
    <row r="1436" spans="2:15">
      <c r="B1436" s="29" t="s">
        <v>13276</v>
      </c>
      <c r="C1436" s="29" t="s">
        <v>532</v>
      </c>
      <c r="D1436" s="29" t="s">
        <v>533</v>
      </c>
      <c r="E1436" s="29" t="s">
        <v>2159</v>
      </c>
      <c r="F1436" s="29" t="s">
        <v>2160</v>
      </c>
      <c r="G1436" s="29" t="s">
        <v>4066</v>
      </c>
      <c r="H1436" s="522">
        <v>0</v>
      </c>
      <c r="I1436" s="522" t="s">
        <v>10874</v>
      </c>
      <c r="J1436" s="522" t="s">
        <v>10874</v>
      </c>
      <c r="K1436" s="522">
        <v>163</v>
      </c>
      <c r="L1436" s="522" t="s">
        <v>10874</v>
      </c>
      <c r="M1436" s="522">
        <v>0</v>
      </c>
      <c r="N1436" s="522">
        <v>0</v>
      </c>
      <c r="O1436" s="523">
        <v>169</v>
      </c>
    </row>
    <row r="1437" spans="2:15">
      <c r="B1437" t="str">
        <f>C1437&amp;F1437</f>
        <v>1052543532048 Total</v>
      </c>
      <c r="C1437" s="29" t="s">
        <v>532</v>
      </c>
      <c r="D1437" s="29" t="s">
        <v>533</v>
      </c>
      <c r="E1437" s="29" t="s">
        <v>2159</v>
      </c>
      <c r="F1437" s="29" t="s">
        <v>11342</v>
      </c>
      <c r="G1437" s="526" t="s">
        <v>3453</v>
      </c>
      <c r="H1437" s="527">
        <v>0</v>
      </c>
      <c r="I1437" s="527" t="s">
        <v>10874</v>
      </c>
      <c r="J1437" s="527" t="s">
        <v>10874</v>
      </c>
      <c r="K1437" s="527">
        <v>314</v>
      </c>
      <c r="L1437" s="527" t="s">
        <v>10874</v>
      </c>
      <c r="M1437" s="527" t="s">
        <v>10874</v>
      </c>
      <c r="N1437" s="527">
        <v>0</v>
      </c>
      <c r="O1437" s="528">
        <v>334</v>
      </c>
    </row>
    <row r="1438" spans="2:15">
      <c r="B1438" s="29" t="s">
        <v>13277</v>
      </c>
      <c r="C1438" s="29" t="s">
        <v>532</v>
      </c>
      <c r="D1438" s="29" t="s">
        <v>533</v>
      </c>
      <c r="E1438" s="29" t="s">
        <v>2161</v>
      </c>
      <c r="F1438" s="29" t="s">
        <v>2162</v>
      </c>
      <c r="G1438" s="29" t="s">
        <v>4065</v>
      </c>
      <c r="H1438" s="522">
        <v>0</v>
      </c>
      <c r="I1438" s="522" t="s">
        <v>10874</v>
      </c>
      <c r="J1438" s="522" t="s">
        <v>10874</v>
      </c>
      <c r="K1438" s="522">
        <v>290</v>
      </c>
      <c r="L1438" s="522" t="s">
        <v>10874</v>
      </c>
      <c r="M1438" s="522" t="s">
        <v>10874</v>
      </c>
      <c r="N1438" s="522">
        <v>0</v>
      </c>
      <c r="O1438" s="523">
        <v>304</v>
      </c>
    </row>
    <row r="1439" spans="2:15">
      <c r="B1439" s="29" t="s">
        <v>13278</v>
      </c>
      <c r="C1439" s="29" t="s">
        <v>532</v>
      </c>
      <c r="D1439" s="29" t="s">
        <v>533</v>
      </c>
      <c r="E1439" s="29" t="s">
        <v>2161</v>
      </c>
      <c r="F1439" s="29" t="s">
        <v>2162</v>
      </c>
      <c r="G1439" s="29" t="s">
        <v>4066</v>
      </c>
      <c r="H1439" s="522">
        <v>0</v>
      </c>
      <c r="I1439" s="522" t="s">
        <v>10874</v>
      </c>
      <c r="J1439" s="522" t="s">
        <v>10874</v>
      </c>
      <c r="K1439" s="522">
        <v>348</v>
      </c>
      <c r="L1439" s="522" t="s">
        <v>10874</v>
      </c>
      <c r="M1439" s="522">
        <v>0</v>
      </c>
      <c r="N1439" s="522">
        <v>0</v>
      </c>
      <c r="O1439" s="523">
        <v>358</v>
      </c>
    </row>
    <row r="1440" spans="2:15">
      <c r="B1440" t="str">
        <f>C1440&amp;F1440</f>
        <v>1052543537948 Total</v>
      </c>
      <c r="C1440" s="29" t="s">
        <v>532</v>
      </c>
      <c r="D1440" s="29" t="s">
        <v>533</v>
      </c>
      <c r="E1440" s="29" t="s">
        <v>2161</v>
      </c>
      <c r="F1440" s="29" t="s">
        <v>11343</v>
      </c>
      <c r="G1440" s="526" t="s">
        <v>3453</v>
      </c>
      <c r="H1440" s="527">
        <v>0</v>
      </c>
      <c r="I1440" s="527">
        <v>13</v>
      </c>
      <c r="J1440" s="527" t="s">
        <v>10874</v>
      </c>
      <c r="K1440" s="527">
        <v>638</v>
      </c>
      <c r="L1440" s="527" t="s">
        <v>10874</v>
      </c>
      <c r="M1440" s="527" t="s">
        <v>10874</v>
      </c>
      <c r="N1440" s="527">
        <v>0</v>
      </c>
      <c r="O1440" s="528">
        <v>662</v>
      </c>
    </row>
    <row r="1441" spans="2:15">
      <c r="B1441" s="29" t="s">
        <v>13279</v>
      </c>
      <c r="C1441" s="29" t="s">
        <v>535</v>
      </c>
      <c r="D1441" s="29" t="s">
        <v>536</v>
      </c>
      <c r="E1441" s="29" t="s">
        <v>7829</v>
      </c>
      <c r="F1441" s="29" t="s">
        <v>7828</v>
      </c>
      <c r="G1441" s="29" t="s">
        <v>4065</v>
      </c>
      <c r="H1441" s="522">
        <v>0</v>
      </c>
      <c r="I1441" s="522">
        <v>0</v>
      </c>
      <c r="J1441" s="522">
        <v>0</v>
      </c>
      <c r="K1441" s="522">
        <v>60</v>
      </c>
      <c r="L1441" s="522">
        <v>0</v>
      </c>
      <c r="M1441" s="522">
        <v>0</v>
      </c>
      <c r="N1441" s="522">
        <v>0</v>
      </c>
      <c r="O1441" s="523">
        <v>60</v>
      </c>
    </row>
    <row r="1442" spans="2:15">
      <c r="B1442" s="29" t="s">
        <v>13280</v>
      </c>
      <c r="C1442" s="29" t="s">
        <v>535</v>
      </c>
      <c r="D1442" s="29" t="s">
        <v>536</v>
      </c>
      <c r="E1442" s="29" t="s">
        <v>7829</v>
      </c>
      <c r="F1442" s="29" t="s">
        <v>7828</v>
      </c>
      <c r="G1442" s="29" t="s">
        <v>4066</v>
      </c>
      <c r="H1442" s="522">
        <v>0</v>
      </c>
      <c r="I1442" s="522" t="s">
        <v>10874</v>
      </c>
      <c r="J1442" s="522">
        <v>0</v>
      </c>
      <c r="K1442" s="522" t="s">
        <v>10874</v>
      </c>
      <c r="L1442" s="522">
        <v>0</v>
      </c>
      <c r="M1442" s="522">
        <v>0</v>
      </c>
      <c r="N1442" s="522">
        <v>0</v>
      </c>
      <c r="O1442" s="523">
        <v>81</v>
      </c>
    </row>
    <row r="1443" spans="2:15">
      <c r="B1443" t="str">
        <f>C1443&amp;F1443</f>
        <v>1101735048316 Total</v>
      </c>
      <c r="C1443" s="29" t="s">
        <v>535</v>
      </c>
      <c r="D1443" s="29" t="s">
        <v>536</v>
      </c>
      <c r="E1443" s="29" t="s">
        <v>7829</v>
      </c>
      <c r="F1443" s="29" t="s">
        <v>11344</v>
      </c>
      <c r="G1443" s="526" t="s">
        <v>3453</v>
      </c>
      <c r="H1443" s="527">
        <v>0</v>
      </c>
      <c r="I1443" s="527" t="s">
        <v>10874</v>
      </c>
      <c r="J1443" s="527">
        <v>0</v>
      </c>
      <c r="K1443" s="527" t="s">
        <v>10874</v>
      </c>
      <c r="L1443" s="527">
        <v>0</v>
      </c>
      <c r="M1443" s="527">
        <v>0</v>
      </c>
      <c r="N1443" s="527">
        <v>0</v>
      </c>
      <c r="O1443" s="528">
        <v>141</v>
      </c>
    </row>
    <row r="1444" spans="2:15">
      <c r="B1444" s="29" t="s">
        <v>13283</v>
      </c>
      <c r="C1444" s="29" t="s">
        <v>537</v>
      </c>
      <c r="D1444" s="29" t="s">
        <v>538</v>
      </c>
      <c r="E1444" s="29" t="s">
        <v>2164</v>
      </c>
      <c r="F1444" s="29" t="s">
        <v>2165</v>
      </c>
      <c r="G1444" s="29" t="s">
        <v>4065</v>
      </c>
      <c r="H1444" s="522" t="s">
        <v>10874</v>
      </c>
      <c r="I1444" s="522">
        <v>362</v>
      </c>
      <c r="J1444" s="522">
        <v>133</v>
      </c>
      <c r="K1444" s="522">
        <v>11</v>
      </c>
      <c r="L1444" s="522" t="s">
        <v>10874</v>
      </c>
      <c r="M1444" s="522">
        <v>40</v>
      </c>
      <c r="N1444" s="522">
        <v>0</v>
      </c>
      <c r="O1444" s="523">
        <v>551</v>
      </c>
    </row>
    <row r="1445" spans="2:15">
      <c r="B1445" s="29" t="s">
        <v>13284</v>
      </c>
      <c r="C1445" s="29" t="s">
        <v>537</v>
      </c>
      <c r="D1445" s="29" t="s">
        <v>538</v>
      </c>
      <c r="E1445" s="29" t="s">
        <v>2164</v>
      </c>
      <c r="F1445" s="29" t="s">
        <v>2165</v>
      </c>
      <c r="G1445" s="29" t="s">
        <v>4066</v>
      </c>
      <c r="H1445" s="522">
        <v>0</v>
      </c>
      <c r="I1445" s="522">
        <v>364</v>
      </c>
      <c r="J1445" s="522">
        <v>190</v>
      </c>
      <c r="K1445" s="522" t="s">
        <v>10874</v>
      </c>
      <c r="L1445" s="522" t="s">
        <v>10874</v>
      </c>
      <c r="M1445" s="522">
        <v>45</v>
      </c>
      <c r="N1445" s="522">
        <v>0</v>
      </c>
      <c r="O1445" s="523">
        <v>614</v>
      </c>
    </row>
    <row r="1446" spans="2:15">
      <c r="B1446" t="str">
        <f>C1446&amp;F1446</f>
        <v>1152227526333 Total</v>
      </c>
      <c r="C1446" s="29" t="s">
        <v>537</v>
      </c>
      <c r="D1446" s="29" t="s">
        <v>538</v>
      </c>
      <c r="E1446" s="29" t="s">
        <v>2164</v>
      </c>
      <c r="F1446" s="29" t="s">
        <v>11346</v>
      </c>
      <c r="G1446" s="526" t="s">
        <v>3453</v>
      </c>
      <c r="H1446" s="527" t="s">
        <v>10874</v>
      </c>
      <c r="I1446" s="527">
        <v>726</v>
      </c>
      <c r="J1446" s="527">
        <v>323</v>
      </c>
      <c r="K1446" s="527" t="s">
        <v>10874</v>
      </c>
      <c r="L1446" s="527" t="s">
        <v>10874</v>
      </c>
      <c r="M1446" s="527">
        <v>85</v>
      </c>
      <c r="N1446" s="527">
        <v>0</v>
      </c>
      <c r="O1446" s="528">
        <v>1165</v>
      </c>
    </row>
    <row r="1447" spans="2:15">
      <c r="B1447" s="29" t="s">
        <v>13293</v>
      </c>
      <c r="C1447" s="29" t="s">
        <v>537</v>
      </c>
      <c r="D1447" s="29" t="s">
        <v>538</v>
      </c>
      <c r="E1447" s="29" t="s">
        <v>7836</v>
      </c>
      <c r="F1447" s="29" t="s">
        <v>2170</v>
      </c>
      <c r="G1447" s="29" t="s">
        <v>4065</v>
      </c>
      <c r="H1447" s="522">
        <v>0</v>
      </c>
      <c r="I1447" s="522">
        <v>93</v>
      </c>
      <c r="J1447" s="522">
        <v>74</v>
      </c>
      <c r="K1447" s="522" t="s">
        <v>10874</v>
      </c>
      <c r="L1447" s="522" t="s">
        <v>10874</v>
      </c>
      <c r="M1447" s="522" t="s">
        <v>10874</v>
      </c>
      <c r="N1447" s="522">
        <v>0</v>
      </c>
      <c r="O1447" s="523">
        <v>177</v>
      </c>
    </row>
    <row r="1448" spans="2:15">
      <c r="B1448" s="29" t="s">
        <v>13294</v>
      </c>
      <c r="C1448" s="29" t="s">
        <v>537</v>
      </c>
      <c r="D1448" s="29" t="s">
        <v>538</v>
      </c>
      <c r="E1448" s="29" t="s">
        <v>7836</v>
      </c>
      <c r="F1448" s="29" t="s">
        <v>2170</v>
      </c>
      <c r="G1448" s="29" t="s">
        <v>4066</v>
      </c>
      <c r="H1448" s="522">
        <v>0</v>
      </c>
      <c r="I1448" s="522">
        <v>107</v>
      </c>
      <c r="J1448" s="522">
        <v>90</v>
      </c>
      <c r="K1448" s="522" t="s">
        <v>10874</v>
      </c>
      <c r="L1448" s="522" t="s">
        <v>10874</v>
      </c>
      <c r="M1448" s="522" t="s">
        <v>10874</v>
      </c>
      <c r="N1448" s="522">
        <v>0</v>
      </c>
      <c r="O1448" s="523">
        <v>218</v>
      </c>
    </row>
    <row r="1449" spans="2:15">
      <c r="B1449" t="str">
        <f>C1449&amp;F1449</f>
        <v>1152227527623 Total</v>
      </c>
      <c r="C1449" s="29" t="s">
        <v>537</v>
      </c>
      <c r="D1449" s="29" t="s">
        <v>538</v>
      </c>
      <c r="E1449" s="29" t="s">
        <v>7836</v>
      </c>
      <c r="F1449" s="29" t="s">
        <v>11351</v>
      </c>
      <c r="G1449" s="526" t="s">
        <v>3453</v>
      </c>
      <c r="H1449" s="527">
        <v>0</v>
      </c>
      <c r="I1449" s="527">
        <v>200</v>
      </c>
      <c r="J1449" s="527">
        <v>164</v>
      </c>
      <c r="K1449" s="527">
        <v>16</v>
      </c>
      <c r="L1449" s="527" t="s">
        <v>10874</v>
      </c>
      <c r="M1449" s="527" t="s">
        <v>10874</v>
      </c>
      <c r="N1449" s="527">
        <v>0</v>
      </c>
      <c r="O1449" s="528">
        <v>395</v>
      </c>
    </row>
    <row r="1450" spans="2:15">
      <c r="B1450" s="29" t="s">
        <v>13289</v>
      </c>
      <c r="C1450" s="29" t="s">
        <v>537</v>
      </c>
      <c r="D1450" s="29" t="s">
        <v>538</v>
      </c>
      <c r="E1450" s="29" t="s">
        <v>7840</v>
      </c>
      <c r="F1450" s="29" t="s">
        <v>2168</v>
      </c>
      <c r="G1450" s="29" t="s">
        <v>4065</v>
      </c>
      <c r="H1450" s="522">
        <v>0</v>
      </c>
      <c r="I1450" s="522">
        <v>40</v>
      </c>
      <c r="J1450" s="522">
        <v>19</v>
      </c>
      <c r="K1450" s="522" t="s">
        <v>10874</v>
      </c>
      <c r="L1450" s="522">
        <v>0</v>
      </c>
      <c r="M1450" s="522" t="s">
        <v>10874</v>
      </c>
      <c r="N1450" s="522">
        <v>0</v>
      </c>
      <c r="O1450" s="523">
        <v>67</v>
      </c>
    </row>
    <row r="1451" spans="2:15">
      <c r="B1451" s="29" t="s">
        <v>13290</v>
      </c>
      <c r="C1451" s="29" t="s">
        <v>537</v>
      </c>
      <c r="D1451" s="29" t="s">
        <v>538</v>
      </c>
      <c r="E1451" s="29" t="s">
        <v>7840</v>
      </c>
      <c r="F1451" s="29" t="s">
        <v>2168</v>
      </c>
      <c r="G1451" s="29" t="s">
        <v>4066</v>
      </c>
      <c r="H1451" s="522">
        <v>0</v>
      </c>
      <c r="I1451" s="522">
        <v>22</v>
      </c>
      <c r="J1451" s="522" t="s">
        <v>10874</v>
      </c>
      <c r="K1451" s="522" t="s">
        <v>10874</v>
      </c>
      <c r="L1451" s="522">
        <v>0</v>
      </c>
      <c r="M1451" s="522" t="s">
        <v>10874</v>
      </c>
      <c r="N1451" s="522">
        <v>0</v>
      </c>
      <c r="O1451" s="523">
        <v>35</v>
      </c>
    </row>
    <row r="1452" spans="2:15">
      <c r="B1452" t="str">
        <f>C1452&amp;F1452</f>
        <v>1152227527901 Total</v>
      </c>
      <c r="C1452" s="29" t="s">
        <v>537</v>
      </c>
      <c r="D1452" s="29" t="s">
        <v>538</v>
      </c>
      <c r="E1452" s="29" t="s">
        <v>7840</v>
      </c>
      <c r="F1452" s="29" t="s">
        <v>11349</v>
      </c>
      <c r="G1452" s="526" t="s">
        <v>3453</v>
      </c>
      <c r="H1452" s="527">
        <v>0</v>
      </c>
      <c r="I1452" s="527">
        <v>62</v>
      </c>
      <c r="J1452" s="527" t="s">
        <v>10874</v>
      </c>
      <c r="K1452" s="527" t="s">
        <v>10874</v>
      </c>
      <c r="L1452" s="527">
        <v>0</v>
      </c>
      <c r="M1452" s="527" t="s">
        <v>10874</v>
      </c>
      <c r="N1452" s="527">
        <v>0</v>
      </c>
      <c r="O1452" s="528">
        <v>102</v>
      </c>
    </row>
    <row r="1453" spans="2:15">
      <c r="B1453" s="29" t="s">
        <v>13285</v>
      </c>
      <c r="C1453" s="29" t="s">
        <v>537</v>
      </c>
      <c r="D1453" s="29" t="s">
        <v>538</v>
      </c>
      <c r="E1453" s="29" t="s">
        <v>2166</v>
      </c>
      <c r="F1453" s="29" t="s">
        <v>2167</v>
      </c>
      <c r="G1453" s="29" t="s">
        <v>4065</v>
      </c>
      <c r="H1453" s="522" t="s">
        <v>10874</v>
      </c>
      <c r="I1453" s="522">
        <v>153</v>
      </c>
      <c r="J1453" s="522">
        <v>27</v>
      </c>
      <c r="K1453" s="522" t="s">
        <v>10874</v>
      </c>
      <c r="L1453" s="522" t="s">
        <v>10874</v>
      </c>
      <c r="M1453" s="522">
        <v>15</v>
      </c>
      <c r="N1453" s="522">
        <v>0</v>
      </c>
      <c r="O1453" s="523">
        <v>202</v>
      </c>
    </row>
    <row r="1454" spans="2:15">
      <c r="B1454" s="29" t="s">
        <v>13286</v>
      </c>
      <c r="C1454" s="29" t="s">
        <v>537</v>
      </c>
      <c r="D1454" s="29" t="s">
        <v>538</v>
      </c>
      <c r="E1454" s="29" t="s">
        <v>2166</v>
      </c>
      <c r="F1454" s="29" t="s">
        <v>2167</v>
      </c>
      <c r="G1454" s="29" t="s">
        <v>4066</v>
      </c>
      <c r="H1454" s="522">
        <v>0</v>
      </c>
      <c r="I1454" s="522">
        <v>75</v>
      </c>
      <c r="J1454" s="522" t="s">
        <v>10874</v>
      </c>
      <c r="K1454" s="522" t="s">
        <v>10874</v>
      </c>
      <c r="L1454" s="522">
        <v>0</v>
      </c>
      <c r="M1454" s="522">
        <v>27</v>
      </c>
      <c r="N1454" s="522">
        <v>0</v>
      </c>
      <c r="O1454" s="523">
        <v>130</v>
      </c>
    </row>
    <row r="1455" spans="2:15">
      <c r="B1455" t="str">
        <f>C1455&amp;F1455</f>
        <v>1152227527902 Total</v>
      </c>
      <c r="C1455" s="29" t="s">
        <v>537</v>
      </c>
      <c r="D1455" s="29" t="s">
        <v>538</v>
      </c>
      <c r="E1455" s="29" t="s">
        <v>2166</v>
      </c>
      <c r="F1455" s="29" t="s">
        <v>11347</v>
      </c>
      <c r="G1455" s="526" t="s">
        <v>3453</v>
      </c>
      <c r="H1455" s="527" t="s">
        <v>10874</v>
      </c>
      <c r="I1455" s="527">
        <v>228</v>
      </c>
      <c r="J1455" s="527" t="s">
        <v>10874</v>
      </c>
      <c r="K1455" s="527">
        <v>12</v>
      </c>
      <c r="L1455" s="527" t="s">
        <v>10874</v>
      </c>
      <c r="M1455" s="527">
        <v>42</v>
      </c>
      <c r="N1455" s="527">
        <v>0</v>
      </c>
      <c r="O1455" s="528">
        <v>332</v>
      </c>
    </row>
    <row r="1456" spans="2:15">
      <c r="B1456" s="29" t="s">
        <v>13281</v>
      </c>
      <c r="C1456" s="29" t="s">
        <v>537</v>
      </c>
      <c r="D1456" s="29" t="s">
        <v>538</v>
      </c>
      <c r="E1456" s="29" t="s">
        <v>7847</v>
      </c>
      <c r="F1456" s="29" t="s">
        <v>5542</v>
      </c>
      <c r="G1456" s="29" t="s">
        <v>4065</v>
      </c>
      <c r="H1456" s="522">
        <v>0</v>
      </c>
      <c r="I1456" s="522">
        <v>127</v>
      </c>
      <c r="J1456" s="522">
        <v>33</v>
      </c>
      <c r="K1456" s="522" t="s">
        <v>10874</v>
      </c>
      <c r="L1456" s="522" t="s">
        <v>10874</v>
      </c>
      <c r="M1456" s="522" t="s">
        <v>10874</v>
      </c>
      <c r="N1456" s="522">
        <v>0</v>
      </c>
      <c r="O1456" s="523">
        <v>174</v>
      </c>
    </row>
    <row r="1457" spans="2:15">
      <c r="B1457" s="29" t="s">
        <v>13282</v>
      </c>
      <c r="C1457" s="29" t="s">
        <v>537</v>
      </c>
      <c r="D1457" s="29" t="s">
        <v>538</v>
      </c>
      <c r="E1457" s="29" t="s">
        <v>7847</v>
      </c>
      <c r="F1457" s="29" t="s">
        <v>5542</v>
      </c>
      <c r="G1457" s="29" t="s">
        <v>4066</v>
      </c>
      <c r="H1457" s="522">
        <v>0</v>
      </c>
      <c r="I1457" s="522">
        <v>137</v>
      </c>
      <c r="J1457" s="522">
        <v>36</v>
      </c>
      <c r="K1457" s="522" t="s">
        <v>10874</v>
      </c>
      <c r="L1457" s="522">
        <v>0</v>
      </c>
      <c r="M1457" s="522" t="s">
        <v>10874</v>
      </c>
      <c r="N1457" s="522">
        <v>0</v>
      </c>
      <c r="O1457" s="523">
        <v>189</v>
      </c>
    </row>
    <row r="1458" spans="2:15">
      <c r="B1458" t="str">
        <f>C1458&amp;F1458</f>
        <v>1152227528264 Total</v>
      </c>
      <c r="C1458" s="29" t="s">
        <v>537</v>
      </c>
      <c r="D1458" s="29" t="s">
        <v>538</v>
      </c>
      <c r="E1458" s="29" t="s">
        <v>7847</v>
      </c>
      <c r="F1458" s="29" t="s">
        <v>11345</v>
      </c>
      <c r="G1458" s="526" t="s">
        <v>3453</v>
      </c>
      <c r="H1458" s="527">
        <v>0</v>
      </c>
      <c r="I1458" s="527">
        <v>264</v>
      </c>
      <c r="J1458" s="527">
        <v>69</v>
      </c>
      <c r="K1458" s="527">
        <v>17</v>
      </c>
      <c r="L1458" s="527" t="s">
        <v>10874</v>
      </c>
      <c r="M1458" s="527" t="s">
        <v>10874</v>
      </c>
      <c r="N1458" s="527">
        <v>0</v>
      </c>
      <c r="O1458" s="528">
        <v>363</v>
      </c>
    </row>
    <row r="1459" spans="2:15">
      <c r="B1459" s="29" t="s">
        <v>13287</v>
      </c>
      <c r="C1459" s="29" t="s">
        <v>537</v>
      </c>
      <c r="D1459" s="29" t="s">
        <v>538</v>
      </c>
      <c r="E1459" s="29" t="s">
        <v>7851</v>
      </c>
      <c r="F1459" s="29" t="s">
        <v>5543</v>
      </c>
      <c r="G1459" s="29" t="s">
        <v>4065</v>
      </c>
      <c r="H1459" s="522">
        <v>0</v>
      </c>
      <c r="I1459" s="522">
        <v>32</v>
      </c>
      <c r="J1459" s="522">
        <v>12</v>
      </c>
      <c r="K1459" s="522" t="s">
        <v>10874</v>
      </c>
      <c r="L1459" s="522">
        <v>0</v>
      </c>
      <c r="M1459" s="522" t="s">
        <v>10874</v>
      </c>
      <c r="N1459" s="522">
        <v>0</v>
      </c>
      <c r="O1459" s="523">
        <v>49</v>
      </c>
    </row>
    <row r="1460" spans="2:15">
      <c r="B1460" s="29" t="s">
        <v>13288</v>
      </c>
      <c r="C1460" s="29" t="s">
        <v>537</v>
      </c>
      <c r="D1460" s="29" t="s">
        <v>538</v>
      </c>
      <c r="E1460" s="29" t="s">
        <v>7851</v>
      </c>
      <c r="F1460" s="29" t="s">
        <v>5543</v>
      </c>
      <c r="G1460" s="29" t="s">
        <v>4066</v>
      </c>
      <c r="H1460" s="522">
        <v>0</v>
      </c>
      <c r="I1460" s="522">
        <v>48</v>
      </c>
      <c r="J1460" s="522" t="s">
        <v>10874</v>
      </c>
      <c r="K1460" s="522" t="s">
        <v>10874</v>
      </c>
      <c r="L1460" s="522">
        <v>0</v>
      </c>
      <c r="M1460" s="522">
        <v>13</v>
      </c>
      <c r="N1460" s="522">
        <v>0</v>
      </c>
      <c r="O1460" s="523">
        <v>69</v>
      </c>
    </row>
    <row r="1461" spans="2:15">
      <c r="B1461" t="str">
        <f>C1461&amp;F1461</f>
        <v>1152227528266 Total</v>
      </c>
      <c r="C1461" s="29" t="s">
        <v>537</v>
      </c>
      <c r="D1461" s="29" t="s">
        <v>538</v>
      </c>
      <c r="E1461" s="29" t="s">
        <v>7851</v>
      </c>
      <c r="F1461" s="29" t="s">
        <v>11348</v>
      </c>
      <c r="G1461" s="526" t="s">
        <v>3453</v>
      </c>
      <c r="H1461" s="527">
        <v>0</v>
      </c>
      <c r="I1461" s="527">
        <v>80</v>
      </c>
      <c r="J1461" s="527" t="s">
        <v>10874</v>
      </c>
      <c r="K1461" s="527" t="s">
        <v>10874</v>
      </c>
      <c r="L1461" s="527">
        <v>0</v>
      </c>
      <c r="M1461" s="527" t="s">
        <v>10874</v>
      </c>
      <c r="N1461" s="527">
        <v>0</v>
      </c>
      <c r="O1461" s="528">
        <v>118</v>
      </c>
    </row>
    <row r="1462" spans="2:15">
      <c r="B1462" s="29" t="s">
        <v>13291</v>
      </c>
      <c r="C1462" s="29" t="s">
        <v>537</v>
      </c>
      <c r="D1462" s="29" t="s">
        <v>538</v>
      </c>
      <c r="E1462" s="29" t="s">
        <v>2169</v>
      </c>
      <c r="F1462" s="29" t="s">
        <v>5544</v>
      </c>
      <c r="G1462" s="29" t="s">
        <v>4065</v>
      </c>
      <c r="H1462" s="522">
        <v>0</v>
      </c>
      <c r="I1462" s="522" t="s">
        <v>10874</v>
      </c>
      <c r="J1462" s="522">
        <v>0</v>
      </c>
      <c r="K1462" s="522">
        <v>0</v>
      </c>
      <c r="L1462" s="522">
        <v>0</v>
      </c>
      <c r="M1462" s="522">
        <v>0</v>
      </c>
      <c r="N1462" s="522">
        <v>0</v>
      </c>
      <c r="O1462" s="523" t="s">
        <v>10874</v>
      </c>
    </row>
    <row r="1463" spans="2:15">
      <c r="B1463" s="29" t="s">
        <v>13292</v>
      </c>
      <c r="C1463" s="29" t="s">
        <v>537</v>
      </c>
      <c r="D1463" s="29" t="s">
        <v>538</v>
      </c>
      <c r="E1463" s="29" t="s">
        <v>2169</v>
      </c>
      <c r="F1463" s="29" t="s">
        <v>5544</v>
      </c>
      <c r="G1463" s="29" t="s">
        <v>4066</v>
      </c>
      <c r="H1463" s="522">
        <v>0</v>
      </c>
      <c r="I1463" s="522" t="s">
        <v>10874</v>
      </c>
      <c r="J1463" s="522">
        <v>0</v>
      </c>
      <c r="K1463" s="522">
        <v>0</v>
      </c>
      <c r="L1463" s="522">
        <v>0</v>
      </c>
      <c r="M1463" s="522">
        <v>0</v>
      </c>
      <c r="N1463" s="522">
        <v>0</v>
      </c>
      <c r="O1463" s="523" t="s">
        <v>10874</v>
      </c>
    </row>
    <row r="1464" spans="2:15">
      <c r="B1464" t="str">
        <f>C1464&amp;F1464</f>
        <v>1152227528267 Total</v>
      </c>
      <c r="C1464" s="29" t="s">
        <v>537</v>
      </c>
      <c r="D1464" s="29" t="s">
        <v>538</v>
      </c>
      <c r="E1464" s="29" t="s">
        <v>2169</v>
      </c>
      <c r="F1464" s="29" t="s">
        <v>11350</v>
      </c>
      <c r="G1464" s="526" t="s">
        <v>3453</v>
      </c>
      <c r="H1464" s="527" t="s">
        <v>10874</v>
      </c>
      <c r="I1464" s="527" t="s">
        <v>10874</v>
      </c>
      <c r="J1464" s="527" t="s">
        <v>10874</v>
      </c>
      <c r="K1464" s="527" t="s">
        <v>10874</v>
      </c>
      <c r="L1464" s="527" t="s">
        <v>10874</v>
      </c>
      <c r="M1464" s="527" t="s">
        <v>10874</v>
      </c>
      <c r="N1464" s="527" t="s">
        <v>10874</v>
      </c>
      <c r="O1464" s="528" t="s">
        <v>10874</v>
      </c>
    </row>
    <row r="1465" spans="2:15">
      <c r="B1465" s="29" t="s">
        <v>13295</v>
      </c>
      <c r="C1465" s="29" t="s">
        <v>539</v>
      </c>
      <c r="D1465" s="29" t="s">
        <v>540</v>
      </c>
      <c r="E1465" s="29" t="s">
        <v>5477</v>
      </c>
      <c r="F1465" s="29" t="s">
        <v>5545</v>
      </c>
      <c r="G1465" s="29" t="s">
        <v>4065</v>
      </c>
      <c r="H1465" s="522">
        <v>0</v>
      </c>
      <c r="I1465" s="522">
        <v>54</v>
      </c>
      <c r="J1465" s="522">
        <v>33</v>
      </c>
      <c r="K1465" s="522">
        <v>666</v>
      </c>
      <c r="L1465" s="522" t="s">
        <v>10874</v>
      </c>
      <c r="M1465" s="522">
        <v>48</v>
      </c>
      <c r="N1465" s="522" t="s">
        <v>10874</v>
      </c>
      <c r="O1465" s="523">
        <v>818</v>
      </c>
    </row>
    <row r="1466" spans="2:15">
      <c r="B1466" s="29" t="s">
        <v>13296</v>
      </c>
      <c r="C1466" s="29" t="s">
        <v>539</v>
      </c>
      <c r="D1466" s="29" t="s">
        <v>540</v>
      </c>
      <c r="E1466" s="29" t="s">
        <v>5477</v>
      </c>
      <c r="F1466" s="29" t="s">
        <v>5545</v>
      </c>
      <c r="G1466" s="29" t="s">
        <v>4066</v>
      </c>
      <c r="H1466" s="522">
        <v>0</v>
      </c>
      <c r="I1466" s="522">
        <v>50</v>
      </c>
      <c r="J1466" s="522">
        <v>34</v>
      </c>
      <c r="K1466" s="522">
        <v>629</v>
      </c>
      <c r="L1466" s="522">
        <v>18</v>
      </c>
      <c r="M1466" s="522">
        <v>60</v>
      </c>
      <c r="N1466" s="522">
        <v>0</v>
      </c>
      <c r="O1466" s="523">
        <v>791</v>
      </c>
    </row>
    <row r="1467" spans="2:15">
      <c r="B1467" t="str">
        <f>C1467&amp;F1467</f>
        <v>1234636033272 Total</v>
      </c>
      <c r="C1467" s="29" t="s">
        <v>539</v>
      </c>
      <c r="D1467" s="29" t="s">
        <v>540</v>
      </c>
      <c r="E1467" s="29" t="s">
        <v>5477</v>
      </c>
      <c r="F1467" s="29" t="s">
        <v>11352</v>
      </c>
      <c r="G1467" s="526" t="s">
        <v>3453</v>
      </c>
      <c r="H1467" s="527">
        <v>0</v>
      </c>
      <c r="I1467" s="527">
        <v>104</v>
      </c>
      <c r="J1467" s="527">
        <v>67</v>
      </c>
      <c r="K1467" s="527">
        <v>1295</v>
      </c>
      <c r="L1467" s="527" t="s">
        <v>10874</v>
      </c>
      <c r="M1467" s="527">
        <v>108</v>
      </c>
      <c r="N1467" s="527" t="s">
        <v>10874</v>
      </c>
      <c r="O1467" s="528">
        <v>1609</v>
      </c>
    </row>
    <row r="1468" spans="2:15">
      <c r="B1468" s="29" t="s">
        <v>13297</v>
      </c>
      <c r="C1468" s="29" t="s">
        <v>539</v>
      </c>
      <c r="D1468" s="29" t="s">
        <v>540</v>
      </c>
      <c r="E1468" s="29" t="s">
        <v>5482</v>
      </c>
      <c r="F1468" s="29" t="s">
        <v>5546</v>
      </c>
      <c r="G1468" s="29" t="s">
        <v>4065</v>
      </c>
      <c r="H1468" s="522" t="s">
        <v>10874</v>
      </c>
      <c r="I1468" s="522">
        <v>19</v>
      </c>
      <c r="J1468" s="522">
        <v>19</v>
      </c>
      <c r="K1468" s="522">
        <v>314</v>
      </c>
      <c r="L1468" s="522" t="s">
        <v>10874</v>
      </c>
      <c r="M1468" s="522">
        <v>27</v>
      </c>
      <c r="N1468" s="522">
        <v>0</v>
      </c>
      <c r="O1468" s="523">
        <v>393</v>
      </c>
    </row>
    <row r="1469" spans="2:15">
      <c r="B1469" s="29" t="s">
        <v>13298</v>
      </c>
      <c r="C1469" s="29" t="s">
        <v>539</v>
      </c>
      <c r="D1469" s="29" t="s">
        <v>540</v>
      </c>
      <c r="E1469" s="29" t="s">
        <v>5482</v>
      </c>
      <c r="F1469" s="29" t="s">
        <v>5546</v>
      </c>
      <c r="G1469" s="29" t="s">
        <v>4066</v>
      </c>
      <c r="H1469" s="522">
        <v>0</v>
      </c>
      <c r="I1469" s="522" t="s">
        <v>10874</v>
      </c>
      <c r="J1469" s="522">
        <v>26</v>
      </c>
      <c r="K1469" s="522">
        <v>333</v>
      </c>
      <c r="L1469" s="522" t="s">
        <v>10874</v>
      </c>
      <c r="M1469" s="522">
        <v>29</v>
      </c>
      <c r="N1469" s="522">
        <v>0</v>
      </c>
      <c r="O1469" s="523">
        <v>413</v>
      </c>
    </row>
    <row r="1470" spans="2:15">
      <c r="B1470" t="str">
        <f>C1470&amp;F1470</f>
        <v>1234636036639 Total</v>
      </c>
      <c r="C1470" s="29" t="s">
        <v>539</v>
      </c>
      <c r="D1470" s="29" t="s">
        <v>540</v>
      </c>
      <c r="E1470" s="29" t="s">
        <v>5482</v>
      </c>
      <c r="F1470" s="29" t="s">
        <v>11353</v>
      </c>
      <c r="G1470" s="526" t="s">
        <v>3453</v>
      </c>
      <c r="H1470" s="527" t="s">
        <v>10874</v>
      </c>
      <c r="I1470" s="527" t="s">
        <v>10874</v>
      </c>
      <c r="J1470" s="527">
        <v>45</v>
      </c>
      <c r="K1470" s="527">
        <v>647</v>
      </c>
      <c r="L1470" s="527" t="s">
        <v>10874</v>
      </c>
      <c r="M1470" s="527">
        <v>56</v>
      </c>
      <c r="N1470" s="527">
        <v>0</v>
      </c>
      <c r="O1470" s="528">
        <v>806</v>
      </c>
    </row>
    <row r="1471" spans="2:15">
      <c r="B1471" s="29" t="s">
        <v>13299</v>
      </c>
      <c r="C1471" s="29" t="s">
        <v>541</v>
      </c>
      <c r="D1471" s="29" t="s">
        <v>542</v>
      </c>
      <c r="E1471" s="29" t="s">
        <v>2171</v>
      </c>
      <c r="F1471" s="29" t="s">
        <v>2172</v>
      </c>
      <c r="G1471" s="29" t="s">
        <v>4065</v>
      </c>
      <c r="H1471" s="522">
        <v>0</v>
      </c>
      <c r="I1471" s="522">
        <v>26</v>
      </c>
      <c r="J1471" s="522" t="s">
        <v>10874</v>
      </c>
      <c r="K1471" s="522">
        <v>379</v>
      </c>
      <c r="L1471" s="522" t="s">
        <v>10874</v>
      </c>
      <c r="M1471" s="522">
        <v>34</v>
      </c>
      <c r="N1471" s="522">
        <v>0</v>
      </c>
      <c r="O1471" s="523">
        <v>452</v>
      </c>
    </row>
    <row r="1472" spans="2:15">
      <c r="B1472" s="29" t="s">
        <v>13300</v>
      </c>
      <c r="C1472" s="29" t="s">
        <v>541</v>
      </c>
      <c r="D1472" s="29" t="s">
        <v>542</v>
      </c>
      <c r="E1472" s="29" t="s">
        <v>2171</v>
      </c>
      <c r="F1472" s="29" t="s">
        <v>2172</v>
      </c>
      <c r="G1472" s="29" t="s">
        <v>4066</v>
      </c>
      <c r="H1472" s="522">
        <v>0</v>
      </c>
      <c r="I1472" s="522">
        <v>22</v>
      </c>
      <c r="J1472" s="522" t="s">
        <v>10874</v>
      </c>
      <c r="K1472" s="522">
        <v>371</v>
      </c>
      <c r="L1472" s="522" t="s">
        <v>10874</v>
      </c>
      <c r="M1472" s="522">
        <v>12</v>
      </c>
      <c r="N1472" s="522" t="s">
        <v>10874</v>
      </c>
      <c r="O1472" s="523">
        <v>420</v>
      </c>
    </row>
    <row r="1473" spans="2:15">
      <c r="B1473" t="str">
        <f>C1473&amp;F1473</f>
        <v>1252345021878 Total</v>
      </c>
      <c r="C1473" s="29" t="s">
        <v>541</v>
      </c>
      <c r="D1473" s="29" t="s">
        <v>542</v>
      </c>
      <c r="E1473" s="29" t="s">
        <v>2171</v>
      </c>
      <c r="F1473" s="29" t="s">
        <v>11354</v>
      </c>
      <c r="G1473" s="526" t="s">
        <v>3453</v>
      </c>
      <c r="H1473" s="527">
        <v>0</v>
      </c>
      <c r="I1473" s="527">
        <v>48</v>
      </c>
      <c r="J1473" s="527">
        <v>18</v>
      </c>
      <c r="K1473" s="527">
        <v>750</v>
      </c>
      <c r="L1473" s="527" t="s">
        <v>10874</v>
      </c>
      <c r="M1473" s="527">
        <v>46</v>
      </c>
      <c r="N1473" s="527" t="s">
        <v>10874</v>
      </c>
      <c r="O1473" s="528">
        <v>872</v>
      </c>
    </row>
    <row r="1474" spans="2:15">
      <c r="B1474" s="29" t="s">
        <v>13301</v>
      </c>
      <c r="C1474" s="29" t="s">
        <v>541</v>
      </c>
      <c r="D1474" s="29" t="s">
        <v>542</v>
      </c>
      <c r="E1474" s="29" t="s">
        <v>2173</v>
      </c>
      <c r="F1474" s="29" t="s">
        <v>2174</v>
      </c>
      <c r="G1474" s="29" t="s">
        <v>4065</v>
      </c>
      <c r="H1474" s="522" t="s">
        <v>10874</v>
      </c>
      <c r="I1474" s="522">
        <v>37</v>
      </c>
      <c r="J1474" s="522">
        <v>21</v>
      </c>
      <c r="K1474" s="522">
        <v>726</v>
      </c>
      <c r="L1474" s="522" t="s">
        <v>10874</v>
      </c>
      <c r="M1474" s="522">
        <v>37</v>
      </c>
      <c r="N1474" s="522">
        <v>0</v>
      </c>
      <c r="O1474" s="523">
        <v>835</v>
      </c>
    </row>
    <row r="1475" spans="2:15">
      <c r="B1475" s="29" t="s">
        <v>13302</v>
      </c>
      <c r="C1475" s="29" t="s">
        <v>541</v>
      </c>
      <c r="D1475" s="29" t="s">
        <v>542</v>
      </c>
      <c r="E1475" s="29" t="s">
        <v>2173</v>
      </c>
      <c r="F1475" s="29" t="s">
        <v>2174</v>
      </c>
      <c r="G1475" s="29" t="s">
        <v>4066</v>
      </c>
      <c r="H1475" s="522">
        <v>0</v>
      </c>
      <c r="I1475" s="522">
        <v>47</v>
      </c>
      <c r="J1475" s="522">
        <v>22</v>
      </c>
      <c r="K1475" s="522">
        <v>755</v>
      </c>
      <c r="L1475" s="522" t="s">
        <v>10874</v>
      </c>
      <c r="M1475" s="522">
        <v>50</v>
      </c>
      <c r="N1475" s="522" t="s">
        <v>10874</v>
      </c>
      <c r="O1475" s="523">
        <v>893</v>
      </c>
    </row>
    <row r="1476" spans="2:15">
      <c r="B1476" t="str">
        <f>C1476&amp;F1476</f>
        <v>1252345021879 Total</v>
      </c>
      <c r="C1476" s="29" t="s">
        <v>541</v>
      </c>
      <c r="D1476" s="29" t="s">
        <v>542</v>
      </c>
      <c r="E1476" s="29" t="s">
        <v>2173</v>
      </c>
      <c r="F1476" s="29" t="s">
        <v>11355</v>
      </c>
      <c r="G1476" s="526" t="s">
        <v>3453</v>
      </c>
      <c r="H1476" s="527" t="s">
        <v>10874</v>
      </c>
      <c r="I1476" s="527">
        <v>84</v>
      </c>
      <c r="J1476" s="527">
        <v>43</v>
      </c>
      <c r="K1476" s="527">
        <v>1481</v>
      </c>
      <c r="L1476" s="527">
        <v>30</v>
      </c>
      <c r="M1476" s="527">
        <v>87</v>
      </c>
      <c r="N1476" s="527" t="s">
        <v>10874</v>
      </c>
      <c r="O1476" s="528">
        <v>1728</v>
      </c>
    </row>
    <row r="1477" spans="2:15">
      <c r="B1477" s="29" t="s">
        <v>13303</v>
      </c>
      <c r="C1477" s="29" t="s">
        <v>543</v>
      </c>
      <c r="D1477" s="29" t="s">
        <v>544</v>
      </c>
      <c r="E1477" s="29" t="s">
        <v>544</v>
      </c>
      <c r="F1477" s="29" t="s">
        <v>4005</v>
      </c>
      <c r="G1477" s="29" t="s">
        <v>4065</v>
      </c>
      <c r="H1477" s="522">
        <v>0</v>
      </c>
      <c r="I1477" s="522" t="s">
        <v>10874</v>
      </c>
      <c r="J1477" s="522">
        <v>228</v>
      </c>
      <c r="K1477" s="522" t="s">
        <v>10874</v>
      </c>
      <c r="L1477" s="522">
        <v>0</v>
      </c>
      <c r="M1477" s="522">
        <v>0</v>
      </c>
      <c r="N1477" s="522">
        <v>0</v>
      </c>
      <c r="O1477" s="523">
        <v>392</v>
      </c>
    </row>
    <row r="1478" spans="2:15">
      <c r="B1478" s="29" t="s">
        <v>13304</v>
      </c>
      <c r="C1478" s="29" t="s">
        <v>543</v>
      </c>
      <c r="D1478" s="29" t="s">
        <v>544</v>
      </c>
      <c r="E1478" s="29" t="s">
        <v>544</v>
      </c>
      <c r="F1478" s="29" t="s">
        <v>4005</v>
      </c>
      <c r="G1478" s="29" t="s">
        <v>4066</v>
      </c>
      <c r="H1478" s="522" t="s">
        <v>10874</v>
      </c>
      <c r="I1478" s="522" t="s">
        <v>10874</v>
      </c>
      <c r="J1478" s="522">
        <v>214</v>
      </c>
      <c r="K1478" s="522">
        <v>243</v>
      </c>
      <c r="L1478" s="522" t="s">
        <v>10874</v>
      </c>
      <c r="M1478" s="522" t="s">
        <v>10874</v>
      </c>
      <c r="N1478" s="522">
        <v>0</v>
      </c>
      <c r="O1478" s="523">
        <v>466</v>
      </c>
    </row>
    <row r="1479" spans="2:15">
      <c r="B1479" t="str">
        <f>C1479&amp;F1479</f>
        <v>1184032075151 Total</v>
      </c>
      <c r="C1479" s="29" t="s">
        <v>543</v>
      </c>
      <c r="D1479" s="29" t="s">
        <v>544</v>
      </c>
      <c r="E1479" s="29" t="s">
        <v>544</v>
      </c>
      <c r="F1479" s="29" t="s">
        <v>11356</v>
      </c>
      <c r="G1479" s="526" t="s">
        <v>3453</v>
      </c>
      <c r="H1479" s="527" t="s">
        <v>10874</v>
      </c>
      <c r="I1479" s="527">
        <v>11</v>
      </c>
      <c r="J1479" s="527">
        <v>442</v>
      </c>
      <c r="K1479" s="527" t="s">
        <v>10874</v>
      </c>
      <c r="L1479" s="527" t="s">
        <v>10874</v>
      </c>
      <c r="M1479" s="527" t="s">
        <v>10874</v>
      </c>
      <c r="N1479" s="527">
        <v>0</v>
      </c>
      <c r="O1479" s="528">
        <v>858</v>
      </c>
    </row>
    <row r="1480" spans="2:15">
      <c r="B1480" s="29" t="s">
        <v>13307</v>
      </c>
      <c r="C1480" s="29" t="s">
        <v>545</v>
      </c>
      <c r="D1480" s="29" t="s">
        <v>546</v>
      </c>
      <c r="E1480" s="29" t="s">
        <v>2177</v>
      </c>
      <c r="F1480" s="29" t="s">
        <v>2178</v>
      </c>
      <c r="G1480" s="29" t="s">
        <v>4065</v>
      </c>
      <c r="H1480" s="522" t="s">
        <v>10874</v>
      </c>
      <c r="I1480" s="522" t="s">
        <v>10874</v>
      </c>
      <c r="J1480" s="522">
        <v>16</v>
      </c>
      <c r="K1480" s="522">
        <v>74</v>
      </c>
      <c r="L1480" s="522" t="s">
        <v>10874</v>
      </c>
      <c r="M1480" s="522">
        <v>0</v>
      </c>
      <c r="N1480" s="522">
        <v>0</v>
      </c>
      <c r="O1480" s="523">
        <v>95</v>
      </c>
    </row>
    <row r="1481" spans="2:15">
      <c r="B1481" s="29" t="s">
        <v>13308</v>
      </c>
      <c r="C1481" s="29" t="s">
        <v>545</v>
      </c>
      <c r="D1481" s="29" t="s">
        <v>546</v>
      </c>
      <c r="E1481" s="29" t="s">
        <v>2177</v>
      </c>
      <c r="F1481" s="29" t="s">
        <v>2178</v>
      </c>
      <c r="G1481" s="29" t="s">
        <v>4066</v>
      </c>
      <c r="H1481" s="522">
        <v>0</v>
      </c>
      <c r="I1481" s="522" t="s">
        <v>10874</v>
      </c>
      <c r="J1481" s="522">
        <v>17</v>
      </c>
      <c r="K1481" s="522">
        <v>75</v>
      </c>
      <c r="L1481" s="522" t="s">
        <v>10874</v>
      </c>
      <c r="M1481" s="522">
        <v>0</v>
      </c>
      <c r="N1481" s="522">
        <v>0</v>
      </c>
      <c r="O1481" s="523">
        <v>97</v>
      </c>
    </row>
    <row r="1482" spans="2:15">
      <c r="B1482" t="str">
        <f>C1482&amp;F1482</f>
        <v>1184033026718 Total</v>
      </c>
      <c r="C1482" s="29" t="s">
        <v>545</v>
      </c>
      <c r="D1482" s="29" t="s">
        <v>546</v>
      </c>
      <c r="E1482" s="29" t="s">
        <v>2177</v>
      </c>
      <c r="F1482" s="29" t="s">
        <v>11358</v>
      </c>
      <c r="G1482" s="526" t="s">
        <v>3453</v>
      </c>
      <c r="H1482" s="527" t="s">
        <v>10874</v>
      </c>
      <c r="I1482" s="527" t="s">
        <v>10874</v>
      </c>
      <c r="J1482" s="527">
        <v>33</v>
      </c>
      <c r="K1482" s="527">
        <v>149</v>
      </c>
      <c r="L1482" s="527" t="s">
        <v>10874</v>
      </c>
      <c r="M1482" s="527">
        <v>0</v>
      </c>
      <c r="N1482" s="527">
        <v>0</v>
      </c>
      <c r="O1482" s="528">
        <v>192</v>
      </c>
    </row>
    <row r="1483" spans="2:15">
      <c r="B1483" s="29" t="s">
        <v>13313</v>
      </c>
      <c r="C1483" s="29" t="s">
        <v>545</v>
      </c>
      <c r="D1483" s="29" t="s">
        <v>546</v>
      </c>
      <c r="E1483" s="29" t="s">
        <v>2183</v>
      </c>
      <c r="F1483" s="29" t="s">
        <v>2184</v>
      </c>
      <c r="G1483" s="29" t="s">
        <v>4065</v>
      </c>
      <c r="H1483" s="522">
        <v>0</v>
      </c>
      <c r="I1483" s="522" t="s">
        <v>10874</v>
      </c>
      <c r="J1483" s="522">
        <v>92</v>
      </c>
      <c r="K1483" s="522">
        <v>18</v>
      </c>
      <c r="L1483" s="522">
        <v>0</v>
      </c>
      <c r="M1483" s="522" t="s">
        <v>10874</v>
      </c>
      <c r="N1483" s="522">
        <v>0</v>
      </c>
      <c r="O1483" s="523">
        <v>113</v>
      </c>
    </row>
    <row r="1484" spans="2:15">
      <c r="B1484" s="29" t="s">
        <v>13314</v>
      </c>
      <c r="C1484" s="29" t="s">
        <v>545</v>
      </c>
      <c r="D1484" s="29" t="s">
        <v>546</v>
      </c>
      <c r="E1484" s="29" t="s">
        <v>2183</v>
      </c>
      <c r="F1484" s="29" t="s">
        <v>2184</v>
      </c>
      <c r="G1484" s="29" t="s">
        <v>4066</v>
      </c>
      <c r="H1484" s="522">
        <v>0</v>
      </c>
      <c r="I1484" s="522" t="s">
        <v>10874</v>
      </c>
      <c r="J1484" s="522">
        <v>77</v>
      </c>
      <c r="K1484" s="522">
        <v>33</v>
      </c>
      <c r="L1484" s="522" t="s">
        <v>10874</v>
      </c>
      <c r="M1484" s="522" t="s">
        <v>10874</v>
      </c>
      <c r="N1484" s="522">
        <v>0</v>
      </c>
      <c r="O1484" s="523">
        <v>118</v>
      </c>
    </row>
    <row r="1485" spans="2:15">
      <c r="B1485" t="str">
        <f>C1485&amp;F1485</f>
        <v>1184033026930 Total</v>
      </c>
      <c r="C1485" s="29" t="s">
        <v>545</v>
      </c>
      <c r="D1485" s="29" t="s">
        <v>546</v>
      </c>
      <c r="E1485" s="29" t="s">
        <v>2183</v>
      </c>
      <c r="F1485" s="29" t="s">
        <v>11361</v>
      </c>
      <c r="G1485" s="526" t="s">
        <v>3453</v>
      </c>
      <c r="H1485" s="527">
        <v>0</v>
      </c>
      <c r="I1485" s="527" t="s">
        <v>10874</v>
      </c>
      <c r="J1485" s="527">
        <v>169</v>
      </c>
      <c r="K1485" s="527">
        <v>51</v>
      </c>
      <c r="L1485" s="527" t="s">
        <v>10874</v>
      </c>
      <c r="M1485" s="527" t="s">
        <v>10874</v>
      </c>
      <c r="N1485" s="527">
        <v>0</v>
      </c>
      <c r="O1485" s="528">
        <v>231</v>
      </c>
    </row>
    <row r="1486" spans="2:15">
      <c r="B1486" s="29" t="s">
        <v>13317</v>
      </c>
      <c r="C1486" s="29" t="s">
        <v>545</v>
      </c>
      <c r="D1486" s="29" t="s">
        <v>546</v>
      </c>
      <c r="E1486" s="29" t="s">
        <v>2185</v>
      </c>
      <c r="F1486" s="29" t="s">
        <v>2186</v>
      </c>
      <c r="G1486" s="29" t="s">
        <v>4065</v>
      </c>
      <c r="H1486" s="522">
        <v>0</v>
      </c>
      <c r="I1486" s="522" t="s">
        <v>10874</v>
      </c>
      <c r="J1486" s="522" t="s">
        <v>10874</v>
      </c>
      <c r="K1486" s="522">
        <v>107</v>
      </c>
      <c r="L1486" s="522">
        <v>0</v>
      </c>
      <c r="M1486" s="522">
        <v>0</v>
      </c>
      <c r="N1486" s="522">
        <v>0</v>
      </c>
      <c r="O1486" s="523">
        <v>116</v>
      </c>
    </row>
    <row r="1487" spans="2:15">
      <c r="B1487" s="29" t="s">
        <v>13318</v>
      </c>
      <c r="C1487" s="29" t="s">
        <v>545</v>
      </c>
      <c r="D1487" s="29" t="s">
        <v>546</v>
      </c>
      <c r="E1487" s="29" t="s">
        <v>2185</v>
      </c>
      <c r="F1487" s="29" t="s">
        <v>2186</v>
      </c>
      <c r="G1487" s="29" t="s">
        <v>4066</v>
      </c>
      <c r="H1487" s="522">
        <v>0</v>
      </c>
      <c r="I1487" s="522" t="s">
        <v>10874</v>
      </c>
      <c r="J1487" s="522" t="s">
        <v>10874</v>
      </c>
      <c r="K1487" s="522">
        <v>97</v>
      </c>
      <c r="L1487" s="522" t="s">
        <v>10874</v>
      </c>
      <c r="M1487" s="522" t="s">
        <v>10874</v>
      </c>
      <c r="N1487" s="522">
        <v>0</v>
      </c>
      <c r="O1487" s="523">
        <v>114</v>
      </c>
    </row>
    <row r="1488" spans="2:15">
      <c r="B1488" t="str">
        <f>C1488&amp;F1488</f>
        <v>1184033027340 Total</v>
      </c>
      <c r="C1488" s="29" t="s">
        <v>545</v>
      </c>
      <c r="D1488" s="29" t="s">
        <v>546</v>
      </c>
      <c r="E1488" s="29" t="s">
        <v>2185</v>
      </c>
      <c r="F1488" s="29" t="s">
        <v>11363</v>
      </c>
      <c r="G1488" s="526" t="s">
        <v>3453</v>
      </c>
      <c r="H1488" s="527">
        <v>0</v>
      </c>
      <c r="I1488" s="527" t="s">
        <v>10874</v>
      </c>
      <c r="J1488" s="527">
        <v>16</v>
      </c>
      <c r="K1488" s="527">
        <v>204</v>
      </c>
      <c r="L1488" s="527" t="s">
        <v>10874</v>
      </c>
      <c r="M1488" s="527" t="s">
        <v>10874</v>
      </c>
      <c r="N1488" s="527">
        <v>0</v>
      </c>
      <c r="O1488" s="528">
        <v>230</v>
      </c>
    </row>
    <row r="1489" spans="2:15">
      <c r="B1489" s="29" t="s">
        <v>13309</v>
      </c>
      <c r="C1489" s="29" t="s">
        <v>545</v>
      </c>
      <c r="D1489" s="29" t="s">
        <v>546</v>
      </c>
      <c r="E1489" s="29" t="s">
        <v>2179</v>
      </c>
      <c r="F1489" s="29" t="s">
        <v>2180</v>
      </c>
      <c r="G1489" s="29" t="s">
        <v>4065</v>
      </c>
      <c r="H1489" s="522">
        <v>0</v>
      </c>
      <c r="I1489" s="522">
        <v>31</v>
      </c>
      <c r="J1489" s="522">
        <v>724</v>
      </c>
      <c r="K1489" s="522">
        <v>845</v>
      </c>
      <c r="L1489" s="522" t="s">
        <v>10874</v>
      </c>
      <c r="M1489" s="522" t="s">
        <v>10874</v>
      </c>
      <c r="N1489" s="522">
        <v>0</v>
      </c>
      <c r="O1489" s="523">
        <v>1614</v>
      </c>
    </row>
    <row r="1490" spans="2:15">
      <c r="B1490" s="29" t="s">
        <v>13310</v>
      </c>
      <c r="C1490" s="29" t="s">
        <v>545</v>
      </c>
      <c r="D1490" s="29" t="s">
        <v>546</v>
      </c>
      <c r="E1490" s="29" t="s">
        <v>2179</v>
      </c>
      <c r="F1490" s="29" t="s">
        <v>2180</v>
      </c>
      <c r="G1490" s="29" t="s">
        <v>4066</v>
      </c>
      <c r="H1490" s="522" t="s">
        <v>10874</v>
      </c>
      <c r="I1490" s="522">
        <v>30</v>
      </c>
      <c r="J1490" s="522">
        <v>739</v>
      </c>
      <c r="K1490" s="522">
        <v>914</v>
      </c>
      <c r="L1490" s="522" t="s">
        <v>10874</v>
      </c>
      <c r="M1490" s="522">
        <v>13</v>
      </c>
      <c r="N1490" s="522">
        <v>0</v>
      </c>
      <c r="O1490" s="523">
        <v>1704</v>
      </c>
    </row>
    <row r="1491" spans="2:15">
      <c r="B1491" t="str">
        <f>C1491&amp;F1491</f>
        <v>1184033027348 Total</v>
      </c>
      <c r="C1491" s="29" t="s">
        <v>545</v>
      </c>
      <c r="D1491" s="29" t="s">
        <v>546</v>
      </c>
      <c r="E1491" s="29" t="s">
        <v>2179</v>
      </c>
      <c r="F1491" s="29" t="s">
        <v>11359</v>
      </c>
      <c r="G1491" s="526" t="s">
        <v>3453</v>
      </c>
      <c r="H1491" s="527" t="s">
        <v>10874</v>
      </c>
      <c r="I1491" s="527">
        <v>61</v>
      </c>
      <c r="J1491" s="527">
        <v>1463</v>
      </c>
      <c r="K1491" s="527">
        <v>1759</v>
      </c>
      <c r="L1491" s="527" t="s">
        <v>10874</v>
      </c>
      <c r="M1491" s="527" t="s">
        <v>10874</v>
      </c>
      <c r="N1491" s="527">
        <v>0</v>
      </c>
      <c r="O1491" s="528">
        <v>3318</v>
      </c>
    </row>
    <row r="1492" spans="2:15">
      <c r="B1492" s="29" t="s">
        <v>13319</v>
      </c>
      <c r="C1492" s="29" t="s">
        <v>545</v>
      </c>
      <c r="D1492" s="29" t="s">
        <v>546</v>
      </c>
      <c r="E1492" s="29" t="s">
        <v>2187</v>
      </c>
      <c r="F1492" s="29" t="s">
        <v>2188</v>
      </c>
      <c r="G1492" s="29" t="s">
        <v>4065</v>
      </c>
      <c r="H1492" s="522">
        <v>0</v>
      </c>
      <c r="I1492" s="522" t="s">
        <v>10874</v>
      </c>
      <c r="J1492" s="522">
        <v>69</v>
      </c>
      <c r="K1492" s="522" t="s">
        <v>10874</v>
      </c>
      <c r="L1492" s="522">
        <v>0</v>
      </c>
      <c r="M1492" s="522">
        <v>0</v>
      </c>
      <c r="N1492" s="522">
        <v>0</v>
      </c>
      <c r="O1492" s="523">
        <v>88</v>
      </c>
    </row>
    <row r="1493" spans="2:15">
      <c r="B1493" s="29" t="s">
        <v>13320</v>
      </c>
      <c r="C1493" s="29" t="s">
        <v>545</v>
      </c>
      <c r="D1493" s="29" t="s">
        <v>546</v>
      </c>
      <c r="E1493" s="29" t="s">
        <v>2187</v>
      </c>
      <c r="F1493" s="29" t="s">
        <v>2188</v>
      </c>
      <c r="G1493" s="29" t="s">
        <v>4066</v>
      </c>
      <c r="H1493" s="522" t="s">
        <v>10874</v>
      </c>
      <c r="I1493" s="522" t="s">
        <v>10874</v>
      </c>
      <c r="J1493" s="522">
        <v>78</v>
      </c>
      <c r="K1493" s="522">
        <v>34</v>
      </c>
      <c r="L1493" s="522" t="s">
        <v>10874</v>
      </c>
      <c r="M1493" s="522">
        <v>0</v>
      </c>
      <c r="N1493" s="522">
        <v>0</v>
      </c>
      <c r="O1493" s="523">
        <v>118</v>
      </c>
    </row>
    <row r="1494" spans="2:15">
      <c r="B1494" t="str">
        <f>C1494&amp;F1494</f>
        <v>1184033027569 Total</v>
      </c>
      <c r="C1494" s="29" t="s">
        <v>545</v>
      </c>
      <c r="D1494" s="29" t="s">
        <v>546</v>
      </c>
      <c r="E1494" s="29" t="s">
        <v>2187</v>
      </c>
      <c r="F1494" s="29" t="s">
        <v>11364</v>
      </c>
      <c r="G1494" s="526" t="s">
        <v>3453</v>
      </c>
      <c r="H1494" s="527" t="s">
        <v>10874</v>
      </c>
      <c r="I1494" s="527" t="s">
        <v>10874</v>
      </c>
      <c r="J1494" s="527">
        <v>147</v>
      </c>
      <c r="K1494" s="527" t="s">
        <v>10874</v>
      </c>
      <c r="L1494" s="527" t="s">
        <v>10874</v>
      </c>
      <c r="M1494" s="527">
        <v>0</v>
      </c>
      <c r="N1494" s="527">
        <v>0</v>
      </c>
      <c r="O1494" s="528">
        <v>206</v>
      </c>
    </row>
    <row r="1495" spans="2:15">
      <c r="B1495" s="29" t="s">
        <v>13305</v>
      </c>
      <c r="C1495" s="29" t="s">
        <v>545</v>
      </c>
      <c r="D1495" s="29" t="s">
        <v>546</v>
      </c>
      <c r="E1495" s="29" t="s">
        <v>2175</v>
      </c>
      <c r="F1495" s="29" t="s">
        <v>2176</v>
      </c>
      <c r="G1495" s="29" t="s">
        <v>4065</v>
      </c>
      <c r="H1495" s="522">
        <v>0</v>
      </c>
      <c r="I1495" s="522" t="s">
        <v>10874</v>
      </c>
      <c r="J1495" s="522" t="s">
        <v>10874</v>
      </c>
      <c r="K1495" s="522">
        <v>64</v>
      </c>
      <c r="L1495" s="522">
        <v>0</v>
      </c>
      <c r="M1495" s="522" t="s">
        <v>10874</v>
      </c>
      <c r="N1495" s="522">
        <v>0</v>
      </c>
      <c r="O1495" s="523">
        <v>72</v>
      </c>
    </row>
    <row r="1496" spans="2:15">
      <c r="B1496" s="29" t="s">
        <v>13306</v>
      </c>
      <c r="C1496" s="29" t="s">
        <v>545</v>
      </c>
      <c r="D1496" s="29" t="s">
        <v>546</v>
      </c>
      <c r="E1496" s="29" t="s">
        <v>2175</v>
      </c>
      <c r="F1496" s="29" t="s">
        <v>2176</v>
      </c>
      <c r="G1496" s="29" t="s">
        <v>4066</v>
      </c>
      <c r="H1496" s="522">
        <v>0</v>
      </c>
      <c r="I1496" s="522" t="s">
        <v>10874</v>
      </c>
      <c r="J1496" s="522" t="s">
        <v>10874</v>
      </c>
      <c r="K1496" s="522">
        <v>79</v>
      </c>
      <c r="L1496" s="522">
        <v>0</v>
      </c>
      <c r="M1496" s="522" t="s">
        <v>10874</v>
      </c>
      <c r="N1496" s="522">
        <v>0</v>
      </c>
      <c r="O1496" s="523">
        <v>86</v>
      </c>
    </row>
    <row r="1497" spans="2:15">
      <c r="B1497" t="str">
        <f>C1497&amp;F1497</f>
        <v>1184033027661 Total</v>
      </c>
      <c r="C1497" s="29" t="s">
        <v>545</v>
      </c>
      <c r="D1497" s="29" t="s">
        <v>546</v>
      </c>
      <c r="E1497" s="29" t="s">
        <v>2175</v>
      </c>
      <c r="F1497" s="29" t="s">
        <v>11357</v>
      </c>
      <c r="G1497" s="526" t="s">
        <v>3453</v>
      </c>
      <c r="H1497" s="527">
        <v>0</v>
      </c>
      <c r="I1497" s="527" t="s">
        <v>10874</v>
      </c>
      <c r="J1497" s="527" t="s">
        <v>10874</v>
      </c>
      <c r="K1497" s="527">
        <v>143</v>
      </c>
      <c r="L1497" s="527">
        <v>0</v>
      </c>
      <c r="M1497" s="527" t="s">
        <v>10874</v>
      </c>
      <c r="N1497" s="527">
        <v>0</v>
      </c>
      <c r="O1497" s="528">
        <v>158</v>
      </c>
    </row>
    <row r="1498" spans="2:15">
      <c r="B1498" s="29" t="s">
        <v>13311</v>
      </c>
      <c r="C1498" s="29" t="s">
        <v>545</v>
      </c>
      <c r="D1498" s="29" t="s">
        <v>546</v>
      </c>
      <c r="E1498" s="29" t="s">
        <v>2181</v>
      </c>
      <c r="F1498" s="29" t="s">
        <v>2182</v>
      </c>
      <c r="G1498" s="29" t="s">
        <v>4065</v>
      </c>
      <c r="H1498" s="522">
        <v>0</v>
      </c>
      <c r="I1498" s="522" t="s">
        <v>10874</v>
      </c>
      <c r="J1498" s="522">
        <v>148</v>
      </c>
      <c r="K1498" s="522" t="s">
        <v>10874</v>
      </c>
      <c r="L1498" s="522">
        <v>0</v>
      </c>
      <c r="M1498" s="522">
        <v>0</v>
      </c>
      <c r="N1498" s="522">
        <v>0</v>
      </c>
      <c r="O1498" s="523">
        <v>196</v>
      </c>
    </row>
    <row r="1499" spans="2:15">
      <c r="B1499" s="29" t="s">
        <v>13312</v>
      </c>
      <c r="C1499" s="29" t="s">
        <v>545</v>
      </c>
      <c r="D1499" s="29" t="s">
        <v>546</v>
      </c>
      <c r="E1499" s="29" t="s">
        <v>2181</v>
      </c>
      <c r="F1499" s="29" t="s">
        <v>2182</v>
      </c>
      <c r="G1499" s="29" t="s">
        <v>4066</v>
      </c>
      <c r="H1499" s="522">
        <v>0</v>
      </c>
      <c r="I1499" s="522" t="s">
        <v>10874</v>
      </c>
      <c r="J1499" s="522">
        <v>141</v>
      </c>
      <c r="K1499" s="522">
        <v>29</v>
      </c>
      <c r="L1499" s="522" t="s">
        <v>10874</v>
      </c>
      <c r="M1499" s="522" t="s">
        <v>10874</v>
      </c>
      <c r="N1499" s="522">
        <v>0</v>
      </c>
      <c r="O1499" s="523">
        <v>183</v>
      </c>
    </row>
    <row r="1500" spans="2:15">
      <c r="B1500" t="str">
        <f>C1500&amp;F1500</f>
        <v>1184033027936 Total</v>
      </c>
      <c r="C1500" s="29" t="s">
        <v>545</v>
      </c>
      <c r="D1500" s="29" t="s">
        <v>546</v>
      </c>
      <c r="E1500" s="29" t="s">
        <v>2181</v>
      </c>
      <c r="F1500" s="29" t="s">
        <v>11360</v>
      </c>
      <c r="G1500" s="526" t="s">
        <v>3453</v>
      </c>
      <c r="H1500" s="527">
        <v>0</v>
      </c>
      <c r="I1500" s="527" t="s">
        <v>10874</v>
      </c>
      <c r="J1500" s="527">
        <v>289</v>
      </c>
      <c r="K1500" s="527" t="s">
        <v>10874</v>
      </c>
      <c r="L1500" s="527" t="s">
        <v>10874</v>
      </c>
      <c r="M1500" s="527" t="s">
        <v>10874</v>
      </c>
      <c r="N1500" s="527">
        <v>0</v>
      </c>
      <c r="O1500" s="528">
        <v>379</v>
      </c>
    </row>
    <row r="1501" spans="2:15">
      <c r="B1501" s="29" t="s">
        <v>13315</v>
      </c>
      <c r="C1501" s="29" t="s">
        <v>545</v>
      </c>
      <c r="D1501" s="29" t="s">
        <v>546</v>
      </c>
      <c r="E1501" s="29" t="s">
        <v>3812</v>
      </c>
      <c r="F1501" s="29" t="s">
        <v>3813</v>
      </c>
      <c r="G1501" s="29" t="s">
        <v>4065</v>
      </c>
      <c r="H1501" s="522">
        <v>0</v>
      </c>
      <c r="I1501" s="522" t="s">
        <v>10874</v>
      </c>
      <c r="J1501" s="522">
        <v>24</v>
      </c>
      <c r="K1501" s="522">
        <v>62</v>
      </c>
      <c r="L1501" s="522">
        <v>0</v>
      </c>
      <c r="M1501" s="522" t="s">
        <v>10874</v>
      </c>
      <c r="N1501" s="522">
        <v>0</v>
      </c>
      <c r="O1501" s="523">
        <v>90</v>
      </c>
    </row>
    <row r="1502" spans="2:15">
      <c r="B1502" s="29" t="s">
        <v>13316</v>
      </c>
      <c r="C1502" s="29" t="s">
        <v>545</v>
      </c>
      <c r="D1502" s="29" t="s">
        <v>546</v>
      </c>
      <c r="E1502" s="29" t="s">
        <v>3812</v>
      </c>
      <c r="F1502" s="29" t="s">
        <v>3813</v>
      </c>
      <c r="G1502" s="29" t="s">
        <v>4066</v>
      </c>
      <c r="H1502" s="522">
        <v>0</v>
      </c>
      <c r="I1502" s="522" t="s">
        <v>10874</v>
      </c>
      <c r="J1502" s="522">
        <v>27</v>
      </c>
      <c r="K1502" s="522">
        <v>70</v>
      </c>
      <c r="L1502" s="522" t="s">
        <v>10874</v>
      </c>
      <c r="M1502" s="522" t="s">
        <v>10874</v>
      </c>
      <c r="N1502" s="522">
        <v>0</v>
      </c>
      <c r="O1502" s="523">
        <v>102</v>
      </c>
    </row>
    <row r="1503" spans="2:15">
      <c r="B1503" t="str">
        <f>C1503&amp;F1503</f>
        <v>1184033028245 Total</v>
      </c>
      <c r="C1503" s="29" t="s">
        <v>545</v>
      </c>
      <c r="D1503" s="29" t="s">
        <v>546</v>
      </c>
      <c r="E1503" s="29" t="s">
        <v>3812</v>
      </c>
      <c r="F1503" s="29" t="s">
        <v>11362</v>
      </c>
      <c r="G1503" s="526" t="s">
        <v>3453</v>
      </c>
      <c r="H1503" s="527">
        <v>0</v>
      </c>
      <c r="I1503" s="527" t="s">
        <v>10874</v>
      </c>
      <c r="J1503" s="527">
        <v>51</v>
      </c>
      <c r="K1503" s="527">
        <v>132</v>
      </c>
      <c r="L1503" s="527" t="s">
        <v>10874</v>
      </c>
      <c r="M1503" s="527" t="s">
        <v>10874</v>
      </c>
      <c r="N1503" s="527">
        <v>0</v>
      </c>
      <c r="O1503" s="528">
        <v>192</v>
      </c>
    </row>
    <row r="1504" spans="2:15">
      <c r="B1504" s="29" t="s">
        <v>13321</v>
      </c>
      <c r="C1504" s="29" t="s">
        <v>547</v>
      </c>
      <c r="D1504" s="29" t="s">
        <v>548</v>
      </c>
      <c r="E1504" s="29" t="s">
        <v>548</v>
      </c>
      <c r="F1504" s="29" t="s">
        <v>5547</v>
      </c>
      <c r="G1504" s="29" t="s">
        <v>4065</v>
      </c>
      <c r="H1504" s="522">
        <v>0</v>
      </c>
      <c r="I1504" s="522">
        <v>96</v>
      </c>
      <c r="J1504" s="522">
        <v>155</v>
      </c>
      <c r="K1504" s="522" t="s">
        <v>10874</v>
      </c>
      <c r="L1504" s="522">
        <v>14</v>
      </c>
      <c r="M1504" s="522" t="s">
        <v>10874</v>
      </c>
      <c r="N1504" s="522">
        <v>0</v>
      </c>
      <c r="O1504" s="523">
        <v>276</v>
      </c>
    </row>
    <row r="1505" spans="2:15">
      <c r="B1505" s="29" t="s">
        <v>13322</v>
      </c>
      <c r="C1505" s="29" t="s">
        <v>547</v>
      </c>
      <c r="D1505" s="29" t="s">
        <v>548</v>
      </c>
      <c r="E1505" s="29" t="s">
        <v>548</v>
      </c>
      <c r="F1505" s="29" t="s">
        <v>5547</v>
      </c>
      <c r="G1505" s="29" t="s">
        <v>4066</v>
      </c>
      <c r="H1505" s="522">
        <v>0</v>
      </c>
      <c r="I1505" s="522">
        <v>105</v>
      </c>
      <c r="J1505" s="522">
        <v>159</v>
      </c>
      <c r="K1505" s="522" t="s">
        <v>10874</v>
      </c>
      <c r="L1505" s="522" t="s">
        <v>10874</v>
      </c>
      <c r="M1505" s="522" t="s">
        <v>10874</v>
      </c>
      <c r="N1505" s="522">
        <v>0</v>
      </c>
      <c r="O1505" s="523">
        <v>279</v>
      </c>
    </row>
    <row r="1506" spans="2:15">
      <c r="B1506" t="str">
        <f>C1506&amp;F1506</f>
        <v>1346778668041 Total</v>
      </c>
      <c r="C1506" s="29" t="s">
        <v>547</v>
      </c>
      <c r="D1506" s="29" t="s">
        <v>548</v>
      </c>
      <c r="E1506" s="29" t="s">
        <v>548</v>
      </c>
      <c r="F1506" s="29" t="s">
        <v>11365</v>
      </c>
      <c r="G1506" s="526" t="s">
        <v>3453</v>
      </c>
      <c r="H1506" s="527">
        <v>0</v>
      </c>
      <c r="I1506" s="527">
        <v>201</v>
      </c>
      <c r="J1506" s="527">
        <v>314</v>
      </c>
      <c r="K1506" s="527" t="s">
        <v>10874</v>
      </c>
      <c r="L1506" s="527" t="s">
        <v>10874</v>
      </c>
      <c r="M1506" s="527" t="s">
        <v>10874</v>
      </c>
      <c r="N1506" s="527">
        <v>0</v>
      </c>
      <c r="O1506" s="528">
        <v>555</v>
      </c>
    </row>
    <row r="1507" spans="2:15">
      <c r="B1507" s="29" t="s">
        <v>13325</v>
      </c>
      <c r="C1507" s="29" t="s">
        <v>549</v>
      </c>
      <c r="D1507" s="29" t="s">
        <v>550</v>
      </c>
      <c r="E1507" s="29" t="s">
        <v>2191</v>
      </c>
      <c r="F1507" s="29" t="s">
        <v>2192</v>
      </c>
      <c r="G1507" s="29" t="s">
        <v>4065</v>
      </c>
      <c r="H1507" s="522" t="s">
        <v>10874</v>
      </c>
      <c r="I1507" s="522">
        <v>51</v>
      </c>
      <c r="J1507" s="522">
        <v>137</v>
      </c>
      <c r="K1507" s="522">
        <v>787</v>
      </c>
      <c r="L1507" s="522" t="s">
        <v>10874</v>
      </c>
      <c r="M1507" s="522">
        <v>63</v>
      </c>
      <c r="N1507" s="522">
        <v>0</v>
      </c>
      <c r="O1507" s="523">
        <v>1060</v>
      </c>
    </row>
    <row r="1508" spans="2:15">
      <c r="B1508" s="29" t="s">
        <v>13326</v>
      </c>
      <c r="C1508" s="29" t="s">
        <v>549</v>
      </c>
      <c r="D1508" s="29" t="s">
        <v>550</v>
      </c>
      <c r="E1508" s="29" t="s">
        <v>2191</v>
      </c>
      <c r="F1508" s="29" t="s">
        <v>2192</v>
      </c>
      <c r="G1508" s="29" t="s">
        <v>4066</v>
      </c>
      <c r="H1508" s="522" t="s">
        <v>10874</v>
      </c>
      <c r="I1508" s="522">
        <v>64</v>
      </c>
      <c r="J1508" s="522">
        <v>159</v>
      </c>
      <c r="K1508" s="522">
        <v>843</v>
      </c>
      <c r="L1508" s="522" t="s">
        <v>10874</v>
      </c>
      <c r="M1508" s="522">
        <v>39</v>
      </c>
      <c r="N1508" s="522">
        <v>0</v>
      </c>
      <c r="O1508" s="523">
        <v>1142</v>
      </c>
    </row>
    <row r="1509" spans="2:15">
      <c r="B1509" t="str">
        <f>C1509&amp;F1509</f>
        <v>1133631032578 Total</v>
      </c>
      <c r="C1509" s="29" t="s">
        <v>549</v>
      </c>
      <c r="D1509" s="29" t="s">
        <v>550</v>
      </c>
      <c r="E1509" s="29" t="s">
        <v>2191</v>
      </c>
      <c r="F1509" s="29" t="s">
        <v>11367</v>
      </c>
      <c r="G1509" s="526" t="s">
        <v>3453</v>
      </c>
      <c r="H1509" s="527" t="s">
        <v>10874</v>
      </c>
      <c r="I1509" s="527">
        <v>115</v>
      </c>
      <c r="J1509" s="527">
        <v>296</v>
      </c>
      <c r="K1509" s="527">
        <v>1630</v>
      </c>
      <c r="L1509" s="527" t="s">
        <v>10874</v>
      </c>
      <c r="M1509" s="527">
        <v>102</v>
      </c>
      <c r="N1509" s="527">
        <v>0</v>
      </c>
      <c r="O1509" s="528">
        <v>2202</v>
      </c>
    </row>
    <row r="1510" spans="2:15">
      <c r="B1510" s="29" t="s">
        <v>13323</v>
      </c>
      <c r="C1510" s="29" t="s">
        <v>549</v>
      </c>
      <c r="D1510" s="29" t="s">
        <v>550</v>
      </c>
      <c r="E1510" s="29" t="s">
        <v>2189</v>
      </c>
      <c r="F1510" s="29" t="s">
        <v>2190</v>
      </c>
      <c r="G1510" s="29" t="s">
        <v>4065</v>
      </c>
      <c r="H1510" s="522" t="s">
        <v>10874</v>
      </c>
      <c r="I1510" s="522">
        <v>13</v>
      </c>
      <c r="J1510" s="522">
        <v>45</v>
      </c>
      <c r="K1510" s="522">
        <v>215</v>
      </c>
      <c r="L1510" s="522" t="s">
        <v>10874</v>
      </c>
      <c r="M1510" s="522" t="s">
        <v>10874</v>
      </c>
      <c r="N1510" s="522">
        <v>0</v>
      </c>
      <c r="O1510" s="523">
        <v>286</v>
      </c>
    </row>
    <row r="1511" spans="2:15">
      <c r="B1511" s="29" t="s">
        <v>13324</v>
      </c>
      <c r="C1511" s="29" t="s">
        <v>549</v>
      </c>
      <c r="D1511" s="29" t="s">
        <v>550</v>
      </c>
      <c r="E1511" s="29" t="s">
        <v>2189</v>
      </c>
      <c r="F1511" s="29" t="s">
        <v>2190</v>
      </c>
      <c r="G1511" s="29" t="s">
        <v>4066</v>
      </c>
      <c r="H1511" s="522" t="s">
        <v>10874</v>
      </c>
      <c r="I1511" s="522">
        <v>15</v>
      </c>
      <c r="J1511" s="522">
        <v>51</v>
      </c>
      <c r="K1511" s="522">
        <v>226</v>
      </c>
      <c r="L1511" s="522" t="s">
        <v>10874</v>
      </c>
      <c r="M1511" s="522">
        <v>20</v>
      </c>
      <c r="N1511" s="522">
        <v>0</v>
      </c>
      <c r="O1511" s="523">
        <v>318</v>
      </c>
    </row>
    <row r="1512" spans="2:15">
      <c r="B1512" t="str">
        <f>C1512&amp;F1512</f>
        <v>1133631035055 Total</v>
      </c>
      <c r="C1512" s="29" t="s">
        <v>549</v>
      </c>
      <c r="D1512" s="29" t="s">
        <v>550</v>
      </c>
      <c r="E1512" s="29" t="s">
        <v>2189</v>
      </c>
      <c r="F1512" s="29" t="s">
        <v>11366</v>
      </c>
      <c r="G1512" s="526" t="s">
        <v>3453</v>
      </c>
      <c r="H1512" s="527" t="s">
        <v>10874</v>
      </c>
      <c r="I1512" s="527">
        <v>28</v>
      </c>
      <c r="J1512" s="527">
        <v>96</v>
      </c>
      <c r="K1512" s="527">
        <v>441</v>
      </c>
      <c r="L1512" s="527" t="s">
        <v>10874</v>
      </c>
      <c r="M1512" s="527" t="s">
        <v>10874</v>
      </c>
      <c r="N1512" s="527">
        <v>0</v>
      </c>
      <c r="O1512" s="528">
        <v>604</v>
      </c>
    </row>
    <row r="1513" spans="2:15">
      <c r="B1513" s="29" t="s">
        <v>13327</v>
      </c>
      <c r="C1513" s="29" t="s">
        <v>549</v>
      </c>
      <c r="D1513" s="29" t="s">
        <v>550</v>
      </c>
      <c r="E1513" s="29" t="s">
        <v>2193</v>
      </c>
      <c r="F1513" s="29" t="s">
        <v>2194</v>
      </c>
      <c r="G1513" s="29" t="s">
        <v>4065</v>
      </c>
      <c r="H1513" s="522">
        <v>0</v>
      </c>
      <c r="I1513" s="522" t="s">
        <v>10874</v>
      </c>
      <c r="J1513" s="522">
        <v>25</v>
      </c>
      <c r="K1513" s="522">
        <v>192</v>
      </c>
      <c r="L1513" s="522" t="s">
        <v>10874</v>
      </c>
      <c r="M1513" s="522" t="s">
        <v>10874</v>
      </c>
      <c r="N1513" s="522">
        <v>0</v>
      </c>
      <c r="O1513" s="523">
        <v>243</v>
      </c>
    </row>
    <row r="1514" spans="2:15">
      <c r="B1514" s="29" t="s">
        <v>13328</v>
      </c>
      <c r="C1514" s="29" t="s">
        <v>549</v>
      </c>
      <c r="D1514" s="29" t="s">
        <v>550</v>
      </c>
      <c r="E1514" s="29" t="s">
        <v>2193</v>
      </c>
      <c r="F1514" s="29" t="s">
        <v>2194</v>
      </c>
      <c r="G1514" s="29" t="s">
        <v>4066</v>
      </c>
      <c r="H1514" s="522">
        <v>0</v>
      </c>
      <c r="I1514" s="522">
        <v>13</v>
      </c>
      <c r="J1514" s="522">
        <v>27</v>
      </c>
      <c r="K1514" s="522">
        <v>198</v>
      </c>
      <c r="L1514" s="522" t="s">
        <v>10874</v>
      </c>
      <c r="M1514" s="522" t="s">
        <v>10874</v>
      </c>
      <c r="N1514" s="522">
        <v>0</v>
      </c>
      <c r="O1514" s="523">
        <v>250</v>
      </c>
    </row>
    <row r="1515" spans="2:15">
      <c r="B1515" t="str">
        <f>C1515&amp;F1515</f>
        <v>1133631037421 Total</v>
      </c>
      <c r="C1515" s="29" t="s">
        <v>549</v>
      </c>
      <c r="D1515" s="29" t="s">
        <v>550</v>
      </c>
      <c r="E1515" s="29" t="s">
        <v>2193</v>
      </c>
      <c r="F1515" s="29" t="s">
        <v>11368</v>
      </c>
      <c r="G1515" s="526" t="s">
        <v>3453</v>
      </c>
      <c r="H1515" s="527" t="s">
        <v>10874</v>
      </c>
      <c r="I1515" s="527" t="s">
        <v>10874</v>
      </c>
      <c r="J1515" s="527">
        <v>52</v>
      </c>
      <c r="K1515" s="527">
        <v>390</v>
      </c>
      <c r="L1515" s="527">
        <v>11</v>
      </c>
      <c r="M1515" s="527">
        <v>19</v>
      </c>
      <c r="N1515" s="527" t="s">
        <v>10874</v>
      </c>
      <c r="O1515" s="528">
        <v>493</v>
      </c>
    </row>
    <row r="1516" spans="2:15">
      <c r="B1516" s="29" t="s">
        <v>13331</v>
      </c>
      <c r="C1516" s="29" t="s">
        <v>551</v>
      </c>
      <c r="D1516" s="29" t="s">
        <v>552</v>
      </c>
      <c r="E1516" s="29" t="s">
        <v>2197</v>
      </c>
      <c r="F1516" s="29" t="s">
        <v>2198</v>
      </c>
      <c r="G1516" s="29" t="s">
        <v>4065</v>
      </c>
      <c r="H1516" s="522" t="s">
        <v>10874</v>
      </c>
      <c r="I1516" s="522">
        <v>23</v>
      </c>
      <c r="J1516" s="522" t="s">
        <v>10874</v>
      </c>
      <c r="K1516" s="522">
        <v>883</v>
      </c>
      <c r="L1516" s="522" t="s">
        <v>10874</v>
      </c>
      <c r="M1516" s="522">
        <v>12</v>
      </c>
      <c r="N1516" s="522" t="s">
        <v>10874</v>
      </c>
      <c r="O1516" s="523">
        <v>933</v>
      </c>
    </row>
    <row r="1517" spans="2:15">
      <c r="B1517" s="29" t="s">
        <v>13332</v>
      </c>
      <c r="C1517" s="29" t="s">
        <v>551</v>
      </c>
      <c r="D1517" s="29" t="s">
        <v>552</v>
      </c>
      <c r="E1517" s="29" t="s">
        <v>2197</v>
      </c>
      <c r="F1517" s="29" t="s">
        <v>2198</v>
      </c>
      <c r="G1517" s="29" t="s">
        <v>4066</v>
      </c>
      <c r="H1517" s="522" t="s">
        <v>10874</v>
      </c>
      <c r="I1517" s="522">
        <v>16</v>
      </c>
      <c r="J1517" s="522" t="s">
        <v>10874</v>
      </c>
      <c r="K1517" s="522">
        <v>913</v>
      </c>
      <c r="L1517" s="522" t="s">
        <v>10874</v>
      </c>
      <c r="M1517" s="522" t="s">
        <v>10874</v>
      </c>
      <c r="N1517" s="522">
        <v>0</v>
      </c>
      <c r="O1517" s="523">
        <v>956</v>
      </c>
    </row>
    <row r="1518" spans="2:15">
      <c r="B1518" t="str">
        <f>C1518&amp;F1518</f>
        <v>1076538024404 Total</v>
      </c>
      <c r="C1518" s="29" t="s">
        <v>551</v>
      </c>
      <c r="D1518" s="29" t="s">
        <v>552</v>
      </c>
      <c r="E1518" s="29" t="s">
        <v>2197</v>
      </c>
      <c r="F1518" s="29" t="s">
        <v>11370</v>
      </c>
      <c r="G1518" s="526" t="s">
        <v>3453</v>
      </c>
      <c r="H1518" s="527" t="s">
        <v>10874</v>
      </c>
      <c r="I1518" s="527">
        <v>39</v>
      </c>
      <c r="J1518" s="527">
        <v>19</v>
      </c>
      <c r="K1518" s="527">
        <v>1796</v>
      </c>
      <c r="L1518" s="527" t="s">
        <v>10874</v>
      </c>
      <c r="M1518" s="527" t="s">
        <v>10874</v>
      </c>
      <c r="N1518" s="527" t="s">
        <v>10874</v>
      </c>
      <c r="O1518" s="528">
        <v>1889</v>
      </c>
    </row>
    <row r="1519" spans="2:15">
      <c r="B1519" s="29" t="s">
        <v>13329</v>
      </c>
      <c r="C1519" s="29" t="s">
        <v>551</v>
      </c>
      <c r="D1519" s="29" t="s">
        <v>552</v>
      </c>
      <c r="E1519" s="29" t="s">
        <v>2195</v>
      </c>
      <c r="F1519" s="29" t="s">
        <v>2196</v>
      </c>
      <c r="G1519" s="29" t="s">
        <v>4065</v>
      </c>
      <c r="H1519" s="522">
        <v>0</v>
      </c>
      <c r="I1519" s="522" t="s">
        <v>10874</v>
      </c>
      <c r="J1519" s="522" t="s">
        <v>10874</v>
      </c>
      <c r="K1519" s="522">
        <v>135</v>
      </c>
      <c r="L1519" s="522">
        <v>0</v>
      </c>
      <c r="M1519" s="522" t="s">
        <v>10874</v>
      </c>
      <c r="N1519" s="522">
        <v>0</v>
      </c>
      <c r="O1519" s="523">
        <v>140</v>
      </c>
    </row>
    <row r="1520" spans="2:15">
      <c r="B1520" s="29" t="s">
        <v>13330</v>
      </c>
      <c r="C1520" s="29" t="s">
        <v>551</v>
      </c>
      <c r="D1520" s="29" t="s">
        <v>552</v>
      </c>
      <c r="E1520" s="29" t="s">
        <v>2195</v>
      </c>
      <c r="F1520" s="29" t="s">
        <v>2196</v>
      </c>
      <c r="G1520" s="29" t="s">
        <v>4066</v>
      </c>
      <c r="H1520" s="522">
        <v>0</v>
      </c>
      <c r="I1520" s="522" t="s">
        <v>10874</v>
      </c>
      <c r="J1520" s="522" t="s">
        <v>10874</v>
      </c>
      <c r="K1520" s="522">
        <v>155</v>
      </c>
      <c r="L1520" s="522" t="s">
        <v>10874</v>
      </c>
      <c r="M1520" s="522" t="s">
        <v>10874</v>
      </c>
      <c r="N1520" s="522">
        <v>0</v>
      </c>
      <c r="O1520" s="523">
        <v>167</v>
      </c>
    </row>
    <row r="1521" spans="2:15">
      <c r="B1521" t="str">
        <f>C1521&amp;F1521</f>
        <v>1076538027268 Total</v>
      </c>
      <c r="C1521" s="29" t="s">
        <v>551</v>
      </c>
      <c r="D1521" s="29" t="s">
        <v>552</v>
      </c>
      <c r="E1521" s="29" t="s">
        <v>2195</v>
      </c>
      <c r="F1521" s="29" t="s">
        <v>11369</v>
      </c>
      <c r="G1521" s="526" t="s">
        <v>3453</v>
      </c>
      <c r="H1521" s="527">
        <v>0</v>
      </c>
      <c r="I1521" s="527" t="s">
        <v>10874</v>
      </c>
      <c r="J1521" s="527" t="s">
        <v>10874</v>
      </c>
      <c r="K1521" s="527">
        <v>290</v>
      </c>
      <c r="L1521" s="527" t="s">
        <v>10874</v>
      </c>
      <c r="M1521" s="527" t="s">
        <v>10874</v>
      </c>
      <c r="N1521" s="527">
        <v>0</v>
      </c>
      <c r="O1521" s="528">
        <v>307</v>
      </c>
    </row>
    <row r="1522" spans="2:15">
      <c r="B1522" s="29" t="s">
        <v>13333</v>
      </c>
      <c r="C1522" s="29" t="s">
        <v>551</v>
      </c>
      <c r="D1522" s="29" t="s">
        <v>552</v>
      </c>
      <c r="E1522" s="29" t="s">
        <v>2199</v>
      </c>
      <c r="F1522" s="29" t="s">
        <v>2200</v>
      </c>
      <c r="G1522" s="29" t="s">
        <v>4065</v>
      </c>
      <c r="H1522" s="522" t="s">
        <v>10874</v>
      </c>
      <c r="I1522" s="522" t="s">
        <v>10874</v>
      </c>
      <c r="J1522" s="522" t="s">
        <v>10874</v>
      </c>
      <c r="K1522" s="522">
        <v>156</v>
      </c>
      <c r="L1522" s="522" t="s">
        <v>10874</v>
      </c>
      <c r="M1522" s="522" t="s">
        <v>10874</v>
      </c>
      <c r="N1522" s="522">
        <v>0</v>
      </c>
      <c r="O1522" s="523">
        <v>168</v>
      </c>
    </row>
    <row r="1523" spans="2:15">
      <c r="B1523" s="29" t="s">
        <v>13334</v>
      </c>
      <c r="C1523" s="29" t="s">
        <v>551</v>
      </c>
      <c r="D1523" s="29" t="s">
        <v>552</v>
      </c>
      <c r="E1523" s="29" t="s">
        <v>2199</v>
      </c>
      <c r="F1523" s="29" t="s">
        <v>2200</v>
      </c>
      <c r="G1523" s="29" t="s">
        <v>4066</v>
      </c>
      <c r="H1523" s="522">
        <v>0</v>
      </c>
      <c r="I1523" s="522" t="s">
        <v>10874</v>
      </c>
      <c r="J1523" s="522" t="s">
        <v>10874</v>
      </c>
      <c r="K1523" s="522">
        <v>143</v>
      </c>
      <c r="L1523" s="522">
        <v>0</v>
      </c>
      <c r="M1523" s="522" t="s">
        <v>10874</v>
      </c>
      <c r="N1523" s="522">
        <v>0</v>
      </c>
      <c r="O1523" s="523">
        <v>149</v>
      </c>
    </row>
    <row r="1524" spans="2:15">
      <c r="B1524" t="str">
        <f>C1524&amp;F1524</f>
        <v>1076538027269 Total</v>
      </c>
      <c r="C1524" s="29" t="s">
        <v>551</v>
      </c>
      <c r="D1524" s="29" t="s">
        <v>552</v>
      </c>
      <c r="E1524" s="29" t="s">
        <v>2199</v>
      </c>
      <c r="F1524" s="29" t="s">
        <v>11371</v>
      </c>
      <c r="G1524" s="526" t="s">
        <v>3453</v>
      </c>
      <c r="H1524" s="527" t="s">
        <v>10874</v>
      </c>
      <c r="I1524" s="527" t="s">
        <v>10874</v>
      </c>
      <c r="J1524" s="527" t="s">
        <v>10874</v>
      </c>
      <c r="K1524" s="527">
        <v>299</v>
      </c>
      <c r="L1524" s="527" t="s">
        <v>10874</v>
      </c>
      <c r="M1524" s="527" t="s">
        <v>10874</v>
      </c>
      <c r="N1524" s="527">
        <v>0</v>
      </c>
      <c r="O1524" s="528">
        <v>317</v>
      </c>
    </row>
    <row r="1525" spans="2:15">
      <c r="B1525" s="29" t="s">
        <v>13335</v>
      </c>
      <c r="C1525" s="29" t="s">
        <v>551</v>
      </c>
      <c r="D1525" s="29" t="s">
        <v>552</v>
      </c>
      <c r="E1525" s="29" t="s">
        <v>2201</v>
      </c>
      <c r="F1525" s="29" t="s">
        <v>2202</v>
      </c>
      <c r="G1525" s="29" t="s">
        <v>4065</v>
      </c>
      <c r="H1525" s="522">
        <v>0</v>
      </c>
      <c r="I1525" s="522" t="s">
        <v>10874</v>
      </c>
      <c r="J1525" s="522" t="s">
        <v>10874</v>
      </c>
      <c r="K1525" s="522">
        <v>149</v>
      </c>
      <c r="L1525" s="522" t="s">
        <v>10874</v>
      </c>
      <c r="M1525" s="522">
        <v>0</v>
      </c>
      <c r="N1525" s="522">
        <v>0</v>
      </c>
      <c r="O1525" s="523">
        <v>157</v>
      </c>
    </row>
    <row r="1526" spans="2:15">
      <c r="B1526" s="29" t="s">
        <v>13336</v>
      </c>
      <c r="C1526" s="29" t="s">
        <v>551</v>
      </c>
      <c r="D1526" s="29" t="s">
        <v>552</v>
      </c>
      <c r="E1526" s="29" t="s">
        <v>2201</v>
      </c>
      <c r="F1526" s="29" t="s">
        <v>2202</v>
      </c>
      <c r="G1526" s="29" t="s">
        <v>4066</v>
      </c>
      <c r="H1526" s="522">
        <v>0</v>
      </c>
      <c r="I1526" s="522" t="s">
        <v>10874</v>
      </c>
      <c r="J1526" s="522" t="s">
        <v>10874</v>
      </c>
      <c r="K1526" s="522">
        <v>152</v>
      </c>
      <c r="L1526" s="522">
        <v>0</v>
      </c>
      <c r="M1526" s="522" t="s">
        <v>10874</v>
      </c>
      <c r="N1526" s="522">
        <v>0</v>
      </c>
      <c r="O1526" s="523">
        <v>157</v>
      </c>
    </row>
    <row r="1527" spans="2:15">
      <c r="B1527" t="str">
        <f>C1527&amp;F1527</f>
        <v>1076538027270 Total</v>
      </c>
      <c r="C1527" s="29" t="s">
        <v>551</v>
      </c>
      <c r="D1527" s="29" t="s">
        <v>552</v>
      </c>
      <c r="E1527" s="29" t="s">
        <v>2201</v>
      </c>
      <c r="F1527" s="29" t="s">
        <v>11372</v>
      </c>
      <c r="G1527" s="526" t="s">
        <v>3453</v>
      </c>
      <c r="H1527" s="527">
        <v>0</v>
      </c>
      <c r="I1527" s="527" t="s">
        <v>10874</v>
      </c>
      <c r="J1527" s="527" t="s">
        <v>10874</v>
      </c>
      <c r="K1527" s="527">
        <v>301</v>
      </c>
      <c r="L1527" s="527" t="s">
        <v>10874</v>
      </c>
      <c r="M1527" s="527" t="s">
        <v>10874</v>
      </c>
      <c r="N1527" s="527">
        <v>0</v>
      </c>
      <c r="O1527" s="528">
        <v>314</v>
      </c>
    </row>
    <row r="1528" spans="2:15">
      <c r="B1528" s="29" t="s">
        <v>13339</v>
      </c>
      <c r="C1528" s="29" t="s">
        <v>553</v>
      </c>
      <c r="D1528" s="29" t="s">
        <v>554</v>
      </c>
      <c r="E1528" s="29" t="s">
        <v>2205</v>
      </c>
      <c r="F1528" s="29" t="s">
        <v>2206</v>
      </c>
      <c r="G1528" s="29" t="s">
        <v>4065</v>
      </c>
      <c r="H1528" s="522">
        <v>0</v>
      </c>
      <c r="I1528" s="522">
        <v>33</v>
      </c>
      <c r="J1528" s="522" t="s">
        <v>10874</v>
      </c>
      <c r="K1528" s="522">
        <v>348</v>
      </c>
      <c r="L1528" s="522" t="s">
        <v>10874</v>
      </c>
      <c r="M1528" s="522">
        <v>15</v>
      </c>
      <c r="N1528" s="522">
        <v>0</v>
      </c>
      <c r="O1528" s="523">
        <v>403</v>
      </c>
    </row>
    <row r="1529" spans="2:15">
      <c r="B1529" s="29" t="s">
        <v>13340</v>
      </c>
      <c r="C1529" s="29" t="s">
        <v>553</v>
      </c>
      <c r="D1529" s="29" t="s">
        <v>554</v>
      </c>
      <c r="E1529" s="29" t="s">
        <v>2205</v>
      </c>
      <c r="F1529" s="29" t="s">
        <v>2206</v>
      </c>
      <c r="G1529" s="29" t="s">
        <v>4066</v>
      </c>
      <c r="H1529" s="522">
        <v>0</v>
      </c>
      <c r="I1529" s="522">
        <v>40</v>
      </c>
      <c r="J1529" s="522" t="s">
        <v>10874</v>
      </c>
      <c r="K1529" s="522">
        <v>351</v>
      </c>
      <c r="L1529" s="522" t="s">
        <v>10874</v>
      </c>
      <c r="M1529" s="522">
        <v>12</v>
      </c>
      <c r="N1529" s="522">
        <v>0</v>
      </c>
      <c r="O1529" s="523">
        <v>411</v>
      </c>
    </row>
    <row r="1530" spans="2:15">
      <c r="B1530" t="str">
        <f>C1530&amp;F1530</f>
        <v>1044333033150 Total</v>
      </c>
      <c r="C1530" s="29" t="s">
        <v>553</v>
      </c>
      <c r="D1530" s="29" t="s">
        <v>554</v>
      </c>
      <c r="E1530" s="29" t="s">
        <v>2205</v>
      </c>
      <c r="F1530" s="29" t="s">
        <v>11374</v>
      </c>
      <c r="G1530" s="526" t="s">
        <v>3453</v>
      </c>
      <c r="H1530" s="527">
        <v>0</v>
      </c>
      <c r="I1530" s="527">
        <v>73</v>
      </c>
      <c r="J1530" s="527" t="s">
        <v>10874</v>
      </c>
      <c r="K1530" s="527">
        <v>699</v>
      </c>
      <c r="L1530" s="527" t="s">
        <v>10874</v>
      </c>
      <c r="M1530" s="527">
        <v>27</v>
      </c>
      <c r="N1530" s="527">
        <v>0</v>
      </c>
      <c r="O1530" s="528">
        <v>814</v>
      </c>
    </row>
    <row r="1531" spans="2:15">
      <c r="B1531" s="29" t="s">
        <v>13337</v>
      </c>
      <c r="C1531" s="29" t="s">
        <v>553</v>
      </c>
      <c r="D1531" s="29" t="s">
        <v>554</v>
      </c>
      <c r="E1531" s="29" t="s">
        <v>2203</v>
      </c>
      <c r="F1531" s="29" t="s">
        <v>2204</v>
      </c>
      <c r="G1531" s="29" t="s">
        <v>4065</v>
      </c>
      <c r="H1531" s="522">
        <v>0</v>
      </c>
      <c r="I1531" s="522" t="s">
        <v>10874</v>
      </c>
      <c r="J1531" s="522" t="s">
        <v>10874</v>
      </c>
      <c r="K1531" s="522">
        <v>62</v>
      </c>
      <c r="L1531" s="522" t="s">
        <v>10874</v>
      </c>
      <c r="M1531" s="522" t="s">
        <v>10874</v>
      </c>
      <c r="N1531" s="522">
        <v>0</v>
      </c>
      <c r="O1531" s="523">
        <v>72</v>
      </c>
    </row>
    <row r="1532" spans="2:15">
      <c r="B1532" s="29" t="s">
        <v>13338</v>
      </c>
      <c r="C1532" s="29" t="s">
        <v>553</v>
      </c>
      <c r="D1532" s="29" t="s">
        <v>554</v>
      </c>
      <c r="E1532" s="29" t="s">
        <v>2203</v>
      </c>
      <c r="F1532" s="29" t="s">
        <v>2204</v>
      </c>
      <c r="G1532" s="29" t="s">
        <v>4066</v>
      </c>
      <c r="H1532" s="522">
        <v>0</v>
      </c>
      <c r="I1532" s="522" t="s">
        <v>10874</v>
      </c>
      <c r="J1532" s="522" t="s">
        <v>10874</v>
      </c>
      <c r="K1532" s="522">
        <v>69</v>
      </c>
      <c r="L1532" s="522" t="s">
        <v>10874</v>
      </c>
      <c r="M1532" s="522" t="s">
        <v>10874</v>
      </c>
      <c r="N1532" s="522">
        <v>0</v>
      </c>
      <c r="O1532" s="523">
        <v>81</v>
      </c>
    </row>
    <row r="1533" spans="2:15">
      <c r="B1533" t="str">
        <f>C1533&amp;F1533</f>
        <v>1044333038069 Total</v>
      </c>
      <c r="C1533" s="29" t="s">
        <v>553</v>
      </c>
      <c r="D1533" s="29" t="s">
        <v>554</v>
      </c>
      <c r="E1533" s="29" t="s">
        <v>2203</v>
      </c>
      <c r="F1533" s="29" t="s">
        <v>11373</v>
      </c>
      <c r="G1533" s="526" t="s">
        <v>3453</v>
      </c>
      <c r="H1533" s="527">
        <v>0</v>
      </c>
      <c r="I1533" s="527" t="s">
        <v>10874</v>
      </c>
      <c r="J1533" s="527" t="s">
        <v>10874</v>
      </c>
      <c r="K1533" s="527">
        <v>131</v>
      </c>
      <c r="L1533" s="527" t="s">
        <v>10874</v>
      </c>
      <c r="M1533" s="527" t="s">
        <v>10874</v>
      </c>
      <c r="N1533" s="527">
        <v>0</v>
      </c>
      <c r="O1533" s="528">
        <v>153</v>
      </c>
    </row>
    <row r="1534" spans="2:15">
      <c r="B1534" s="29" t="s">
        <v>13343</v>
      </c>
      <c r="C1534" s="29" t="s">
        <v>555</v>
      </c>
      <c r="D1534" s="29" t="s">
        <v>556</v>
      </c>
      <c r="E1534" s="29" t="s">
        <v>2209</v>
      </c>
      <c r="F1534" s="29" t="s">
        <v>2210</v>
      </c>
      <c r="G1534" s="29" t="s">
        <v>4065</v>
      </c>
      <c r="H1534" s="522" t="s">
        <v>10874</v>
      </c>
      <c r="I1534" s="522">
        <v>34</v>
      </c>
      <c r="J1534" s="522">
        <v>0</v>
      </c>
      <c r="K1534" s="522">
        <v>312</v>
      </c>
      <c r="L1534" s="522" t="s">
        <v>10874</v>
      </c>
      <c r="M1534" s="522" t="s">
        <v>10874</v>
      </c>
      <c r="N1534" s="522">
        <v>0</v>
      </c>
      <c r="O1534" s="523">
        <v>354</v>
      </c>
    </row>
    <row r="1535" spans="2:15">
      <c r="B1535" s="29" t="s">
        <v>13344</v>
      </c>
      <c r="C1535" s="29" t="s">
        <v>555</v>
      </c>
      <c r="D1535" s="29" t="s">
        <v>556</v>
      </c>
      <c r="E1535" s="29" t="s">
        <v>2209</v>
      </c>
      <c r="F1535" s="29" t="s">
        <v>2210</v>
      </c>
      <c r="G1535" s="29" t="s">
        <v>4066</v>
      </c>
      <c r="H1535" s="522" t="s">
        <v>10874</v>
      </c>
      <c r="I1535" s="522">
        <v>37</v>
      </c>
      <c r="J1535" s="522" t="s">
        <v>10874</v>
      </c>
      <c r="K1535" s="522">
        <v>352</v>
      </c>
      <c r="L1535" s="522" t="s">
        <v>10874</v>
      </c>
      <c r="M1535" s="522" t="s">
        <v>10874</v>
      </c>
      <c r="N1535" s="522">
        <v>0</v>
      </c>
      <c r="O1535" s="523">
        <v>405</v>
      </c>
    </row>
    <row r="1536" spans="2:15">
      <c r="B1536" t="str">
        <f>C1536&amp;F1536</f>
        <v>1030247535153 Total</v>
      </c>
      <c r="C1536" s="29" t="s">
        <v>555</v>
      </c>
      <c r="D1536" s="29" t="s">
        <v>556</v>
      </c>
      <c r="E1536" s="29" t="s">
        <v>2209</v>
      </c>
      <c r="F1536" s="29" t="s">
        <v>11376</v>
      </c>
      <c r="G1536" s="526" t="s">
        <v>3453</v>
      </c>
      <c r="H1536" s="527" t="s">
        <v>10874</v>
      </c>
      <c r="I1536" s="527">
        <v>71</v>
      </c>
      <c r="J1536" s="527" t="s">
        <v>10874</v>
      </c>
      <c r="K1536" s="527">
        <v>664</v>
      </c>
      <c r="L1536" s="527">
        <v>11</v>
      </c>
      <c r="M1536" s="527" t="s">
        <v>10874</v>
      </c>
      <c r="N1536" s="527">
        <v>0</v>
      </c>
      <c r="O1536" s="528">
        <v>759</v>
      </c>
    </row>
    <row r="1537" spans="2:15">
      <c r="B1537" s="29" t="s">
        <v>13341</v>
      </c>
      <c r="C1537" s="29" t="s">
        <v>555</v>
      </c>
      <c r="D1537" s="29" t="s">
        <v>556</v>
      </c>
      <c r="E1537" s="29" t="s">
        <v>2207</v>
      </c>
      <c r="F1537" s="29" t="s">
        <v>2208</v>
      </c>
      <c r="G1537" s="29" t="s">
        <v>4065</v>
      </c>
      <c r="H1537" s="522">
        <v>0</v>
      </c>
      <c r="I1537" s="522">
        <v>17</v>
      </c>
      <c r="J1537" s="522" t="s">
        <v>10874</v>
      </c>
      <c r="K1537" s="522">
        <v>153</v>
      </c>
      <c r="L1537" s="522" t="s">
        <v>10874</v>
      </c>
      <c r="M1537" s="522" t="s">
        <v>10874</v>
      </c>
      <c r="N1537" s="522">
        <v>0</v>
      </c>
      <c r="O1537" s="523">
        <v>182</v>
      </c>
    </row>
    <row r="1538" spans="2:15">
      <c r="B1538" s="29" t="s">
        <v>13342</v>
      </c>
      <c r="C1538" s="29" t="s">
        <v>555</v>
      </c>
      <c r="D1538" s="29" t="s">
        <v>556</v>
      </c>
      <c r="E1538" s="29" t="s">
        <v>2207</v>
      </c>
      <c r="F1538" s="29" t="s">
        <v>2208</v>
      </c>
      <c r="G1538" s="29" t="s">
        <v>4066</v>
      </c>
      <c r="H1538" s="522">
        <v>0</v>
      </c>
      <c r="I1538" s="522">
        <v>20</v>
      </c>
      <c r="J1538" s="522" t="s">
        <v>10874</v>
      </c>
      <c r="K1538" s="522">
        <v>171</v>
      </c>
      <c r="L1538" s="522" t="s">
        <v>10874</v>
      </c>
      <c r="M1538" s="522" t="s">
        <v>10874</v>
      </c>
      <c r="N1538" s="522">
        <v>0</v>
      </c>
      <c r="O1538" s="523">
        <v>200</v>
      </c>
    </row>
    <row r="1539" spans="2:15">
      <c r="B1539" t="str">
        <f>C1539&amp;F1539</f>
        <v>1030247537202 Total</v>
      </c>
      <c r="C1539" s="29" t="s">
        <v>555</v>
      </c>
      <c r="D1539" s="29" t="s">
        <v>556</v>
      </c>
      <c r="E1539" s="29" t="s">
        <v>2207</v>
      </c>
      <c r="F1539" s="29" t="s">
        <v>11375</v>
      </c>
      <c r="G1539" s="526" t="s">
        <v>3453</v>
      </c>
      <c r="H1539" s="527">
        <v>0</v>
      </c>
      <c r="I1539" s="527">
        <v>37</v>
      </c>
      <c r="J1539" s="527" t="s">
        <v>10874</v>
      </c>
      <c r="K1539" s="527">
        <v>324</v>
      </c>
      <c r="L1539" s="527">
        <v>14</v>
      </c>
      <c r="M1539" s="527" t="s">
        <v>10874</v>
      </c>
      <c r="N1539" s="527">
        <v>0</v>
      </c>
      <c r="O1539" s="528">
        <v>382</v>
      </c>
    </row>
    <row r="1540" spans="2:15">
      <c r="B1540" s="29" t="s">
        <v>13345</v>
      </c>
      <c r="C1540" s="29" t="s">
        <v>5683</v>
      </c>
      <c r="D1540" s="29" t="s">
        <v>5684</v>
      </c>
      <c r="E1540" s="29" t="s">
        <v>5684</v>
      </c>
      <c r="F1540" s="29" t="s">
        <v>7933</v>
      </c>
      <c r="G1540" s="29" t="s">
        <v>4065</v>
      </c>
      <c r="H1540" s="522">
        <v>0</v>
      </c>
      <c r="I1540" s="522" t="s">
        <v>10874</v>
      </c>
      <c r="J1540" s="522">
        <v>0</v>
      </c>
      <c r="K1540" s="522" t="s">
        <v>10874</v>
      </c>
      <c r="L1540" s="522">
        <v>0</v>
      </c>
      <c r="M1540" s="522">
        <v>0</v>
      </c>
      <c r="N1540" s="522">
        <v>0</v>
      </c>
      <c r="O1540" s="523">
        <v>46</v>
      </c>
    </row>
    <row r="1541" spans="2:15">
      <c r="B1541" s="29" t="s">
        <v>13346</v>
      </c>
      <c r="C1541" s="29" t="s">
        <v>5683</v>
      </c>
      <c r="D1541" s="29" t="s">
        <v>5684</v>
      </c>
      <c r="E1541" s="29" t="s">
        <v>5684</v>
      </c>
      <c r="F1541" s="29" t="s">
        <v>7933</v>
      </c>
      <c r="G1541" s="29" t="s">
        <v>4066</v>
      </c>
      <c r="H1541" s="522">
        <v>0</v>
      </c>
      <c r="I1541" s="522">
        <v>22</v>
      </c>
      <c r="J1541" s="522">
        <v>0</v>
      </c>
      <c r="K1541" s="522">
        <v>0</v>
      </c>
      <c r="L1541" s="522">
        <v>0</v>
      </c>
      <c r="M1541" s="522">
        <v>0</v>
      </c>
      <c r="N1541" s="522">
        <v>0</v>
      </c>
      <c r="O1541" s="523">
        <v>22</v>
      </c>
    </row>
    <row r="1542" spans="2:15">
      <c r="B1542" t="str">
        <f>C1542&amp;F1542</f>
        <v>1020232178308 Total</v>
      </c>
      <c r="C1542" s="29" t="s">
        <v>5683</v>
      </c>
      <c r="D1542" s="29" t="s">
        <v>5684</v>
      </c>
      <c r="E1542" s="29" t="s">
        <v>5684</v>
      </c>
      <c r="F1542" s="29" t="s">
        <v>11377</v>
      </c>
      <c r="G1542" s="526" t="s">
        <v>3453</v>
      </c>
      <c r="H1542" s="527">
        <v>0</v>
      </c>
      <c r="I1542" s="527" t="s">
        <v>10874</v>
      </c>
      <c r="J1542" s="527">
        <v>0</v>
      </c>
      <c r="K1542" s="527" t="s">
        <v>10874</v>
      </c>
      <c r="L1542" s="527">
        <v>0</v>
      </c>
      <c r="M1542" s="527">
        <v>0</v>
      </c>
      <c r="N1542" s="527">
        <v>0</v>
      </c>
      <c r="O1542" s="528">
        <v>68</v>
      </c>
    </row>
    <row r="1543" spans="2:15">
      <c r="B1543" s="29" t="s">
        <v>13347</v>
      </c>
      <c r="C1543" s="29" t="s">
        <v>557</v>
      </c>
      <c r="D1543" s="29" t="s">
        <v>558</v>
      </c>
      <c r="E1543" s="29" t="s">
        <v>2211</v>
      </c>
      <c r="F1543" s="29" t="s">
        <v>2212</v>
      </c>
      <c r="G1543" s="29" t="s">
        <v>4065</v>
      </c>
      <c r="H1543" s="522">
        <v>0</v>
      </c>
      <c r="I1543" s="522" t="s">
        <v>10874</v>
      </c>
      <c r="J1543" s="522" t="s">
        <v>10874</v>
      </c>
      <c r="K1543" s="522">
        <v>362</v>
      </c>
      <c r="L1543" s="522" t="s">
        <v>10874</v>
      </c>
      <c r="M1543" s="522" t="s">
        <v>10874</v>
      </c>
      <c r="N1543" s="522" t="s">
        <v>10874</v>
      </c>
      <c r="O1543" s="523">
        <v>382</v>
      </c>
    </row>
    <row r="1544" spans="2:15">
      <c r="B1544" s="29" t="s">
        <v>13348</v>
      </c>
      <c r="C1544" s="29" t="s">
        <v>557</v>
      </c>
      <c r="D1544" s="29" t="s">
        <v>558</v>
      </c>
      <c r="E1544" s="29" t="s">
        <v>2211</v>
      </c>
      <c r="F1544" s="29" t="s">
        <v>2212</v>
      </c>
      <c r="G1544" s="29" t="s">
        <v>4066</v>
      </c>
      <c r="H1544" s="522">
        <v>0</v>
      </c>
      <c r="I1544" s="522" t="s">
        <v>10874</v>
      </c>
      <c r="J1544" s="522" t="s">
        <v>10874</v>
      </c>
      <c r="K1544" s="522">
        <v>417</v>
      </c>
      <c r="L1544" s="522" t="s">
        <v>10874</v>
      </c>
      <c r="M1544" s="522" t="s">
        <v>10874</v>
      </c>
      <c r="N1544" s="522" t="s">
        <v>10874</v>
      </c>
      <c r="O1544" s="523">
        <v>433</v>
      </c>
    </row>
    <row r="1545" spans="2:15">
      <c r="B1545" t="str">
        <f>C1545&amp;F1545</f>
        <v>1080735030927 Total</v>
      </c>
      <c r="C1545" s="29" t="s">
        <v>557</v>
      </c>
      <c r="D1545" s="29" t="s">
        <v>558</v>
      </c>
      <c r="E1545" s="29" t="s">
        <v>2211</v>
      </c>
      <c r="F1545" s="29" t="s">
        <v>11378</v>
      </c>
      <c r="G1545" s="526" t="s">
        <v>3453</v>
      </c>
      <c r="H1545" s="527">
        <v>0</v>
      </c>
      <c r="I1545" s="527">
        <v>11</v>
      </c>
      <c r="J1545" s="527" t="s">
        <v>10874</v>
      </c>
      <c r="K1545" s="527">
        <v>779</v>
      </c>
      <c r="L1545" s="527" t="s">
        <v>10874</v>
      </c>
      <c r="M1545" s="527">
        <v>11</v>
      </c>
      <c r="N1545" s="527" t="s">
        <v>10874</v>
      </c>
      <c r="O1545" s="528">
        <v>815</v>
      </c>
    </row>
    <row r="1546" spans="2:15">
      <c r="B1546" s="29" t="s">
        <v>13349</v>
      </c>
      <c r="C1546" s="29" t="s">
        <v>557</v>
      </c>
      <c r="D1546" s="29" t="s">
        <v>558</v>
      </c>
      <c r="E1546" s="29" t="s">
        <v>2213</v>
      </c>
      <c r="F1546" s="29" t="s">
        <v>2214</v>
      </c>
      <c r="G1546" s="29" t="s">
        <v>4065</v>
      </c>
      <c r="H1546" s="522">
        <v>0</v>
      </c>
      <c r="I1546" s="522" t="s">
        <v>10874</v>
      </c>
      <c r="J1546" s="522" t="s">
        <v>10874</v>
      </c>
      <c r="K1546" s="522">
        <v>390</v>
      </c>
      <c r="L1546" s="522" t="s">
        <v>10874</v>
      </c>
      <c r="M1546" s="522" t="s">
        <v>10874</v>
      </c>
      <c r="N1546" s="522" t="s">
        <v>10874</v>
      </c>
      <c r="O1546" s="523">
        <v>406</v>
      </c>
    </row>
    <row r="1547" spans="2:15">
      <c r="B1547" s="29" t="s">
        <v>13350</v>
      </c>
      <c r="C1547" s="29" t="s">
        <v>557</v>
      </c>
      <c r="D1547" s="29" t="s">
        <v>558</v>
      </c>
      <c r="E1547" s="29" t="s">
        <v>2213</v>
      </c>
      <c r="F1547" s="29" t="s">
        <v>2214</v>
      </c>
      <c r="G1547" s="29" t="s">
        <v>4066</v>
      </c>
      <c r="H1547" s="522">
        <v>0</v>
      </c>
      <c r="I1547" s="522" t="s">
        <v>10874</v>
      </c>
      <c r="J1547" s="522" t="s">
        <v>10874</v>
      </c>
      <c r="K1547" s="522">
        <v>379</v>
      </c>
      <c r="L1547" s="522" t="s">
        <v>10874</v>
      </c>
      <c r="M1547" s="522" t="s">
        <v>10874</v>
      </c>
      <c r="N1547" s="522">
        <v>0</v>
      </c>
      <c r="O1547" s="523">
        <v>395</v>
      </c>
    </row>
    <row r="1548" spans="2:15">
      <c r="B1548" t="str">
        <f>C1548&amp;F1548</f>
        <v>1080735035207 Total</v>
      </c>
      <c r="C1548" s="29" t="s">
        <v>557</v>
      </c>
      <c r="D1548" s="29" t="s">
        <v>558</v>
      </c>
      <c r="E1548" s="29" t="s">
        <v>2213</v>
      </c>
      <c r="F1548" s="29" t="s">
        <v>11379</v>
      </c>
      <c r="G1548" s="526" t="s">
        <v>3453</v>
      </c>
      <c r="H1548" s="527">
        <v>0</v>
      </c>
      <c r="I1548" s="527" t="s">
        <v>10874</v>
      </c>
      <c r="J1548" s="527" t="s">
        <v>10874</v>
      </c>
      <c r="K1548" s="527">
        <v>769</v>
      </c>
      <c r="L1548" s="527" t="s">
        <v>10874</v>
      </c>
      <c r="M1548" s="527">
        <v>11</v>
      </c>
      <c r="N1548" s="527" t="s">
        <v>10874</v>
      </c>
      <c r="O1548" s="528">
        <v>801</v>
      </c>
    </row>
    <row r="1549" spans="2:15">
      <c r="B1549" s="29" t="s">
        <v>13351</v>
      </c>
      <c r="C1549" s="29" t="s">
        <v>559</v>
      </c>
      <c r="D1549" s="29" t="s">
        <v>560</v>
      </c>
      <c r="E1549" s="29" t="s">
        <v>2215</v>
      </c>
      <c r="F1549" s="29" t="s">
        <v>2216</v>
      </c>
      <c r="G1549" s="29" t="s">
        <v>4065</v>
      </c>
      <c r="H1549" s="522">
        <v>0</v>
      </c>
      <c r="I1549" s="522" t="s">
        <v>10874</v>
      </c>
      <c r="J1549" s="522">
        <v>0</v>
      </c>
      <c r="K1549" s="522">
        <v>172</v>
      </c>
      <c r="L1549" s="522" t="s">
        <v>10874</v>
      </c>
      <c r="M1549" s="522" t="s">
        <v>10874</v>
      </c>
      <c r="N1549" s="522">
        <v>0</v>
      </c>
      <c r="O1549" s="523">
        <v>179</v>
      </c>
    </row>
    <row r="1550" spans="2:15">
      <c r="B1550" s="29" t="s">
        <v>13352</v>
      </c>
      <c r="C1550" s="29" t="s">
        <v>559</v>
      </c>
      <c r="D1550" s="29" t="s">
        <v>560</v>
      </c>
      <c r="E1550" s="29" t="s">
        <v>2215</v>
      </c>
      <c r="F1550" s="29" t="s">
        <v>2216</v>
      </c>
      <c r="G1550" s="29" t="s">
        <v>4066</v>
      </c>
      <c r="H1550" s="522">
        <v>0</v>
      </c>
      <c r="I1550" s="522" t="s">
        <v>10874</v>
      </c>
      <c r="J1550" s="522" t="s">
        <v>10874</v>
      </c>
      <c r="K1550" s="522">
        <v>203</v>
      </c>
      <c r="L1550" s="522" t="s">
        <v>10874</v>
      </c>
      <c r="M1550" s="522">
        <v>0</v>
      </c>
      <c r="N1550" s="522" t="s">
        <v>10874</v>
      </c>
      <c r="O1550" s="523">
        <v>213</v>
      </c>
    </row>
    <row r="1551" spans="2:15">
      <c r="B1551" t="str">
        <f>C1551&amp;F1551</f>
        <v>1283233032331 Total</v>
      </c>
      <c r="C1551" s="29" t="s">
        <v>559</v>
      </c>
      <c r="D1551" s="29" t="s">
        <v>560</v>
      </c>
      <c r="E1551" s="29" t="s">
        <v>2215</v>
      </c>
      <c r="F1551" s="29" t="s">
        <v>11380</v>
      </c>
      <c r="G1551" s="526" t="s">
        <v>3453</v>
      </c>
      <c r="H1551" s="527">
        <v>0</v>
      </c>
      <c r="I1551" s="527" t="s">
        <v>10874</v>
      </c>
      <c r="J1551" s="527" t="s">
        <v>10874</v>
      </c>
      <c r="K1551" s="527">
        <v>375</v>
      </c>
      <c r="L1551" s="527" t="s">
        <v>10874</v>
      </c>
      <c r="M1551" s="527" t="s">
        <v>10874</v>
      </c>
      <c r="N1551" s="527" t="s">
        <v>10874</v>
      </c>
      <c r="O1551" s="528">
        <v>392</v>
      </c>
    </row>
    <row r="1552" spans="2:15">
      <c r="B1552" s="29" t="s">
        <v>13353</v>
      </c>
      <c r="C1552" s="29" t="s">
        <v>561</v>
      </c>
      <c r="D1552" s="29" t="s">
        <v>562</v>
      </c>
      <c r="E1552" s="29" t="s">
        <v>562</v>
      </c>
      <c r="F1552" s="29" t="s">
        <v>2217</v>
      </c>
      <c r="G1552" s="29" t="s">
        <v>4065</v>
      </c>
      <c r="H1552" s="522">
        <v>0</v>
      </c>
      <c r="I1552" s="522">
        <v>0</v>
      </c>
      <c r="J1552" s="522">
        <v>0</v>
      </c>
      <c r="K1552" s="522" t="s">
        <v>10874</v>
      </c>
      <c r="L1552" s="522" t="s">
        <v>10874</v>
      </c>
      <c r="M1552" s="522">
        <v>0</v>
      </c>
      <c r="N1552" s="522">
        <v>0</v>
      </c>
      <c r="O1552" s="523">
        <v>59</v>
      </c>
    </row>
    <row r="1553" spans="2:15">
      <c r="B1553" s="29" t="s">
        <v>13354</v>
      </c>
      <c r="C1553" s="29" t="s">
        <v>561</v>
      </c>
      <c r="D1553" s="29" t="s">
        <v>562</v>
      </c>
      <c r="E1553" s="29" t="s">
        <v>562</v>
      </c>
      <c r="F1553" s="29" t="s">
        <v>2217</v>
      </c>
      <c r="G1553" s="29" t="s">
        <v>4066</v>
      </c>
      <c r="H1553" s="522">
        <v>0</v>
      </c>
      <c r="I1553" s="522">
        <v>0</v>
      </c>
      <c r="J1553" s="522">
        <v>0</v>
      </c>
      <c r="K1553" s="522" t="s">
        <v>10874</v>
      </c>
      <c r="L1553" s="522" t="s">
        <v>10874</v>
      </c>
      <c r="M1553" s="522">
        <v>0</v>
      </c>
      <c r="N1553" s="522">
        <v>0</v>
      </c>
      <c r="O1553" s="523">
        <v>90</v>
      </c>
    </row>
    <row r="1554" spans="2:15">
      <c r="B1554" t="str">
        <f>C1554&amp;F1554</f>
        <v>1080570798154 Total</v>
      </c>
      <c r="C1554" s="29" t="s">
        <v>561</v>
      </c>
      <c r="D1554" s="29" t="s">
        <v>562</v>
      </c>
      <c r="E1554" s="29" t="s">
        <v>562</v>
      </c>
      <c r="F1554" s="29" t="s">
        <v>11381</v>
      </c>
      <c r="G1554" s="526" t="s">
        <v>3453</v>
      </c>
      <c r="H1554" s="527">
        <v>0</v>
      </c>
      <c r="I1554" s="527">
        <v>0</v>
      </c>
      <c r="J1554" s="527">
        <v>0</v>
      </c>
      <c r="K1554" s="527" t="s">
        <v>10874</v>
      </c>
      <c r="L1554" s="527" t="s">
        <v>10874</v>
      </c>
      <c r="M1554" s="527">
        <v>0</v>
      </c>
      <c r="N1554" s="527">
        <v>0</v>
      </c>
      <c r="O1554" s="528">
        <v>149</v>
      </c>
    </row>
    <row r="1555" spans="2:15">
      <c r="B1555" s="29" t="s">
        <v>13355</v>
      </c>
      <c r="C1555" s="29" t="s">
        <v>563</v>
      </c>
      <c r="D1555" s="29" t="s">
        <v>564</v>
      </c>
      <c r="E1555" s="29" t="s">
        <v>2218</v>
      </c>
      <c r="F1555" s="29" t="s">
        <v>2219</v>
      </c>
      <c r="G1555" s="29" t="s">
        <v>4065</v>
      </c>
      <c r="H1555" s="522">
        <v>0</v>
      </c>
      <c r="I1555" s="522" t="s">
        <v>10874</v>
      </c>
      <c r="J1555" s="522" t="s">
        <v>10874</v>
      </c>
      <c r="K1555" s="522">
        <v>148</v>
      </c>
      <c r="L1555" s="522" t="s">
        <v>10874</v>
      </c>
      <c r="M1555" s="522" t="s">
        <v>10874</v>
      </c>
      <c r="N1555" s="522">
        <v>0</v>
      </c>
      <c r="O1555" s="523">
        <v>159</v>
      </c>
    </row>
    <row r="1556" spans="2:15">
      <c r="B1556" s="29" t="s">
        <v>13356</v>
      </c>
      <c r="C1556" s="29" t="s">
        <v>563</v>
      </c>
      <c r="D1556" s="29" t="s">
        <v>564</v>
      </c>
      <c r="E1556" s="29" t="s">
        <v>2218</v>
      </c>
      <c r="F1556" s="29" t="s">
        <v>2219</v>
      </c>
      <c r="G1556" s="29" t="s">
        <v>4066</v>
      </c>
      <c r="H1556" s="522">
        <v>0</v>
      </c>
      <c r="I1556" s="522" t="s">
        <v>10874</v>
      </c>
      <c r="J1556" s="522" t="s">
        <v>10874</v>
      </c>
      <c r="K1556" s="522">
        <v>154</v>
      </c>
      <c r="L1556" s="522" t="s">
        <v>10874</v>
      </c>
      <c r="M1556" s="522">
        <v>0</v>
      </c>
      <c r="N1556" s="522">
        <v>0</v>
      </c>
      <c r="O1556" s="523">
        <v>162</v>
      </c>
    </row>
    <row r="1557" spans="2:15">
      <c r="B1557" t="str">
        <f>C1557&amp;F1557</f>
        <v>1270441030674 Total</v>
      </c>
      <c r="C1557" s="29" t="s">
        <v>563</v>
      </c>
      <c r="D1557" s="29" t="s">
        <v>564</v>
      </c>
      <c r="E1557" s="29" t="s">
        <v>2218</v>
      </c>
      <c r="F1557" s="29" t="s">
        <v>11382</v>
      </c>
      <c r="G1557" s="526" t="s">
        <v>3453</v>
      </c>
      <c r="H1557" s="527">
        <v>0</v>
      </c>
      <c r="I1557" s="527" t="s">
        <v>10874</v>
      </c>
      <c r="J1557" s="527" t="s">
        <v>10874</v>
      </c>
      <c r="K1557" s="527">
        <v>302</v>
      </c>
      <c r="L1557" s="527" t="s">
        <v>10874</v>
      </c>
      <c r="M1557" s="527" t="s">
        <v>10874</v>
      </c>
      <c r="N1557" s="527">
        <v>0</v>
      </c>
      <c r="O1557" s="528">
        <v>321</v>
      </c>
    </row>
    <row r="1558" spans="2:15">
      <c r="B1558" s="29" t="s">
        <v>13357</v>
      </c>
      <c r="C1558" s="29" t="s">
        <v>563</v>
      </c>
      <c r="D1558" s="29" t="s">
        <v>564</v>
      </c>
      <c r="E1558" s="29" t="s">
        <v>2220</v>
      </c>
      <c r="F1558" s="29" t="s">
        <v>2221</v>
      </c>
      <c r="G1558" s="29" t="s">
        <v>4065</v>
      </c>
      <c r="H1558" s="522">
        <v>0</v>
      </c>
      <c r="I1558" s="522">
        <v>12</v>
      </c>
      <c r="J1558" s="522" t="s">
        <v>10874</v>
      </c>
      <c r="K1558" s="522">
        <v>314</v>
      </c>
      <c r="L1558" s="522" t="s">
        <v>10874</v>
      </c>
      <c r="M1558" s="522" t="s">
        <v>10874</v>
      </c>
      <c r="N1558" s="522" t="s">
        <v>10874</v>
      </c>
      <c r="O1558" s="523">
        <v>336</v>
      </c>
    </row>
    <row r="1559" spans="2:15">
      <c r="B1559" s="29" t="s">
        <v>13358</v>
      </c>
      <c r="C1559" s="29" t="s">
        <v>563</v>
      </c>
      <c r="D1559" s="29" t="s">
        <v>564</v>
      </c>
      <c r="E1559" s="29" t="s">
        <v>2220</v>
      </c>
      <c r="F1559" s="29" t="s">
        <v>2221</v>
      </c>
      <c r="G1559" s="29" t="s">
        <v>4066</v>
      </c>
      <c r="H1559" s="522">
        <v>0</v>
      </c>
      <c r="I1559" s="522" t="s">
        <v>10874</v>
      </c>
      <c r="J1559" s="522" t="s">
        <v>10874</v>
      </c>
      <c r="K1559" s="522">
        <v>368</v>
      </c>
      <c r="L1559" s="522" t="s">
        <v>10874</v>
      </c>
      <c r="M1559" s="522" t="s">
        <v>10874</v>
      </c>
      <c r="N1559" s="522">
        <v>0</v>
      </c>
      <c r="O1559" s="523">
        <v>389</v>
      </c>
    </row>
    <row r="1560" spans="2:15">
      <c r="B1560" t="str">
        <f>C1560&amp;F1560</f>
        <v>1270441030675 Total</v>
      </c>
      <c r="C1560" s="29" t="s">
        <v>563</v>
      </c>
      <c r="D1560" s="29" t="s">
        <v>564</v>
      </c>
      <c r="E1560" s="29" t="s">
        <v>2220</v>
      </c>
      <c r="F1560" s="29" t="s">
        <v>11383</v>
      </c>
      <c r="G1560" s="526" t="s">
        <v>3453</v>
      </c>
      <c r="H1560" s="527">
        <v>0</v>
      </c>
      <c r="I1560" s="527" t="s">
        <v>10874</v>
      </c>
      <c r="J1560" s="527" t="s">
        <v>10874</v>
      </c>
      <c r="K1560" s="527">
        <v>682</v>
      </c>
      <c r="L1560" s="527" t="s">
        <v>10874</v>
      </c>
      <c r="M1560" s="527" t="s">
        <v>10874</v>
      </c>
      <c r="N1560" s="527" t="s">
        <v>10874</v>
      </c>
      <c r="O1560" s="528">
        <v>725</v>
      </c>
    </row>
    <row r="1561" spans="2:15">
      <c r="B1561" s="29" t="s">
        <v>13359</v>
      </c>
      <c r="C1561" s="29" t="s">
        <v>3933</v>
      </c>
      <c r="D1561" s="29" t="s">
        <v>3814</v>
      </c>
      <c r="E1561" s="29" t="s">
        <v>3814</v>
      </c>
      <c r="F1561" s="29" t="s">
        <v>3815</v>
      </c>
      <c r="G1561" s="29" t="s">
        <v>4065</v>
      </c>
      <c r="H1561" s="522">
        <v>0</v>
      </c>
      <c r="I1561" s="522" t="s">
        <v>10874</v>
      </c>
      <c r="J1561" s="522">
        <v>0</v>
      </c>
      <c r="K1561" s="522" t="s">
        <v>10874</v>
      </c>
      <c r="L1561" s="522">
        <v>0</v>
      </c>
      <c r="M1561" s="522" t="s">
        <v>10874</v>
      </c>
      <c r="N1561" s="522">
        <v>0</v>
      </c>
      <c r="O1561" s="523">
        <v>16</v>
      </c>
    </row>
    <row r="1562" spans="2:15">
      <c r="B1562" s="29" t="s">
        <v>13360</v>
      </c>
      <c r="C1562" s="29" t="s">
        <v>3933</v>
      </c>
      <c r="D1562" s="29" t="s">
        <v>3814</v>
      </c>
      <c r="E1562" s="29" t="s">
        <v>3814</v>
      </c>
      <c r="F1562" s="29" t="s">
        <v>3815</v>
      </c>
      <c r="G1562" s="29" t="s">
        <v>4066</v>
      </c>
      <c r="H1562" s="522">
        <v>0</v>
      </c>
      <c r="I1562" s="522" t="s">
        <v>10874</v>
      </c>
      <c r="J1562" s="522">
        <v>0</v>
      </c>
      <c r="K1562" s="522" t="s">
        <v>10874</v>
      </c>
      <c r="L1562" s="522">
        <v>0</v>
      </c>
      <c r="M1562" s="522">
        <v>0</v>
      </c>
      <c r="N1562" s="522">
        <v>0</v>
      </c>
      <c r="O1562" s="523">
        <v>15</v>
      </c>
    </row>
    <row r="1563" spans="2:15">
      <c r="B1563" t="str">
        <f>C1563&amp;F1563</f>
        <v>1193550288209 Total</v>
      </c>
      <c r="C1563" s="29" t="s">
        <v>3933</v>
      </c>
      <c r="D1563" s="29" t="s">
        <v>3814</v>
      </c>
      <c r="E1563" s="29" t="s">
        <v>3814</v>
      </c>
      <c r="F1563" s="29" t="s">
        <v>11384</v>
      </c>
      <c r="G1563" s="526" t="s">
        <v>3453</v>
      </c>
      <c r="H1563" s="527">
        <v>0</v>
      </c>
      <c r="I1563" s="527" t="s">
        <v>10874</v>
      </c>
      <c r="J1563" s="527">
        <v>0</v>
      </c>
      <c r="K1563" s="527">
        <v>28</v>
      </c>
      <c r="L1563" s="527">
        <v>0</v>
      </c>
      <c r="M1563" s="527" t="s">
        <v>10874</v>
      </c>
      <c r="N1563" s="527">
        <v>0</v>
      </c>
      <c r="O1563" s="528">
        <v>31</v>
      </c>
    </row>
    <row r="1564" spans="2:15">
      <c r="B1564" s="29" t="s">
        <v>13363</v>
      </c>
      <c r="C1564" s="29" t="s">
        <v>565</v>
      </c>
      <c r="D1564" s="29" t="s">
        <v>566</v>
      </c>
      <c r="E1564" s="29" t="s">
        <v>2224</v>
      </c>
      <c r="F1564" s="29" t="s">
        <v>2225</v>
      </c>
      <c r="G1564" s="29" t="s">
        <v>4065</v>
      </c>
      <c r="H1564" s="522">
        <v>0</v>
      </c>
      <c r="I1564" s="522" t="s">
        <v>10874</v>
      </c>
      <c r="J1564" s="522" t="s">
        <v>10874</v>
      </c>
      <c r="K1564" s="522">
        <v>282</v>
      </c>
      <c r="L1564" s="522" t="s">
        <v>10874</v>
      </c>
      <c r="M1564" s="522" t="s">
        <v>10874</v>
      </c>
      <c r="N1564" s="522" t="s">
        <v>10874</v>
      </c>
      <c r="O1564" s="523">
        <v>297</v>
      </c>
    </row>
    <row r="1565" spans="2:15">
      <c r="B1565" s="29" t="s">
        <v>13364</v>
      </c>
      <c r="C1565" s="29" t="s">
        <v>565</v>
      </c>
      <c r="D1565" s="29" t="s">
        <v>566</v>
      </c>
      <c r="E1565" s="29" t="s">
        <v>2224</v>
      </c>
      <c r="F1565" s="29" t="s">
        <v>2225</v>
      </c>
      <c r="G1565" s="29" t="s">
        <v>4066</v>
      </c>
      <c r="H1565" s="522">
        <v>0</v>
      </c>
      <c r="I1565" s="522" t="s">
        <v>10874</v>
      </c>
      <c r="J1565" s="522">
        <v>0</v>
      </c>
      <c r="K1565" s="522">
        <v>304</v>
      </c>
      <c r="L1565" s="522" t="s">
        <v>10874</v>
      </c>
      <c r="M1565" s="522">
        <v>0</v>
      </c>
      <c r="N1565" s="522" t="s">
        <v>10874</v>
      </c>
      <c r="O1565" s="523">
        <v>318</v>
      </c>
    </row>
    <row r="1566" spans="2:15">
      <c r="B1566" t="str">
        <f>C1566&amp;F1566</f>
        <v>1113125032305 Total</v>
      </c>
      <c r="C1566" s="29" t="s">
        <v>565</v>
      </c>
      <c r="D1566" s="29" t="s">
        <v>566</v>
      </c>
      <c r="E1566" s="29" t="s">
        <v>2224</v>
      </c>
      <c r="F1566" s="29" t="s">
        <v>11386</v>
      </c>
      <c r="G1566" s="526" t="s">
        <v>3453</v>
      </c>
      <c r="H1566" s="527">
        <v>0</v>
      </c>
      <c r="I1566" s="527">
        <v>13</v>
      </c>
      <c r="J1566" s="527" t="s">
        <v>10874</v>
      </c>
      <c r="K1566" s="527">
        <v>586</v>
      </c>
      <c r="L1566" s="527" t="s">
        <v>10874</v>
      </c>
      <c r="M1566" s="527" t="s">
        <v>10874</v>
      </c>
      <c r="N1566" s="527" t="s">
        <v>10874</v>
      </c>
      <c r="O1566" s="528">
        <v>615</v>
      </c>
    </row>
    <row r="1567" spans="2:15">
      <c r="B1567" s="29" t="s">
        <v>13361</v>
      </c>
      <c r="C1567" s="29" t="s">
        <v>565</v>
      </c>
      <c r="D1567" s="29" t="s">
        <v>566</v>
      </c>
      <c r="E1567" s="29" t="s">
        <v>2222</v>
      </c>
      <c r="F1567" s="29" t="s">
        <v>2223</v>
      </c>
      <c r="G1567" s="29" t="s">
        <v>4065</v>
      </c>
      <c r="H1567" s="522">
        <v>0</v>
      </c>
      <c r="I1567" s="522" t="s">
        <v>10874</v>
      </c>
      <c r="J1567" s="522" t="s">
        <v>10874</v>
      </c>
      <c r="K1567" s="522">
        <v>165</v>
      </c>
      <c r="L1567" s="522" t="s">
        <v>10874</v>
      </c>
      <c r="M1567" s="522">
        <v>0</v>
      </c>
      <c r="N1567" s="522">
        <v>0</v>
      </c>
      <c r="O1567" s="523">
        <v>174</v>
      </c>
    </row>
    <row r="1568" spans="2:15">
      <c r="B1568" s="29" t="s">
        <v>13362</v>
      </c>
      <c r="C1568" s="29" t="s">
        <v>565</v>
      </c>
      <c r="D1568" s="29" t="s">
        <v>566</v>
      </c>
      <c r="E1568" s="29" t="s">
        <v>2222</v>
      </c>
      <c r="F1568" s="29" t="s">
        <v>2223</v>
      </c>
      <c r="G1568" s="29" t="s">
        <v>4066</v>
      </c>
      <c r="H1568" s="522">
        <v>0</v>
      </c>
      <c r="I1568" s="522" t="s">
        <v>10874</v>
      </c>
      <c r="J1568" s="522">
        <v>0</v>
      </c>
      <c r="K1568" s="522">
        <v>150</v>
      </c>
      <c r="L1568" s="522" t="s">
        <v>10874</v>
      </c>
      <c r="M1568" s="522" t="s">
        <v>10874</v>
      </c>
      <c r="N1568" s="522">
        <v>0</v>
      </c>
      <c r="O1568" s="523">
        <v>155</v>
      </c>
    </row>
    <row r="1569" spans="2:15">
      <c r="B1569" t="str">
        <f>C1569&amp;F1569</f>
        <v>1113125035333 Total</v>
      </c>
      <c r="C1569" s="29" t="s">
        <v>565</v>
      </c>
      <c r="D1569" s="29" t="s">
        <v>566</v>
      </c>
      <c r="E1569" s="29" t="s">
        <v>2222</v>
      </c>
      <c r="F1569" s="29" t="s">
        <v>11385</v>
      </c>
      <c r="G1569" s="526" t="s">
        <v>3453</v>
      </c>
      <c r="H1569" s="527">
        <v>0</v>
      </c>
      <c r="I1569" s="527" t="s">
        <v>10874</v>
      </c>
      <c r="J1569" s="527" t="s">
        <v>10874</v>
      </c>
      <c r="K1569" s="527">
        <v>315</v>
      </c>
      <c r="L1569" s="527" t="s">
        <v>10874</v>
      </c>
      <c r="M1569" s="527" t="s">
        <v>10874</v>
      </c>
      <c r="N1569" s="527">
        <v>0</v>
      </c>
      <c r="O1569" s="528">
        <v>329</v>
      </c>
    </row>
    <row r="1570" spans="2:15">
      <c r="B1570" s="29" t="s">
        <v>13365</v>
      </c>
      <c r="C1570" s="29" t="s">
        <v>567</v>
      </c>
      <c r="D1570" s="29" t="s">
        <v>568</v>
      </c>
      <c r="E1570" s="29" t="s">
        <v>568</v>
      </c>
      <c r="F1570" s="29" t="s">
        <v>4006</v>
      </c>
      <c r="G1570" s="29" t="s">
        <v>4065</v>
      </c>
      <c r="H1570" s="522">
        <v>0</v>
      </c>
      <c r="I1570" s="522" t="s">
        <v>10874</v>
      </c>
      <c r="J1570" s="522" t="s">
        <v>10874</v>
      </c>
      <c r="K1570" s="522">
        <v>115</v>
      </c>
      <c r="L1570" s="522" t="s">
        <v>10874</v>
      </c>
      <c r="M1570" s="522" t="s">
        <v>10874</v>
      </c>
      <c r="N1570" s="522">
        <v>0</v>
      </c>
      <c r="O1570" s="523">
        <v>122</v>
      </c>
    </row>
    <row r="1571" spans="2:15">
      <c r="B1571" s="29" t="s">
        <v>13366</v>
      </c>
      <c r="C1571" s="29" t="s">
        <v>567</v>
      </c>
      <c r="D1571" s="29" t="s">
        <v>568</v>
      </c>
      <c r="E1571" s="29" t="s">
        <v>568</v>
      </c>
      <c r="F1571" s="29" t="s">
        <v>4006</v>
      </c>
      <c r="G1571" s="29" t="s">
        <v>4066</v>
      </c>
      <c r="H1571" s="522">
        <v>0</v>
      </c>
      <c r="I1571" s="522" t="s">
        <v>10874</v>
      </c>
      <c r="J1571" s="522" t="s">
        <v>10874</v>
      </c>
      <c r="K1571" s="522">
        <v>193</v>
      </c>
      <c r="L1571" s="522" t="s">
        <v>10874</v>
      </c>
      <c r="M1571" s="522" t="s">
        <v>10874</v>
      </c>
      <c r="N1571" s="522">
        <v>0</v>
      </c>
      <c r="O1571" s="523">
        <v>204</v>
      </c>
    </row>
    <row r="1572" spans="2:15">
      <c r="B1572" t="str">
        <f>C1572&amp;F1572</f>
        <v>1113126076606 Total</v>
      </c>
      <c r="C1572" s="29" t="s">
        <v>567</v>
      </c>
      <c r="D1572" s="29" t="s">
        <v>568</v>
      </c>
      <c r="E1572" s="29" t="s">
        <v>568</v>
      </c>
      <c r="F1572" s="29" t="s">
        <v>11387</v>
      </c>
      <c r="G1572" s="526" t="s">
        <v>3453</v>
      </c>
      <c r="H1572" s="527">
        <v>0</v>
      </c>
      <c r="I1572" s="527" t="s">
        <v>10874</v>
      </c>
      <c r="J1572" s="527" t="s">
        <v>10874</v>
      </c>
      <c r="K1572" s="527">
        <v>308</v>
      </c>
      <c r="L1572" s="527" t="s">
        <v>10874</v>
      </c>
      <c r="M1572" s="527" t="s">
        <v>10874</v>
      </c>
      <c r="N1572" s="527">
        <v>0</v>
      </c>
      <c r="O1572" s="528">
        <v>326</v>
      </c>
    </row>
    <row r="1573" spans="2:15">
      <c r="B1573" s="29" t="s">
        <v>13367</v>
      </c>
      <c r="C1573" s="29" t="s">
        <v>569</v>
      </c>
      <c r="D1573" s="29" t="s">
        <v>570</v>
      </c>
      <c r="E1573" s="29" t="s">
        <v>570</v>
      </c>
      <c r="F1573" s="29" t="s">
        <v>2226</v>
      </c>
      <c r="G1573" s="29" t="s">
        <v>4065</v>
      </c>
      <c r="H1573" s="522">
        <v>0</v>
      </c>
      <c r="I1573" s="522" t="s">
        <v>10874</v>
      </c>
      <c r="J1573" s="522">
        <v>262</v>
      </c>
      <c r="K1573" s="522" t="s">
        <v>10874</v>
      </c>
      <c r="L1573" s="522">
        <v>0</v>
      </c>
      <c r="M1573" s="522">
        <v>0</v>
      </c>
      <c r="N1573" s="522">
        <v>0</v>
      </c>
      <c r="O1573" s="523">
        <v>289</v>
      </c>
    </row>
    <row r="1574" spans="2:15">
      <c r="B1574" s="29" t="s">
        <v>13368</v>
      </c>
      <c r="C1574" s="29" t="s">
        <v>569</v>
      </c>
      <c r="D1574" s="29" t="s">
        <v>570</v>
      </c>
      <c r="E1574" s="29" t="s">
        <v>570</v>
      </c>
      <c r="F1574" s="29" t="s">
        <v>2226</v>
      </c>
      <c r="G1574" s="29" t="s">
        <v>4066</v>
      </c>
      <c r="H1574" s="522" t="s">
        <v>10874</v>
      </c>
      <c r="I1574" s="522">
        <v>15</v>
      </c>
      <c r="J1574" s="522">
        <v>208</v>
      </c>
      <c r="K1574" s="522" t="s">
        <v>10874</v>
      </c>
      <c r="L1574" s="522">
        <v>0</v>
      </c>
      <c r="M1574" s="522">
        <v>0</v>
      </c>
      <c r="N1574" s="522" t="s">
        <v>10874</v>
      </c>
      <c r="O1574" s="523">
        <v>227</v>
      </c>
    </row>
    <row r="1575" spans="2:15">
      <c r="B1575" t="str">
        <f>C1575&amp;F1575</f>
        <v>1140603928155 Total</v>
      </c>
      <c r="C1575" s="29" t="s">
        <v>569</v>
      </c>
      <c r="D1575" s="29" t="s">
        <v>570</v>
      </c>
      <c r="E1575" s="29" t="s">
        <v>570</v>
      </c>
      <c r="F1575" s="29" t="s">
        <v>11388</v>
      </c>
      <c r="G1575" s="526" t="s">
        <v>3453</v>
      </c>
      <c r="H1575" s="527" t="s">
        <v>10874</v>
      </c>
      <c r="I1575" s="527" t="s">
        <v>10874</v>
      </c>
      <c r="J1575" s="527">
        <v>470</v>
      </c>
      <c r="K1575" s="527" t="s">
        <v>10874</v>
      </c>
      <c r="L1575" s="527">
        <v>0</v>
      </c>
      <c r="M1575" s="527">
        <v>0</v>
      </c>
      <c r="N1575" s="527" t="s">
        <v>10874</v>
      </c>
      <c r="O1575" s="528">
        <v>516</v>
      </c>
    </row>
    <row r="1576" spans="2:15">
      <c r="B1576" s="29" t="s">
        <v>13369</v>
      </c>
      <c r="C1576" s="29" t="s">
        <v>571</v>
      </c>
      <c r="D1576" s="29" t="s">
        <v>572</v>
      </c>
      <c r="E1576" s="29" t="s">
        <v>2227</v>
      </c>
      <c r="F1576" s="29" t="s">
        <v>2228</v>
      </c>
      <c r="G1576" s="29" t="s">
        <v>4065</v>
      </c>
      <c r="H1576" s="522">
        <v>0</v>
      </c>
      <c r="I1576" s="522" t="s">
        <v>10874</v>
      </c>
      <c r="J1576" s="522" t="s">
        <v>10874</v>
      </c>
      <c r="K1576" s="522">
        <v>0</v>
      </c>
      <c r="L1576" s="522">
        <v>0</v>
      </c>
      <c r="M1576" s="522">
        <v>0</v>
      </c>
      <c r="N1576" s="522">
        <v>0</v>
      </c>
      <c r="O1576" s="523">
        <v>46</v>
      </c>
    </row>
    <row r="1577" spans="2:15">
      <c r="B1577" s="29" t="s">
        <v>13370</v>
      </c>
      <c r="C1577" s="29" t="s">
        <v>571</v>
      </c>
      <c r="D1577" s="29" t="s">
        <v>572</v>
      </c>
      <c r="E1577" s="29" t="s">
        <v>2227</v>
      </c>
      <c r="F1577" s="29" t="s">
        <v>2228</v>
      </c>
      <c r="G1577" s="29" t="s">
        <v>4066</v>
      </c>
      <c r="H1577" s="522">
        <v>0</v>
      </c>
      <c r="I1577" s="522">
        <v>42</v>
      </c>
      <c r="J1577" s="522">
        <v>0</v>
      </c>
      <c r="K1577" s="522">
        <v>0</v>
      </c>
      <c r="L1577" s="522">
        <v>0</v>
      </c>
      <c r="M1577" s="522">
        <v>0</v>
      </c>
      <c r="N1577" s="522">
        <v>0</v>
      </c>
      <c r="O1577" s="523">
        <v>42</v>
      </c>
    </row>
    <row r="1578" spans="2:15">
      <c r="B1578" t="str">
        <f>C1578&amp;F1578</f>
        <v>1265132007579 Total</v>
      </c>
      <c r="C1578" s="29" t="s">
        <v>571</v>
      </c>
      <c r="D1578" s="29" t="s">
        <v>572</v>
      </c>
      <c r="E1578" s="29" t="s">
        <v>2227</v>
      </c>
      <c r="F1578" s="29" t="s">
        <v>11389</v>
      </c>
      <c r="G1578" s="526" t="s">
        <v>3453</v>
      </c>
      <c r="H1578" s="527">
        <v>0</v>
      </c>
      <c r="I1578" s="527" t="s">
        <v>10874</v>
      </c>
      <c r="J1578" s="527" t="s">
        <v>10874</v>
      </c>
      <c r="K1578" s="527">
        <v>0</v>
      </c>
      <c r="L1578" s="527">
        <v>0</v>
      </c>
      <c r="M1578" s="527">
        <v>0</v>
      </c>
      <c r="N1578" s="527">
        <v>0</v>
      </c>
      <c r="O1578" s="528">
        <v>88</v>
      </c>
    </row>
    <row r="1579" spans="2:15">
      <c r="B1579" s="29" t="s">
        <v>13371</v>
      </c>
      <c r="C1579" s="29" t="s">
        <v>573</v>
      </c>
      <c r="D1579" s="29" t="s">
        <v>574</v>
      </c>
      <c r="E1579" s="29" t="s">
        <v>574</v>
      </c>
      <c r="F1579" s="29" t="s">
        <v>2229</v>
      </c>
      <c r="G1579" s="29" t="s">
        <v>4065</v>
      </c>
      <c r="H1579" s="522">
        <v>0</v>
      </c>
      <c r="I1579" s="522">
        <v>249</v>
      </c>
      <c r="J1579" s="522">
        <v>0</v>
      </c>
      <c r="K1579" s="522">
        <v>0</v>
      </c>
      <c r="L1579" s="522">
        <v>0</v>
      </c>
      <c r="M1579" s="522">
        <v>0</v>
      </c>
      <c r="N1579" s="522">
        <v>0</v>
      </c>
      <c r="O1579" s="523">
        <v>249</v>
      </c>
    </row>
    <row r="1580" spans="2:15">
      <c r="B1580" s="29" t="s">
        <v>13372</v>
      </c>
      <c r="C1580" s="29" t="s">
        <v>573</v>
      </c>
      <c r="D1580" s="29" t="s">
        <v>574</v>
      </c>
      <c r="E1580" s="29" t="s">
        <v>574</v>
      </c>
      <c r="F1580" s="29" t="s">
        <v>2229</v>
      </c>
      <c r="G1580" s="29" t="s">
        <v>4066</v>
      </c>
      <c r="H1580" s="522">
        <v>0</v>
      </c>
      <c r="I1580" s="522">
        <v>313</v>
      </c>
      <c r="J1580" s="522">
        <v>0</v>
      </c>
      <c r="K1580" s="522">
        <v>0</v>
      </c>
      <c r="L1580" s="522">
        <v>0</v>
      </c>
      <c r="M1580" s="522">
        <v>0</v>
      </c>
      <c r="N1580" s="522">
        <v>0</v>
      </c>
      <c r="O1580" s="523">
        <v>313</v>
      </c>
    </row>
    <row r="1581" spans="2:15">
      <c r="B1581" t="str">
        <f>C1581&amp;F1581</f>
        <v>1265129807542 Total</v>
      </c>
      <c r="C1581" s="29" t="s">
        <v>573</v>
      </c>
      <c r="D1581" s="29" t="s">
        <v>574</v>
      </c>
      <c r="E1581" s="29" t="s">
        <v>574</v>
      </c>
      <c r="F1581" s="29" t="s">
        <v>11390</v>
      </c>
      <c r="G1581" s="526" t="s">
        <v>3453</v>
      </c>
      <c r="H1581" s="527">
        <v>0</v>
      </c>
      <c r="I1581" s="527">
        <v>562</v>
      </c>
      <c r="J1581" s="527">
        <v>0</v>
      </c>
      <c r="K1581" s="527">
        <v>0</v>
      </c>
      <c r="L1581" s="527">
        <v>0</v>
      </c>
      <c r="M1581" s="527">
        <v>0</v>
      </c>
      <c r="N1581" s="527">
        <v>0</v>
      </c>
      <c r="O1581" s="528">
        <v>562</v>
      </c>
    </row>
    <row r="1582" spans="2:15">
      <c r="B1582" s="29" t="s">
        <v>13373</v>
      </c>
      <c r="C1582" s="29" t="s">
        <v>575</v>
      </c>
      <c r="D1582" s="29" t="s">
        <v>576</v>
      </c>
      <c r="E1582" s="29" t="s">
        <v>576</v>
      </c>
      <c r="F1582" s="29" t="s">
        <v>2230</v>
      </c>
      <c r="G1582" s="29" t="s">
        <v>4065</v>
      </c>
      <c r="H1582" s="522">
        <v>0</v>
      </c>
      <c r="I1582" s="522">
        <v>47</v>
      </c>
      <c r="J1582" s="522">
        <v>22</v>
      </c>
      <c r="K1582" s="522">
        <v>13</v>
      </c>
      <c r="L1582" s="522" t="s">
        <v>10874</v>
      </c>
      <c r="M1582" s="522" t="s">
        <v>10874</v>
      </c>
      <c r="N1582" s="522">
        <v>0</v>
      </c>
      <c r="O1582" s="523">
        <v>88</v>
      </c>
    </row>
    <row r="1583" spans="2:15">
      <c r="B1583" s="29" t="s">
        <v>13374</v>
      </c>
      <c r="C1583" s="29" t="s">
        <v>575</v>
      </c>
      <c r="D1583" s="29" t="s">
        <v>576</v>
      </c>
      <c r="E1583" s="29" t="s">
        <v>576</v>
      </c>
      <c r="F1583" s="29" t="s">
        <v>2230</v>
      </c>
      <c r="G1583" s="29" t="s">
        <v>4066</v>
      </c>
      <c r="H1583" s="522">
        <v>0</v>
      </c>
      <c r="I1583" s="522">
        <v>42</v>
      </c>
      <c r="J1583" s="522">
        <v>17</v>
      </c>
      <c r="K1583" s="522">
        <v>13</v>
      </c>
      <c r="L1583" s="522" t="s">
        <v>10874</v>
      </c>
      <c r="M1583" s="522" t="s">
        <v>10874</v>
      </c>
      <c r="N1583" s="522">
        <v>0</v>
      </c>
      <c r="O1583" s="523">
        <v>78</v>
      </c>
    </row>
    <row r="1584" spans="2:15">
      <c r="B1584" t="str">
        <f>C1584&amp;F1584</f>
        <v>1265135107683 Total</v>
      </c>
      <c r="C1584" s="29" t="s">
        <v>575</v>
      </c>
      <c r="D1584" s="29" t="s">
        <v>576</v>
      </c>
      <c r="E1584" s="29" t="s">
        <v>576</v>
      </c>
      <c r="F1584" s="29" t="s">
        <v>11391</v>
      </c>
      <c r="G1584" s="526" t="s">
        <v>3453</v>
      </c>
      <c r="H1584" s="527">
        <v>0</v>
      </c>
      <c r="I1584" s="527">
        <v>89</v>
      </c>
      <c r="J1584" s="527">
        <v>39</v>
      </c>
      <c r="K1584" s="527">
        <v>26</v>
      </c>
      <c r="L1584" s="527" t="s">
        <v>10874</v>
      </c>
      <c r="M1584" s="527" t="s">
        <v>10874</v>
      </c>
      <c r="N1584" s="527">
        <v>0</v>
      </c>
      <c r="O1584" s="528">
        <v>166</v>
      </c>
    </row>
    <row r="1585" spans="2:15">
      <c r="B1585" s="29" t="s">
        <v>13375</v>
      </c>
      <c r="C1585" s="29" t="s">
        <v>577</v>
      </c>
      <c r="D1585" s="29" t="s">
        <v>578</v>
      </c>
      <c r="E1585" s="29" t="s">
        <v>2231</v>
      </c>
      <c r="F1585" s="29" t="s">
        <v>2232</v>
      </c>
      <c r="G1585" s="29" t="s">
        <v>4065</v>
      </c>
      <c r="H1585" s="522">
        <v>0</v>
      </c>
      <c r="I1585" s="522" t="s">
        <v>10874</v>
      </c>
      <c r="J1585" s="522" t="s">
        <v>10874</v>
      </c>
      <c r="K1585" s="522">
        <v>195</v>
      </c>
      <c r="L1585" s="522" t="s">
        <v>10874</v>
      </c>
      <c r="M1585" s="522" t="s">
        <v>10874</v>
      </c>
      <c r="N1585" s="522" t="s">
        <v>10874</v>
      </c>
      <c r="O1585" s="523">
        <v>215</v>
      </c>
    </row>
    <row r="1586" spans="2:15">
      <c r="B1586" s="29" t="s">
        <v>13376</v>
      </c>
      <c r="C1586" s="29" t="s">
        <v>577</v>
      </c>
      <c r="D1586" s="29" t="s">
        <v>578</v>
      </c>
      <c r="E1586" s="29" t="s">
        <v>2231</v>
      </c>
      <c r="F1586" s="29" t="s">
        <v>2232</v>
      </c>
      <c r="G1586" s="29" t="s">
        <v>4066</v>
      </c>
      <c r="H1586" s="522">
        <v>0</v>
      </c>
      <c r="I1586" s="522">
        <v>11</v>
      </c>
      <c r="J1586" s="522" t="s">
        <v>10874</v>
      </c>
      <c r="K1586" s="522">
        <v>199</v>
      </c>
      <c r="L1586" s="522" t="s">
        <v>10874</v>
      </c>
      <c r="M1586" s="522" t="s">
        <v>10874</v>
      </c>
      <c r="N1586" s="522">
        <v>0</v>
      </c>
      <c r="O1586" s="523">
        <v>225</v>
      </c>
    </row>
    <row r="1587" spans="2:15">
      <c r="B1587" t="str">
        <f>C1587&amp;F1587</f>
        <v>1283237032324 Total</v>
      </c>
      <c r="C1587" s="29" t="s">
        <v>577</v>
      </c>
      <c r="D1587" s="29" t="s">
        <v>578</v>
      </c>
      <c r="E1587" s="29" t="s">
        <v>2231</v>
      </c>
      <c r="F1587" s="29" t="s">
        <v>11392</v>
      </c>
      <c r="G1587" s="526" t="s">
        <v>3453</v>
      </c>
      <c r="H1587" s="527">
        <v>0</v>
      </c>
      <c r="I1587" s="527" t="s">
        <v>10874</v>
      </c>
      <c r="J1587" s="527" t="s">
        <v>10874</v>
      </c>
      <c r="K1587" s="527">
        <v>394</v>
      </c>
      <c r="L1587" s="527" t="s">
        <v>10874</v>
      </c>
      <c r="M1587" s="527">
        <v>14</v>
      </c>
      <c r="N1587" s="527" t="s">
        <v>10874</v>
      </c>
      <c r="O1587" s="528">
        <v>440</v>
      </c>
    </row>
    <row r="1588" spans="2:15">
      <c r="B1588" s="29" t="s">
        <v>13377</v>
      </c>
      <c r="C1588" s="29" t="s">
        <v>577</v>
      </c>
      <c r="D1588" s="29" t="s">
        <v>578</v>
      </c>
      <c r="E1588" s="29" t="s">
        <v>2233</v>
      </c>
      <c r="F1588" s="29" t="s">
        <v>2234</v>
      </c>
      <c r="G1588" s="29" t="s">
        <v>4065</v>
      </c>
      <c r="H1588" s="522" t="s">
        <v>10874</v>
      </c>
      <c r="I1588" s="522">
        <v>13</v>
      </c>
      <c r="J1588" s="522" t="s">
        <v>10874</v>
      </c>
      <c r="K1588" s="522">
        <v>358</v>
      </c>
      <c r="L1588" s="522" t="s">
        <v>10874</v>
      </c>
      <c r="M1588" s="522">
        <v>33</v>
      </c>
      <c r="N1588" s="522" t="s">
        <v>10874</v>
      </c>
      <c r="O1588" s="523">
        <v>415</v>
      </c>
    </row>
    <row r="1589" spans="2:15">
      <c r="B1589" s="29" t="s">
        <v>13378</v>
      </c>
      <c r="C1589" s="29" t="s">
        <v>577</v>
      </c>
      <c r="D1589" s="29" t="s">
        <v>578</v>
      </c>
      <c r="E1589" s="29" t="s">
        <v>2233</v>
      </c>
      <c r="F1589" s="29" t="s">
        <v>2234</v>
      </c>
      <c r="G1589" s="29" t="s">
        <v>4066</v>
      </c>
      <c r="H1589" s="522" t="s">
        <v>10874</v>
      </c>
      <c r="I1589" s="522">
        <v>12</v>
      </c>
      <c r="J1589" s="522" t="s">
        <v>10874</v>
      </c>
      <c r="K1589" s="522">
        <v>371</v>
      </c>
      <c r="L1589" s="522" t="s">
        <v>10874</v>
      </c>
      <c r="M1589" s="522">
        <v>21</v>
      </c>
      <c r="N1589" s="522">
        <v>0</v>
      </c>
      <c r="O1589" s="523">
        <v>413</v>
      </c>
    </row>
    <row r="1590" spans="2:15">
      <c r="B1590" t="str">
        <f>C1590&amp;F1590</f>
        <v>1283237032325 Total</v>
      </c>
      <c r="C1590" s="29" t="s">
        <v>577</v>
      </c>
      <c r="D1590" s="29" t="s">
        <v>578</v>
      </c>
      <c r="E1590" s="29" t="s">
        <v>2233</v>
      </c>
      <c r="F1590" s="29" t="s">
        <v>11393</v>
      </c>
      <c r="G1590" s="526" t="s">
        <v>3453</v>
      </c>
      <c r="H1590" s="527" t="s">
        <v>10874</v>
      </c>
      <c r="I1590" s="527">
        <v>25</v>
      </c>
      <c r="J1590" s="527" t="s">
        <v>10874</v>
      </c>
      <c r="K1590" s="527">
        <v>729</v>
      </c>
      <c r="L1590" s="527" t="s">
        <v>10874</v>
      </c>
      <c r="M1590" s="527">
        <v>54</v>
      </c>
      <c r="N1590" s="527" t="s">
        <v>10874</v>
      </c>
      <c r="O1590" s="528">
        <v>828</v>
      </c>
    </row>
    <row r="1591" spans="2:15">
      <c r="B1591" s="29" t="s">
        <v>13379</v>
      </c>
      <c r="C1591" s="29" t="s">
        <v>579</v>
      </c>
      <c r="D1591" s="29" t="s">
        <v>580</v>
      </c>
      <c r="E1591" s="29" t="s">
        <v>580</v>
      </c>
      <c r="F1591" s="29" t="s">
        <v>4007</v>
      </c>
      <c r="G1591" s="29" t="s">
        <v>4065</v>
      </c>
      <c r="H1591" s="522" t="s">
        <v>10874</v>
      </c>
      <c r="I1591" s="522" t="s">
        <v>10874</v>
      </c>
      <c r="J1591" s="522">
        <v>0</v>
      </c>
      <c r="K1591" s="522">
        <v>154</v>
      </c>
      <c r="L1591" s="522">
        <v>0</v>
      </c>
      <c r="M1591" s="522">
        <v>0</v>
      </c>
      <c r="N1591" s="522">
        <v>0</v>
      </c>
      <c r="O1591" s="523">
        <v>157</v>
      </c>
    </row>
    <row r="1592" spans="2:15">
      <c r="B1592" s="29" t="s">
        <v>13380</v>
      </c>
      <c r="C1592" s="29" t="s">
        <v>579</v>
      </c>
      <c r="D1592" s="29" t="s">
        <v>580</v>
      </c>
      <c r="E1592" s="29" t="s">
        <v>580</v>
      </c>
      <c r="F1592" s="29" t="s">
        <v>4007</v>
      </c>
      <c r="G1592" s="29" t="s">
        <v>4066</v>
      </c>
      <c r="H1592" s="522" t="s">
        <v>10874</v>
      </c>
      <c r="I1592" s="522" t="s">
        <v>10874</v>
      </c>
      <c r="J1592" s="522">
        <v>0</v>
      </c>
      <c r="K1592" s="522" t="s">
        <v>10874</v>
      </c>
      <c r="L1592" s="522">
        <v>0</v>
      </c>
      <c r="M1592" s="522">
        <v>0</v>
      </c>
      <c r="N1592" s="522">
        <v>0</v>
      </c>
      <c r="O1592" s="523">
        <v>245</v>
      </c>
    </row>
    <row r="1593" spans="2:15">
      <c r="B1593" t="str">
        <f>C1593&amp;F1593</f>
        <v>1283242077032 Total</v>
      </c>
      <c r="C1593" s="29" t="s">
        <v>579</v>
      </c>
      <c r="D1593" s="29" t="s">
        <v>580</v>
      </c>
      <c r="E1593" s="29" t="s">
        <v>580</v>
      </c>
      <c r="F1593" s="29" t="s">
        <v>11394</v>
      </c>
      <c r="G1593" s="526" t="s">
        <v>3453</v>
      </c>
      <c r="H1593" s="527" t="s">
        <v>10874</v>
      </c>
      <c r="I1593" s="527" t="s">
        <v>10874</v>
      </c>
      <c r="J1593" s="527">
        <v>0</v>
      </c>
      <c r="K1593" s="527" t="s">
        <v>10874</v>
      </c>
      <c r="L1593" s="527">
        <v>0</v>
      </c>
      <c r="M1593" s="527">
        <v>0</v>
      </c>
      <c r="N1593" s="527">
        <v>0</v>
      </c>
      <c r="O1593" s="528">
        <v>402</v>
      </c>
    </row>
    <row r="1594" spans="2:15">
      <c r="B1594" s="29" t="s">
        <v>13381</v>
      </c>
      <c r="C1594" s="29" t="s">
        <v>581</v>
      </c>
      <c r="D1594" s="29" t="s">
        <v>582</v>
      </c>
      <c r="E1594" s="29" t="s">
        <v>582</v>
      </c>
      <c r="F1594" s="29" t="s">
        <v>2235</v>
      </c>
      <c r="G1594" s="29" t="s">
        <v>4065</v>
      </c>
      <c r="H1594" s="522">
        <v>0</v>
      </c>
      <c r="I1594" s="522" t="s">
        <v>10874</v>
      </c>
      <c r="J1594" s="522">
        <v>0</v>
      </c>
      <c r="K1594" s="522" t="s">
        <v>10874</v>
      </c>
      <c r="L1594" s="522">
        <v>0</v>
      </c>
      <c r="M1594" s="522">
        <v>0</v>
      </c>
      <c r="N1594" s="522">
        <v>0</v>
      </c>
      <c r="O1594" s="523">
        <v>18</v>
      </c>
    </row>
    <row r="1595" spans="2:15">
      <c r="B1595" s="29" t="s">
        <v>13382</v>
      </c>
      <c r="C1595" s="29" t="s">
        <v>581</v>
      </c>
      <c r="D1595" s="29" t="s">
        <v>582</v>
      </c>
      <c r="E1595" s="29" t="s">
        <v>582</v>
      </c>
      <c r="F1595" s="29" t="s">
        <v>2235</v>
      </c>
      <c r="G1595" s="29" t="s">
        <v>4066</v>
      </c>
      <c r="H1595" s="522">
        <v>0</v>
      </c>
      <c r="I1595" s="522" t="s">
        <v>10874</v>
      </c>
      <c r="J1595" s="522" t="s">
        <v>10874</v>
      </c>
      <c r="K1595" s="522" t="s">
        <v>10874</v>
      </c>
      <c r="L1595" s="522" t="s">
        <v>10874</v>
      </c>
      <c r="M1595" s="522" t="s">
        <v>10874</v>
      </c>
      <c r="N1595" s="522">
        <v>0</v>
      </c>
      <c r="O1595" s="523">
        <v>11</v>
      </c>
    </row>
    <row r="1596" spans="2:15">
      <c r="B1596" t="str">
        <f>C1596&amp;F1596</f>
        <v>1152200017765 Total</v>
      </c>
      <c r="C1596" s="29" t="s">
        <v>581</v>
      </c>
      <c r="D1596" s="29" t="s">
        <v>582</v>
      </c>
      <c r="E1596" s="29" t="s">
        <v>582</v>
      </c>
      <c r="F1596" s="29" t="s">
        <v>11395</v>
      </c>
      <c r="G1596" s="526" t="s">
        <v>3453</v>
      </c>
      <c r="H1596" s="527">
        <v>0</v>
      </c>
      <c r="I1596" s="527" t="s">
        <v>10874</v>
      </c>
      <c r="J1596" s="527" t="s">
        <v>10874</v>
      </c>
      <c r="K1596" s="527">
        <v>24</v>
      </c>
      <c r="L1596" s="527" t="s">
        <v>10874</v>
      </c>
      <c r="M1596" s="527" t="s">
        <v>10874</v>
      </c>
      <c r="N1596" s="527">
        <v>0</v>
      </c>
      <c r="O1596" s="528">
        <v>29</v>
      </c>
    </row>
    <row r="1597" spans="2:15">
      <c r="B1597" s="29" t="s">
        <v>13383</v>
      </c>
      <c r="C1597" s="29" t="s">
        <v>583</v>
      </c>
      <c r="D1597" s="29" t="s">
        <v>584</v>
      </c>
      <c r="E1597" s="29" t="s">
        <v>2236</v>
      </c>
      <c r="F1597" s="29" t="s">
        <v>2237</v>
      </c>
      <c r="G1597" s="29" t="s">
        <v>4065</v>
      </c>
      <c r="H1597" s="522">
        <v>0</v>
      </c>
      <c r="I1597" s="522" t="s">
        <v>10874</v>
      </c>
      <c r="J1597" s="522" t="s">
        <v>10874</v>
      </c>
      <c r="K1597" s="522">
        <v>53</v>
      </c>
      <c r="L1597" s="522" t="s">
        <v>10874</v>
      </c>
      <c r="M1597" s="522" t="s">
        <v>10874</v>
      </c>
      <c r="N1597" s="522">
        <v>0</v>
      </c>
      <c r="O1597" s="523">
        <v>67</v>
      </c>
    </row>
    <row r="1598" spans="2:15">
      <c r="B1598" s="29" t="s">
        <v>13384</v>
      </c>
      <c r="C1598" s="29" t="s">
        <v>583</v>
      </c>
      <c r="D1598" s="29" t="s">
        <v>584</v>
      </c>
      <c r="E1598" s="29" t="s">
        <v>2236</v>
      </c>
      <c r="F1598" s="29" t="s">
        <v>2237</v>
      </c>
      <c r="G1598" s="29" t="s">
        <v>4066</v>
      </c>
      <c r="H1598" s="522">
        <v>0</v>
      </c>
      <c r="I1598" s="522">
        <v>15</v>
      </c>
      <c r="J1598" s="522" t="s">
        <v>10874</v>
      </c>
      <c r="K1598" s="522">
        <v>54</v>
      </c>
      <c r="L1598" s="522" t="s">
        <v>10874</v>
      </c>
      <c r="M1598" s="522" t="s">
        <v>10874</v>
      </c>
      <c r="N1598" s="522">
        <v>0</v>
      </c>
      <c r="O1598" s="523">
        <v>76</v>
      </c>
    </row>
    <row r="1599" spans="2:15">
      <c r="B1599" t="str">
        <f>C1599&amp;F1599</f>
        <v>1252351031881 Total</v>
      </c>
      <c r="C1599" s="29" t="s">
        <v>583</v>
      </c>
      <c r="D1599" s="29" t="s">
        <v>584</v>
      </c>
      <c r="E1599" s="29" t="s">
        <v>2236</v>
      </c>
      <c r="F1599" s="29" t="s">
        <v>11396</v>
      </c>
      <c r="G1599" s="526" t="s">
        <v>3453</v>
      </c>
      <c r="H1599" s="527">
        <v>0</v>
      </c>
      <c r="I1599" s="527" t="s">
        <v>10874</v>
      </c>
      <c r="J1599" s="527" t="s">
        <v>10874</v>
      </c>
      <c r="K1599" s="527">
        <v>107</v>
      </c>
      <c r="L1599" s="527" t="s">
        <v>10874</v>
      </c>
      <c r="M1599" s="527" t="s">
        <v>10874</v>
      </c>
      <c r="N1599" s="527">
        <v>0</v>
      </c>
      <c r="O1599" s="528">
        <v>143</v>
      </c>
    </row>
    <row r="1600" spans="2:15">
      <c r="B1600" s="29" t="s">
        <v>13387</v>
      </c>
      <c r="C1600" s="29" t="s">
        <v>583</v>
      </c>
      <c r="D1600" s="29" t="s">
        <v>584</v>
      </c>
      <c r="E1600" s="29" t="s">
        <v>2240</v>
      </c>
      <c r="F1600" s="29" t="s">
        <v>2241</v>
      </c>
      <c r="G1600" s="29" t="s">
        <v>4065</v>
      </c>
      <c r="H1600" s="522">
        <v>0</v>
      </c>
      <c r="I1600" s="522" t="s">
        <v>10874</v>
      </c>
      <c r="J1600" s="522" t="s">
        <v>10874</v>
      </c>
      <c r="K1600" s="522">
        <v>77</v>
      </c>
      <c r="L1600" s="522" t="s">
        <v>10874</v>
      </c>
      <c r="M1600" s="522" t="s">
        <v>10874</v>
      </c>
      <c r="N1600" s="522">
        <v>0</v>
      </c>
      <c r="O1600" s="523">
        <v>82</v>
      </c>
    </row>
    <row r="1601" spans="2:15">
      <c r="B1601" s="29" t="s">
        <v>13388</v>
      </c>
      <c r="C1601" s="29" t="s">
        <v>583</v>
      </c>
      <c r="D1601" s="29" t="s">
        <v>584</v>
      </c>
      <c r="E1601" s="29" t="s">
        <v>2240</v>
      </c>
      <c r="F1601" s="29" t="s">
        <v>2241</v>
      </c>
      <c r="G1601" s="29" t="s">
        <v>4066</v>
      </c>
      <c r="H1601" s="522">
        <v>0</v>
      </c>
      <c r="I1601" s="522" t="s">
        <v>10874</v>
      </c>
      <c r="J1601" s="522" t="s">
        <v>10874</v>
      </c>
      <c r="K1601" s="522">
        <v>55</v>
      </c>
      <c r="L1601" s="522" t="s">
        <v>10874</v>
      </c>
      <c r="M1601" s="522" t="s">
        <v>10874</v>
      </c>
      <c r="N1601" s="522">
        <v>0</v>
      </c>
      <c r="O1601" s="523">
        <v>65</v>
      </c>
    </row>
    <row r="1602" spans="2:15">
      <c r="B1602" t="str">
        <f>C1602&amp;F1602</f>
        <v>1252351031883 Total</v>
      </c>
      <c r="C1602" s="29" t="s">
        <v>583</v>
      </c>
      <c r="D1602" s="29" t="s">
        <v>584</v>
      </c>
      <c r="E1602" s="29" t="s">
        <v>2240</v>
      </c>
      <c r="F1602" s="29" t="s">
        <v>11398</v>
      </c>
      <c r="G1602" s="526" t="s">
        <v>3453</v>
      </c>
      <c r="H1602" s="527">
        <v>0</v>
      </c>
      <c r="I1602" s="527" t="s">
        <v>10874</v>
      </c>
      <c r="J1602" s="527" t="s">
        <v>10874</v>
      </c>
      <c r="K1602" s="527">
        <v>132</v>
      </c>
      <c r="L1602" s="527" t="s">
        <v>10874</v>
      </c>
      <c r="M1602" s="527" t="s">
        <v>10874</v>
      </c>
      <c r="N1602" s="527">
        <v>0</v>
      </c>
      <c r="O1602" s="528">
        <v>147</v>
      </c>
    </row>
    <row r="1603" spans="2:15">
      <c r="B1603" s="29" t="s">
        <v>13385</v>
      </c>
      <c r="C1603" s="29" t="s">
        <v>583</v>
      </c>
      <c r="D1603" s="29" t="s">
        <v>584</v>
      </c>
      <c r="E1603" s="29" t="s">
        <v>2238</v>
      </c>
      <c r="F1603" s="29" t="s">
        <v>2239</v>
      </c>
      <c r="G1603" s="29" t="s">
        <v>4065</v>
      </c>
      <c r="H1603" s="522">
        <v>0</v>
      </c>
      <c r="I1603" s="522">
        <v>33</v>
      </c>
      <c r="J1603" s="522" t="s">
        <v>10874</v>
      </c>
      <c r="K1603" s="522">
        <v>490</v>
      </c>
      <c r="L1603" s="522" t="s">
        <v>10874</v>
      </c>
      <c r="M1603" s="522">
        <v>12</v>
      </c>
      <c r="N1603" s="522">
        <v>0</v>
      </c>
      <c r="O1603" s="523">
        <v>552</v>
      </c>
    </row>
    <row r="1604" spans="2:15">
      <c r="B1604" s="29" t="s">
        <v>13386</v>
      </c>
      <c r="C1604" s="29" t="s">
        <v>583</v>
      </c>
      <c r="D1604" s="29" t="s">
        <v>584</v>
      </c>
      <c r="E1604" s="29" t="s">
        <v>2238</v>
      </c>
      <c r="F1604" s="29" t="s">
        <v>2239</v>
      </c>
      <c r="G1604" s="29" t="s">
        <v>4066</v>
      </c>
      <c r="H1604" s="522" t="s">
        <v>10874</v>
      </c>
      <c r="I1604" s="522">
        <v>40</v>
      </c>
      <c r="J1604" s="522">
        <v>18</v>
      </c>
      <c r="K1604" s="522">
        <v>497</v>
      </c>
      <c r="L1604" s="522">
        <v>15</v>
      </c>
      <c r="M1604" s="522" t="s">
        <v>10874</v>
      </c>
      <c r="N1604" s="522">
        <v>0</v>
      </c>
      <c r="O1604" s="523">
        <v>584</v>
      </c>
    </row>
    <row r="1605" spans="2:15">
      <c r="B1605" t="str">
        <f>C1605&amp;F1605</f>
        <v>1252351031885 Total</v>
      </c>
      <c r="C1605" s="29" t="s">
        <v>583</v>
      </c>
      <c r="D1605" s="29" t="s">
        <v>584</v>
      </c>
      <c r="E1605" s="29" t="s">
        <v>2238</v>
      </c>
      <c r="F1605" s="29" t="s">
        <v>11397</v>
      </c>
      <c r="G1605" s="526" t="s">
        <v>3453</v>
      </c>
      <c r="H1605" s="527" t="s">
        <v>10874</v>
      </c>
      <c r="I1605" s="527">
        <v>73</v>
      </c>
      <c r="J1605" s="527" t="s">
        <v>10874</v>
      </c>
      <c r="K1605" s="527">
        <v>987</v>
      </c>
      <c r="L1605" s="527" t="s">
        <v>10874</v>
      </c>
      <c r="M1605" s="527" t="s">
        <v>10874</v>
      </c>
      <c r="N1605" s="527">
        <v>0</v>
      </c>
      <c r="O1605" s="528">
        <v>1136</v>
      </c>
    </row>
    <row r="1606" spans="2:15">
      <c r="B1606" s="29" t="s">
        <v>13391</v>
      </c>
      <c r="C1606" s="29" t="s">
        <v>583</v>
      </c>
      <c r="D1606" s="29" t="s">
        <v>584</v>
      </c>
      <c r="E1606" s="29" t="s">
        <v>2244</v>
      </c>
      <c r="F1606" s="29" t="s">
        <v>2245</v>
      </c>
      <c r="G1606" s="29" t="s">
        <v>4065</v>
      </c>
      <c r="H1606" s="522">
        <v>0</v>
      </c>
      <c r="I1606" s="522" t="s">
        <v>10874</v>
      </c>
      <c r="J1606" s="522" t="s">
        <v>10874</v>
      </c>
      <c r="K1606" s="522">
        <v>37</v>
      </c>
      <c r="L1606" s="522" t="s">
        <v>10874</v>
      </c>
      <c r="M1606" s="522" t="s">
        <v>10874</v>
      </c>
      <c r="N1606" s="522">
        <v>0</v>
      </c>
      <c r="O1606" s="523">
        <v>47</v>
      </c>
    </row>
    <row r="1607" spans="2:15">
      <c r="B1607" s="29" t="s">
        <v>13392</v>
      </c>
      <c r="C1607" s="29" t="s">
        <v>583</v>
      </c>
      <c r="D1607" s="29" t="s">
        <v>584</v>
      </c>
      <c r="E1607" s="29" t="s">
        <v>2244</v>
      </c>
      <c r="F1607" s="29" t="s">
        <v>2245</v>
      </c>
      <c r="G1607" s="29" t="s">
        <v>4066</v>
      </c>
      <c r="H1607" s="522">
        <v>0</v>
      </c>
      <c r="I1607" s="522" t="s">
        <v>10874</v>
      </c>
      <c r="J1607" s="522">
        <v>0</v>
      </c>
      <c r="K1607" s="522">
        <v>37</v>
      </c>
      <c r="L1607" s="522">
        <v>0</v>
      </c>
      <c r="M1607" s="522" t="s">
        <v>10874</v>
      </c>
      <c r="N1607" s="522">
        <v>0</v>
      </c>
      <c r="O1607" s="523">
        <v>41</v>
      </c>
    </row>
    <row r="1608" spans="2:15">
      <c r="B1608" t="str">
        <f>C1608&amp;F1608</f>
        <v>1252351034847 Total</v>
      </c>
      <c r="C1608" s="29" t="s">
        <v>583</v>
      </c>
      <c r="D1608" s="29" t="s">
        <v>584</v>
      </c>
      <c r="E1608" s="29" t="s">
        <v>2244</v>
      </c>
      <c r="F1608" s="29" t="s">
        <v>11400</v>
      </c>
      <c r="G1608" s="526" t="s">
        <v>3453</v>
      </c>
      <c r="H1608" s="527">
        <v>0</v>
      </c>
      <c r="I1608" s="527" t="s">
        <v>10874</v>
      </c>
      <c r="J1608" s="527" t="s">
        <v>10874</v>
      </c>
      <c r="K1608" s="527">
        <v>74</v>
      </c>
      <c r="L1608" s="527" t="s">
        <v>10874</v>
      </c>
      <c r="M1608" s="527" t="s">
        <v>10874</v>
      </c>
      <c r="N1608" s="527">
        <v>0</v>
      </c>
      <c r="O1608" s="528">
        <v>88</v>
      </c>
    </row>
    <row r="1609" spans="2:15">
      <c r="B1609" s="29" t="s">
        <v>13389</v>
      </c>
      <c r="C1609" s="29" t="s">
        <v>583</v>
      </c>
      <c r="D1609" s="29" t="s">
        <v>584</v>
      </c>
      <c r="E1609" s="29" t="s">
        <v>2242</v>
      </c>
      <c r="F1609" s="29" t="s">
        <v>2243</v>
      </c>
      <c r="G1609" s="29" t="s">
        <v>4065</v>
      </c>
      <c r="H1609" s="522">
        <v>0</v>
      </c>
      <c r="I1609" s="522" t="s">
        <v>10874</v>
      </c>
      <c r="J1609" s="522" t="s">
        <v>10874</v>
      </c>
      <c r="K1609" s="522">
        <v>60</v>
      </c>
      <c r="L1609" s="522">
        <v>0</v>
      </c>
      <c r="M1609" s="522" t="s">
        <v>10874</v>
      </c>
      <c r="N1609" s="522">
        <v>0</v>
      </c>
      <c r="O1609" s="523">
        <v>68</v>
      </c>
    </row>
    <row r="1610" spans="2:15">
      <c r="B1610" s="29" t="s">
        <v>13390</v>
      </c>
      <c r="C1610" s="29" t="s">
        <v>583</v>
      </c>
      <c r="D1610" s="29" t="s">
        <v>584</v>
      </c>
      <c r="E1610" s="29" t="s">
        <v>2242</v>
      </c>
      <c r="F1610" s="29" t="s">
        <v>2243</v>
      </c>
      <c r="G1610" s="29" t="s">
        <v>4066</v>
      </c>
      <c r="H1610" s="522">
        <v>0</v>
      </c>
      <c r="I1610" s="522" t="s">
        <v>10874</v>
      </c>
      <c r="J1610" s="522" t="s">
        <v>10874</v>
      </c>
      <c r="K1610" s="522">
        <v>54</v>
      </c>
      <c r="L1610" s="522" t="s">
        <v>10874</v>
      </c>
      <c r="M1610" s="522" t="s">
        <v>10874</v>
      </c>
      <c r="N1610" s="522">
        <v>0</v>
      </c>
      <c r="O1610" s="523">
        <v>68</v>
      </c>
    </row>
    <row r="1611" spans="2:15">
      <c r="B1611" t="str">
        <f>C1611&amp;F1611</f>
        <v>1252351036508 Total</v>
      </c>
      <c r="C1611" s="29" t="s">
        <v>583</v>
      </c>
      <c r="D1611" s="29" t="s">
        <v>584</v>
      </c>
      <c r="E1611" s="29" t="s">
        <v>2242</v>
      </c>
      <c r="F1611" s="29" t="s">
        <v>11399</v>
      </c>
      <c r="G1611" s="526" t="s">
        <v>3453</v>
      </c>
      <c r="H1611" s="527">
        <v>0</v>
      </c>
      <c r="I1611" s="527" t="s">
        <v>10874</v>
      </c>
      <c r="J1611" s="527" t="s">
        <v>10874</v>
      </c>
      <c r="K1611" s="527">
        <v>114</v>
      </c>
      <c r="L1611" s="527" t="s">
        <v>10874</v>
      </c>
      <c r="M1611" s="527" t="s">
        <v>10874</v>
      </c>
      <c r="N1611" s="527">
        <v>0</v>
      </c>
      <c r="O1611" s="528">
        <v>136</v>
      </c>
    </row>
    <row r="1612" spans="2:15">
      <c r="B1612" s="29" t="s">
        <v>13393</v>
      </c>
      <c r="C1612" s="29" t="s">
        <v>586</v>
      </c>
      <c r="D1612" s="29" t="s">
        <v>587</v>
      </c>
      <c r="E1612" s="29" t="s">
        <v>2246</v>
      </c>
      <c r="F1612" s="29" t="s">
        <v>2247</v>
      </c>
      <c r="G1612" s="29" t="s">
        <v>4065</v>
      </c>
      <c r="H1612" s="522" t="s">
        <v>10874</v>
      </c>
      <c r="I1612" s="522">
        <v>13</v>
      </c>
      <c r="J1612" s="522">
        <v>11</v>
      </c>
      <c r="K1612" s="522">
        <v>223</v>
      </c>
      <c r="L1612" s="522" t="s">
        <v>10874</v>
      </c>
      <c r="M1612" s="522" t="s">
        <v>10874</v>
      </c>
      <c r="N1612" s="522">
        <v>0</v>
      </c>
      <c r="O1612" s="523">
        <v>258</v>
      </c>
    </row>
    <row r="1613" spans="2:15">
      <c r="B1613" s="29" t="s">
        <v>13394</v>
      </c>
      <c r="C1613" s="29" t="s">
        <v>586</v>
      </c>
      <c r="D1613" s="29" t="s">
        <v>587</v>
      </c>
      <c r="E1613" s="29" t="s">
        <v>2246</v>
      </c>
      <c r="F1613" s="29" t="s">
        <v>2247</v>
      </c>
      <c r="G1613" s="29" t="s">
        <v>4066</v>
      </c>
      <c r="H1613" s="522">
        <v>0</v>
      </c>
      <c r="I1613" s="522">
        <v>12</v>
      </c>
      <c r="J1613" s="522" t="s">
        <v>10874</v>
      </c>
      <c r="K1613" s="522">
        <v>279</v>
      </c>
      <c r="L1613" s="522" t="s">
        <v>10874</v>
      </c>
      <c r="M1613" s="522" t="s">
        <v>10874</v>
      </c>
      <c r="N1613" s="522">
        <v>0</v>
      </c>
      <c r="O1613" s="523">
        <v>310</v>
      </c>
    </row>
    <row r="1614" spans="2:15">
      <c r="B1614" t="str">
        <f>C1614&amp;F1614</f>
        <v>1052565534817 Total</v>
      </c>
      <c r="C1614" s="29" t="s">
        <v>586</v>
      </c>
      <c r="D1614" s="29" t="s">
        <v>587</v>
      </c>
      <c r="E1614" s="29" t="s">
        <v>2246</v>
      </c>
      <c r="F1614" s="29" t="s">
        <v>11401</v>
      </c>
      <c r="G1614" s="526" t="s">
        <v>3453</v>
      </c>
      <c r="H1614" s="527" t="s">
        <v>10874</v>
      </c>
      <c r="I1614" s="527">
        <v>25</v>
      </c>
      <c r="J1614" s="527" t="s">
        <v>10874</v>
      </c>
      <c r="K1614" s="527">
        <v>502</v>
      </c>
      <c r="L1614" s="527">
        <v>15</v>
      </c>
      <c r="M1614" s="527" t="s">
        <v>10874</v>
      </c>
      <c r="N1614" s="527">
        <v>0</v>
      </c>
      <c r="O1614" s="528">
        <v>568</v>
      </c>
    </row>
    <row r="1615" spans="2:15">
      <c r="B1615" s="29" t="s">
        <v>13395</v>
      </c>
      <c r="C1615" s="29" t="s">
        <v>588</v>
      </c>
      <c r="D1615" s="29" t="s">
        <v>589</v>
      </c>
      <c r="E1615" s="29" t="s">
        <v>2248</v>
      </c>
      <c r="F1615" s="29" t="s">
        <v>2249</v>
      </c>
      <c r="G1615" s="29" t="s">
        <v>4065</v>
      </c>
      <c r="H1615" s="522">
        <v>0</v>
      </c>
      <c r="I1615" s="522">
        <v>0</v>
      </c>
      <c r="J1615" s="522" t="s">
        <v>10874</v>
      </c>
      <c r="K1615" s="522" t="s">
        <v>10874</v>
      </c>
      <c r="L1615" s="522">
        <v>0</v>
      </c>
      <c r="M1615" s="522">
        <v>0</v>
      </c>
      <c r="N1615" s="522">
        <v>0</v>
      </c>
      <c r="O1615" s="523">
        <v>139</v>
      </c>
    </row>
    <row r="1616" spans="2:15">
      <c r="B1616" s="29" t="s">
        <v>13396</v>
      </c>
      <c r="C1616" s="29" t="s">
        <v>588</v>
      </c>
      <c r="D1616" s="29" t="s">
        <v>589</v>
      </c>
      <c r="E1616" s="29" t="s">
        <v>2248</v>
      </c>
      <c r="F1616" s="29" t="s">
        <v>2249</v>
      </c>
      <c r="G1616" s="29" t="s">
        <v>4066</v>
      </c>
      <c r="H1616" s="522">
        <v>0</v>
      </c>
      <c r="I1616" s="522" t="s">
        <v>10874</v>
      </c>
      <c r="J1616" s="522" t="s">
        <v>10874</v>
      </c>
      <c r="K1616" s="522">
        <v>125</v>
      </c>
      <c r="L1616" s="522">
        <v>0</v>
      </c>
      <c r="M1616" s="522">
        <v>0</v>
      </c>
      <c r="N1616" s="522">
        <v>0</v>
      </c>
      <c r="O1616" s="523">
        <v>128</v>
      </c>
    </row>
    <row r="1617" spans="2:15">
      <c r="B1617" t="str">
        <f>C1617&amp;F1617</f>
        <v>1044336046126 Total</v>
      </c>
      <c r="C1617" s="29" t="s">
        <v>588</v>
      </c>
      <c r="D1617" s="29" t="s">
        <v>589</v>
      </c>
      <c r="E1617" s="29" t="s">
        <v>2248</v>
      </c>
      <c r="F1617" s="29" t="s">
        <v>11402</v>
      </c>
      <c r="G1617" s="526" t="s">
        <v>3453</v>
      </c>
      <c r="H1617" s="527">
        <v>0</v>
      </c>
      <c r="I1617" s="527" t="s">
        <v>10874</v>
      </c>
      <c r="J1617" s="527" t="s">
        <v>10874</v>
      </c>
      <c r="K1617" s="527" t="s">
        <v>10874</v>
      </c>
      <c r="L1617" s="527">
        <v>0</v>
      </c>
      <c r="M1617" s="527">
        <v>0</v>
      </c>
      <c r="N1617" s="527">
        <v>0</v>
      </c>
      <c r="O1617" s="528">
        <v>267</v>
      </c>
    </row>
    <row r="1618" spans="2:15">
      <c r="B1618" s="29" t="s">
        <v>13399</v>
      </c>
      <c r="C1618" s="29" t="s">
        <v>590</v>
      </c>
      <c r="D1618" s="29" t="s">
        <v>591</v>
      </c>
      <c r="E1618" s="29" t="s">
        <v>2252</v>
      </c>
      <c r="F1618" s="29" t="s">
        <v>2253</v>
      </c>
      <c r="G1618" s="29" t="s">
        <v>4065</v>
      </c>
      <c r="H1618" s="522">
        <v>0</v>
      </c>
      <c r="I1618" s="522">
        <v>13</v>
      </c>
      <c r="J1618" s="522">
        <v>0</v>
      </c>
      <c r="K1618" s="522">
        <v>99</v>
      </c>
      <c r="L1618" s="522">
        <v>15</v>
      </c>
      <c r="M1618" s="522">
        <v>0</v>
      </c>
      <c r="N1618" s="522">
        <v>0</v>
      </c>
      <c r="O1618" s="523">
        <v>127</v>
      </c>
    </row>
    <row r="1619" spans="2:15">
      <c r="B1619" s="29" t="s">
        <v>13400</v>
      </c>
      <c r="C1619" s="29" t="s">
        <v>590</v>
      </c>
      <c r="D1619" s="29" t="s">
        <v>591</v>
      </c>
      <c r="E1619" s="29" t="s">
        <v>2252</v>
      </c>
      <c r="F1619" s="29" t="s">
        <v>2253</v>
      </c>
      <c r="G1619" s="29" t="s">
        <v>4066</v>
      </c>
      <c r="H1619" s="522">
        <v>0</v>
      </c>
      <c r="I1619" s="522">
        <v>22</v>
      </c>
      <c r="J1619" s="522" t="s">
        <v>10874</v>
      </c>
      <c r="K1619" s="522">
        <v>83</v>
      </c>
      <c r="L1619" s="522" t="s">
        <v>10874</v>
      </c>
      <c r="M1619" s="522">
        <v>0</v>
      </c>
      <c r="N1619" s="522">
        <v>0</v>
      </c>
      <c r="O1619" s="523">
        <v>121</v>
      </c>
    </row>
    <row r="1620" spans="2:15">
      <c r="B1620" t="str">
        <f>C1620&amp;F1620</f>
        <v>1076541034412 Total</v>
      </c>
      <c r="C1620" s="29" t="s">
        <v>590</v>
      </c>
      <c r="D1620" s="29" t="s">
        <v>591</v>
      </c>
      <c r="E1620" s="29" t="s">
        <v>2252</v>
      </c>
      <c r="F1620" s="29" t="s">
        <v>11404</v>
      </c>
      <c r="G1620" s="526" t="s">
        <v>3453</v>
      </c>
      <c r="H1620" s="527">
        <v>0</v>
      </c>
      <c r="I1620" s="527">
        <v>35</v>
      </c>
      <c r="J1620" s="527" t="s">
        <v>10874</v>
      </c>
      <c r="K1620" s="527">
        <v>182</v>
      </c>
      <c r="L1620" s="527" t="s">
        <v>10874</v>
      </c>
      <c r="M1620" s="527">
        <v>0</v>
      </c>
      <c r="N1620" s="527">
        <v>0</v>
      </c>
      <c r="O1620" s="528">
        <v>248</v>
      </c>
    </row>
    <row r="1621" spans="2:15">
      <c r="B1621" s="29" t="s">
        <v>13397</v>
      </c>
      <c r="C1621" s="29" t="s">
        <v>590</v>
      </c>
      <c r="D1621" s="29" t="s">
        <v>591</v>
      </c>
      <c r="E1621" s="29" t="s">
        <v>2250</v>
      </c>
      <c r="F1621" s="29" t="s">
        <v>2251</v>
      </c>
      <c r="G1621" s="29" t="s">
        <v>4065</v>
      </c>
      <c r="H1621" s="522">
        <v>0</v>
      </c>
      <c r="I1621" s="522" t="s">
        <v>10874</v>
      </c>
      <c r="J1621" s="522">
        <v>0</v>
      </c>
      <c r="K1621" s="522">
        <v>54</v>
      </c>
      <c r="L1621" s="522" t="s">
        <v>10874</v>
      </c>
      <c r="M1621" s="522">
        <v>0</v>
      </c>
      <c r="N1621" s="522">
        <v>0</v>
      </c>
      <c r="O1621" s="523">
        <v>74</v>
      </c>
    </row>
    <row r="1622" spans="2:15">
      <c r="B1622" s="29" t="s">
        <v>13398</v>
      </c>
      <c r="C1622" s="29" t="s">
        <v>590</v>
      </c>
      <c r="D1622" s="29" t="s">
        <v>591</v>
      </c>
      <c r="E1622" s="29" t="s">
        <v>2250</v>
      </c>
      <c r="F1622" s="29" t="s">
        <v>2251</v>
      </c>
      <c r="G1622" s="29" t="s">
        <v>4066</v>
      </c>
      <c r="H1622" s="522">
        <v>0</v>
      </c>
      <c r="I1622" s="522" t="s">
        <v>10874</v>
      </c>
      <c r="J1622" s="522">
        <v>0</v>
      </c>
      <c r="K1622" s="522">
        <v>60</v>
      </c>
      <c r="L1622" s="522" t="s">
        <v>10874</v>
      </c>
      <c r="M1622" s="522">
        <v>0</v>
      </c>
      <c r="N1622" s="522">
        <v>0</v>
      </c>
      <c r="O1622" s="523">
        <v>79</v>
      </c>
    </row>
    <row r="1623" spans="2:15">
      <c r="B1623" t="str">
        <f>C1623&amp;F1623</f>
        <v>1076541038025 Total</v>
      </c>
      <c r="C1623" s="29" t="s">
        <v>590</v>
      </c>
      <c r="D1623" s="29" t="s">
        <v>591</v>
      </c>
      <c r="E1623" s="29" t="s">
        <v>2250</v>
      </c>
      <c r="F1623" s="29" t="s">
        <v>11403</v>
      </c>
      <c r="G1623" s="526" t="s">
        <v>3453</v>
      </c>
      <c r="H1623" s="527">
        <v>0</v>
      </c>
      <c r="I1623" s="527">
        <v>21</v>
      </c>
      <c r="J1623" s="527">
        <v>0</v>
      </c>
      <c r="K1623" s="527">
        <v>114</v>
      </c>
      <c r="L1623" s="527">
        <v>18</v>
      </c>
      <c r="M1623" s="527">
        <v>0</v>
      </c>
      <c r="N1623" s="527">
        <v>0</v>
      </c>
      <c r="O1623" s="528">
        <v>153</v>
      </c>
    </row>
    <row r="1624" spans="2:15">
      <c r="B1624" s="29" t="s">
        <v>13401</v>
      </c>
      <c r="C1624" s="29" t="s">
        <v>592</v>
      </c>
      <c r="D1624" s="29" t="s">
        <v>593</v>
      </c>
      <c r="E1624" s="29" t="s">
        <v>593</v>
      </c>
      <c r="F1624" s="29" t="s">
        <v>4008</v>
      </c>
      <c r="G1624" s="29" t="s">
        <v>4065</v>
      </c>
      <c r="H1624" s="522" t="s">
        <v>10874</v>
      </c>
      <c r="I1624" s="522">
        <v>0</v>
      </c>
      <c r="J1624" s="522">
        <v>0</v>
      </c>
      <c r="K1624" s="522">
        <v>151</v>
      </c>
      <c r="L1624" s="522" t="s">
        <v>10874</v>
      </c>
      <c r="M1624" s="522">
        <v>0</v>
      </c>
      <c r="N1624" s="522">
        <v>0</v>
      </c>
      <c r="O1624" s="523">
        <v>154</v>
      </c>
    </row>
    <row r="1625" spans="2:15">
      <c r="B1625" s="29" t="s">
        <v>13402</v>
      </c>
      <c r="C1625" s="29" t="s">
        <v>592</v>
      </c>
      <c r="D1625" s="29" t="s">
        <v>593</v>
      </c>
      <c r="E1625" s="29" t="s">
        <v>593</v>
      </c>
      <c r="F1625" s="29" t="s">
        <v>4008</v>
      </c>
      <c r="G1625" s="29" t="s">
        <v>4066</v>
      </c>
      <c r="H1625" s="522">
        <v>0</v>
      </c>
      <c r="I1625" s="522" t="s">
        <v>10874</v>
      </c>
      <c r="J1625" s="522">
        <v>0</v>
      </c>
      <c r="K1625" s="522">
        <v>240</v>
      </c>
      <c r="L1625" s="522" t="s">
        <v>10874</v>
      </c>
      <c r="M1625" s="522">
        <v>0</v>
      </c>
      <c r="N1625" s="522" t="s">
        <v>10874</v>
      </c>
      <c r="O1625" s="523">
        <v>244</v>
      </c>
    </row>
    <row r="1626" spans="2:15">
      <c r="B1626" t="str">
        <f>C1626&amp;F1626</f>
        <v>1063334075180 Total</v>
      </c>
      <c r="C1626" s="29" t="s">
        <v>592</v>
      </c>
      <c r="D1626" s="29" t="s">
        <v>593</v>
      </c>
      <c r="E1626" s="29" t="s">
        <v>593</v>
      </c>
      <c r="F1626" s="29" t="s">
        <v>11405</v>
      </c>
      <c r="G1626" s="526" t="s">
        <v>3453</v>
      </c>
      <c r="H1626" s="527" t="s">
        <v>10874</v>
      </c>
      <c r="I1626" s="527" t="s">
        <v>10874</v>
      </c>
      <c r="J1626" s="527">
        <v>0</v>
      </c>
      <c r="K1626" s="527">
        <v>391</v>
      </c>
      <c r="L1626" s="527" t="s">
        <v>10874</v>
      </c>
      <c r="M1626" s="527">
        <v>0</v>
      </c>
      <c r="N1626" s="527" t="s">
        <v>10874</v>
      </c>
      <c r="O1626" s="528">
        <v>398</v>
      </c>
    </row>
    <row r="1627" spans="2:15">
      <c r="B1627" s="29" t="s">
        <v>13403</v>
      </c>
      <c r="C1627" s="29" t="s">
        <v>594</v>
      </c>
      <c r="D1627" s="29" t="s">
        <v>595</v>
      </c>
      <c r="E1627" s="29" t="s">
        <v>2254</v>
      </c>
      <c r="F1627" s="29" t="s">
        <v>2255</v>
      </c>
      <c r="G1627" s="29" t="s">
        <v>4065</v>
      </c>
      <c r="H1627" s="522">
        <v>0</v>
      </c>
      <c r="I1627" s="522" t="s">
        <v>10874</v>
      </c>
      <c r="J1627" s="522">
        <v>0</v>
      </c>
      <c r="K1627" s="522">
        <v>169</v>
      </c>
      <c r="L1627" s="522" t="s">
        <v>10874</v>
      </c>
      <c r="M1627" s="522">
        <v>0</v>
      </c>
      <c r="N1627" s="522">
        <v>0</v>
      </c>
      <c r="O1627" s="523">
        <v>180</v>
      </c>
    </row>
    <row r="1628" spans="2:15">
      <c r="B1628" s="29" t="s">
        <v>13404</v>
      </c>
      <c r="C1628" s="29" t="s">
        <v>594</v>
      </c>
      <c r="D1628" s="29" t="s">
        <v>595</v>
      </c>
      <c r="E1628" s="29" t="s">
        <v>2254</v>
      </c>
      <c r="F1628" s="29" t="s">
        <v>2255</v>
      </c>
      <c r="G1628" s="29" t="s">
        <v>4066</v>
      </c>
      <c r="H1628" s="522">
        <v>0</v>
      </c>
      <c r="I1628" s="522" t="s">
        <v>10874</v>
      </c>
      <c r="J1628" s="522">
        <v>0</v>
      </c>
      <c r="K1628" s="522" t="s">
        <v>10874</v>
      </c>
      <c r="L1628" s="522">
        <v>0</v>
      </c>
      <c r="M1628" s="522">
        <v>0</v>
      </c>
      <c r="N1628" s="522">
        <v>0</v>
      </c>
      <c r="O1628" s="523">
        <v>198</v>
      </c>
    </row>
    <row r="1629" spans="2:15">
      <c r="B1629" t="str">
        <f>C1629&amp;F1629</f>
        <v>1013035032280 Total</v>
      </c>
      <c r="C1629" s="29" t="s">
        <v>594</v>
      </c>
      <c r="D1629" s="29" t="s">
        <v>595</v>
      </c>
      <c r="E1629" s="29" t="s">
        <v>2254</v>
      </c>
      <c r="F1629" s="29" t="s">
        <v>11406</v>
      </c>
      <c r="G1629" s="526" t="s">
        <v>3453</v>
      </c>
      <c r="H1629" s="527">
        <v>0</v>
      </c>
      <c r="I1629" s="527" t="s">
        <v>10874</v>
      </c>
      <c r="J1629" s="527">
        <v>0</v>
      </c>
      <c r="K1629" s="527" t="s">
        <v>10874</v>
      </c>
      <c r="L1629" s="527" t="s">
        <v>10874</v>
      </c>
      <c r="M1629" s="527">
        <v>0</v>
      </c>
      <c r="N1629" s="527">
        <v>0</v>
      </c>
      <c r="O1629" s="528">
        <v>378</v>
      </c>
    </row>
    <row r="1630" spans="2:15">
      <c r="B1630" s="29" t="s">
        <v>13405</v>
      </c>
      <c r="C1630" s="29" t="s">
        <v>596</v>
      </c>
      <c r="D1630" s="29" t="s">
        <v>597</v>
      </c>
      <c r="E1630" s="29" t="s">
        <v>2256</v>
      </c>
      <c r="F1630" s="29" t="s">
        <v>2257</v>
      </c>
      <c r="G1630" s="29" t="s">
        <v>4065</v>
      </c>
      <c r="H1630" s="522">
        <v>0</v>
      </c>
      <c r="I1630" s="522">
        <v>12</v>
      </c>
      <c r="J1630" s="522" t="s">
        <v>10874</v>
      </c>
      <c r="K1630" s="522">
        <v>108</v>
      </c>
      <c r="L1630" s="522" t="s">
        <v>10874</v>
      </c>
      <c r="M1630" s="522" t="s">
        <v>10874</v>
      </c>
      <c r="N1630" s="522">
        <v>0</v>
      </c>
      <c r="O1630" s="523">
        <v>137</v>
      </c>
    </row>
    <row r="1631" spans="2:15">
      <c r="B1631" s="29" t="s">
        <v>13406</v>
      </c>
      <c r="C1631" s="29" t="s">
        <v>596</v>
      </c>
      <c r="D1631" s="29" t="s">
        <v>597</v>
      </c>
      <c r="E1631" s="29" t="s">
        <v>2256</v>
      </c>
      <c r="F1631" s="29" t="s">
        <v>2257</v>
      </c>
      <c r="G1631" s="29" t="s">
        <v>4066</v>
      </c>
      <c r="H1631" s="522" t="s">
        <v>10874</v>
      </c>
      <c r="I1631" s="522">
        <v>17</v>
      </c>
      <c r="J1631" s="522" t="s">
        <v>10874</v>
      </c>
      <c r="K1631" s="522">
        <v>112</v>
      </c>
      <c r="L1631" s="522" t="s">
        <v>10874</v>
      </c>
      <c r="M1631" s="522" t="s">
        <v>10874</v>
      </c>
      <c r="N1631" s="522">
        <v>0</v>
      </c>
      <c r="O1631" s="523">
        <v>145</v>
      </c>
    </row>
    <row r="1632" spans="2:15">
      <c r="B1632" t="str">
        <f>C1632&amp;F1632</f>
        <v>1234638038049 Total</v>
      </c>
      <c r="C1632" s="29" t="s">
        <v>596</v>
      </c>
      <c r="D1632" s="29" t="s">
        <v>597</v>
      </c>
      <c r="E1632" s="29" t="s">
        <v>2256</v>
      </c>
      <c r="F1632" s="29" t="s">
        <v>11407</v>
      </c>
      <c r="G1632" s="526" t="s">
        <v>3453</v>
      </c>
      <c r="H1632" s="527" t="s">
        <v>10874</v>
      </c>
      <c r="I1632" s="527">
        <v>29</v>
      </c>
      <c r="J1632" s="527" t="s">
        <v>10874</v>
      </c>
      <c r="K1632" s="527">
        <v>220</v>
      </c>
      <c r="L1632" s="527">
        <v>13</v>
      </c>
      <c r="M1632" s="527">
        <v>11</v>
      </c>
      <c r="N1632" s="527">
        <v>0</v>
      </c>
      <c r="O1632" s="528">
        <v>282</v>
      </c>
    </row>
    <row r="1633" spans="2:15">
      <c r="B1633" s="29" t="s">
        <v>13409</v>
      </c>
      <c r="C1633" s="29" t="s">
        <v>598</v>
      </c>
      <c r="D1633" s="29" t="s">
        <v>599</v>
      </c>
      <c r="E1633" s="29" t="s">
        <v>2260</v>
      </c>
      <c r="F1633" s="29" t="s">
        <v>2261</v>
      </c>
      <c r="G1633" s="29" t="s">
        <v>4065</v>
      </c>
      <c r="H1633" s="522">
        <v>0</v>
      </c>
      <c r="I1633" s="522" t="s">
        <v>10874</v>
      </c>
      <c r="J1633" s="522" t="s">
        <v>10874</v>
      </c>
      <c r="K1633" s="522">
        <v>230</v>
      </c>
      <c r="L1633" s="522">
        <v>0</v>
      </c>
      <c r="M1633" s="522">
        <v>0</v>
      </c>
      <c r="N1633" s="522">
        <v>0</v>
      </c>
      <c r="O1633" s="523">
        <v>234</v>
      </c>
    </row>
    <row r="1634" spans="2:15">
      <c r="B1634" s="29" t="s">
        <v>13410</v>
      </c>
      <c r="C1634" s="29" t="s">
        <v>598</v>
      </c>
      <c r="D1634" s="29" t="s">
        <v>599</v>
      </c>
      <c r="E1634" s="29" t="s">
        <v>2260</v>
      </c>
      <c r="F1634" s="29" t="s">
        <v>2261</v>
      </c>
      <c r="G1634" s="29" t="s">
        <v>4066</v>
      </c>
      <c r="H1634" s="522" t="s">
        <v>10874</v>
      </c>
      <c r="I1634" s="522" t="s">
        <v>10874</v>
      </c>
      <c r="J1634" s="522" t="s">
        <v>10874</v>
      </c>
      <c r="K1634" s="522">
        <v>203</v>
      </c>
      <c r="L1634" s="522" t="s">
        <v>10874</v>
      </c>
      <c r="M1634" s="522">
        <v>0</v>
      </c>
      <c r="N1634" s="522">
        <v>0</v>
      </c>
      <c r="O1634" s="523">
        <v>211</v>
      </c>
    </row>
    <row r="1635" spans="2:15">
      <c r="B1635" t="str">
        <f>C1635&amp;F1635</f>
        <v>1174140033033 Total</v>
      </c>
      <c r="C1635" s="29" t="s">
        <v>598</v>
      </c>
      <c r="D1635" s="29" t="s">
        <v>599</v>
      </c>
      <c r="E1635" s="29" t="s">
        <v>2260</v>
      </c>
      <c r="F1635" s="29" t="s">
        <v>11409</v>
      </c>
      <c r="G1635" s="526" t="s">
        <v>3453</v>
      </c>
      <c r="H1635" s="527" t="s">
        <v>10874</v>
      </c>
      <c r="I1635" s="527" t="s">
        <v>10874</v>
      </c>
      <c r="J1635" s="527" t="s">
        <v>10874</v>
      </c>
      <c r="K1635" s="527">
        <v>433</v>
      </c>
      <c r="L1635" s="527" t="s">
        <v>10874</v>
      </c>
      <c r="M1635" s="527">
        <v>0</v>
      </c>
      <c r="N1635" s="527">
        <v>0</v>
      </c>
      <c r="O1635" s="528">
        <v>445</v>
      </c>
    </row>
    <row r="1636" spans="2:15">
      <c r="B1636" s="29" t="s">
        <v>13407</v>
      </c>
      <c r="C1636" s="29" t="s">
        <v>598</v>
      </c>
      <c r="D1636" s="29" t="s">
        <v>599</v>
      </c>
      <c r="E1636" s="29" t="s">
        <v>2258</v>
      </c>
      <c r="F1636" s="29" t="s">
        <v>2259</v>
      </c>
      <c r="G1636" s="29" t="s">
        <v>4065</v>
      </c>
      <c r="H1636" s="522">
        <v>0</v>
      </c>
      <c r="I1636" s="522" t="s">
        <v>10874</v>
      </c>
      <c r="J1636" s="522" t="s">
        <v>10874</v>
      </c>
      <c r="K1636" s="522">
        <v>378</v>
      </c>
      <c r="L1636" s="522" t="s">
        <v>10874</v>
      </c>
      <c r="M1636" s="522">
        <v>0</v>
      </c>
      <c r="N1636" s="522" t="s">
        <v>10874</v>
      </c>
      <c r="O1636" s="523">
        <v>385</v>
      </c>
    </row>
    <row r="1637" spans="2:15">
      <c r="B1637" s="29" t="s">
        <v>13408</v>
      </c>
      <c r="C1637" s="29" t="s">
        <v>598</v>
      </c>
      <c r="D1637" s="29" t="s">
        <v>599</v>
      </c>
      <c r="E1637" s="29" t="s">
        <v>2258</v>
      </c>
      <c r="F1637" s="29" t="s">
        <v>2259</v>
      </c>
      <c r="G1637" s="29" t="s">
        <v>4066</v>
      </c>
      <c r="H1637" s="522">
        <v>0</v>
      </c>
      <c r="I1637" s="522" t="s">
        <v>10874</v>
      </c>
      <c r="J1637" s="522" t="s">
        <v>10874</v>
      </c>
      <c r="K1637" s="522">
        <v>386</v>
      </c>
      <c r="L1637" s="522">
        <v>0</v>
      </c>
      <c r="M1637" s="522" t="s">
        <v>10874</v>
      </c>
      <c r="N1637" s="522">
        <v>0</v>
      </c>
      <c r="O1637" s="523">
        <v>396</v>
      </c>
    </row>
    <row r="1638" spans="2:15">
      <c r="B1638" t="str">
        <f>C1638&amp;F1638</f>
        <v>1174140033034 Total</v>
      </c>
      <c r="C1638" s="29" t="s">
        <v>598</v>
      </c>
      <c r="D1638" s="29" t="s">
        <v>599</v>
      </c>
      <c r="E1638" s="29" t="s">
        <v>2258</v>
      </c>
      <c r="F1638" s="29" t="s">
        <v>11408</v>
      </c>
      <c r="G1638" s="526" t="s">
        <v>3453</v>
      </c>
      <c r="H1638" s="527">
        <v>0</v>
      </c>
      <c r="I1638" s="527" t="s">
        <v>10874</v>
      </c>
      <c r="J1638" s="527" t="s">
        <v>10874</v>
      </c>
      <c r="K1638" s="527">
        <v>764</v>
      </c>
      <c r="L1638" s="527" t="s">
        <v>10874</v>
      </c>
      <c r="M1638" s="527" t="s">
        <v>10874</v>
      </c>
      <c r="N1638" s="527" t="s">
        <v>10874</v>
      </c>
      <c r="O1638" s="528">
        <v>781</v>
      </c>
    </row>
    <row r="1639" spans="2:15">
      <c r="B1639" s="29" t="s">
        <v>13411</v>
      </c>
      <c r="C1639" s="29" t="s">
        <v>600</v>
      </c>
      <c r="D1639" s="29" t="s">
        <v>601</v>
      </c>
      <c r="E1639" s="29" t="s">
        <v>5549</v>
      </c>
      <c r="F1639" s="29" t="s">
        <v>2262</v>
      </c>
      <c r="G1639" s="29" t="s">
        <v>4065</v>
      </c>
      <c r="H1639" s="522" t="s">
        <v>10874</v>
      </c>
      <c r="I1639" s="522">
        <v>20</v>
      </c>
      <c r="J1639" s="522">
        <v>34</v>
      </c>
      <c r="K1639" s="522">
        <v>218</v>
      </c>
      <c r="L1639" s="522" t="s">
        <v>10874</v>
      </c>
      <c r="M1639" s="522" t="s">
        <v>10874</v>
      </c>
      <c r="N1639" s="522">
        <v>0</v>
      </c>
      <c r="O1639" s="523">
        <v>279</v>
      </c>
    </row>
    <row r="1640" spans="2:15">
      <c r="B1640" s="29" t="s">
        <v>13412</v>
      </c>
      <c r="C1640" s="29" t="s">
        <v>600</v>
      </c>
      <c r="D1640" s="29" t="s">
        <v>601</v>
      </c>
      <c r="E1640" s="29" t="s">
        <v>5549</v>
      </c>
      <c r="F1640" s="29" t="s">
        <v>2262</v>
      </c>
      <c r="G1640" s="29" t="s">
        <v>4066</v>
      </c>
      <c r="H1640" s="522" t="s">
        <v>10874</v>
      </c>
      <c r="I1640" s="522">
        <v>32</v>
      </c>
      <c r="J1640" s="522">
        <v>39</v>
      </c>
      <c r="K1640" s="522">
        <v>236</v>
      </c>
      <c r="L1640" s="522" t="s">
        <v>10874</v>
      </c>
      <c r="M1640" s="522" t="s">
        <v>10874</v>
      </c>
      <c r="N1640" s="522" t="s">
        <v>10874</v>
      </c>
      <c r="O1640" s="523">
        <v>314</v>
      </c>
    </row>
    <row r="1641" spans="2:15">
      <c r="B1641" t="str">
        <f>C1641&amp;F1641</f>
        <v>1211350031307 Total</v>
      </c>
      <c r="C1641" s="29" t="s">
        <v>600</v>
      </c>
      <c r="D1641" s="29" t="s">
        <v>601</v>
      </c>
      <c r="E1641" s="29" t="s">
        <v>5549</v>
      </c>
      <c r="F1641" s="29" t="s">
        <v>11410</v>
      </c>
      <c r="G1641" s="526" t="s">
        <v>3453</v>
      </c>
      <c r="H1641" s="527" t="s">
        <v>10874</v>
      </c>
      <c r="I1641" s="527">
        <v>52</v>
      </c>
      <c r="J1641" s="527">
        <v>73</v>
      </c>
      <c r="K1641" s="527">
        <v>454</v>
      </c>
      <c r="L1641" s="527" t="s">
        <v>10874</v>
      </c>
      <c r="M1641" s="527" t="s">
        <v>10874</v>
      </c>
      <c r="N1641" s="527" t="s">
        <v>10874</v>
      </c>
      <c r="O1641" s="528">
        <v>593</v>
      </c>
    </row>
    <row r="1642" spans="2:15">
      <c r="B1642" s="29" t="s">
        <v>13413</v>
      </c>
      <c r="C1642" s="29" t="s">
        <v>600</v>
      </c>
      <c r="D1642" s="29" t="s">
        <v>601</v>
      </c>
      <c r="E1642" s="29" t="s">
        <v>2263</v>
      </c>
      <c r="F1642" s="29" t="s">
        <v>2264</v>
      </c>
      <c r="G1642" s="29" t="s">
        <v>4065</v>
      </c>
      <c r="H1642" s="522">
        <v>0</v>
      </c>
      <c r="I1642" s="522" t="s">
        <v>10874</v>
      </c>
      <c r="J1642" s="522" t="s">
        <v>10874</v>
      </c>
      <c r="K1642" s="522">
        <v>70</v>
      </c>
      <c r="L1642" s="522" t="s">
        <v>10874</v>
      </c>
      <c r="M1642" s="522" t="s">
        <v>10874</v>
      </c>
      <c r="N1642" s="522">
        <v>0</v>
      </c>
      <c r="O1642" s="523">
        <v>80</v>
      </c>
    </row>
    <row r="1643" spans="2:15">
      <c r="B1643" s="29" t="s">
        <v>13414</v>
      </c>
      <c r="C1643" s="29" t="s">
        <v>600</v>
      </c>
      <c r="D1643" s="29" t="s">
        <v>601</v>
      </c>
      <c r="E1643" s="29" t="s">
        <v>2263</v>
      </c>
      <c r="F1643" s="29" t="s">
        <v>2264</v>
      </c>
      <c r="G1643" s="29" t="s">
        <v>4066</v>
      </c>
      <c r="H1643" s="522" t="s">
        <v>10874</v>
      </c>
      <c r="I1643" s="522" t="s">
        <v>10874</v>
      </c>
      <c r="J1643" s="522" t="s">
        <v>10874</v>
      </c>
      <c r="K1643" s="522">
        <v>80</v>
      </c>
      <c r="L1643" s="522">
        <v>0</v>
      </c>
      <c r="M1643" s="522">
        <v>0</v>
      </c>
      <c r="N1643" s="522">
        <v>0</v>
      </c>
      <c r="O1643" s="523">
        <v>87</v>
      </c>
    </row>
    <row r="1644" spans="2:15">
      <c r="B1644" t="str">
        <f>C1644&amp;F1644</f>
        <v>1211350036965 Total</v>
      </c>
      <c r="C1644" s="29" t="s">
        <v>600</v>
      </c>
      <c r="D1644" s="29" t="s">
        <v>601</v>
      </c>
      <c r="E1644" s="29" t="s">
        <v>2263</v>
      </c>
      <c r="F1644" s="29" t="s">
        <v>11411</v>
      </c>
      <c r="G1644" s="526" t="s">
        <v>3453</v>
      </c>
      <c r="H1644" s="527" t="s">
        <v>10874</v>
      </c>
      <c r="I1644" s="527" t="s">
        <v>10874</v>
      </c>
      <c r="J1644" s="527" t="s">
        <v>10874</v>
      </c>
      <c r="K1644" s="527">
        <v>150</v>
      </c>
      <c r="L1644" s="527" t="s">
        <v>10874</v>
      </c>
      <c r="M1644" s="527" t="s">
        <v>10874</v>
      </c>
      <c r="N1644" s="527">
        <v>0</v>
      </c>
      <c r="O1644" s="528">
        <v>167</v>
      </c>
    </row>
    <row r="1645" spans="2:15">
      <c r="B1645" s="29" t="s">
        <v>13415</v>
      </c>
      <c r="C1645" s="29" t="s">
        <v>600</v>
      </c>
      <c r="D1645" s="29" t="s">
        <v>601</v>
      </c>
      <c r="E1645" s="29" t="s">
        <v>5550</v>
      </c>
      <c r="F1645" s="29" t="s">
        <v>2265</v>
      </c>
      <c r="G1645" s="29" t="s">
        <v>4065</v>
      </c>
      <c r="H1645" s="522" t="s">
        <v>10874</v>
      </c>
      <c r="I1645" s="522" t="s">
        <v>10874</v>
      </c>
      <c r="J1645" s="522">
        <v>13</v>
      </c>
      <c r="K1645" s="522">
        <v>58</v>
      </c>
      <c r="L1645" s="522" t="s">
        <v>10874</v>
      </c>
      <c r="M1645" s="522">
        <v>0</v>
      </c>
      <c r="N1645" s="522" t="s">
        <v>10874</v>
      </c>
      <c r="O1645" s="523">
        <v>84</v>
      </c>
    </row>
    <row r="1646" spans="2:15">
      <c r="B1646" s="29" t="s">
        <v>13416</v>
      </c>
      <c r="C1646" s="29" t="s">
        <v>600</v>
      </c>
      <c r="D1646" s="29" t="s">
        <v>601</v>
      </c>
      <c r="E1646" s="29" t="s">
        <v>5550</v>
      </c>
      <c r="F1646" s="29" t="s">
        <v>2265</v>
      </c>
      <c r="G1646" s="29" t="s">
        <v>4066</v>
      </c>
      <c r="H1646" s="522">
        <v>0</v>
      </c>
      <c r="I1646" s="522" t="s">
        <v>10874</v>
      </c>
      <c r="J1646" s="522">
        <v>17</v>
      </c>
      <c r="K1646" s="522">
        <v>61</v>
      </c>
      <c r="L1646" s="522" t="s">
        <v>10874</v>
      </c>
      <c r="M1646" s="522">
        <v>0</v>
      </c>
      <c r="N1646" s="522">
        <v>0</v>
      </c>
      <c r="O1646" s="523">
        <v>91</v>
      </c>
    </row>
    <row r="1647" spans="2:15">
      <c r="B1647" t="str">
        <f>C1647&amp;F1647</f>
        <v>1211350037785 Total</v>
      </c>
      <c r="C1647" s="29" t="s">
        <v>600</v>
      </c>
      <c r="D1647" s="29" t="s">
        <v>601</v>
      </c>
      <c r="E1647" s="29" t="s">
        <v>5550</v>
      </c>
      <c r="F1647" s="29" t="s">
        <v>11412</v>
      </c>
      <c r="G1647" s="526" t="s">
        <v>3453</v>
      </c>
      <c r="H1647" s="527" t="s">
        <v>10874</v>
      </c>
      <c r="I1647" s="527">
        <v>21</v>
      </c>
      <c r="J1647" s="527">
        <v>30</v>
      </c>
      <c r="K1647" s="527">
        <v>119</v>
      </c>
      <c r="L1647" s="527" t="s">
        <v>10874</v>
      </c>
      <c r="M1647" s="527">
        <v>0</v>
      </c>
      <c r="N1647" s="527" t="s">
        <v>10874</v>
      </c>
      <c r="O1647" s="528">
        <v>175</v>
      </c>
    </row>
    <row r="1648" spans="2:15">
      <c r="B1648" s="29" t="s">
        <v>13417</v>
      </c>
      <c r="C1648" s="29" t="s">
        <v>602</v>
      </c>
      <c r="D1648" s="29" t="s">
        <v>5514</v>
      </c>
      <c r="E1648" s="29" t="s">
        <v>603</v>
      </c>
      <c r="F1648" s="29" t="s">
        <v>2266</v>
      </c>
      <c r="G1648" s="29" t="s">
        <v>4065</v>
      </c>
      <c r="H1648" s="522">
        <v>0</v>
      </c>
      <c r="I1648" s="522" t="s">
        <v>10874</v>
      </c>
      <c r="J1648" s="522">
        <v>165</v>
      </c>
      <c r="K1648" s="522" t="s">
        <v>10874</v>
      </c>
      <c r="L1648" s="522" t="s">
        <v>10874</v>
      </c>
      <c r="M1648" s="522">
        <v>0</v>
      </c>
      <c r="N1648" s="522">
        <v>0</v>
      </c>
      <c r="O1648" s="523">
        <v>207</v>
      </c>
    </row>
    <row r="1649" spans="2:15">
      <c r="B1649" s="29" t="s">
        <v>13418</v>
      </c>
      <c r="C1649" s="29" t="s">
        <v>602</v>
      </c>
      <c r="D1649" s="29" t="s">
        <v>5514</v>
      </c>
      <c r="E1649" s="29" t="s">
        <v>603</v>
      </c>
      <c r="F1649" s="29" t="s">
        <v>2266</v>
      </c>
      <c r="G1649" s="29" t="s">
        <v>4066</v>
      </c>
      <c r="H1649" s="522">
        <v>0</v>
      </c>
      <c r="I1649" s="522">
        <v>39</v>
      </c>
      <c r="J1649" s="522">
        <v>171</v>
      </c>
      <c r="K1649" s="522" t="s">
        <v>10874</v>
      </c>
      <c r="L1649" s="522" t="s">
        <v>10874</v>
      </c>
      <c r="M1649" s="522" t="s">
        <v>10874</v>
      </c>
      <c r="N1649" s="522">
        <v>0</v>
      </c>
      <c r="O1649" s="523">
        <v>215</v>
      </c>
    </row>
    <row r="1650" spans="2:15">
      <c r="B1650" t="str">
        <f>C1650&amp;F1650</f>
        <v>1335133158149 Total</v>
      </c>
      <c r="C1650" s="29" t="s">
        <v>602</v>
      </c>
      <c r="D1650" s="29" t="s">
        <v>5514</v>
      </c>
      <c r="E1650" s="29" t="s">
        <v>603</v>
      </c>
      <c r="F1650" s="29" t="s">
        <v>11413</v>
      </c>
      <c r="G1650" s="526" t="s">
        <v>3453</v>
      </c>
      <c r="H1650" s="527">
        <v>0</v>
      </c>
      <c r="I1650" s="527" t="s">
        <v>10874</v>
      </c>
      <c r="J1650" s="527">
        <v>336</v>
      </c>
      <c r="K1650" s="527" t="s">
        <v>10874</v>
      </c>
      <c r="L1650" s="527" t="s">
        <v>10874</v>
      </c>
      <c r="M1650" s="527" t="s">
        <v>10874</v>
      </c>
      <c r="N1650" s="527">
        <v>0</v>
      </c>
      <c r="O1650" s="528">
        <v>422</v>
      </c>
    </row>
    <row r="1651" spans="2:15">
      <c r="B1651" s="29" t="s">
        <v>13419</v>
      </c>
      <c r="C1651" s="29" t="s">
        <v>604</v>
      </c>
      <c r="D1651" s="29" t="s">
        <v>605</v>
      </c>
      <c r="E1651" s="29" t="s">
        <v>2267</v>
      </c>
      <c r="F1651" s="29" t="s">
        <v>2268</v>
      </c>
      <c r="G1651" s="29" t="s">
        <v>4065</v>
      </c>
      <c r="H1651" s="522">
        <v>0</v>
      </c>
      <c r="I1651" s="522">
        <v>0</v>
      </c>
      <c r="J1651" s="522" t="s">
        <v>10874</v>
      </c>
      <c r="K1651" s="522" t="s">
        <v>10874</v>
      </c>
      <c r="L1651" s="522">
        <v>0</v>
      </c>
      <c r="M1651" s="522">
        <v>0</v>
      </c>
      <c r="N1651" s="522">
        <v>0</v>
      </c>
      <c r="O1651" s="523">
        <v>136</v>
      </c>
    </row>
    <row r="1652" spans="2:15">
      <c r="B1652" s="29" t="s">
        <v>13420</v>
      </c>
      <c r="C1652" s="29" t="s">
        <v>604</v>
      </c>
      <c r="D1652" s="29" t="s">
        <v>605</v>
      </c>
      <c r="E1652" s="29" t="s">
        <v>2267</v>
      </c>
      <c r="F1652" s="29" t="s">
        <v>2268</v>
      </c>
      <c r="G1652" s="29" t="s">
        <v>4066</v>
      </c>
      <c r="H1652" s="522">
        <v>0</v>
      </c>
      <c r="I1652" s="522">
        <v>0</v>
      </c>
      <c r="J1652" s="522" t="s">
        <v>10874</v>
      </c>
      <c r="K1652" s="522">
        <v>133</v>
      </c>
      <c r="L1652" s="522" t="s">
        <v>10874</v>
      </c>
      <c r="M1652" s="522">
        <v>0</v>
      </c>
      <c r="N1652" s="522">
        <v>0</v>
      </c>
      <c r="O1652" s="523">
        <v>140</v>
      </c>
    </row>
    <row r="1653" spans="2:15">
      <c r="B1653" t="str">
        <f>C1653&amp;F1653</f>
        <v>1092435036218 Total</v>
      </c>
      <c r="C1653" s="29" t="s">
        <v>604</v>
      </c>
      <c r="D1653" s="29" t="s">
        <v>605</v>
      </c>
      <c r="E1653" s="29" t="s">
        <v>2267</v>
      </c>
      <c r="F1653" s="29" t="s">
        <v>11414</v>
      </c>
      <c r="G1653" s="526" t="s">
        <v>3453</v>
      </c>
      <c r="H1653" s="527">
        <v>0</v>
      </c>
      <c r="I1653" s="527">
        <v>0</v>
      </c>
      <c r="J1653" s="527" t="s">
        <v>10874</v>
      </c>
      <c r="K1653" s="527" t="s">
        <v>10874</v>
      </c>
      <c r="L1653" s="527" t="s">
        <v>10874</v>
      </c>
      <c r="M1653" s="527">
        <v>0</v>
      </c>
      <c r="N1653" s="527">
        <v>0</v>
      </c>
      <c r="O1653" s="528">
        <v>276</v>
      </c>
    </row>
    <row r="1654" spans="2:15">
      <c r="B1654" s="29" t="s">
        <v>13421</v>
      </c>
      <c r="C1654" s="29" t="s">
        <v>606</v>
      </c>
      <c r="D1654" s="29" t="s">
        <v>607</v>
      </c>
      <c r="E1654" s="29" t="s">
        <v>2269</v>
      </c>
      <c r="F1654" s="29" t="s">
        <v>2270</v>
      </c>
      <c r="G1654" s="29" t="s">
        <v>4065</v>
      </c>
      <c r="H1654" s="522">
        <v>0</v>
      </c>
      <c r="I1654" s="522" t="s">
        <v>10874</v>
      </c>
      <c r="J1654" s="522" t="s">
        <v>10874</v>
      </c>
      <c r="K1654" s="522">
        <v>276</v>
      </c>
      <c r="L1654" s="522">
        <v>0</v>
      </c>
      <c r="M1654" s="522" t="s">
        <v>10874</v>
      </c>
      <c r="N1654" s="522">
        <v>0</v>
      </c>
      <c r="O1654" s="523">
        <v>282</v>
      </c>
    </row>
    <row r="1655" spans="2:15">
      <c r="B1655" s="29" t="s">
        <v>13422</v>
      </c>
      <c r="C1655" s="29" t="s">
        <v>606</v>
      </c>
      <c r="D1655" s="29" t="s">
        <v>607</v>
      </c>
      <c r="E1655" s="29" t="s">
        <v>2269</v>
      </c>
      <c r="F1655" s="29" t="s">
        <v>2270</v>
      </c>
      <c r="G1655" s="29" t="s">
        <v>4066</v>
      </c>
      <c r="H1655" s="522">
        <v>0</v>
      </c>
      <c r="I1655" s="522" t="s">
        <v>10874</v>
      </c>
      <c r="J1655" s="522">
        <v>0</v>
      </c>
      <c r="K1655" s="522">
        <v>265</v>
      </c>
      <c r="L1655" s="522">
        <v>0</v>
      </c>
      <c r="M1655" s="522" t="s">
        <v>10874</v>
      </c>
      <c r="N1655" s="522">
        <v>0</v>
      </c>
      <c r="O1655" s="523">
        <v>271</v>
      </c>
    </row>
    <row r="1656" spans="2:15">
      <c r="B1656" t="str">
        <f>C1656&amp;F1656</f>
        <v>1113436032394 Total</v>
      </c>
      <c r="C1656" s="29" t="s">
        <v>606</v>
      </c>
      <c r="D1656" s="29" t="s">
        <v>607</v>
      </c>
      <c r="E1656" s="29" t="s">
        <v>2269</v>
      </c>
      <c r="F1656" s="29" t="s">
        <v>11415</v>
      </c>
      <c r="G1656" s="526" t="s">
        <v>3453</v>
      </c>
      <c r="H1656" s="527">
        <v>0</v>
      </c>
      <c r="I1656" s="527" t="s">
        <v>10874</v>
      </c>
      <c r="J1656" s="527" t="s">
        <v>10874</v>
      </c>
      <c r="K1656" s="527">
        <v>541</v>
      </c>
      <c r="L1656" s="527">
        <v>0</v>
      </c>
      <c r="M1656" s="527" t="s">
        <v>10874</v>
      </c>
      <c r="N1656" s="527">
        <v>0</v>
      </c>
      <c r="O1656" s="528">
        <v>553</v>
      </c>
    </row>
    <row r="1657" spans="2:15">
      <c r="B1657" s="29" t="s">
        <v>13423</v>
      </c>
      <c r="C1657" s="29" t="s">
        <v>606</v>
      </c>
      <c r="D1657" s="29" t="s">
        <v>607</v>
      </c>
      <c r="E1657" s="29" t="s">
        <v>2271</v>
      </c>
      <c r="F1657" s="29" t="s">
        <v>2272</v>
      </c>
      <c r="G1657" s="29" t="s">
        <v>4065</v>
      </c>
      <c r="H1657" s="522">
        <v>0</v>
      </c>
      <c r="I1657" s="522" t="s">
        <v>10874</v>
      </c>
      <c r="J1657" s="522">
        <v>19</v>
      </c>
      <c r="K1657" s="522">
        <v>246</v>
      </c>
      <c r="L1657" s="522">
        <v>0</v>
      </c>
      <c r="M1657" s="522" t="s">
        <v>10874</v>
      </c>
      <c r="N1657" s="522" t="s">
        <v>10874</v>
      </c>
      <c r="O1657" s="523">
        <v>273</v>
      </c>
    </row>
    <row r="1658" spans="2:15">
      <c r="B1658" s="29" t="s">
        <v>13424</v>
      </c>
      <c r="C1658" s="29" t="s">
        <v>606</v>
      </c>
      <c r="D1658" s="29" t="s">
        <v>607</v>
      </c>
      <c r="E1658" s="29" t="s">
        <v>2271</v>
      </c>
      <c r="F1658" s="29" t="s">
        <v>2272</v>
      </c>
      <c r="G1658" s="29" t="s">
        <v>4066</v>
      </c>
      <c r="H1658" s="522" t="s">
        <v>10874</v>
      </c>
      <c r="I1658" s="522" t="s">
        <v>10874</v>
      </c>
      <c r="J1658" s="522">
        <v>25</v>
      </c>
      <c r="K1658" s="522">
        <v>242</v>
      </c>
      <c r="L1658" s="522">
        <v>0</v>
      </c>
      <c r="M1658" s="522" t="s">
        <v>10874</v>
      </c>
      <c r="N1658" s="522">
        <v>0</v>
      </c>
      <c r="O1658" s="523">
        <v>273</v>
      </c>
    </row>
    <row r="1659" spans="2:15">
      <c r="B1659" t="str">
        <f>C1659&amp;F1659</f>
        <v>1113436036255 Total</v>
      </c>
      <c r="C1659" s="29" t="s">
        <v>606</v>
      </c>
      <c r="D1659" s="29" t="s">
        <v>607</v>
      </c>
      <c r="E1659" s="29" t="s">
        <v>2271</v>
      </c>
      <c r="F1659" s="29" t="s">
        <v>11416</v>
      </c>
      <c r="G1659" s="526" t="s">
        <v>3453</v>
      </c>
      <c r="H1659" s="527" t="s">
        <v>10874</v>
      </c>
      <c r="I1659" s="527" t="s">
        <v>10874</v>
      </c>
      <c r="J1659" s="527">
        <v>44</v>
      </c>
      <c r="K1659" s="527">
        <v>488</v>
      </c>
      <c r="L1659" s="527">
        <v>0</v>
      </c>
      <c r="M1659" s="527" t="s">
        <v>10874</v>
      </c>
      <c r="N1659" s="527" t="s">
        <v>10874</v>
      </c>
      <c r="O1659" s="528">
        <v>546</v>
      </c>
    </row>
    <row r="1660" spans="2:15">
      <c r="B1660" s="29" t="s">
        <v>13425</v>
      </c>
      <c r="C1660" s="29" t="s">
        <v>606</v>
      </c>
      <c r="D1660" s="29" t="s">
        <v>607</v>
      </c>
      <c r="E1660" s="29" t="s">
        <v>2273</v>
      </c>
      <c r="F1660" s="29" t="s">
        <v>2274</v>
      </c>
      <c r="G1660" s="29" t="s">
        <v>4065</v>
      </c>
      <c r="H1660" s="522">
        <v>0</v>
      </c>
      <c r="I1660" s="522" t="s">
        <v>10874</v>
      </c>
      <c r="J1660" s="522">
        <v>13</v>
      </c>
      <c r="K1660" s="522">
        <v>141</v>
      </c>
      <c r="L1660" s="522" t="s">
        <v>10874</v>
      </c>
      <c r="M1660" s="522" t="s">
        <v>10874</v>
      </c>
      <c r="N1660" s="522" t="s">
        <v>10874</v>
      </c>
      <c r="O1660" s="523">
        <v>159</v>
      </c>
    </row>
    <row r="1661" spans="2:15">
      <c r="B1661" s="29" t="s">
        <v>13426</v>
      </c>
      <c r="C1661" s="29" t="s">
        <v>606</v>
      </c>
      <c r="D1661" s="29" t="s">
        <v>607</v>
      </c>
      <c r="E1661" s="29" t="s">
        <v>2273</v>
      </c>
      <c r="F1661" s="29" t="s">
        <v>2274</v>
      </c>
      <c r="G1661" s="29" t="s">
        <v>4066</v>
      </c>
      <c r="H1661" s="522" t="s">
        <v>10874</v>
      </c>
      <c r="I1661" s="522" t="s">
        <v>10874</v>
      </c>
      <c r="J1661" s="522">
        <v>16</v>
      </c>
      <c r="K1661" s="522">
        <v>136</v>
      </c>
      <c r="L1661" s="522">
        <v>0</v>
      </c>
      <c r="M1661" s="522" t="s">
        <v>10874</v>
      </c>
      <c r="N1661" s="522">
        <v>0</v>
      </c>
      <c r="O1661" s="523">
        <v>156</v>
      </c>
    </row>
    <row r="1662" spans="2:15">
      <c r="B1662" t="str">
        <f>C1662&amp;F1662</f>
        <v>1113436037220 Total</v>
      </c>
      <c r="C1662" s="29" t="s">
        <v>606</v>
      </c>
      <c r="D1662" s="29" t="s">
        <v>607</v>
      </c>
      <c r="E1662" s="29" t="s">
        <v>2273</v>
      </c>
      <c r="F1662" s="29" t="s">
        <v>11417</v>
      </c>
      <c r="G1662" s="526" t="s">
        <v>3453</v>
      </c>
      <c r="H1662" s="527" t="s">
        <v>10874</v>
      </c>
      <c r="I1662" s="527" t="s">
        <v>10874</v>
      </c>
      <c r="J1662" s="527">
        <v>29</v>
      </c>
      <c r="K1662" s="527">
        <v>277</v>
      </c>
      <c r="L1662" s="527" t="s">
        <v>10874</v>
      </c>
      <c r="M1662" s="527" t="s">
        <v>10874</v>
      </c>
      <c r="N1662" s="527" t="s">
        <v>10874</v>
      </c>
      <c r="O1662" s="528">
        <v>315</v>
      </c>
    </row>
    <row r="1663" spans="2:15">
      <c r="B1663" s="29" t="s">
        <v>13429</v>
      </c>
      <c r="C1663" s="29" t="s">
        <v>608</v>
      </c>
      <c r="D1663" s="29" t="s">
        <v>609</v>
      </c>
      <c r="E1663" s="29" t="s">
        <v>2275</v>
      </c>
      <c r="F1663" s="29" t="s">
        <v>2276</v>
      </c>
      <c r="G1663" s="29" t="s">
        <v>4065</v>
      </c>
      <c r="H1663" s="522" t="s">
        <v>10874</v>
      </c>
      <c r="I1663" s="522" t="s">
        <v>10874</v>
      </c>
      <c r="J1663" s="522">
        <v>0</v>
      </c>
      <c r="K1663" s="522" t="s">
        <v>10874</v>
      </c>
      <c r="L1663" s="522">
        <v>0</v>
      </c>
      <c r="M1663" s="522">
        <v>0</v>
      </c>
      <c r="N1663" s="522">
        <v>0</v>
      </c>
      <c r="O1663" s="523">
        <v>182</v>
      </c>
    </row>
    <row r="1664" spans="2:15">
      <c r="B1664" s="29" t="s">
        <v>13430</v>
      </c>
      <c r="C1664" s="29" t="s">
        <v>608</v>
      </c>
      <c r="D1664" s="29" t="s">
        <v>609</v>
      </c>
      <c r="E1664" s="29" t="s">
        <v>2275</v>
      </c>
      <c r="F1664" s="29" t="s">
        <v>2276</v>
      </c>
      <c r="G1664" s="29" t="s">
        <v>4066</v>
      </c>
      <c r="H1664" s="522">
        <v>0</v>
      </c>
      <c r="I1664" s="522" t="s">
        <v>10874</v>
      </c>
      <c r="J1664" s="522">
        <v>0</v>
      </c>
      <c r="K1664" s="522" t="s">
        <v>10874</v>
      </c>
      <c r="L1664" s="522">
        <v>0</v>
      </c>
      <c r="M1664" s="522">
        <v>0</v>
      </c>
      <c r="N1664" s="522">
        <v>0</v>
      </c>
      <c r="O1664" s="523">
        <v>173</v>
      </c>
    </row>
    <row r="1665" spans="2:15">
      <c r="B1665" t="str">
        <f>C1665&amp;F1665</f>
        <v>1113128042308 Total</v>
      </c>
      <c r="C1665" s="29" t="s">
        <v>608</v>
      </c>
      <c r="D1665" s="29" t="s">
        <v>609</v>
      </c>
      <c r="E1665" s="29" t="s">
        <v>2275</v>
      </c>
      <c r="F1665" s="29" t="s">
        <v>11419</v>
      </c>
      <c r="G1665" s="526" t="s">
        <v>3453</v>
      </c>
      <c r="H1665" s="527" t="s">
        <v>10874</v>
      </c>
      <c r="I1665" s="527" t="s">
        <v>10874</v>
      </c>
      <c r="J1665" s="527">
        <v>0</v>
      </c>
      <c r="K1665" s="527">
        <v>349</v>
      </c>
      <c r="L1665" s="527">
        <v>0</v>
      </c>
      <c r="M1665" s="527">
        <v>0</v>
      </c>
      <c r="N1665" s="527">
        <v>0</v>
      </c>
      <c r="O1665" s="528">
        <v>355</v>
      </c>
    </row>
    <row r="1666" spans="2:15">
      <c r="B1666" s="29" t="s">
        <v>13427</v>
      </c>
      <c r="C1666" s="29" t="s">
        <v>608</v>
      </c>
      <c r="D1666" s="29" t="s">
        <v>609</v>
      </c>
      <c r="E1666" s="29" t="s">
        <v>8061</v>
      </c>
      <c r="F1666" s="29" t="s">
        <v>8060</v>
      </c>
      <c r="G1666" s="29" t="s">
        <v>4065</v>
      </c>
      <c r="H1666" s="522">
        <v>0</v>
      </c>
      <c r="I1666" s="522">
        <v>0</v>
      </c>
      <c r="J1666" s="522">
        <v>0</v>
      </c>
      <c r="K1666" s="522" t="s">
        <v>10874</v>
      </c>
      <c r="L1666" s="522">
        <v>0</v>
      </c>
      <c r="M1666" s="522">
        <v>0</v>
      </c>
      <c r="N1666" s="522">
        <v>0</v>
      </c>
      <c r="O1666" s="523" t="s">
        <v>10874</v>
      </c>
    </row>
    <row r="1667" spans="2:15">
      <c r="B1667" s="29" t="s">
        <v>13428</v>
      </c>
      <c r="C1667" s="29" t="s">
        <v>608</v>
      </c>
      <c r="D1667" s="29" t="s">
        <v>609</v>
      </c>
      <c r="E1667" s="29" t="s">
        <v>8061</v>
      </c>
      <c r="F1667" s="29" t="s">
        <v>8060</v>
      </c>
      <c r="G1667" s="29" t="s">
        <v>4066</v>
      </c>
      <c r="H1667" s="522">
        <v>0</v>
      </c>
      <c r="I1667" s="522">
        <v>0</v>
      </c>
      <c r="J1667" s="522">
        <v>0</v>
      </c>
      <c r="K1667" s="522" t="s">
        <v>10874</v>
      </c>
      <c r="L1667" s="522">
        <v>0</v>
      </c>
      <c r="M1667" s="522">
        <v>0</v>
      </c>
      <c r="N1667" s="522">
        <v>0</v>
      </c>
      <c r="O1667" s="523" t="s">
        <v>10874</v>
      </c>
    </row>
    <row r="1668" spans="2:15">
      <c r="B1668" t="str">
        <f>C1668&amp;F1668</f>
        <v>1113128045230 Total</v>
      </c>
      <c r="C1668" s="29" t="s">
        <v>608</v>
      </c>
      <c r="D1668" s="29" t="s">
        <v>609</v>
      </c>
      <c r="E1668" s="29" t="s">
        <v>8061</v>
      </c>
      <c r="F1668" s="29" t="s">
        <v>11418</v>
      </c>
      <c r="G1668" s="526" t="s">
        <v>3453</v>
      </c>
      <c r="H1668" s="527" t="s">
        <v>10874</v>
      </c>
      <c r="I1668" s="527" t="s">
        <v>10874</v>
      </c>
      <c r="J1668" s="527" t="s">
        <v>10874</v>
      </c>
      <c r="K1668" s="527" t="s">
        <v>10874</v>
      </c>
      <c r="L1668" s="527" t="s">
        <v>10874</v>
      </c>
      <c r="M1668" s="527" t="s">
        <v>10874</v>
      </c>
      <c r="N1668" s="527" t="s">
        <v>10874</v>
      </c>
      <c r="O1668" s="528" t="s">
        <v>10874</v>
      </c>
    </row>
    <row r="1669" spans="2:15">
      <c r="B1669" s="29" t="s">
        <v>13433</v>
      </c>
      <c r="C1669" s="29" t="s">
        <v>610</v>
      </c>
      <c r="D1669" s="29" t="s">
        <v>611</v>
      </c>
      <c r="E1669" s="29" t="s">
        <v>2279</v>
      </c>
      <c r="F1669" s="29" t="s">
        <v>2280</v>
      </c>
      <c r="G1669" s="29" t="s">
        <v>4065</v>
      </c>
      <c r="H1669" s="522">
        <v>0</v>
      </c>
      <c r="I1669" s="522" t="s">
        <v>10874</v>
      </c>
      <c r="J1669" s="522">
        <v>0</v>
      </c>
      <c r="K1669" s="522" t="s">
        <v>10874</v>
      </c>
      <c r="L1669" s="522">
        <v>0</v>
      </c>
      <c r="M1669" s="522">
        <v>0</v>
      </c>
      <c r="N1669" s="522">
        <v>0</v>
      </c>
      <c r="O1669" s="523">
        <v>77</v>
      </c>
    </row>
    <row r="1670" spans="2:15">
      <c r="B1670" s="29" t="s">
        <v>13434</v>
      </c>
      <c r="C1670" s="29" t="s">
        <v>610</v>
      </c>
      <c r="D1670" s="29" t="s">
        <v>611</v>
      </c>
      <c r="E1670" s="29" t="s">
        <v>2279</v>
      </c>
      <c r="F1670" s="29" t="s">
        <v>2280</v>
      </c>
      <c r="G1670" s="29" t="s">
        <v>4066</v>
      </c>
      <c r="H1670" s="522">
        <v>0</v>
      </c>
      <c r="I1670" s="522" t="s">
        <v>10874</v>
      </c>
      <c r="J1670" s="522" t="s">
        <v>10874</v>
      </c>
      <c r="K1670" s="522">
        <v>91</v>
      </c>
      <c r="L1670" s="522">
        <v>0</v>
      </c>
      <c r="M1670" s="522" t="s">
        <v>10874</v>
      </c>
      <c r="N1670" s="522">
        <v>0</v>
      </c>
      <c r="O1670" s="523">
        <v>95</v>
      </c>
    </row>
    <row r="1671" spans="2:15">
      <c r="B1671" t="str">
        <f>C1671&amp;F1671</f>
        <v>1094223033100 Total</v>
      </c>
      <c r="C1671" s="29" t="s">
        <v>610</v>
      </c>
      <c r="D1671" s="29" t="s">
        <v>611</v>
      </c>
      <c r="E1671" s="29" t="s">
        <v>2279</v>
      </c>
      <c r="F1671" s="29" t="s">
        <v>11421</v>
      </c>
      <c r="G1671" s="526" t="s">
        <v>3453</v>
      </c>
      <c r="H1671" s="527">
        <v>0</v>
      </c>
      <c r="I1671" s="527" t="s">
        <v>10874</v>
      </c>
      <c r="J1671" s="527" t="s">
        <v>10874</v>
      </c>
      <c r="K1671" s="527" t="s">
        <v>10874</v>
      </c>
      <c r="L1671" s="527">
        <v>0</v>
      </c>
      <c r="M1671" s="527" t="s">
        <v>10874</v>
      </c>
      <c r="N1671" s="527">
        <v>0</v>
      </c>
      <c r="O1671" s="528">
        <v>172</v>
      </c>
    </row>
    <row r="1672" spans="2:15">
      <c r="B1672" s="29" t="s">
        <v>13431</v>
      </c>
      <c r="C1672" s="29" t="s">
        <v>610</v>
      </c>
      <c r="D1672" s="29" t="s">
        <v>611</v>
      </c>
      <c r="E1672" s="29" t="s">
        <v>2277</v>
      </c>
      <c r="F1672" s="29" t="s">
        <v>2278</v>
      </c>
      <c r="G1672" s="29" t="s">
        <v>4065</v>
      </c>
      <c r="H1672" s="522">
        <v>0</v>
      </c>
      <c r="I1672" s="522">
        <v>0</v>
      </c>
      <c r="J1672" s="522" t="s">
        <v>10874</v>
      </c>
      <c r="K1672" s="522">
        <v>170</v>
      </c>
      <c r="L1672" s="522">
        <v>0</v>
      </c>
      <c r="M1672" s="522" t="s">
        <v>10874</v>
      </c>
      <c r="N1672" s="522">
        <v>0</v>
      </c>
      <c r="O1672" s="523">
        <v>176</v>
      </c>
    </row>
    <row r="1673" spans="2:15">
      <c r="B1673" s="29" t="s">
        <v>13432</v>
      </c>
      <c r="C1673" s="29" t="s">
        <v>610</v>
      </c>
      <c r="D1673" s="29" t="s">
        <v>611</v>
      </c>
      <c r="E1673" s="29" t="s">
        <v>2277</v>
      </c>
      <c r="F1673" s="29" t="s">
        <v>2278</v>
      </c>
      <c r="G1673" s="29" t="s">
        <v>4066</v>
      </c>
      <c r="H1673" s="522" t="s">
        <v>10874</v>
      </c>
      <c r="I1673" s="522">
        <v>0</v>
      </c>
      <c r="J1673" s="522" t="s">
        <v>10874</v>
      </c>
      <c r="K1673" s="522">
        <v>196</v>
      </c>
      <c r="L1673" s="522" t="s">
        <v>10874</v>
      </c>
      <c r="M1673" s="522">
        <v>0</v>
      </c>
      <c r="N1673" s="522">
        <v>0</v>
      </c>
      <c r="O1673" s="523">
        <v>201</v>
      </c>
    </row>
    <row r="1674" spans="2:15">
      <c r="B1674" t="str">
        <f>C1674&amp;F1674</f>
        <v>1094223035245 Total</v>
      </c>
      <c r="C1674" s="29" t="s">
        <v>610</v>
      </c>
      <c r="D1674" s="29" t="s">
        <v>611</v>
      </c>
      <c r="E1674" s="29" t="s">
        <v>2277</v>
      </c>
      <c r="F1674" s="29" t="s">
        <v>11420</v>
      </c>
      <c r="G1674" s="526" t="s">
        <v>3453</v>
      </c>
      <c r="H1674" s="527" t="s">
        <v>10874</v>
      </c>
      <c r="I1674" s="527">
        <v>0</v>
      </c>
      <c r="J1674" s="527" t="s">
        <v>10874</v>
      </c>
      <c r="K1674" s="527">
        <v>366</v>
      </c>
      <c r="L1674" s="527" t="s">
        <v>10874</v>
      </c>
      <c r="M1674" s="527" t="s">
        <v>10874</v>
      </c>
      <c r="N1674" s="527">
        <v>0</v>
      </c>
      <c r="O1674" s="528">
        <v>377</v>
      </c>
    </row>
    <row r="1675" spans="2:15">
      <c r="B1675" s="29" t="s">
        <v>13435</v>
      </c>
      <c r="C1675" s="29" t="s">
        <v>612</v>
      </c>
      <c r="D1675" s="29" t="s">
        <v>613</v>
      </c>
      <c r="E1675" s="29" t="s">
        <v>2281</v>
      </c>
      <c r="F1675" s="29" t="s">
        <v>2282</v>
      </c>
      <c r="G1675" s="29" t="s">
        <v>4065</v>
      </c>
      <c r="H1675" s="522">
        <v>0</v>
      </c>
      <c r="I1675" s="522" t="s">
        <v>10874</v>
      </c>
      <c r="J1675" s="522">
        <v>0</v>
      </c>
      <c r="K1675" s="522" t="s">
        <v>10874</v>
      </c>
      <c r="L1675" s="522">
        <v>0</v>
      </c>
      <c r="M1675" s="522">
        <v>0</v>
      </c>
      <c r="N1675" s="522">
        <v>0</v>
      </c>
      <c r="O1675" s="523">
        <v>383</v>
      </c>
    </row>
    <row r="1676" spans="2:15">
      <c r="B1676" s="29" t="s">
        <v>13436</v>
      </c>
      <c r="C1676" s="29" t="s">
        <v>612</v>
      </c>
      <c r="D1676" s="29" t="s">
        <v>613</v>
      </c>
      <c r="E1676" s="29" t="s">
        <v>2281</v>
      </c>
      <c r="F1676" s="29" t="s">
        <v>2282</v>
      </c>
      <c r="G1676" s="29" t="s">
        <v>4066</v>
      </c>
      <c r="H1676" s="522">
        <v>0</v>
      </c>
      <c r="I1676" s="522" t="s">
        <v>10874</v>
      </c>
      <c r="J1676" s="522">
        <v>0</v>
      </c>
      <c r="K1676" s="522" t="s">
        <v>10874</v>
      </c>
      <c r="L1676" s="522">
        <v>0</v>
      </c>
      <c r="M1676" s="522">
        <v>0</v>
      </c>
      <c r="N1676" s="522">
        <v>0</v>
      </c>
      <c r="O1676" s="523">
        <v>361</v>
      </c>
    </row>
    <row r="1677" spans="2:15">
      <c r="B1677" t="str">
        <f>C1677&amp;F1677</f>
        <v>1041036031154 Total</v>
      </c>
      <c r="C1677" s="29" t="s">
        <v>612</v>
      </c>
      <c r="D1677" s="29" t="s">
        <v>613</v>
      </c>
      <c r="E1677" s="29" t="s">
        <v>2281</v>
      </c>
      <c r="F1677" s="29" t="s">
        <v>11422</v>
      </c>
      <c r="G1677" s="526" t="s">
        <v>3453</v>
      </c>
      <c r="H1677" s="527">
        <v>0</v>
      </c>
      <c r="I1677" s="527" t="s">
        <v>10874</v>
      </c>
      <c r="J1677" s="527">
        <v>0</v>
      </c>
      <c r="K1677" s="527" t="s">
        <v>10874</v>
      </c>
      <c r="L1677" s="527">
        <v>0</v>
      </c>
      <c r="M1677" s="527">
        <v>0</v>
      </c>
      <c r="N1677" s="527">
        <v>0</v>
      </c>
      <c r="O1677" s="528">
        <v>744</v>
      </c>
    </row>
    <row r="1678" spans="2:15">
      <c r="B1678" s="29" t="s">
        <v>13437</v>
      </c>
      <c r="C1678" s="29" t="s">
        <v>614</v>
      </c>
      <c r="D1678" s="29" t="s">
        <v>615</v>
      </c>
      <c r="E1678" s="29" t="s">
        <v>2283</v>
      </c>
      <c r="F1678" s="29" t="s">
        <v>2284</v>
      </c>
      <c r="G1678" s="29" t="s">
        <v>4065</v>
      </c>
      <c r="H1678" s="522">
        <v>0</v>
      </c>
      <c r="I1678" s="522">
        <v>24</v>
      </c>
      <c r="J1678" s="522">
        <v>232</v>
      </c>
      <c r="K1678" s="522">
        <v>365</v>
      </c>
      <c r="L1678" s="522" t="s">
        <v>10874</v>
      </c>
      <c r="M1678" s="522" t="s">
        <v>10874</v>
      </c>
      <c r="N1678" s="522">
        <v>0</v>
      </c>
      <c r="O1678" s="523">
        <v>639</v>
      </c>
    </row>
    <row r="1679" spans="2:15">
      <c r="B1679" s="29" t="s">
        <v>13438</v>
      </c>
      <c r="C1679" s="29" t="s">
        <v>614</v>
      </c>
      <c r="D1679" s="29" t="s">
        <v>615</v>
      </c>
      <c r="E1679" s="29" t="s">
        <v>2283</v>
      </c>
      <c r="F1679" s="29" t="s">
        <v>2284</v>
      </c>
      <c r="G1679" s="29" t="s">
        <v>4066</v>
      </c>
      <c r="H1679" s="522">
        <v>0</v>
      </c>
      <c r="I1679" s="522">
        <v>26</v>
      </c>
      <c r="J1679" s="522">
        <v>239</v>
      </c>
      <c r="K1679" s="522">
        <v>341</v>
      </c>
      <c r="L1679" s="522" t="s">
        <v>10874</v>
      </c>
      <c r="M1679" s="522" t="s">
        <v>10874</v>
      </c>
      <c r="N1679" s="522">
        <v>0</v>
      </c>
      <c r="O1679" s="523">
        <v>623</v>
      </c>
    </row>
    <row r="1680" spans="2:15">
      <c r="B1680" t="str">
        <f>C1680&amp;F1680</f>
        <v>1241540036482 Total</v>
      </c>
      <c r="C1680" s="29" t="s">
        <v>614</v>
      </c>
      <c r="D1680" s="29" t="s">
        <v>615</v>
      </c>
      <c r="E1680" s="29" t="s">
        <v>2283</v>
      </c>
      <c r="F1680" s="29" t="s">
        <v>11423</v>
      </c>
      <c r="G1680" s="526" t="s">
        <v>3453</v>
      </c>
      <c r="H1680" s="527">
        <v>0</v>
      </c>
      <c r="I1680" s="527">
        <v>50</v>
      </c>
      <c r="J1680" s="527">
        <v>471</v>
      </c>
      <c r="K1680" s="527">
        <v>706</v>
      </c>
      <c r="L1680" s="527" t="s">
        <v>10874</v>
      </c>
      <c r="M1680" s="527" t="s">
        <v>10874</v>
      </c>
      <c r="N1680" s="527">
        <v>0</v>
      </c>
      <c r="O1680" s="528">
        <v>1262</v>
      </c>
    </row>
    <row r="1681" spans="2:15">
      <c r="B1681" s="29" t="s">
        <v>13439</v>
      </c>
      <c r="C1681" s="29" t="s">
        <v>614</v>
      </c>
      <c r="D1681" s="29" t="s">
        <v>615</v>
      </c>
      <c r="E1681" s="29" t="s">
        <v>2285</v>
      </c>
      <c r="F1681" s="29" t="s">
        <v>2286</v>
      </c>
      <c r="G1681" s="29" t="s">
        <v>4065</v>
      </c>
      <c r="H1681" s="522">
        <v>0</v>
      </c>
      <c r="I1681" s="522" t="s">
        <v>10874</v>
      </c>
      <c r="J1681" s="522">
        <v>118</v>
      </c>
      <c r="K1681" s="522">
        <v>166</v>
      </c>
      <c r="L1681" s="522" t="s">
        <v>10874</v>
      </c>
      <c r="M1681" s="522">
        <v>12</v>
      </c>
      <c r="N1681" s="522">
        <v>0</v>
      </c>
      <c r="O1681" s="523">
        <v>306</v>
      </c>
    </row>
    <row r="1682" spans="2:15">
      <c r="B1682" s="29" t="s">
        <v>13440</v>
      </c>
      <c r="C1682" s="29" t="s">
        <v>614</v>
      </c>
      <c r="D1682" s="29" t="s">
        <v>615</v>
      </c>
      <c r="E1682" s="29" t="s">
        <v>2285</v>
      </c>
      <c r="F1682" s="29" t="s">
        <v>2286</v>
      </c>
      <c r="G1682" s="29" t="s">
        <v>4066</v>
      </c>
      <c r="H1682" s="522">
        <v>0</v>
      </c>
      <c r="I1682" s="522" t="s">
        <v>10874</v>
      </c>
      <c r="J1682" s="522">
        <v>147</v>
      </c>
      <c r="K1682" s="522">
        <v>189</v>
      </c>
      <c r="L1682" s="522" t="s">
        <v>10874</v>
      </c>
      <c r="M1682" s="522" t="s">
        <v>10874</v>
      </c>
      <c r="N1682" s="522">
        <v>0</v>
      </c>
      <c r="O1682" s="523">
        <v>351</v>
      </c>
    </row>
    <row r="1683" spans="2:15">
      <c r="B1683" t="str">
        <f>C1683&amp;F1683</f>
        <v>1241540036834 Total</v>
      </c>
      <c r="C1683" s="29" t="s">
        <v>614</v>
      </c>
      <c r="D1683" s="29" t="s">
        <v>615</v>
      </c>
      <c r="E1683" s="29" t="s">
        <v>2285</v>
      </c>
      <c r="F1683" s="29" t="s">
        <v>11424</v>
      </c>
      <c r="G1683" s="526" t="s">
        <v>3453</v>
      </c>
      <c r="H1683" s="527">
        <v>0</v>
      </c>
      <c r="I1683" s="527">
        <v>19</v>
      </c>
      <c r="J1683" s="527">
        <v>265</v>
      </c>
      <c r="K1683" s="527">
        <v>355</v>
      </c>
      <c r="L1683" s="527" t="s">
        <v>10874</v>
      </c>
      <c r="M1683" s="527" t="s">
        <v>10874</v>
      </c>
      <c r="N1683" s="527">
        <v>0</v>
      </c>
      <c r="O1683" s="528">
        <v>657</v>
      </c>
    </row>
    <row r="1684" spans="2:15">
      <c r="B1684" s="29" t="s">
        <v>13441</v>
      </c>
      <c r="C1684" s="29" t="s">
        <v>616</v>
      </c>
      <c r="D1684" s="29" t="s">
        <v>617</v>
      </c>
      <c r="E1684" s="29" t="s">
        <v>2287</v>
      </c>
      <c r="F1684" s="29" t="s">
        <v>2288</v>
      </c>
      <c r="G1684" s="29" t="s">
        <v>4065</v>
      </c>
      <c r="H1684" s="522">
        <v>0</v>
      </c>
      <c r="I1684" s="522" t="s">
        <v>10874</v>
      </c>
      <c r="J1684" s="522" t="s">
        <v>10874</v>
      </c>
      <c r="K1684" s="522" t="s">
        <v>10874</v>
      </c>
      <c r="L1684" s="522" t="s">
        <v>10874</v>
      </c>
      <c r="M1684" s="522">
        <v>0</v>
      </c>
      <c r="N1684" s="522">
        <v>0</v>
      </c>
      <c r="O1684" s="523">
        <v>241</v>
      </c>
    </row>
    <row r="1685" spans="2:15">
      <c r="B1685" s="29" t="s">
        <v>13442</v>
      </c>
      <c r="C1685" s="29" t="s">
        <v>616</v>
      </c>
      <c r="D1685" s="29" t="s">
        <v>617</v>
      </c>
      <c r="E1685" s="29" t="s">
        <v>2287</v>
      </c>
      <c r="F1685" s="29" t="s">
        <v>2288</v>
      </c>
      <c r="G1685" s="29" t="s">
        <v>4066</v>
      </c>
      <c r="H1685" s="522">
        <v>0</v>
      </c>
      <c r="I1685" s="522">
        <v>0</v>
      </c>
      <c r="J1685" s="522" t="s">
        <v>10874</v>
      </c>
      <c r="K1685" s="522">
        <v>236</v>
      </c>
      <c r="L1685" s="522" t="s">
        <v>10874</v>
      </c>
      <c r="M1685" s="522">
        <v>0</v>
      </c>
      <c r="N1685" s="522">
        <v>0</v>
      </c>
      <c r="O1685" s="523">
        <v>239</v>
      </c>
    </row>
    <row r="1686" spans="2:15">
      <c r="B1686" t="str">
        <f>C1686&amp;F1686</f>
        <v>1061665031486 Total</v>
      </c>
      <c r="C1686" s="29" t="s">
        <v>616</v>
      </c>
      <c r="D1686" s="29" t="s">
        <v>617</v>
      </c>
      <c r="E1686" s="29" t="s">
        <v>2287</v>
      </c>
      <c r="F1686" s="29" t="s">
        <v>11425</v>
      </c>
      <c r="G1686" s="526" t="s">
        <v>3453</v>
      </c>
      <c r="H1686" s="527">
        <v>0</v>
      </c>
      <c r="I1686" s="527" t="s">
        <v>10874</v>
      </c>
      <c r="J1686" s="527" t="s">
        <v>10874</v>
      </c>
      <c r="K1686" s="527" t="s">
        <v>10874</v>
      </c>
      <c r="L1686" s="527" t="s">
        <v>10874</v>
      </c>
      <c r="M1686" s="527">
        <v>0</v>
      </c>
      <c r="N1686" s="527">
        <v>0</v>
      </c>
      <c r="O1686" s="528">
        <v>480</v>
      </c>
    </row>
    <row r="1687" spans="2:15">
      <c r="B1687" s="29" t="s">
        <v>13443</v>
      </c>
      <c r="C1687" s="29" t="s">
        <v>992</v>
      </c>
      <c r="D1687" s="29" t="s">
        <v>5666</v>
      </c>
      <c r="E1687" s="29" t="s">
        <v>5666</v>
      </c>
      <c r="F1687" s="29" t="s">
        <v>2810</v>
      </c>
      <c r="G1687" s="29" t="s">
        <v>4065</v>
      </c>
      <c r="H1687" s="522">
        <v>0</v>
      </c>
      <c r="I1687" s="522" t="s">
        <v>10874</v>
      </c>
      <c r="J1687" s="522">
        <v>13</v>
      </c>
      <c r="K1687" s="522">
        <v>13</v>
      </c>
      <c r="L1687" s="522" t="s">
        <v>10874</v>
      </c>
      <c r="M1687" s="522" t="s">
        <v>10874</v>
      </c>
      <c r="N1687" s="522">
        <v>0</v>
      </c>
      <c r="O1687" s="523">
        <v>37</v>
      </c>
    </row>
    <row r="1688" spans="2:15">
      <c r="B1688" s="29" t="s">
        <v>13444</v>
      </c>
      <c r="C1688" s="29" t="s">
        <v>992</v>
      </c>
      <c r="D1688" s="29" t="s">
        <v>5666</v>
      </c>
      <c r="E1688" s="29" t="s">
        <v>5666</v>
      </c>
      <c r="F1688" s="29" t="s">
        <v>2810</v>
      </c>
      <c r="G1688" s="29" t="s">
        <v>4066</v>
      </c>
      <c r="H1688" s="522">
        <v>0</v>
      </c>
      <c r="I1688" s="522" t="s">
        <v>10874</v>
      </c>
      <c r="J1688" s="522" t="s">
        <v>10874</v>
      </c>
      <c r="K1688" s="522">
        <v>13</v>
      </c>
      <c r="L1688" s="522" t="s">
        <v>10874</v>
      </c>
      <c r="M1688" s="522" t="s">
        <v>10874</v>
      </c>
      <c r="N1688" s="522">
        <v>0</v>
      </c>
      <c r="O1688" s="523">
        <v>31</v>
      </c>
    </row>
    <row r="1689" spans="2:15">
      <c r="B1689" t="str">
        <f>C1689&amp;F1689</f>
        <v>1825145687979 Total</v>
      </c>
      <c r="C1689" s="29" t="s">
        <v>992</v>
      </c>
      <c r="D1689" s="29" t="s">
        <v>5666</v>
      </c>
      <c r="E1689" s="29" t="s">
        <v>5666</v>
      </c>
      <c r="F1689" s="29" t="s">
        <v>11426</v>
      </c>
      <c r="G1689" s="526" t="s">
        <v>3453</v>
      </c>
      <c r="H1689" s="527">
        <v>0</v>
      </c>
      <c r="I1689" s="527">
        <v>15</v>
      </c>
      <c r="J1689" s="527" t="s">
        <v>10874</v>
      </c>
      <c r="K1689" s="527">
        <v>26</v>
      </c>
      <c r="L1689" s="527" t="s">
        <v>10874</v>
      </c>
      <c r="M1689" s="527" t="s">
        <v>10874</v>
      </c>
      <c r="N1689" s="527">
        <v>0</v>
      </c>
      <c r="O1689" s="528">
        <v>68</v>
      </c>
    </row>
    <row r="1690" spans="2:15">
      <c r="B1690" s="29" t="s">
        <v>15294</v>
      </c>
      <c r="C1690" s="29" t="s">
        <v>15296</v>
      </c>
      <c r="D1690" s="29" t="s">
        <v>15295</v>
      </c>
      <c r="E1690" s="29" t="s">
        <v>15295</v>
      </c>
      <c r="F1690" s="29" t="s">
        <v>15297</v>
      </c>
      <c r="G1690" s="29" t="s">
        <v>4065</v>
      </c>
      <c r="H1690" s="522">
        <v>0</v>
      </c>
      <c r="I1690" s="522" t="s">
        <v>10874</v>
      </c>
      <c r="J1690" s="522" t="s">
        <v>10874</v>
      </c>
      <c r="K1690" s="522">
        <v>239</v>
      </c>
      <c r="L1690" s="522" t="s">
        <v>10874</v>
      </c>
      <c r="M1690" s="522" t="s">
        <v>10874</v>
      </c>
      <c r="N1690" s="522">
        <v>0</v>
      </c>
      <c r="O1690" s="523">
        <v>248</v>
      </c>
    </row>
    <row r="1691" spans="2:15">
      <c r="B1691" s="29" t="s">
        <v>15298</v>
      </c>
      <c r="C1691" s="29" t="s">
        <v>15296</v>
      </c>
      <c r="D1691" s="29" t="s">
        <v>15295</v>
      </c>
      <c r="E1691" s="29" t="s">
        <v>15295</v>
      </c>
      <c r="F1691" s="29" t="s">
        <v>15297</v>
      </c>
      <c r="G1691" s="29" t="s">
        <v>4066</v>
      </c>
      <c r="H1691" s="522">
        <v>0</v>
      </c>
      <c r="I1691" s="522" t="s">
        <v>10874</v>
      </c>
      <c r="J1691" s="522" t="s">
        <v>10874</v>
      </c>
      <c r="K1691" s="522">
        <v>349</v>
      </c>
      <c r="L1691" s="522" t="s">
        <v>10874</v>
      </c>
      <c r="M1691" s="522" t="s">
        <v>10874</v>
      </c>
      <c r="N1691" s="522">
        <v>0</v>
      </c>
      <c r="O1691" s="523">
        <v>362</v>
      </c>
    </row>
    <row r="1692" spans="2:15">
      <c r="B1692" t="str">
        <f>C1692&amp;F1692</f>
        <v>1101837077067 Total</v>
      </c>
      <c r="C1692" s="29" t="s">
        <v>15296</v>
      </c>
      <c r="D1692" s="29" t="s">
        <v>15295</v>
      </c>
      <c r="E1692" s="29" t="s">
        <v>15295</v>
      </c>
      <c r="F1692" s="29" t="s">
        <v>15341</v>
      </c>
      <c r="G1692" s="526" t="s">
        <v>3453</v>
      </c>
      <c r="H1692" s="527">
        <v>0</v>
      </c>
      <c r="I1692" s="527" t="s">
        <v>10874</v>
      </c>
      <c r="J1692" s="527" t="s">
        <v>10874</v>
      </c>
      <c r="K1692" s="527">
        <v>588</v>
      </c>
      <c r="L1692" s="527" t="s">
        <v>10874</v>
      </c>
      <c r="M1692" s="527" t="s">
        <v>10874</v>
      </c>
      <c r="N1692" s="527">
        <v>0</v>
      </c>
      <c r="O1692" s="528">
        <v>610</v>
      </c>
    </row>
    <row r="1693" spans="2:15">
      <c r="B1693" s="29" t="s">
        <v>13453</v>
      </c>
      <c r="C1693" s="29" t="s">
        <v>618</v>
      </c>
      <c r="D1693" s="29" t="s">
        <v>619</v>
      </c>
      <c r="E1693" s="29" t="s">
        <v>8087</v>
      </c>
      <c r="F1693" s="29" t="s">
        <v>8086</v>
      </c>
      <c r="G1693" s="29" t="s">
        <v>4065</v>
      </c>
      <c r="H1693" s="522">
        <v>0</v>
      </c>
      <c r="I1693" s="522" t="s">
        <v>10874</v>
      </c>
      <c r="J1693" s="522">
        <v>0</v>
      </c>
      <c r="K1693" s="522" t="s">
        <v>10874</v>
      </c>
      <c r="L1693" s="522">
        <v>0</v>
      </c>
      <c r="M1693" s="522">
        <v>0</v>
      </c>
      <c r="N1693" s="522">
        <v>0</v>
      </c>
      <c r="O1693" s="523" t="s">
        <v>10874</v>
      </c>
    </row>
    <row r="1694" spans="2:15">
      <c r="B1694" s="29" t="s">
        <v>13454</v>
      </c>
      <c r="C1694" s="29" t="s">
        <v>618</v>
      </c>
      <c r="D1694" s="29" t="s">
        <v>619</v>
      </c>
      <c r="E1694" s="29" t="s">
        <v>8087</v>
      </c>
      <c r="F1694" s="29" t="s">
        <v>8086</v>
      </c>
      <c r="G1694" s="29" t="s">
        <v>4066</v>
      </c>
      <c r="H1694" s="522">
        <v>0</v>
      </c>
      <c r="I1694" s="522">
        <v>0</v>
      </c>
      <c r="J1694" s="522">
        <v>0</v>
      </c>
      <c r="K1694" s="522" t="s">
        <v>10874</v>
      </c>
      <c r="L1694" s="522">
        <v>0</v>
      </c>
      <c r="M1694" s="522">
        <v>0</v>
      </c>
      <c r="N1694" s="522">
        <v>0</v>
      </c>
      <c r="O1694" s="523" t="s">
        <v>10874</v>
      </c>
    </row>
    <row r="1695" spans="2:15">
      <c r="B1695" t="str">
        <f>C1695&amp;F1695</f>
        <v>1101836021570 Total</v>
      </c>
      <c r="C1695" s="29" t="s">
        <v>618</v>
      </c>
      <c r="D1695" s="29" t="s">
        <v>619</v>
      </c>
      <c r="E1695" s="29" t="s">
        <v>8087</v>
      </c>
      <c r="F1695" s="29" t="s">
        <v>11431</v>
      </c>
      <c r="G1695" s="526" t="s">
        <v>3453</v>
      </c>
      <c r="H1695" s="527">
        <v>0</v>
      </c>
      <c r="I1695" s="527" t="s">
        <v>10874</v>
      </c>
      <c r="J1695" s="527">
        <v>0</v>
      </c>
      <c r="K1695" s="527" t="s">
        <v>10874</v>
      </c>
      <c r="L1695" s="527">
        <v>0</v>
      </c>
      <c r="M1695" s="527">
        <v>0</v>
      </c>
      <c r="N1695" s="527">
        <v>0</v>
      </c>
      <c r="O1695" s="528" t="s">
        <v>10874</v>
      </c>
    </row>
    <row r="1696" spans="2:15">
      <c r="B1696" s="29" t="s">
        <v>13447</v>
      </c>
      <c r="C1696" s="29" t="s">
        <v>618</v>
      </c>
      <c r="D1696" s="29" t="s">
        <v>619</v>
      </c>
      <c r="E1696" s="29" t="s">
        <v>2291</v>
      </c>
      <c r="F1696" s="29" t="s">
        <v>2292</v>
      </c>
      <c r="G1696" s="29" t="s">
        <v>4065</v>
      </c>
      <c r="H1696" s="522">
        <v>0</v>
      </c>
      <c r="I1696" s="522">
        <v>0</v>
      </c>
      <c r="J1696" s="522" t="s">
        <v>10874</v>
      </c>
      <c r="K1696" s="522">
        <v>60</v>
      </c>
      <c r="L1696" s="522" t="s">
        <v>10874</v>
      </c>
      <c r="M1696" s="522">
        <v>0</v>
      </c>
      <c r="N1696" s="522">
        <v>0</v>
      </c>
      <c r="O1696" s="523">
        <v>66</v>
      </c>
    </row>
    <row r="1697" spans="2:15">
      <c r="B1697" s="29" t="s">
        <v>13448</v>
      </c>
      <c r="C1697" s="29" t="s">
        <v>618</v>
      </c>
      <c r="D1697" s="29" t="s">
        <v>619</v>
      </c>
      <c r="E1697" s="29" t="s">
        <v>2291</v>
      </c>
      <c r="F1697" s="29" t="s">
        <v>2292</v>
      </c>
      <c r="G1697" s="29" t="s">
        <v>4066</v>
      </c>
      <c r="H1697" s="522">
        <v>0</v>
      </c>
      <c r="I1697" s="522">
        <v>0</v>
      </c>
      <c r="J1697" s="522">
        <v>0</v>
      </c>
      <c r="K1697" s="522" t="s">
        <v>10874</v>
      </c>
      <c r="L1697" s="522" t="s">
        <v>10874</v>
      </c>
      <c r="M1697" s="522">
        <v>0</v>
      </c>
      <c r="N1697" s="522">
        <v>0</v>
      </c>
      <c r="O1697" s="523">
        <v>58</v>
      </c>
    </row>
    <row r="1698" spans="2:15">
      <c r="B1698" t="str">
        <f>C1698&amp;F1698</f>
        <v>1101836026241 Total</v>
      </c>
      <c r="C1698" s="29" t="s">
        <v>618</v>
      </c>
      <c r="D1698" s="29" t="s">
        <v>619</v>
      </c>
      <c r="E1698" s="29" t="s">
        <v>2291</v>
      </c>
      <c r="F1698" s="29" t="s">
        <v>11428</v>
      </c>
      <c r="G1698" s="526" t="s">
        <v>3453</v>
      </c>
      <c r="H1698" s="527">
        <v>0</v>
      </c>
      <c r="I1698" s="527">
        <v>0</v>
      </c>
      <c r="J1698" s="527" t="s">
        <v>10874</v>
      </c>
      <c r="K1698" s="527" t="s">
        <v>10874</v>
      </c>
      <c r="L1698" s="527" t="s">
        <v>10874</v>
      </c>
      <c r="M1698" s="527">
        <v>0</v>
      </c>
      <c r="N1698" s="527">
        <v>0</v>
      </c>
      <c r="O1698" s="528">
        <v>124</v>
      </c>
    </row>
    <row r="1699" spans="2:15">
      <c r="B1699" s="29" t="s">
        <v>13449</v>
      </c>
      <c r="C1699" s="29" t="s">
        <v>618</v>
      </c>
      <c r="D1699" s="29" t="s">
        <v>619</v>
      </c>
      <c r="E1699" s="29" t="s">
        <v>2293</v>
      </c>
      <c r="F1699" s="29" t="s">
        <v>2294</v>
      </c>
      <c r="G1699" s="29" t="s">
        <v>4065</v>
      </c>
      <c r="H1699" s="522" t="s">
        <v>10874</v>
      </c>
      <c r="I1699" s="522" t="s">
        <v>10874</v>
      </c>
      <c r="J1699" s="522" t="s">
        <v>10874</v>
      </c>
      <c r="K1699" s="522">
        <v>529</v>
      </c>
      <c r="L1699" s="522" t="s">
        <v>10874</v>
      </c>
      <c r="M1699" s="522">
        <v>11</v>
      </c>
      <c r="N1699" s="522">
        <v>0</v>
      </c>
      <c r="O1699" s="523">
        <v>556</v>
      </c>
    </row>
    <row r="1700" spans="2:15">
      <c r="B1700" s="29" t="s">
        <v>13450</v>
      </c>
      <c r="C1700" s="29" t="s">
        <v>618</v>
      </c>
      <c r="D1700" s="29" t="s">
        <v>619</v>
      </c>
      <c r="E1700" s="29" t="s">
        <v>2293</v>
      </c>
      <c r="F1700" s="29" t="s">
        <v>2294</v>
      </c>
      <c r="G1700" s="29" t="s">
        <v>4066</v>
      </c>
      <c r="H1700" s="522">
        <v>0</v>
      </c>
      <c r="I1700" s="522">
        <v>12</v>
      </c>
      <c r="J1700" s="522" t="s">
        <v>10874</v>
      </c>
      <c r="K1700" s="522">
        <v>595</v>
      </c>
      <c r="L1700" s="522" t="s">
        <v>10874</v>
      </c>
      <c r="M1700" s="522" t="s">
        <v>10874</v>
      </c>
      <c r="N1700" s="522">
        <v>0</v>
      </c>
      <c r="O1700" s="523">
        <v>624</v>
      </c>
    </row>
    <row r="1701" spans="2:15">
      <c r="B1701" t="str">
        <f>C1701&amp;F1701</f>
        <v>1101836027589 Total</v>
      </c>
      <c r="C1701" s="29" t="s">
        <v>618</v>
      </c>
      <c r="D1701" s="29" t="s">
        <v>619</v>
      </c>
      <c r="E1701" s="29" t="s">
        <v>2293</v>
      </c>
      <c r="F1701" s="29" t="s">
        <v>11429</v>
      </c>
      <c r="G1701" s="526" t="s">
        <v>3453</v>
      </c>
      <c r="H1701" s="527" t="s">
        <v>10874</v>
      </c>
      <c r="I1701" s="527" t="s">
        <v>10874</v>
      </c>
      <c r="J1701" s="527">
        <v>11</v>
      </c>
      <c r="K1701" s="527">
        <v>1124</v>
      </c>
      <c r="L1701" s="527" t="s">
        <v>10874</v>
      </c>
      <c r="M1701" s="527" t="s">
        <v>10874</v>
      </c>
      <c r="N1701" s="527">
        <v>0</v>
      </c>
      <c r="O1701" s="528">
        <v>1180</v>
      </c>
    </row>
    <row r="1702" spans="2:15">
      <c r="B1702" s="29" t="s">
        <v>13451</v>
      </c>
      <c r="C1702" s="29" t="s">
        <v>618</v>
      </c>
      <c r="D1702" s="29" t="s">
        <v>619</v>
      </c>
      <c r="E1702" s="29" t="s">
        <v>2295</v>
      </c>
      <c r="F1702" s="29" t="s">
        <v>2296</v>
      </c>
      <c r="G1702" s="29" t="s">
        <v>4065</v>
      </c>
      <c r="H1702" s="522">
        <v>0</v>
      </c>
      <c r="I1702" s="522" t="s">
        <v>10874</v>
      </c>
      <c r="J1702" s="522" t="s">
        <v>10874</v>
      </c>
      <c r="K1702" s="522">
        <v>268</v>
      </c>
      <c r="L1702" s="522" t="s">
        <v>10874</v>
      </c>
      <c r="M1702" s="522" t="s">
        <v>10874</v>
      </c>
      <c r="N1702" s="522">
        <v>0</v>
      </c>
      <c r="O1702" s="523">
        <v>279</v>
      </c>
    </row>
    <row r="1703" spans="2:15">
      <c r="B1703" s="29" t="s">
        <v>13452</v>
      </c>
      <c r="C1703" s="29" t="s">
        <v>618</v>
      </c>
      <c r="D1703" s="29" t="s">
        <v>619</v>
      </c>
      <c r="E1703" s="29" t="s">
        <v>2295</v>
      </c>
      <c r="F1703" s="29" t="s">
        <v>2296</v>
      </c>
      <c r="G1703" s="29" t="s">
        <v>4066</v>
      </c>
      <c r="H1703" s="522">
        <v>0</v>
      </c>
      <c r="I1703" s="522" t="s">
        <v>10874</v>
      </c>
      <c r="J1703" s="522" t="s">
        <v>10874</v>
      </c>
      <c r="K1703" s="522">
        <v>244</v>
      </c>
      <c r="L1703" s="522" t="s">
        <v>10874</v>
      </c>
      <c r="M1703" s="522" t="s">
        <v>10874</v>
      </c>
      <c r="N1703" s="522">
        <v>0</v>
      </c>
      <c r="O1703" s="523">
        <v>264</v>
      </c>
    </row>
    <row r="1704" spans="2:15">
      <c r="B1704" t="str">
        <f>C1704&amp;F1704</f>
        <v>1101836027590 Total</v>
      </c>
      <c r="C1704" s="29" t="s">
        <v>618</v>
      </c>
      <c r="D1704" s="29" t="s">
        <v>619</v>
      </c>
      <c r="E1704" s="29" t="s">
        <v>2295</v>
      </c>
      <c r="F1704" s="29" t="s">
        <v>11430</v>
      </c>
      <c r="G1704" s="526" t="s">
        <v>3453</v>
      </c>
      <c r="H1704" s="527">
        <v>0</v>
      </c>
      <c r="I1704" s="527">
        <v>15</v>
      </c>
      <c r="J1704" s="527" t="s">
        <v>10874</v>
      </c>
      <c r="K1704" s="527">
        <v>512</v>
      </c>
      <c r="L1704" s="527" t="s">
        <v>10874</v>
      </c>
      <c r="M1704" s="527" t="s">
        <v>10874</v>
      </c>
      <c r="N1704" s="527">
        <v>0</v>
      </c>
      <c r="O1704" s="528">
        <v>543</v>
      </c>
    </row>
    <row r="1705" spans="2:15">
      <c r="B1705" s="29" t="s">
        <v>13445</v>
      </c>
      <c r="C1705" s="29" t="s">
        <v>618</v>
      </c>
      <c r="D1705" s="29" t="s">
        <v>619</v>
      </c>
      <c r="E1705" s="29" t="s">
        <v>2289</v>
      </c>
      <c r="F1705" s="29" t="s">
        <v>2290</v>
      </c>
      <c r="G1705" s="29" t="s">
        <v>4065</v>
      </c>
      <c r="H1705" s="522">
        <v>0</v>
      </c>
      <c r="I1705" s="522" t="s">
        <v>10874</v>
      </c>
      <c r="J1705" s="522">
        <v>0</v>
      </c>
      <c r="K1705" s="522" t="s">
        <v>10874</v>
      </c>
      <c r="L1705" s="522">
        <v>0</v>
      </c>
      <c r="M1705" s="522">
        <v>0</v>
      </c>
      <c r="N1705" s="522">
        <v>0</v>
      </c>
      <c r="O1705" s="523">
        <v>30</v>
      </c>
    </row>
    <row r="1706" spans="2:15">
      <c r="B1706" s="29" t="s">
        <v>13446</v>
      </c>
      <c r="C1706" s="29" t="s">
        <v>618</v>
      </c>
      <c r="D1706" s="29" t="s">
        <v>619</v>
      </c>
      <c r="E1706" s="29" t="s">
        <v>2289</v>
      </c>
      <c r="F1706" s="29" t="s">
        <v>2290</v>
      </c>
      <c r="G1706" s="29" t="s">
        <v>4066</v>
      </c>
      <c r="H1706" s="522">
        <v>0</v>
      </c>
      <c r="I1706" s="522">
        <v>0</v>
      </c>
      <c r="J1706" s="522" t="s">
        <v>10874</v>
      </c>
      <c r="K1706" s="522" t="s">
        <v>10874</v>
      </c>
      <c r="L1706" s="522">
        <v>0</v>
      </c>
      <c r="M1706" s="522">
        <v>0</v>
      </c>
      <c r="N1706" s="522">
        <v>0</v>
      </c>
      <c r="O1706" s="523">
        <v>32</v>
      </c>
    </row>
    <row r="1707" spans="2:15">
      <c r="B1707" t="str">
        <f>C1707&amp;F1707</f>
        <v>1101836027795 Total</v>
      </c>
      <c r="C1707" s="29" t="s">
        <v>618</v>
      </c>
      <c r="D1707" s="29" t="s">
        <v>619</v>
      </c>
      <c r="E1707" s="29" t="s">
        <v>2289</v>
      </c>
      <c r="F1707" s="29" t="s">
        <v>11427</v>
      </c>
      <c r="G1707" s="526" t="s">
        <v>3453</v>
      </c>
      <c r="H1707" s="527">
        <v>0</v>
      </c>
      <c r="I1707" s="527" t="s">
        <v>10874</v>
      </c>
      <c r="J1707" s="527" t="s">
        <v>10874</v>
      </c>
      <c r="K1707" s="527">
        <v>59</v>
      </c>
      <c r="L1707" s="527">
        <v>0</v>
      </c>
      <c r="M1707" s="527">
        <v>0</v>
      </c>
      <c r="N1707" s="527">
        <v>0</v>
      </c>
      <c r="O1707" s="528">
        <v>62</v>
      </c>
    </row>
    <row r="1708" spans="2:15">
      <c r="B1708" s="29" t="s">
        <v>13455</v>
      </c>
      <c r="C1708" s="29" t="s">
        <v>620</v>
      </c>
      <c r="D1708" s="29" t="s">
        <v>621</v>
      </c>
      <c r="E1708" s="29" t="s">
        <v>621</v>
      </c>
      <c r="F1708" s="29" t="s">
        <v>2297</v>
      </c>
      <c r="G1708" s="29" t="s">
        <v>4065</v>
      </c>
      <c r="H1708" s="522">
        <v>0</v>
      </c>
      <c r="I1708" s="522">
        <v>17</v>
      </c>
      <c r="J1708" s="522" t="s">
        <v>10874</v>
      </c>
      <c r="K1708" s="522">
        <v>87</v>
      </c>
      <c r="L1708" s="522" t="s">
        <v>10874</v>
      </c>
      <c r="M1708" s="522">
        <v>0</v>
      </c>
      <c r="N1708" s="522">
        <v>0</v>
      </c>
      <c r="O1708" s="523">
        <v>107</v>
      </c>
    </row>
    <row r="1709" spans="2:15">
      <c r="B1709" s="29" t="s">
        <v>13456</v>
      </c>
      <c r="C1709" s="29" t="s">
        <v>620</v>
      </c>
      <c r="D1709" s="29" t="s">
        <v>621</v>
      </c>
      <c r="E1709" s="29" t="s">
        <v>621</v>
      </c>
      <c r="F1709" s="29" t="s">
        <v>2297</v>
      </c>
      <c r="G1709" s="29" t="s">
        <v>4066</v>
      </c>
      <c r="H1709" s="522">
        <v>0</v>
      </c>
      <c r="I1709" s="522">
        <v>23</v>
      </c>
      <c r="J1709" s="522" t="s">
        <v>10874</v>
      </c>
      <c r="K1709" s="522">
        <v>118</v>
      </c>
      <c r="L1709" s="522" t="s">
        <v>10874</v>
      </c>
      <c r="M1709" s="522">
        <v>0</v>
      </c>
      <c r="N1709" s="522">
        <v>0</v>
      </c>
      <c r="O1709" s="523">
        <v>144</v>
      </c>
    </row>
    <row r="1710" spans="2:15">
      <c r="B1710" t="str">
        <f>C1710&amp;F1710</f>
        <v>1044328307506 Total</v>
      </c>
      <c r="C1710" s="29" t="s">
        <v>620</v>
      </c>
      <c r="D1710" s="29" t="s">
        <v>621</v>
      </c>
      <c r="E1710" s="29" t="s">
        <v>621</v>
      </c>
      <c r="F1710" s="29" t="s">
        <v>11432</v>
      </c>
      <c r="G1710" s="526" t="s">
        <v>3453</v>
      </c>
      <c r="H1710" s="527">
        <v>0</v>
      </c>
      <c r="I1710" s="527">
        <v>40</v>
      </c>
      <c r="J1710" s="527" t="s">
        <v>10874</v>
      </c>
      <c r="K1710" s="527">
        <v>205</v>
      </c>
      <c r="L1710" s="527" t="s">
        <v>10874</v>
      </c>
      <c r="M1710" s="527">
        <v>0</v>
      </c>
      <c r="N1710" s="527">
        <v>0</v>
      </c>
      <c r="O1710" s="528">
        <v>251</v>
      </c>
    </row>
    <row r="1711" spans="2:15">
      <c r="B1711" s="29" t="s">
        <v>13457</v>
      </c>
      <c r="C1711" s="29" t="s">
        <v>622</v>
      </c>
      <c r="D1711" s="29" t="s">
        <v>623</v>
      </c>
      <c r="E1711" s="29" t="s">
        <v>2298</v>
      </c>
      <c r="F1711" s="29" t="s">
        <v>2299</v>
      </c>
      <c r="G1711" s="29" t="s">
        <v>4065</v>
      </c>
      <c r="H1711" s="522">
        <v>0</v>
      </c>
      <c r="I1711" s="522" t="s">
        <v>10874</v>
      </c>
      <c r="J1711" s="522">
        <v>13</v>
      </c>
      <c r="K1711" s="522">
        <v>289</v>
      </c>
      <c r="L1711" s="522" t="s">
        <v>10874</v>
      </c>
      <c r="M1711" s="522">
        <v>17</v>
      </c>
      <c r="N1711" s="522">
        <v>0</v>
      </c>
      <c r="O1711" s="523">
        <v>328</v>
      </c>
    </row>
    <row r="1712" spans="2:15">
      <c r="B1712" s="29" t="s">
        <v>13458</v>
      </c>
      <c r="C1712" s="29" t="s">
        <v>622</v>
      </c>
      <c r="D1712" s="29" t="s">
        <v>623</v>
      </c>
      <c r="E1712" s="29" t="s">
        <v>2298</v>
      </c>
      <c r="F1712" s="29" t="s">
        <v>2299</v>
      </c>
      <c r="G1712" s="29" t="s">
        <v>4066</v>
      </c>
      <c r="H1712" s="522">
        <v>0</v>
      </c>
      <c r="I1712" s="522" t="s">
        <v>10874</v>
      </c>
      <c r="J1712" s="522" t="s">
        <v>10874</v>
      </c>
      <c r="K1712" s="522">
        <v>288</v>
      </c>
      <c r="L1712" s="522" t="s">
        <v>10874</v>
      </c>
      <c r="M1712" s="522">
        <v>19</v>
      </c>
      <c r="N1712" s="522">
        <v>0</v>
      </c>
      <c r="O1712" s="523">
        <v>329</v>
      </c>
    </row>
    <row r="1713" spans="2:15">
      <c r="B1713" t="str">
        <f>C1713&amp;F1713</f>
        <v>1030250025112 Total</v>
      </c>
      <c r="C1713" s="29" t="s">
        <v>622</v>
      </c>
      <c r="D1713" s="29" t="s">
        <v>623</v>
      </c>
      <c r="E1713" s="29" t="s">
        <v>2298</v>
      </c>
      <c r="F1713" s="29" t="s">
        <v>11433</v>
      </c>
      <c r="G1713" s="526" t="s">
        <v>3453</v>
      </c>
      <c r="H1713" s="527">
        <v>0</v>
      </c>
      <c r="I1713" s="527" t="s">
        <v>10874</v>
      </c>
      <c r="J1713" s="527" t="s">
        <v>10874</v>
      </c>
      <c r="K1713" s="527">
        <v>577</v>
      </c>
      <c r="L1713" s="527" t="s">
        <v>10874</v>
      </c>
      <c r="M1713" s="527">
        <v>36</v>
      </c>
      <c r="N1713" s="527">
        <v>0</v>
      </c>
      <c r="O1713" s="528">
        <v>657</v>
      </c>
    </row>
    <row r="1714" spans="2:15">
      <c r="B1714" s="29" t="s">
        <v>13459</v>
      </c>
      <c r="C1714" s="29" t="s">
        <v>622</v>
      </c>
      <c r="D1714" s="29" t="s">
        <v>623</v>
      </c>
      <c r="E1714" s="29" t="s">
        <v>2300</v>
      </c>
      <c r="F1714" s="29" t="s">
        <v>2301</v>
      </c>
      <c r="G1714" s="29" t="s">
        <v>4065</v>
      </c>
      <c r="H1714" s="522">
        <v>0</v>
      </c>
      <c r="I1714" s="522" t="s">
        <v>10874</v>
      </c>
      <c r="J1714" s="522" t="s">
        <v>10874</v>
      </c>
      <c r="K1714" s="522">
        <v>124</v>
      </c>
      <c r="L1714" s="522" t="s">
        <v>10874</v>
      </c>
      <c r="M1714" s="522" t="s">
        <v>10874</v>
      </c>
      <c r="N1714" s="522">
        <v>0</v>
      </c>
      <c r="O1714" s="523">
        <v>146</v>
      </c>
    </row>
    <row r="1715" spans="2:15">
      <c r="B1715" s="29" t="s">
        <v>13460</v>
      </c>
      <c r="C1715" s="29" t="s">
        <v>622</v>
      </c>
      <c r="D1715" s="29" t="s">
        <v>623</v>
      </c>
      <c r="E1715" s="29" t="s">
        <v>2300</v>
      </c>
      <c r="F1715" s="29" t="s">
        <v>2301</v>
      </c>
      <c r="G1715" s="29" t="s">
        <v>4066</v>
      </c>
      <c r="H1715" s="522">
        <v>0</v>
      </c>
      <c r="I1715" s="522" t="s">
        <v>10874</v>
      </c>
      <c r="J1715" s="522" t="s">
        <v>10874</v>
      </c>
      <c r="K1715" s="522">
        <v>137</v>
      </c>
      <c r="L1715" s="522" t="s">
        <v>10874</v>
      </c>
      <c r="M1715" s="522" t="s">
        <v>10874</v>
      </c>
      <c r="N1715" s="522">
        <v>0</v>
      </c>
      <c r="O1715" s="523">
        <v>148</v>
      </c>
    </row>
    <row r="1716" spans="2:15">
      <c r="B1716" t="str">
        <f>C1716&amp;F1716</f>
        <v>1030250027462 Total</v>
      </c>
      <c r="C1716" s="29" t="s">
        <v>622</v>
      </c>
      <c r="D1716" s="29" t="s">
        <v>623</v>
      </c>
      <c r="E1716" s="29" t="s">
        <v>2300</v>
      </c>
      <c r="F1716" s="29" t="s">
        <v>11434</v>
      </c>
      <c r="G1716" s="526" t="s">
        <v>3453</v>
      </c>
      <c r="H1716" s="527">
        <v>0</v>
      </c>
      <c r="I1716" s="527" t="s">
        <v>10874</v>
      </c>
      <c r="J1716" s="527">
        <v>13</v>
      </c>
      <c r="K1716" s="527">
        <v>261</v>
      </c>
      <c r="L1716" s="527" t="s">
        <v>10874</v>
      </c>
      <c r="M1716" s="527" t="s">
        <v>10874</v>
      </c>
      <c r="N1716" s="527">
        <v>0</v>
      </c>
      <c r="O1716" s="528">
        <v>294</v>
      </c>
    </row>
    <row r="1717" spans="2:15">
      <c r="B1717" s="29" t="s">
        <v>13461</v>
      </c>
      <c r="C1717" s="29" t="s">
        <v>624</v>
      </c>
      <c r="D1717" s="29" t="s">
        <v>625</v>
      </c>
      <c r="E1717" s="29" t="s">
        <v>625</v>
      </c>
      <c r="F1717" s="29" t="s">
        <v>2302</v>
      </c>
      <c r="G1717" s="29" t="s">
        <v>4065</v>
      </c>
      <c r="H1717" s="522">
        <v>0</v>
      </c>
      <c r="I1717" s="522">
        <v>41</v>
      </c>
      <c r="J1717" s="522">
        <v>0</v>
      </c>
      <c r="K1717" s="522">
        <v>0</v>
      </c>
      <c r="L1717" s="522">
        <v>0</v>
      </c>
      <c r="M1717" s="522">
        <v>0</v>
      </c>
      <c r="N1717" s="522">
        <v>0</v>
      </c>
      <c r="O1717" s="523">
        <v>41</v>
      </c>
    </row>
    <row r="1718" spans="2:15">
      <c r="B1718" s="29" t="s">
        <v>13462</v>
      </c>
      <c r="C1718" s="29" t="s">
        <v>624</v>
      </c>
      <c r="D1718" s="29" t="s">
        <v>625</v>
      </c>
      <c r="E1718" s="29" t="s">
        <v>625</v>
      </c>
      <c r="F1718" s="29" t="s">
        <v>2302</v>
      </c>
      <c r="G1718" s="29" t="s">
        <v>4066</v>
      </c>
      <c r="H1718" s="522">
        <v>0</v>
      </c>
      <c r="I1718" s="522">
        <v>39</v>
      </c>
      <c r="J1718" s="522">
        <v>0</v>
      </c>
      <c r="K1718" s="522">
        <v>0</v>
      </c>
      <c r="L1718" s="522">
        <v>0</v>
      </c>
      <c r="M1718" s="522">
        <v>0</v>
      </c>
      <c r="N1718" s="522">
        <v>0</v>
      </c>
      <c r="O1718" s="523">
        <v>39</v>
      </c>
    </row>
    <row r="1719" spans="2:15">
      <c r="B1719" t="str">
        <f>C1719&amp;F1719</f>
        <v>1265100177826 Total</v>
      </c>
      <c r="C1719" s="29" t="s">
        <v>624</v>
      </c>
      <c r="D1719" s="29" t="s">
        <v>625</v>
      </c>
      <c r="E1719" s="29" t="s">
        <v>625</v>
      </c>
      <c r="F1719" s="29" t="s">
        <v>11435</v>
      </c>
      <c r="G1719" s="526" t="s">
        <v>3453</v>
      </c>
      <c r="H1719" s="527">
        <v>0</v>
      </c>
      <c r="I1719" s="527">
        <v>80</v>
      </c>
      <c r="J1719" s="527">
        <v>0</v>
      </c>
      <c r="K1719" s="527">
        <v>0</v>
      </c>
      <c r="L1719" s="527">
        <v>0</v>
      </c>
      <c r="M1719" s="527">
        <v>0</v>
      </c>
      <c r="N1719" s="527">
        <v>0</v>
      </c>
      <c r="O1719" s="528">
        <v>80</v>
      </c>
    </row>
    <row r="1720" spans="2:15">
      <c r="B1720" s="29" t="s">
        <v>13463</v>
      </c>
      <c r="C1720" s="29" t="s">
        <v>626</v>
      </c>
      <c r="D1720" s="29" t="s">
        <v>627</v>
      </c>
      <c r="E1720" s="29" t="s">
        <v>627</v>
      </c>
      <c r="F1720" s="29" t="s">
        <v>2303</v>
      </c>
      <c r="G1720" s="29" t="s">
        <v>4065</v>
      </c>
      <c r="H1720" s="522" t="s">
        <v>10874</v>
      </c>
      <c r="I1720" s="522">
        <v>335</v>
      </c>
      <c r="J1720" s="522" t="s">
        <v>10874</v>
      </c>
      <c r="K1720" s="522" t="s">
        <v>10874</v>
      </c>
      <c r="L1720" s="522" t="s">
        <v>10874</v>
      </c>
      <c r="M1720" s="522" t="s">
        <v>10874</v>
      </c>
      <c r="N1720" s="522">
        <v>0</v>
      </c>
      <c r="O1720" s="523">
        <v>353</v>
      </c>
    </row>
    <row r="1721" spans="2:15">
      <c r="B1721" s="29" t="s">
        <v>13464</v>
      </c>
      <c r="C1721" s="29" t="s">
        <v>626</v>
      </c>
      <c r="D1721" s="29" t="s">
        <v>627</v>
      </c>
      <c r="E1721" s="29" t="s">
        <v>627</v>
      </c>
      <c r="F1721" s="29" t="s">
        <v>2303</v>
      </c>
      <c r="G1721" s="29" t="s">
        <v>4066</v>
      </c>
      <c r="H1721" s="522" t="s">
        <v>10874</v>
      </c>
      <c r="I1721" s="522">
        <v>312</v>
      </c>
      <c r="J1721" s="522">
        <v>23</v>
      </c>
      <c r="K1721" s="522" t="s">
        <v>10874</v>
      </c>
      <c r="L1721" s="522" t="s">
        <v>10874</v>
      </c>
      <c r="M1721" s="522">
        <v>0</v>
      </c>
      <c r="N1721" s="522">
        <v>0</v>
      </c>
      <c r="O1721" s="523">
        <v>344</v>
      </c>
    </row>
    <row r="1722" spans="2:15">
      <c r="B1722" t="str">
        <f>C1722&amp;F1722</f>
        <v>1265100137776 Total</v>
      </c>
      <c r="C1722" s="29" t="s">
        <v>626</v>
      </c>
      <c r="D1722" s="29" t="s">
        <v>627</v>
      </c>
      <c r="E1722" s="29" t="s">
        <v>627</v>
      </c>
      <c r="F1722" s="29" t="s">
        <v>11436</v>
      </c>
      <c r="G1722" s="526" t="s">
        <v>3453</v>
      </c>
      <c r="H1722" s="527" t="s">
        <v>10874</v>
      </c>
      <c r="I1722" s="527">
        <v>647</v>
      </c>
      <c r="J1722" s="527" t="s">
        <v>10874</v>
      </c>
      <c r="K1722" s="527" t="s">
        <v>10874</v>
      </c>
      <c r="L1722" s="527" t="s">
        <v>10874</v>
      </c>
      <c r="M1722" s="527" t="s">
        <v>10874</v>
      </c>
      <c r="N1722" s="527">
        <v>0</v>
      </c>
      <c r="O1722" s="528">
        <v>697</v>
      </c>
    </row>
    <row r="1723" spans="2:15">
      <c r="B1723" s="29" t="s">
        <v>13465</v>
      </c>
      <c r="C1723" s="29" t="s">
        <v>628</v>
      </c>
      <c r="D1723" s="29" t="s">
        <v>5668</v>
      </c>
      <c r="E1723" s="29" t="s">
        <v>5668</v>
      </c>
      <c r="F1723" s="29" t="s">
        <v>2304</v>
      </c>
      <c r="G1723" s="29" t="s">
        <v>4065</v>
      </c>
      <c r="H1723" s="522">
        <v>0</v>
      </c>
      <c r="I1723" s="522">
        <v>94</v>
      </c>
      <c r="J1723" s="522">
        <v>0</v>
      </c>
      <c r="K1723" s="522">
        <v>0</v>
      </c>
      <c r="L1723" s="522">
        <v>0</v>
      </c>
      <c r="M1723" s="522">
        <v>0</v>
      </c>
      <c r="N1723" s="522">
        <v>0</v>
      </c>
      <c r="O1723" s="523">
        <v>94</v>
      </c>
    </row>
    <row r="1724" spans="2:15">
      <c r="B1724" s="29" t="s">
        <v>13466</v>
      </c>
      <c r="C1724" s="29" t="s">
        <v>628</v>
      </c>
      <c r="D1724" s="29" t="s">
        <v>5668</v>
      </c>
      <c r="E1724" s="29" t="s">
        <v>5668</v>
      </c>
      <c r="F1724" s="29" t="s">
        <v>2304</v>
      </c>
      <c r="G1724" s="29" t="s">
        <v>4066</v>
      </c>
      <c r="H1724" s="522" t="s">
        <v>10874</v>
      </c>
      <c r="I1724" s="522" t="s">
        <v>10874</v>
      </c>
      <c r="J1724" s="522">
        <v>0</v>
      </c>
      <c r="K1724" s="522">
        <v>0</v>
      </c>
      <c r="L1724" s="522">
        <v>0</v>
      </c>
      <c r="M1724" s="522">
        <v>0</v>
      </c>
      <c r="N1724" s="522">
        <v>0</v>
      </c>
      <c r="O1724" s="523">
        <v>89</v>
      </c>
    </row>
    <row r="1725" spans="2:15">
      <c r="B1725" t="str">
        <f>C1725&amp;F1725</f>
        <v>1725107938124 Total</v>
      </c>
      <c r="C1725" s="29" t="s">
        <v>628</v>
      </c>
      <c r="D1725" s="29" t="s">
        <v>5668</v>
      </c>
      <c r="E1725" s="29" t="s">
        <v>5668</v>
      </c>
      <c r="F1725" s="29" t="s">
        <v>11437</v>
      </c>
      <c r="G1725" s="526" t="s">
        <v>3453</v>
      </c>
      <c r="H1725" s="527" t="s">
        <v>10874</v>
      </c>
      <c r="I1725" s="527" t="s">
        <v>10874</v>
      </c>
      <c r="J1725" s="527">
        <v>0</v>
      </c>
      <c r="K1725" s="527">
        <v>0</v>
      </c>
      <c r="L1725" s="527">
        <v>0</v>
      </c>
      <c r="M1725" s="527">
        <v>0</v>
      </c>
      <c r="N1725" s="527">
        <v>0</v>
      </c>
      <c r="O1725" s="528">
        <v>183</v>
      </c>
    </row>
    <row r="1726" spans="2:15">
      <c r="B1726" s="29" t="s">
        <v>13467</v>
      </c>
      <c r="C1726" s="29" t="s">
        <v>629</v>
      </c>
      <c r="D1726" s="29" t="s">
        <v>630</v>
      </c>
      <c r="E1726" s="29" t="s">
        <v>2305</v>
      </c>
      <c r="F1726" s="29" t="s">
        <v>2306</v>
      </c>
      <c r="G1726" s="29" t="s">
        <v>4065</v>
      </c>
      <c r="H1726" s="522" t="s">
        <v>10874</v>
      </c>
      <c r="I1726" s="522">
        <v>33</v>
      </c>
      <c r="J1726" s="522" t="s">
        <v>10874</v>
      </c>
      <c r="K1726" s="522">
        <v>556</v>
      </c>
      <c r="L1726" s="522">
        <v>0</v>
      </c>
      <c r="M1726" s="522" t="s">
        <v>10874</v>
      </c>
      <c r="N1726" s="522">
        <v>0</v>
      </c>
      <c r="O1726" s="523">
        <v>595</v>
      </c>
    </row>
    <row r="1727" spans="2:15">
      <c r="B1727" s="29" t="s">
        <v>13468</v>
      </c>
      <c r="C1727" s="29" t="s">
        <v>629</v>
      </c>
      <c r="D1727" s="29" t="s">
        <v>630</v>
      </c>
      <c r="E1727" s="29" t="s">
        <v>2305</v>
      </c>
      <c r="F1727" s="29" t="s">
        <v>2306</v>
      </c>
      <c r="G1727" s="29" t="s">
        <v>4066</v>
      </c>
      <c r="H1727" s="522" t="s">
        <v>10874</v>
      </c>
      <c r="I1727" s="522">
        <v>36</v>
      </c>
      <c r="J1727" s="522" t="s">
        <v>10874</v>
      </c>
      <c r="K1727" s="522">
        <v>612</v>
      </c>
      <c r="L1727" s="522">
        <v>0</v>
      </c>
      <c r="M1727" s="522">
        <v>0</v>
      </c>
      <c r="N1727" s="522">
        <v>0</v>
      </c>
      <c r="O1727" s="523">
        <v>656</v>
      </c>
    </row>
    <row r="1728" spans="2:15">
      <c r="B1728" t="str">
        <f>C1728&amp;F1728</f>
        <v>1076544034431 Total</v>
      </c>
      <c r="C1728" s="29" t="s">
        <v>629</v>
      </c>
      <c r="D1728" s="29" t="s">
        <v>630</v>
      </c>
      <c r="E1728" s="29" t="s">
        <v>2305</v>
      </c>
      <c r="F1728" s="29" t="s">
        <v>11438</v>
      </c>
      <c r="G1728" s="526" t="s">
        <v>3453</v>
      </c>
      <c r="H1728" s="527" t="s">
        <v>10874</v>
      </c>
      <c r="I1728" s="527">
        <v>69</v>
      </c>
      <c r="J1728" s="527" t="s">
        <v>10874</v>
      </c>
      <c r="K1728" s="527">
        <v>1168</v>
      </c>
      <c r="L1728" s="527">
        <v>0</v>
      </c>
      <c r="M1728" s="527" t="s">
        <v>10874</v>
      </c>
      <c r="N1728" s="527">
        <v>0</v>
      </c>
      <c r="O1728" s="528">
        <v>1251</v>
      </c>
    </row>
    <row r="1729" spans="2:15">
      <c r="B1729" s="29" t="s">
        <v>13469</v>
      </c>
      <c r="C1729" s="29" t="s">
        <v>629</v>
      </c>
      <c r="D1729" s="29" t="s">
        <v>630</v>
      </c>
      <c r="E1729" s="29" t="s">
        <v>2307</v>
      </c>
      <c r="F1729" s="29" t="s">
        <v>2308</v>
      </c>
      <c r="G1729" s="29" t="s">
        <v>4065</v>
      </c>
      <c r="H1729" s="522">
        <v>0</v>
      </c>
      <c r="I1729" s="522">
        <v>11</v>
      </c>
      <c r="J1729" s="522" t="s">
        <v>10874</v>
      </c>
      <c r="K1729" s="522">
        <v>260</v>
      </c>
      <c r="L1729" s="522">
        <v>0</v>
      </c>
      <c r="M1729" s="522" t="s">
        <v>10874</v>
      </c>
      <c r="N1729" s="522">
        <v>0</v>
      </c>
      <c r="O1729" s="523">
        <v>276</v>
      </c>
    </row>
    <row r="1730" spans="2:15">
      <c r="B1730" s="29" t="s">
        <v>13470</v>
      </c>
      <c r="C1730" s="29" t="s">
        <v>629</v>
      </c>
      <c r="D1730" s="29" t="s">
        <v>630</v>
      </c>
      <c r="E1730" s="29" t="s">
        <v>2307</v>
      </c>
      <c r="F1730" s="29" t="s">
        <v>2308</v>
      </c>
      <c r="G1730" s="29" t="s">
        <v>4066</v>
      </c>
      <c r="H1730" s="522">
        <v>0</v>
      </c>
      <c r="I1730" s="522">
        <v>14</v>
      </c>
      <c r="J1730" s="522" t="s">
        <v>10874</v>
      </c>
      <c r="K1730" s="522">
        <v>271</v>
      </c>
      <c r="L1730" s="522">
        <v>0</v>
      </c>
      <c r="M1730" s="522" t="s">
        <v>10874</v>
      </c>
      <c r="N1730" s="522">
        <v>0</v>
      </c>
      <c r="O1730" s="523">
        <v>288</v>
      </c>
    </row>
    <row r="1731" spans="2:15">
      <c r="B1731" t="str">
        <f>C1731&amp;F1731</f>
        <v>1076544037189 Total</v>
      </c>
      <c r="C1731" s="29" t="s">
        <v>629</v>
      </c>
      <c r="D1731" s="29" t="s">
        <v>630</v>
      </c>
      <c r="E1731" s="29" t="s">
        <v>2307</v>
      </c>
      <c r="F1731" s="29" t="s">
        <v>11439</v>
      </c>
      <c r="G1731" s="526" t="s">
        <v>3453</v>
      </c>
      <c r="H1731" s="527">
        <v>0</v>
      </c>
      <c r="I1731" s="527">
        <v>25</v>
      </c>
      <c r="J1731" s="527" t="s">
        <v>10874</v>
      </c>
      <c r="K1731" s="527">
        <v>531</v>
      </c>
      <c r="L1731" s="527">
        <v>0</v>
      </c>
      <c r="M1731" s="527" t="s">
        <v>10874</v>
      </c>
      <c r="N1731" s="527">
        <v>0</v>
      </c>
      <c r="O1731" s="528">
        <v>564</v>
      </c>
    </row>
    <row r="1732" spans="2:15">
      <c r="B1732" s="29" t="s">
        <v>13473</v>
      </c>
      <c r="C1732" s="29" t="s">
        <v>631</v>
      </c>
      <c r="D1732" s="29" t="s">
        <v>632</v>
      </c>
      <c r="E1732" s="29" t="s">
        <v>2311</v>
      </c>
      <c r="F1732" s="29" t="s">
        <v>2312</v>
      </c>
      <c r="G1732" s="29" t="s">
        <v>4065</v>
      </c>
      <c r="H1732" s="522">
        <v>0</v>
      </c>
      <c r="I1732" s="522" t="s">
        <v>10874</v>
      </c>
      <c r="J1732" s="522" t="s">
        <v>10874</v>
      </c>
      <c r="K1732" s="522">
        <v>211</v>
      </c>
      <c r="L1732" s="522" t="s">
        <v>10874</v>
      </c>
      <c r="M1732" s="522" t="s">
        <v>10874</v>
      </c>
      <c r="N1732" s="522">
        <v>0</v>
      </c>
      <c r="O1732" s="523">
        <v>225</v>
      </c>
    </row>
    <row r="1733" spans="2:15">
      <c r="B1733" s="29" t="s">
        <v>13474</v>
      </c>
      <c r="C1733" s="29" t="s">
        <v>631</v>
      </c>
      <c r="D1733" s="29" t="s">
        <v>632</v>
      </c>
      <c r="E1733" s="29" t="s">
        <v>2311</v>
      </c>
      <c r="F1733" s="29" t="s">
        <v>2312</v>
      </c>
      <c r="G1733" s="29" t="s">
        <v>4066</v>
      </c>
      <c r="H1733" s="522">
        <v>0</v>
      </c>
      <c r="I1733" s="522" t="s">
        <v>10874</v>
      </c>
      <c r="J1733" s="522">
        <v>12</v>
      </c>
      <c r="K1733" s="522">
        <v>210</v>
      </c>
      <c r="L1733" s="522" t="s">
        <v>10874</v>
      </c>
      <c r="M1733" s="522" t="s">
        <v>10874</v>
      </c>
      <c r="N1733" s="522">
        <v>0</v>
      </c>
      <c r="O1733" s="523">
        <v>227</v>
      </c>
    </row>
    <row r="1734" spans="2:15">
      <c r="B1734" t="str">
        <f>C1734&amp;F1734</f>
        <v>1140640030816 Total</v>
      </c>
      <c r="C1734" s="29" t="s">
        <v>631</v>
      </c>
      <c r="D1734" s="29" t="s">
        <v>632</v>
      </c>
      <c r="E1734" s="29" t="s">
        <v>2311</v>
      </c>
      <c r="F1734" s="29" t="s">
        <v>11441</v>
      </c>
      <c r="G1734" s="526" t="s">
        <v>3453</v>
      </c>
      <c r="H1734" s="527">
        <v>0</v>
      </c>
      <c r="I1734" s="527" t="s">
        <v>10874</v>
      </c>
      <c r="J1734" s="527" t="s">
        <v>10874</v>
      </c>
      <c r="K1734" s="527">
        <v>421</v>
      </c>
      <c r="L1734" s="527" t="s">
        <v>10874</v>
      </c>
      <c r="M1734" s="527" t="s">
        <v>10874</v>
      </c>
      <c r="N1734" s="527">
        <v>0</v>
      </c>
      <c r="O1734" s="528">
        <v>452</v>
      </c>
    </row>
    <row r="1735" spans="2:15">
      <c r="B1735" s="29" t="s">
        <v>13471</v>
      </c>
      <c r="C1735" s="29" t="s">
        <v>631</v>
      </c>
      <c r="D1735" s="29" t="s">
        <v>632</v>
      </c>
      <c r="E1735" s="29" t="s">
        <v>2309</v>
      </c>
      <c r="F1735" s="29" t="s">
        <v>2310</v>
      </c>
      <c r="G1735" s="29" t="s">
        <v>4065</v>
      </c>
      <c r="H1735" s="522">
        <v>0</v>
      </c>
      <c r="I1735" s="522" t="s">
        <v>10874</v>
      </c>
      <c r="J1735" s="522" t="s">
        <v>10874</v>
      </c>
      <c r="K1735" s="522">
        <v>102</v>
      </c>
      <c r="L1735" s="522" t="s">
        <v>10874</v>
      </c>
      <c r="M1735" s="522" t="s">
        <v>10874</v>
      </c>
      <c r="N1735" s="522" t="s">
        <v>10874</v>
      </c>
      <c r="O1735" s="523">
        <v>111</v>
      </c>
    </row>
    <row r="1736" spans="2:15">
      <c r="B1736" s="29" t="s">
        <v>13472</v>
      </c>
      <c r="C1736" s="29" t="s">
        <v>631</v>
      </c>
      <c r="D1736" s="29" t="s">
        <v>632</v>
      </c>
      <c r="E1736" s="29" t="s">
        <v>2309</v>
      </c>
      <c r="F1736" s="29" t="s">
        <v>2310</v>
      </c>
      <c r="G1736" s="29" t="s">
        <v>4066</v>
      </c>
      <c r="H1736" s="522">
        <v>0</v>
      </c>
      <c r="I1736" s="522" t="s">
        <v>10874</v>
      </c>
      <c r="J1736" s="522" t="s">
        <v>10874</v>
      </c>
      <c r="K1736" s="522">
        <v>108</v>
      </c>
      <c r="L1736" s="522" t="s">
        <v>10874</v>
      </c>
      <c r="M1736" s="522" t="s">
        <v>10874</v>
      </c>
      <c r="N1736" s="522">
        <v>0</v>
      </c>
      <c r="O1736" s="523">
        <v>119</v>
      </c>
    </row>
    <row r="1737" spans="2:15">
      <c r="B1737" t="str">
        <f>C1737&amp;F1737</f>
        <v>1140640036315 Total</v>
      </c>
      <c r="C1737" s="29" t="s">
        <v>631</v>
      </c>
      <c r="D1737" s="29" t="s">
        <v>632</v>
      </c>
      <c r="E1737" s="29" t="s">
        <v>2309</v>
      </c>
      <c r="F1737" s="29" t="s">
        <v>11440</v>
      </c>
      <c r="G1737" s="526" t="s">
        <v>3453</v>
      </c>
      <c r="H1737" s="527">
        <v>0</v>
      </c>
      <c r="I1737" s="527" t="s">
        <v>10874</v>
      </c>
      <c r="J1737" s="527" t="s">
        <v>10874</v>
      </c>
      <c r="K1737" s="527">
        <v>210</v>
      </c>
      <c r="L1737" s="527" t="s">
        <v>10874</v>
      </c>
      <c r="M1737" s="527" t="s">
        <v>10874</v>
      </c>
      <c r="N1737" s="527" t="s">
        <v>10874</v>
      </c>
      <c r="O1737" s="528">
        <v>230</v>
      </c>
    </row>
    <row r="1738" spans="2:15">
      <c r="B1738" s="29" t="s">
        <v>13475</v>
      </c>
      <c r="C1738" s="29" t="s">
        <v>633</v>
      </c>
      <c r="D1738" s="29" t="s">
        <v>634</v>
      </c>
      <c r="E1738" s="29" t="s">
        <v>634</v>
      </c>
      <c r="F1738" s="29" t="s">
        <v>2313</v>
      </c>
      <c r="G1738" s="29" t="s">
        <v>4065</v>
      </c>
      <c r="H1738" s="522">
        <v>0</v>
      </c>
      <c r="I1738" s="522" t="s">
        <v>10874</v>
      </c>
      <c r="J1738" s="522">
        <v>91</v>
      </c>
      <c r="K1738" s="522" t="s">
        <v>10874</v>
      </c>
      <c r="L1738" s="522" t="s">
        <v>10874</v>
      </c>
      <c r="M1738" s="522">
        <v>0</v>
      </c>
      <c r="N1738" s="522">
        <v>0</v>
      </c>
      <c r="O1738" s="523">
        <v>99</v>
      </c>
    </row>
    <row r="1739" spans="2:15">
      <c r="B1739" s="29" t="s">
        <v>13476</v>
      </c>
      <c r="C1739" s="29" t="s">
        <v>633</v>
      </c>
      <c r="D1739" s="29" t="s">
        <v>634</v>
      </c>
      <c r="E1739" s="29" t="s">
        <v>634</v>
      </c>
      <c r="F1739" s="29" t="s">
        <v>2313</v>
      </c>
      <c r="G1739" s="29" t="s">
        <v>4066</v>
      </c>
      <c r="H1739" s="522">
        <v>0</v>
      </c>
      <c r="I1739" s="522" t="s">
        <v>10874</v>
      </c>
      <c r="J1739" s="522">
        <v>68</v>
      </c>
      <c r="K1739" s="522" t="s">
        <v>10874</v>
      </c>
      <c r="L1739" s="522" t="s">
        <v>10874</v>
      </c>
      <c r="M1739" s="522" t="s">
        <v>10874</v>
      </c>
      <c r="N1739" s="522">
        <v>0</v>
      </c>
      <c r="O1739" s="523">
        <v>78</v>
      </c>
    </row>
    <row r="1740" spans="2:15">
      <c r="B1740" t="str">
        <f>C1740&amp;F1740</f>
        <v>1133629407538 Total</v>
      </c>
      <c r="C1740" s="29" t="s">
        <v>633</v>
      </c>
      <c r="D1740" s="29" t="s">
        <v>634</v>
      </c>
      <c r="E1740" s="29" t="s">
        <v>634</v>
      </c>
      <c r="F1740" s="29" t="s">
        <v>11442</v>
      </c>
      <c r="G1740" s="526" t="s">
        <v>3453</v>
      </c>
      <c r="H1740" s="527">
        <v>0</v>
      </c>
      <c r="I1740" s="527" t="s">
        <v>10874</v>
      </c>
      <c r="J1740" s="527">
        <v>159</v>
      </c>
      <c r="K1740" s="527" t="s">
        <v>10874</v>
      </c>
      <c r="L1740" s="527" t="s">
        <v>10874</v>
      </c>
      <c r="M1740" s="527" t="s">
        <v>10874</v>
      </c>
      <c r="N1740" s="527">
        <v>0</v>
      </c>
      <c r="O1740" s="528">
        <v>177</v>
      </c>
    </row>
    <row r="1741" spans="2:15">
      <c r="B1741" s="29" t="s">
        <v>13477</v>
      </c>
      <c r="C1741" s="29" t="s">
        <v>635</v>
      </c>
      <c r="D1741" s="29" t="s">
        <v>636</v>
      </c>
      <c r="E1741" s="29" t="s">
        <v>636</v>
      </c>
      <c r="F1741" s="29" t="s">
        <v>2314</v>
      </c>
      <c r="G1741" s="29" t="s">
        <v>4065</v>
      </c>
      <c r="H1741" s="522">
        <v>0</v>
      </c>
      <c r="I1741" s="522">
        <v>46</v>
      </c>
      <c r="J1741" s="522" t="s">
        <v>10874</v>
      </c>
      <c r="K1741" s="522">
        <v>0</v>
      </c>
      <c r="L1741" s="522" t="s">
        <v>10874</v>
      </c>
      <c r="M1741" s="522">
        <v>0</v>
      </c>
      <c r="N1741" s="522">
        <v>0</v>
      </c>
      <c r="O1741" s="523">
        <v>55</v>
      </c>
    </row>
    <row r="1742" spans="2:15">
      <c r="B1742" s="29" t="s">
        <v>13478</v>
      </c>
      <c r="C1742" s="29" t="s">
        <v>635</v>
      </c>
      <c r="D1742" s="29" t="s">
        <v>636</v>
      </c>
      <c r="E1742" s="29" t="s">
        <v>636</v>
      </c>
      <c r="F1742" s="29" t="s">
        <v>2314</v>
      </c>
      <c r="G1742" s="29" t="s">
        <v>4066</v>
      </c>
      <c r="H1742" s="522">
        <v>0</v>
      </c>
      <c r="I1742" s="522">
        <v>30</v>
      </c>
      <c r="J1742" s="522" t="s">
        <v>10874</v>
      </c>
      <c r="K1742" s="522">
        <v>0</v>
      </c>
      <c r="L1742" s="522" t="s">
        <v>10874</v>
      </c>
      <c r="M1742" s="522">
        <v>0</v>
      </c>
      <c r="N1742" s="522">
        <v>0</v>
      </c>
      <c r="O1742" s="523">
        <v>36</v>
      </c>
    </row>
    <row r="1743" spans="2:15">
      <c r="B1743" t="str">
        <f>C1743&amp;F1743</f>
        <v>1265131107565 Total</v>
      </c>
      <c r="C1743" s="29" t="s">
        <v>635</v>
      </c>
      <c r="D1743" s="29" t="s">
        <v>636</v>
      </c>
      <c r="E1743" s="29" t="s">
        <v>636</v>
      </c>
      <c r="F1743" s="29" t="s">
        <v>11443</v>
      </c>
      <c r="G1743" s="526" t="s">
        <v>3453</v>
      </c>
      <c r="H1743" s="527">
        <v>0</v>
      </c>
      <c r="I1743" s="527">
        <v>76</v>
      </c>
      <c r="J1743" s="527" t="s">
        <v>10874</v>
      </c>
      <c r="K1743" s="527">
        <v>0</v>
      </c>
      <c r="L1743" s="527" t="s">
        <v>10874</v>
      </c>
      <c r="M1743" s="527">
        <v>0</v>
      </c>
      <c r="N1743" s="527">
        <v>0</v>
      </c>
      <c r="O1743" s="528">
        <v>91</v>
      </c>
    </row>
    <row r="1744" spans="2:15">
      <c r="B1744" s="29" t="s">
        <v>13479</v>
      </c>
      <c r="C1744" s="29" t="s">
        <v>637</v>
      </c>
      <c r="D1744" s="29" t="s">
        <v>638</v>
      </c>
      <c r="E1744" s="29" t="s">
        <v>2315</v>
      </c>
      <c r="F1744" s="29" t="s">
        <v>2316</v>
      </c>
      <c r="G1744" s="29" t="s">
        <v>4065</v>
      </c>
      <c r="H1744" s="522">
        <v>0</v>
      </c>
      <c r="I1744" s="522" t="s">
        <v>10874</v>
      </c>
      <c r="J1744" s="522" t="s">
        <v>10874</v>
      </c>
      <c r="K1744" s="522">
        <v>236</v>
      </c>
      <c r="L1744" s="522" t="s">
        <v>10874</v>
      </c>
      <c r="M1744" s="522">
        <v>0</v>
      </c>
      <c r="N1744" s="522">
        <v>0</v>
      </c>
      <c r="O1744" s="523">
        <v>245</v>
      </c>
    </row>
    <row r="1745" spans="2:15">
      <c r="B1745" s="29" t="s">
        <v>13480</v>
      </c>
      <c r="C1745" s="29" t="s">
        <v>637</v>
      </c>
      <c r="D1745" s="29" t="s">
        <v>638</v>
      </c>
      <c r="E1745" s="29" t="s">
        <v>2315</v>
      </c>
      <c r="F1745" s="29" t="s">
        <v>2316</v>
      </c>
      <c r="G1745" s="29" t="s">
        <v>4066</v>
      </c>
      <c r="H1745" s="522" t="s">
        <v>10874</v>
      </c>
      <c r="I1745" s="522" t="s">
        <v>10874</v>
      </c>
      <c r="J1745" s="522" t="s">
        <v>10874</v>
      </c>
      <c r="K1745" s="522">
        <v>233</v>
      </c>
      <c r="L1745" s="522" t="s">
        <v>10874</v>
      </c>
      <c r="M1745" s="522">
        <v>0</v>
      </c>
      <c r="N1745" s="522">
        <v>0</v>
      </c>
      <c r="O1745" s="523">
        <v>241</v>
      </c>
    </row>
    <row r="1746" spans="2:15">
      <c r="B1746" t="str">
        <f>C1746&amp;F1746</f>
        <v>1196650034528 Total</v>
      </c>
      <c r="C1746" s="29" t="s">
        <v>637</v>
      </c>
      <c r="D1746" s="29" t="s">
        <v>638</v>
      </c>
      <c r="E1746" s="29" t="s">
        <v>2315</v>
      </c>
      <c r="F1746" s="29" t="s">
        <v>11444</v>
      </c>
      <c r="G1746" s="526" t="s">
        <v>3453</v>
      </c>
      <c r="H1746" s="527" t="s">
        <v>10874</v>
      </c>
      <c r="I1746" s="527" t="s">
        <v>10874</v>
      </c>
      <c r="J1746" s="527" t="s">
        <v>10874</v>
      </c>
      <c r="K1746" s="527">
        <v>469</v>
      </c>
      <c r="L1746" s="527" t="s">
        <v>10874</v>
      </c>
      <c r="M1746" s="527">
        <v>0</v>
      </c>
      <c r="N1746" s="527">
        <v>0</v>
      </c>
      <c r="O1746" s="528">
        <v>486</v>
      </c>
    </row>
    <row r="1747" spans="2:15">
      <c r="B1747" s="29" t="s">
        <v>13481</v>
      </c>
      <c r="C1747" s="29" t="s">
        <v>639</v>
      </c>
      <c r="D1747" s="29" t="s">
        <v>640</v>
      </c>
      <c r="E1747" s="29" t="s">
        <v>2317</v>
      </c>
      <c r="F1747" s="29" t="s">
        <v>2318</v>
      </c>
      <c r="G1747" s="29" t="s">
        <v>4065</v>
      </c>
      <c r="H1747" s="522">
        <v>0</v>
      </c>
      <c r="I1747" s="522" t="s">
        <v>10874</v>
      </c>
      <c r="J1747" s="522" t="s">
        <v>10874</v>
      </c>
      <c r="K1747" s="522">
        <v>329</v>
      </c>
      <c r="L1747" s="522">
        <v>0</v>
      </c>
      <c r="M1747" s="522" t="s">
        <v>10874</v>
      </c>
      <c r="N1747" s="522">
        <v>0</v>
      </c>
      <c r="O1747" s="523">
        <v>340</v>
      </c>
    </row>
    <row r="1748" spans="2:15">
      <c r="B1748" s="29" t="s">
        <v>13482</v>
      </c>
      <c r="C1748" s="29" t="s">
        <v>639</v>
      </c>
      <c r="D1748" s="29" t="s">
        <v>640</v>
      </c>
      <c r="E1748" s="29" t="s">
        <v>2317</v>
      </c>
      <c r="F1748" s="29" t="s">
        <v>2318</v>
      </c>
      <c r="G1748" s="29" t="s">
        <v>4066</v>
      </c>
      <c r="H1748" s="522">
        <v>0</v>
      </c>
      <c r="I1748" s="522" t="s">
        <v>10874</v>
      </c>
      <c r="J1748" s="522" t="s">
        <v>10874</v>
      </c>
      <c r="K1748" s="522">
        <v>373</v>
      </c>
      <c r="L1748" s="522">
        <v>0</v>
      </c>
      <c r="M1748" s="522">
        <v>0</v>
      </c>
      <c r="N1748" s="522">
        <v>0</v>
      </c>
      <c r="O1748" s="523">
        <v>384</v>
      </c>
    </row>
    <row r="1749" spans="2:15">
      <c r="B1749" t="str">
        <f>C1749&amp;F1749</f>
        <v>1193546036404 Total</v>
      </c>
      <c r="C1749" s="29" t="s">
        <v>639</v>
      </c>
      <c r="D1749" s="29" t="s">
        <v>640</v>
      </c>
      <c r="E1749" s="29" t="s">
        <v>2317</v>
      </c>
      <c r="F1749" s="29" t="s">
        <v>11445</v>
      </c>
      <c r="G1749" s="526" t="s">
        <v>3453</v>
      </c>
      <c r="H1749" s="527">
        <v>0</v>
      </c>
      <c r="I1749" s="527">
        <v>14</v>
      </c>
      <c r="J1749" s="527" t="s">
        <v>10874</v>
      </c>
      <c r="K1749" s="527">
        <v>702</v>
      </c>
      <c r="L1749" s="527">
        <v>0</v>
      </c>
      <c r="M1749" s="527" t="s">
        <v>10874</v>
      </c>
      <c r="N1749" s="527">
        <v>0</v>
      </c>
      <c r="O1749" s="528">
        <v>724</v>
      </c>
    </row>
    <row r="1750" spans="2:15">
      <c r="B1750" s="29" t="s">
        <v>13483</v>
      </c>
      <c r="C1750" s="29" t="s">
        <v>641</v>
      </c>
      <c r="D1750" s="29" t="s">
        <v>642</v>
      </c>
      <c r="E1750" s="29" t="s">
        <v>2319</v>
      </c>
      <c r="F1750" s="29" t="s">
        <v>2320</v>
      </c>
      <c r="G1750" s="29" t="s">
        <v>4065</v>
      </c>
      <c r="H1750" s="522" t="s">
        <v>10874</v>
      </c>
      <c r="I1750" s="522" t="s">
        <v>10874</v>
      </c>
      <c r="J1750" s="522" t="s">
        <v>10874</v>
      </c>
      <c r="K1750" s="522">
        <v>452</v>
      </c>
      <c r="L1750" s="522">
        <v>0</v>
      </c>
      <c r="M1750" s="522" t="s">
        <v>10874</v>
      </c>
      <c r="N1750" s="522">
        <v>0</v>
      </c>
      <c r="O1750" s="523">
        <v>463</v>
      </c>
    </row>
    <row r="1751" spans="2:15">
      <c r="B1751" s="29" t="s">
        <v>13484</v>
      </c>
      <c r="C1751" s="29" t="s">
        <v>641</v>
      </c>
      <c r="D1751" s="29" t="s">
        <v>642</v>
      </c>
      <c r="E1751" s="29" t="s">
        <v>2319</v>
      </c>
      <c r="F1751" s="29" t="s">
        <v>2320</v>
      </c>
      <c r="G1751" s="29" t="s">
        <v>4066</v>
      </c>
      <c r="H1751" s="522" t="s">
        <v>10874</v>
      </c>
      <c r="I1751" s="522" t="s">
        <v>10874</v>
      </c>
      <c r="J1751" s="522" t="s">
        <v>10874</v>
      </c>
      <c r="K1751" s="522">
        <v>454</v>
      </c>
      <c r="L1751" s="522">
        <v>0</v>
      </c>
      <c r="M1751" s="522" t="s">
        <v>10874</v>
      </c>
      <c r="N1751" s="522" t="s">
        <v>10874</v>
      </c>
      <c r="O1751" s="523">
        <v>470</v>
      </c>
    </row>
    <row r="1752" spans="2:15">
      <c r="B1752" t="str">
        <f>C1752&amp;F1752</f>
        <v>1184039032924 Total</v>
      </c>
      <c r="C1752" s="29" t="s">
        <v>641</v>
      </c>
      <c r="D1752" s="29" t="s">
        <v>642</v>
      </c>
      <c r="E1752" s="29" t="s">
        <v>2319</v>
      </c>
      <c r="F1752" s="29" t="s">
        <v>11446</v>
      </c>
      <c r="G1752" s="526" t="s">
        <v>3453</v>
      </c>
      <c r="H1752" s="527" t="s">
        <v>10874</v>
      </c>
      <c r="I1752" s="527" t="s">
        <v>10874</v>
      </c>
      <c r="J1752" s="527">
        <v>13</v>
      </c>
      <c r="K1752" s="527">
        <v>906</v>
      </c>
      <c r="L1752" s="527">
        <v>0</v>
      </c>
      <c r="M1752" s="527" t="s">
        <v>10874</v>
      </c>
      <c r="N1752" s="527" t="s">
        <v>10874</v>
      </c>
      <c r="O1752" s="528">
        <v>933</v>
      </c>
    </row>
    <row r="1753" spans="2:15">
      <c r="B1753" s="29" t="s">
        <v>13485</v>
      </c>
      <c r="C1753" s="29" t="s">
        <v>643</v>
      </c>
      <c r="D1753" s="29" t="s">
        <v>644</v>
      </c>
      <c r="E1753" s="29" t="s">
        <v>2321</v>
      </c>
      <c r="F1753" s="29" t="s">
        <v>2322</v>
      </c>
      <c r="G1753" s="29" t="s">
        <v>4065</v>
      </c>
      <c r="H1753" s="522">
        <v>0</v>
      </c>
      <c r="I1753" s="522" t="s">
        <v>10874</v>
      </c>
      <c r="J1753" s="522">
        <v>0</v>
      </c>
      <c r="K1753" s="522">
        <v>181</v>
      </c>
      <c r="L1753" s="522">
        <v>0</v>
      </c>
      <c r="M1753" s="522" t="s">
        <v>10874</v>
      </c>
      <c r="N1753" s="522">
        <v>0</v>
      </c>
      <c r="O1753" s="523">
        <v>187</v>
      </c>
    </row>
    <row r="1754" spans="2:15">
      <c r="B1754" s="29" t="s">
        <v>13486</v>
      </c>
      <c r="C1754" s="29" t="s">
        <v>643</v>
      </c>
      <c r="D1754" s="29" t="s">
        <v>644</v>
      </c>
      <c r="E1754" s="29" t="s">
        <v>2321</v>
      </c>
      <c r="F1754" s="29" t="s">
        <v>2322</v>
      </c>
      <c r="G1754" s="29" t="s">
        <v>4066</v>
      </c>
      <c r="H1754" s="522">
        <v>0</v>
      </c>
      <c r="I1754" s="522" t="s">
        <v>10874</v>
      </c>
      <c r="J1754" s="522" t="s">
        <v>10874</v>
      </c>
      <c r="K1754" s="522">
        <v>190</v>
      </c>
      <c r="L1754" s="522">
        <v>0</v>
      </c>
      <c r="M1754" s="522">
        <v>0</v>
      </c>
      <c r="N1754" s="522">
        <v>0</v>
      </c>
      <c r="O1754" s="523">
        <v>195</v>
      </c>
    </row>
    <row r="1755" spans="2:15">
      <c r="B1755" t="str">
        <f>C1755&amp;F1755</f>
        <v>1044339033155 Total</v>
      </c>
      <c r="C1755" s="29" t="s">
        <v>643</v>
      </c>
      <c r="D1755" s="29" t="s">
        <v>644</v>
      </c>
      <c r="E1755" s="29" t="s">
        <v>2321</v>
      </c>
      <c r="F1755" s="29" t="s">
        <v>11447</v>
      </c>
      <c r="G1755" s="526" t="s">
        <v>3453</v>
      </c>
      <c r="H1755" s="527">
        <v>0</v>
      </c>
      <c r="I1755" s="527" t="s">
        <v>10874</v>
      </c>
      <c r="J1755" s="527" t="s">
        <v>10874</v>
      </c>
      <c r="K1755" s="527">
        <v>371</v>
      </c>
      <c r="L1755" s="527">
        <v>0</v>
      </c>
      <c r="M1755" s="527" t="s">
        <v>10874</v>
      </c>
      <c r="N1755" s="527">
        <v>0</v>
      </c>
      <c r="O1755" s="528">
        <v>382</v>
      </c>
    </row>
    <row r="1756" spans="2:15">
      <c r="B1756" s="29" t="s">
        <v>13487</v>
      </c>
      <c r="C1756" s="29" t="s">
        <v>643</v>
      </c>
      <c r="D1756" s="29" t="s">
        <v>644</v>
      </c>
      <c r="E1756" s="29" t="s">
        <v>2323</v>
      </c>
      <c r="F1756" s="29" t="s">
        <v>2324</v>
      </c>
      <c r="G1756" s="29" t="s">
        <v>4065</v>
      </c>
      <c r="H1756" s="522">
        <v>0</v>
      </c>
      <c r="I1756" s="522" t="s">
        <v>10874</v>
      </c>
      <c r="J1756" s="522" t="s">
        <v>10874</v>
      </c>
      <c r="K1756" s="522" t="s">
        <v>10874</v>
      </c>
      <c r="L1756" s="522">
        <v>0</v>
      </c>
      <c r="M1756" s="522" t="s">
        <v>10874</v>
      </c>
      <c r="N1756" s="522">
        <v>0</v>
      </c>
      <c r="O1756" s="523">
        <v>103</v>
      </c>
    </row>
    <row r="1757" spans="2:15">
      <c r="B1757" s="29" t="s">
        <v>13488</v>
      </c>
      <c r="C1757" s="29" t="s">
        <v>643</v>
      </c>
      <c r="D1757" s="29" t="s">
        <v>644</v>
      </c>
      <c r="E1757" s="29" t="s">
        <v>2323</v>
      </c>
      <c r="F1757" s="29" t="s">
        <v>2324</v>
      </c>
      <c r="G1757" s="29" t="s">
        <v>4066</v>
      </c>
      <c r="H1757" s="522">
        <v>0</v>
      </c>
      <c r="I1757" s="522" t="s">
        <v>10874</v>
      </c>
      <c r="J1757" s="522">
        <v>0</v>
      </c>
      <c r="K1757" s="522" t="s">
        <v>10874</v>
      </c>
      <c r="L1757" s="522">
        <v>0</v>
      </c>
      <c r="M1757" s="522">
        <v>0</v>
      </c>
      <c r="N1757" s="522">
        <v>0</v>
      </c>
      <c r="O1757" s="523">
        <v>87</v>
      </c>
    </row>
    <row r="1758" spans="2:15">
      <c r="B1758" t="str">
        <f>C1758&amp;F1758</f>
        <v>1044339037069 Total</v>
      </c>
      <c r="C1758" s="29" t="s">
        <v>643</v>
      </c>
      <c r="D1758" s="29" t="s">
        <v>644</v>
      </c>
      <c r="E1758" s="29" t="s">
        <v>2323</v>
      </c>
      <c r="F1758" s="29" t="s">
        <v>11448</v>
      </c>
      <c r="G1758" s="526" t="s">
        <v>3453</v>
      </c>
      <c r="H1758" s="527">
        <v>0</v>
      </c>
      <c r="I1758" s="527" t="s">
        <v>10874</v>
      </c>
      <c r="J1758" s="527" t="s">
        <v>10874</v>
      </c>
      <c r="K1758" s="527">
        <v>185</v>
      </c>
      <c r="L1758" s="527">
        <v>0</v>
      </c>
      <c r="M1758" s="527" t="s">
        <v>10874</v>
      </c>
      <c r="N1758" s="527">
        <v>0</v>
      </c>
      <c r="O1758" s="528">
        <v>190</v>
      </c>
    </row>
    <row r="1759" spans="2:15">
      <c r="B1759" s="29" t="s">
        <v>13489</v>
      </c>
      <c r="C1759" s="29" t="s">
        <v>645</v>
      </c>
      <c r="D1759" s="29" t="s">
        <v>646</v>
      </c>
      <c r="E1759" s="29" t="s">
        <v>2325</v>
      </c>
      <c r="F1759" s="29" t="s">
        <v>2326</v>
      </c>
      <c r="G1759" s="29" t="s">
        <v>4065</v>
      </c>
      <c r="H1759" s="522" t="s">
        <v>10874</v>
      </c>
      <c r="I1759" s="522" t="s">
        <v>10874</v>
      </c>
      <c r="J1759" s="522">
        <v>21</v>
      </c>
      <c r="K1759" s="522">
        <v>436</v>
      </c>
      <c r="L1759" s="522">
        <v>13</v>
      </c>
      <c r="M1759" s="522">
        <v>11</v>
      </c>
      <c r="N1759" s="522">
        <v>0</v>
      </c>
      <c r="O1759" s="523">
        <v>488</v>
      </c>
    </row>
    <row r="1760" spans="2:15">
      <c r="B1760" s="29" t="s">
        <v>13490</v>
      </c>
      <c r="C1760" s="29" t="s">
        <v>645</v>
      </c>
      <c r="D1760" s="29" t="s">
        <v>646</v>
      </c>
      <c r="E1760" s="29" t="s">
        <v>2325</v>
      </c>
      <c r="F1760" s="29" t="s">
        <v>2326</v>
      </c>
      <c r="G1760" s="29" t="s">
        <v>4066</v>
      </c>
      <c r="H1760" s="522">
        <v>0</v>
      </c>
      <c r="I1760" s="522" t="s">
        <v>10874</v>
      </c>
      <c r="J1760" s="522">
        <v>25</v>
      </c>
      <c r="K1760" s="522">
        <v>469</v>
      </c>
      <c r="L1760" s="522" t="s">
        <v>10874</v>
      </c>
      <c r="M1760" s="522">
        <v>11</v>
      </c>
      <c r="N1760" s="522">
        <v>0</v>
      </c>
      <c r="O1760" s="523">
        <v>521</v>
      </c>
    </row>
    <row r="1761" spans="2:15">
      <c r="B1761" t="str">
        <f>C1761&amp;F1761</f>
        <v>1133636032607 Total</v>
      </c>
      <c r="C1761" s="29" t="s">
        <v>645</v>
      </c>
      <c r="D1761" s="29" t="s">
        <v>646</v>
      </c>
      <c r="E1761" s="29" t="s">
        <v>2325</v>
      </c>
      <c r="F1761" s="29" t="s">
        <v>11449</v>
      </c>
      <c r="G1761" s="526" t="s">
        <v>3453</v>
      </c>
      <c r="H1761" s="527" t="s">
        <v>10874</v>
      </c>
      <c r="I1761" s="527" t="s">
        <v>10874</v>
      </c>
      <c r="J1761" s="527">
        <v>46</v>
      </c>
      <c r="K1761" s="527">
        <v>905</v>
      </c>
      <c r="L1761" s="527" t="s">
        <v>10874</v>
      </c>
      <c r="M1761" s="527">
        <v>22</v>
      </c>
      <c r="N1761" s="527">
        <v>0</v>
      </c>
      <c r="O1761" s="528">
        <v>1009</v>
      </c>
    </row>
    <row r="1762" spans="2:15">
      <c r="B1762" s="29" t="s">
        <v>13491</v>
      </c>
      <c r="C1762" s="29" t="s">
        <v>645</v>
      </c>
      <c r="D1762" s="29" t="s">
        <v>646</v>
      </c>
      <c r="E1762" s="29" t="s">
        <v>2327</v>
      </c>
      <c r="F1762" s="29" t="s">
        <v>2328</v>
      </c>
      <c r="G1762" s="29" t="s">
        <v>4065</v>
      </c>
      <c r="H1762" s="522">
        <v>0</v>
      </c>
      <c r="I1762" s="522" t="s">
        <v>10874</v>
      </c>
      <c r="J1762" s="522">
        <v>17</v>
      </c>
      <c r="K1762" s="522">
        <v>220</v>
      </c>
      <c r="L1762" s="522" t="s">
        <v>10874</v>
      </c>
      <c r="M1762" s="522" t="s">
        <v>10874</v>
      </c>
      <c r="N1762" s="522">
        <v>0</v>
      </c>
      <c r="O1762" s="523">
        <v>246</v>
      </c>
    </row>
    <row r="1763" spans="2:15">
      <c r="B1763" s="29" t="s">
        <v>13492</v>
      </c>
      <c r="C1763" s="29" t="s">
        <v>645</v>
      </c>
      <c r="D1763" s="29" t="s">
        <v>646</v>
      </c>
      <c r="E1763" s="29" t="s">
        <v>2327</v>
      </c>
      <c r="F1763" s="29" t="s">
        <v>2328</v>
      </c>
      <c r="G1763" s="29" t="s">
        <v>4066</v>
      </c>
      <c r="H1763" s="522">
        <v>0</v>
      </c>
      <c r="I1763" s="522" t="s">
        <v>10874</v>
      </c>
      <c r="J1763" s="522">
        <v>17</v>
      </c>
      <c r="K1763" s="522">
        <v>223</v>
      </c>
      <c r="L1763" s="522" t="s">
        <v>10874</v>
      </c>
      <c r="M1763" s="522" t="s">
        <v>10874</v>
      </c>
      <c r="N1763" s="522">
        <v>0</v>
      </c>
      <c r="O1763" s="523">
        <v>252</v>
      </c>
    </row>
    <row r="1764" spans="2:15">
      <c r="B1764" t="str">
        <f>C1764&amp;F1764</f>
        <v>1133636036297 Total</v>
      </c>
      <c r="C1764" s="29" t="s">
        <v>645</v>
      </c>
      <c r="D1764" s="29" t="s">
        <v>646</v>
      </c>
      <c r="E1764" s="29" t="s">
        <v>2327</v>
      </c>
      <c r="F1764" s="29" t="s">
        <v>11450</v>
      </c>
      <c r="G1764" s="526" t="s">
        <v>3453</v>
      </c>
      <c r="H1764" s="527">
        <v>0</v>
      </c>
      <c r="I1764" s="527" t="s">
        <v>10874</v>
      </c>
      <c r="J1764" s="527">
        <v>34</v>
      </c>
      <c r="K1764" s="527">
        <v>443</v>
      </c>
      <c r="L1764" s="527" t="s">
        <v>10874</v>
      </c>
      <c r="M1764" s="527" t="s">
        <v>10874</v>
      </c>
      <c r="N1764" s="527">
        <v>0</v>
      </c>
      <c r="O1764" s="528">
        <v>498</v>
      </c>
    </row>
    <row r="1765" spans="2:15">
      <c r="B1765" s="29" t="s">
        <v>13495</v>
      </c>
      <c r="C1765" s="29" t="s">
        <v>647</v>
      </c>
      <c r="D1765" s="29" t="s">
        <v>648</v>
      </c>
      <c r="E1765" s="29" t="s">
        <v>4012</v>
      </c>
      <c r="F1765" s="29" t="s">
        <v>4011</v>
      </c>
      <c r="G1765" s="29" t="s">
        <v>4065</v>
      </c>
      <c r="H1765" s="522">
        <v>0</v>
      </c>
      <c r="I1765" s="522" t="s">
        <v>10874</v>
      </c>
      <c r="J1765" s="522">
        <v>29</v>
      </c>
      <c r="K1765" s="522">
        <v>130</v>
      </c>
      <c r="L1765" s="522">
        <v>0</v>
      </c>
      <c r="M1765" s="522" t="s">
        <v>10874</v>
      </c>
      <c r="N1765" s="522">
        <v>0</v>
      </c>
      <c r="O1765" s="523">
        <v>174</v>
      </c>
    </row>
    <row r="1766" spans="2:15">
      <c r="B1766" s="29" t="s">
        <v>13496</v>
      </c>
      <c r="C1766" s="29" t="s">
        <v>647</v>
      </c>
      <c r="D1766" s="29" t="s">
        <v>648</v>
      </c>
      <c r="E1766" s="29" t="s">
        <v>4012</v>
      </c>
      <c r="F1766" s="29" t="s">
        <v>4011</v>
      </c>
      <c r="G1766" s="29" t="s">
        <v>4066</v>
      </c>
      <c r="H1766" s="522" t="s">
        <v>10874</v>
      </c>
      <c r="I1766" s="522" t="s">
        <v>10874</v>
      </c>
      <c r="J1766" s="522">
        <v>30</v>
      </c>
      <c r="K1766" s="522">
        <v>160</v>
      </c>
      <c r="L1766" s="522">
        <v>0</v>
      </c>
      <c r="M1766" s="522" t="s">
        <v>10874</v>
      </c>
      <c r="N1766" s="522">
        <v>0</v>
      </c>
      <c r="O1766" s="523">
        <v>206</v>
      </c>
    </row>
    <row r="1767" spans="2:15">
      <c r="B1767" t="str">
        <f>C1767&amp;F1767</f>
        <v>1133638075283 Total</v>
      </c>
      <c r="C1767" s="29" t="s">
        <v>647</v>
      </c>
      <c r="D1767" s="29" t="s">
        <v>648</v>
      </c>
      <c r="E1767" s="29" t="s">
        <v>4012</v>
      </c>
      <c r="F1767" s="29" t="s">
        <v>11452</v>
      </c>
      <c r="G1767" s="526" t="s">
        <v>3453</v>
      </c>
      <c r="H1767" s="527" t="s">
        <v>10874</v>
      </c>
      <c r="I1767" s="527">
        <v>26</v>
      </c>
      <c r="J1767" s="527">
        <v>59</v>
      </c>
      <c r="K1767" s="527">
        <v>290</v>
      </c>
      <c r="L1767" s="527">
        <v>0</v>
      </c>
      <c r="M1767" s="527" t="s">
        <v>10874</v>
      </c>
      <c r="N1767" s="527">
        <v>0</v>
      </c>
      <c r="O1767" s="528">
        <v>380</v>
      </c>
    </row>
    <row r="1768" spans="2:15">
      <c r="B1768" s="29" t="s">
        <v>13497</v>
      </c>
      <c r="C1768" s="29" t="s">
        <v>647</v>
      </c>
      <c r="D1768" s="29" t="s">
        <v>648</v>
      </c>
      <c r="E1768" s="29" t="s">
        <v>4014</v>
      </c>
      <c r="F1768" s="29" t="s">
        <v>4013</v>
      </c>
      <c r="G1768" s="29" t="s">
        <v>4065</v>
      </c>
      <c r="H1768" s="522">
        <v>0</v>
      </c>
      <c r="I1768" s="522" t="s">
        <v>10874</v>
      </c>
      <c r="J1768" s="522">
        <v>52</v>
      </c>
      <c r="K1768" s="522">
        <v>211</v>
      </c>
      <c r="L1768" s="522">
        <v>0</v>
      </c>
      <c r="M1768" s="522" t="s">
        <v>10874</v>
      </c>
      <c r="N1768" s="522">
        <v>0</v>
      </c>
      <c r="O1768" s="523">
        <v>285</v>
      </c>
    </row>
    <row r="1769" spans="2:15">
      <c r="B1769" s="29" t="s">
        <v>13498</v>
      </c>
      <c r="C1769" s="29" t="s">
        <v>647</v>
      </c>
      <c r="D1769" s="29" t="s">
        <v>648</v>
      </c>
      <c r="E1769" s="29" t="s">
        <v>4014</v>
      </c>
      <c r="F1769" s="29" t="s">
        <v>4013</v>
      </c>
      <c r="G1769" s="29" t="s">
        <v>4066</v>
      </c>
      <c r="H1769" s="522">
        <v>0</v>
      </c>
      <c r="I1769" s="522" t="s">
        <v>10874</v>
      </c>
      <c r="J1769" s="522">
        <v>23</v>
      </c>
      <c r="K1769" s="522">
        <v>167</v>
      </c>
      <c r="L1769" s="522">
        <v>0</v>
      </c>
      <c r="M1769" s="522" t="s">
        <v>10874</v>
      </c>
      <c r="N1769" s="522">
        <v>0</v>
      </c>
      <c r="O1769" s="523">
        <v>205</v>
      </c>
    </row>
    <row r="1770" spans="2:15">
      <c r="B1770" t="str">
        <f>C1770&amp;F1770</f>
        <v>1133638075284 Total</v>
      </c>
      <c r="C1770" s="29" t="s">
        <v>647</v>
      </c>
      <c r="D1770" s="29" t="s">
        <v>648</v>
      </c>
      <c r="E1770" s="29" t="s">
        <v>4014</v>
      </c>
      <c r="F1770" s="29" t="s">
        <v>11453</v>
      </c>
      <c r="G1770" s="526" t="s">
        <v>3453</v>
      </c>
      <c r="H1770" s="527">
        <v>0</v>
      </c>
      <c r="I1770" s="527" t="s">
        <v>10874</v>
      </c>
      <c r="J1770" s="527">
        <v>75</v>
      </c>
      <c r="K1770" s="527">
        <v>378</v>
      </c>
      <c r="L1770" s="527">
        <v>0</v>
      </c>
      <c r="M1770" s="527" t="s">
        <v>10874</v>
      </c>
      <c r="N1770" s="527">
        <v>0</v>
      </c>
      <c r="O1770" s="528">
        <v>490</v>
      </c>
    </row>
    <row r="1771" spans="2:15">
      <c r="B1771" s="29" t="s">
        <v>13493</v>
      </c>
      <c r="C1771" s="29" t="s">
        <v>647</v>
      </c>
      <c r="D1771" s="29" t="s">
        <v>648</v>
      </c>
      <c r="E1771" s="29" t="s">
        <v>4010</v>
      </c>
      <c r="F1771" s="29" t="s">
        <v>4009</v>
      </c>
      <c r="G1771" s="29" t="s">
        <v>4065</v>
      </c>
      <c r="H1771" s="522" t="s">
        <v>10874</v>
      </c>
      <c r="I1771" s="522" t="s">
        <v>10874</v>
      </c>
      <c r="J1771" s="522">
        <v>11</v>
      </c>
      <c r="K1771" s="522">
        <v>79</v>
      </c>
      <c r="L1771" s="522">
        <v>0</v>
      </c>
      <c r="M1771" s="522" t="s">
        <v>10874</v>
      </c>
      <c r="N1771" s="522">
        <v>0</v>
      </c>
      <c r="O1771" s="523">
        <v>99</v>
      </c>
    </row>
    <row r="1772" spans="2:15">
      <c r="B1772" s="29" t="s">
        <v>13494</v>
      </c>
      <c r="C1772" s="29" t="s">
        <v>647</v>
      </c>
      <c r="D1772" s="29" t="s">
        <v>648</v>
      </c>
      <c r="E1772" s="29" t="s">
        <v>4010</v>
      </c>
      <c r="F1772" s="29" t="s">
        <v>4009</v>
      </c>
      <c r="G1772" s="29" t="s">
        <v>4066</v>
      </c>
      <c r="H1772" s="522" t="s">
        <v>10874</v>
      </c>
      <c r="I1772" s="522">
        <v>11</v>
      </c>
      <c r="J1772" s="522">
        <v>31</v>
      </c>
      <c r="K1772" s="522">
        <v>213</v>
      </c>
      <c r="L1772" s="522">
        <v>0</v>
      </c>
      <c r="M1772" s="522" t="s">
        <v>10874</v>
      </c>
      <c r="N1772" s="522">
        <v>0</v>
      </c>
      <c r="O1772" s="523">
        <v>261</v>
      </c>
    </row>
    <row r="1773" spans="2:15">
      <c r="B1773" t="str">
        <f>C1773&amp;F1773</f>
        <v>1133638075285 Total</v>
      </c>
      <c r="C1773" s="29" t="s">
        <v>647</v>
      </c>
      <c r="D1773" s="29" t="s">
        <v>648</v>
      </c>
      <c r="E1773" s="29" t="s">
        <v>4010</v>
      </c>
      <c r="F1773" s="29" t="s">
        <v>11451</v>
      </c>
      <c r="G1773" s="526" t="s">
        <v>3453</v>
      </c>
      <c r="H1773" s="527" t="s">
        <v>10874</v>
      </c>
      <c r="I1773" s="527" t="s">
        <v>10874</v>
      </c>
      <c r="J1773" s="527">
        <v>42</v>
      </c>
      <c r="K1773" s="527">
        <v>292</v>
      </c>
      <c r="L1773" s="527">
        <v>0</v>
      </c>
      <c r="M1773" s="527" t="s">
        <v>10874</v>
      </c>
      <c r="N1773" s="527">
        <v>0</v>
      </c>
      <c r="O1773" s="528">
        <v>360</v>
      </c>
    </row>
    <row r="1774" spans="2:15">
      <c r="B1774" s="29" t="s">
        <v>13501</v>
      </c>
      <c r="C1774" s="29" t="s">
        <v>649</v>
      </c>
      <c r="D1774" s="29" t="s">
        <v>650</v>
      </c>
      <c r="E1774" s="29" t="s">
        <v>2329</v>
      </c>
      <c r="F1774" s="29" t="s">
        <v>2330</v>
      </c>
      <c r="G1774" s="29" t="s">
        <v>4065</v>
      </c>
      <c r="H1774" s="522">
        <v>0</v>
      </c>
      <c r="I1774" s="522">
        <v>34</v>
      </c>
      <c r="J1774" s="522">
        <v>120</v>
      </c>
      <c r="K1774" s="522" t="s">
        <v>10874</v>
      </c>
      <c r="L1774" s="522" t="s">
        <v>10874</v>
      </c>
      <c r="M1774" s="522" t="s">
        <v>10874</v>
      </c>
      <c r="N1774" s="522">
        <v>0</v>
      </c>
      <c r="O1774" s="523">
        <v>167</v>
      </c>
    </row>
    <row r="1775" spans="2:15">
      <c r="B1775" s="29" t="s">
        <v>13502</v>
      </c>
      <c r="C1775" s="29" t="s">
        <v>649</v>
      </c>
      <c r="D1775" s="29" t="s">
        <v>650</v>
      </c>
      <c r="E1775" s="29" t="s">
        <v>2329</v>
      </c>
      <c r="F1775" s="29" t="s">
        <v>2330</v>
      </c>
      <c r="G1775" s="29" t="s">
        <v>4066</v>
      </c>
      <c r="H1775" s="522">
        <v>0</v>
      </c>
      <c r="I1775" s="522">
        <v>42</v>
      </c>
      <c r="J1775" s="522">
        <v>109</v>
      </c>
      <c r="K1775" s="522" t="s">
        <v>10874</v>
      </c>
      <c r="L1775" s="522" t="s">
        <v>10874</v>
      </c>
      <c r="M1775" s="522" t="s">
        <v>10874</v>
      </c>
      <c r="N1775" s="522">
        <v>0</v>
      </c>
      <c r="O1775" s="523">
        <v>163</v>
      </c>
    </row>
    <row r="1776" spans="2:15">
      <c r="B1776" t="str">
        <f>C1776&amp;F1776</f>
        <v>1133640022593 Total</v>
      </c>
      <c r="C1776" s="29" t="s">
        <v>649</v>
      </c>
      <c r="D1776" s="29" t="s">
        <v>650</v>
      </c>
      <c r="E1776" s="29" t="s">
        <v>2329</v>
      </c>
      <c r="F1776" s="29" t="s">
        <v>11455</v>
      </c>
      <c r="G1776" s="526" t="s">
        <v>3453</v>
      </c>
      <c r="H1776" s="527">
        <v>0</v>
      </c>
      <c r="I1776" s="527">
        <v>76</v>
      </c>
      <c r="J1776" s="527">
        <v>229</v>
      </c>
      <c r="K1776" s="527">
        <v>15</v>
      </c>
      <c r="L1776" s="527" t="s">
        <v>10874</v>
      </c>
      <c r="M1776" s="527" t="s">
        <v>10874</v>
      </c>
      <c r="N1776" s="527">
        <v>0</v>
      </c>
      <c r="O1776" s="528">
        <v>330</v>
      </c>
    </row>
    <row r="1777" spans="2:15">
      <c r="B1777" s="29" t="s">
        <v>13509</v>
      </c>
      <c r="C1777" s="29" t="s">
        <v>649</v>
      </c>
      <c r="D1777" s="29" t="s">
        <v>650</v>
      </c>
      <c r="E1777" s="29" t="s">
        <v>2337</v>
      </c>
      <c r="F1777" s="29" t="s">
        <v>2338</v>
      </c>
      <c r="G1777" s="29" t="s">
        <v>4065</v>
      </c>
      <c r="H1777" s="522">
        <v>0</v>
      </c>
      <c r="I1777" s="522">
        <v>35</v>
      </c>
      <c r="J1777" s="522">
        <v>85</v>
      </c>
      <c r="K1777" s="522">
        <v>26</v>
      </c>
      <c r="L1777" s="522" t="s">
        <v>10874</v>
      </c>
      <c r="M1777" s="522" t="s">
        <v>10874</v>
      </c>
      <c r="N1777" s="522">
        <v>0</v>
      </c>
      <c r="O1777" s="523">
        <v>160</v>
      </c>
    </row>
    <row r="1778" spans="2:15">
      <c r="B1778" s="29" t="s">
        <v>13510</v>
      </c>
      <c r="C1778" s="29" t="s">
        <v>649</v>
      </c>
      <c r="D1778" s="29" t="s">
        <v>650</v>
      </c>
      <c r="E1778" s="29" t="s">
        <v>2337</v>
      </c>
      <c r="F1778" s="29" t="s">
        <v>2338</v>
      </c>
      <c r="G1778" s="29" t="s">
        <v>4066</v>
      </c>
      <c r="H1778" s="522">
        <v>0</v>
      </c>
      <c r="I1778" s="522">
        <v>38</v>
      </c>
      <c r="J1778" s="522">
        <v>101</v>
      </c>
      <c r="K1778" s="522">
        <v>31</v>
      </c>
      <c r="L1778" s="522" t="s">
        <v>10874</v>
      </c>
      <c r="M1778" s="522" t="s">
        <v>10874</v>
      </c>
      <c r="N1778" s="522">
        <v>0</v>
      </c>
      <c r="O1778" s="523">
        <v>190</v>
      </c>
    </row>
    <row r="1779" spans="2:15">
      <c r="B1779" t="str">
        <f>C1779&amp;F1779</f>
        <v>1133640022594 Total</v>
      </c>
      <c r="C1779" s="29" t="s">
        <v>649</v>
      </c>
      <c r="D1779" s="29" t="s">
        <v>650</v>
      </c>
      <c r="E1779" s="29" t="s">
        <v>2337</v>
      </c>
      <c r="F1779" s="29" t="s">
        <v>11459</v>
      </c>
      <c r="G1779" s="526" t="s">
        <v>3453</v>
      </c>
      <c r="H1779" s="527">
        <v>0</v>
      </c>
      <c r="I1779" s="527">
        <v>73</v>
      </c>
      <c r="J1779" s="527">
        <v>186</v>
      </c>
      <c r="K1779" s="527">
        <v>57</v>
      </c>
      <c r="L1779" s="527">
        <v>12</v>
      </c>
      <c r="M1779" s="527">
        <v>22</v>
      </c>
      <c r="N1779" s="527">
        <v>0</v>
      </c>
      <c r="O1779" s="528">
        <v>350</v>
      </c>
    </row>
    <row r="1780" spans="2:15">
      <c r="B1780" s="29" t="s">
        <v>13503</v>
      </c>
      <c r="C1780" s="29" t="s">
        <v>649</v>
      </c>
      <c r="D1780" s="29" t="s">
        <v>650</v>
      </c>
      <c r="E1780" s="29" t="s">
        <v>2331</v>
      </c>
      <c r="F1780" s="29" t="s">
        <v>2332</v>
      </c>
      <c r="G1780" s="29" t="s">
        <v>4065</v>
      </c>
      <c r="H1780" s="522" t="s">
        <v>10874</v>
      </c>
      <c r="I1780" s="522">
        <v>37</v>
      </c>
      <c r="J1780" s="522">
        <v>114</v>
      </c>
      <c r="K1780" s="522">
        <v>21</v>
      </c>
      <c r="L1780" s="522" t="s">
        <v>10874</v>
      </c>
      <c r="M1780" s="522">
        <v>11</v>
      </c>
      <c r="N1780" s="522">
        <v>0</v>
      </c>
      <c r="O1780" s="523">
        <v>191</v>
      </c>
    </row>
    <row r="1781" spans="2:15">
      <c r="B1781" s="29" t="s">
        <v>13504</v>
      </c>
      <c r="C1781" s="29" t="s">
        <v>649</v>
      </c>
      <c r="D1781" s="29" t="s">
        <v>650</v>
      </c>
      <c r="E1781" s="29" t="s">
        <v>2331</v>
      </c>
      <c r="F1781" s="29" t="s">
        <v>2332</v>
      </c>
      <c r="G1781" s="29" t="s">
        <v>4066</v>
      </c>
      <c r="H1781" s="522">
        <v>0</v>
      </c>
      <c r="I1781" s="522">
        <v>55</v>
      </c>
      <c r="J1781" s="522">
        <v>104</v>
      </c>
      <c r="K1781" s="522" t="s">
        <v>10874</v>
      </c>
      <c r="L1781" s="522" t="s">
        <v>10874</v>
      </c>
      <c r="M1781" s="522">
        <v>12</v>
      </c>
      <c r="N1781" s="522">
        <v>0</v>
      </c>
      <c r="O1781" s="523">
        <v>187</v>
      </c>
    </row>
    <row r="1782" spans="2:15">
      <c r="B1782" t="str">
        <f>C1782&amp;F1782</f>
        <v>1133640022595 Total</v>
      </c>
      <c r="C1782" s="29" t="s">
        <v>649</v>
      </c>
      <c r="D1782" s="29" t="s">
        <v>650</v>
      </c>
      <c r="E1782" s="29" t="s">
        <v>2331</v>
      </c>
      <c r="F1782" s="29" t="s">
        <v>11456</v>
      </c>
      <c r="G1782" s="526" t="s">
        <v>3453</v>
      </c>
      <c r="H1782" s="527" t="s">
        <v>10874</v>
      </c>
      <c r="I1782" s="527">
        <v>92</v>
      </c>
      <c r="J1782" s="527">
        <v>218</v>
      </c>
      <c r="K1782" s="527" t="s">
        <v>10874</v>
      </c>
      <c r="L1782" s="527" t="s">
        <v>10874</v>
      </c>
      <c r="M1782" s="527">
        <v>23</v>
      </c>
      <c r="N1782" s="527">
        <v>0</v>
      </c>
      <c r="O1782" s="528">
        <v>378</v>
      </c>
    </row>
    <row r="1783" spans="2:15">
      <c r="B1783" s="29" t="s">
        <v>13505</v>
      </c>
      <c r="C1783" s="29" t="s">
        <v>649</v>
      </c>
      <c r="D1783" s="29" t="s">
        <v>650</v>
      </c>
      <c r="E1783" s="29" t="s">
        <v>2333</v>
      </c>
      <c r="F1783" s="29" t="s">
        <v>2334</v>
      </c>
      <c r="G1783" s="29" t="s">
        <v>4065</v>
      </c>
      <c r="H1783" s="522" t="s">
        <v>10874</v>
      </c>
      <c r="I1783" s="522">
        <v>269</v>
      </c>
      <c r="J1783" s="522">
        <v>733</v>
      </c>
      <c r="K1783" s="522">
        <v>217</v>
      </c>
      <c r="L1783" s="522" t="s">
        <v>10874</v>
      </c>
      <c r="M1783" s="522">
        <v>72</v>
      </c>
      <c r="N1783" s="522">
        <v>0</v>
      </c>
      <c r="O1783" s="523">
        <v>1321</v>
      </c>
    </row>
    <row r="1784" spans="2:15">
      <c r="B1784" s="29" t="s">
        <v>13506</v>
      </c>
      <c r="C1784" s="29" t="s">
        <v>649</v>
      </c>
      <c r="D1784" s="29" t="s">
        <v>650</v>
      </c>
      <c r="E1784" s="29" t="s">
        <v>2333</v>
      </c>
      <c r="F1784" s="29" t="s">
        <v>2334</v>
      </c>
      <c r="G1784" s="29" t="s">
        <v>4066</v>
      </c>
      <c r="H1784" s="522">
        <v>0</v>
      </c>
      <c r="I1784" s="522">
        <v>265</v>
      </c>
      <c r="J1784" s="522">
        <v>749</v>
      </c>
      <c r="K1784" s="522">
        <v>198</v>
      </c>
      <c r="L1784" s="522">
        <v>19</v>
      </c>
      <c r="M1784" s="522">
        <v>84</v>
      </c>
      <c r="N1784" s="522">
        <v>0</v>
      </c>
      <c r="O1784" s="523">
        <v>1315</v>
      </c>
    </row>
    <row r="1785" spans="2:15">
      <c r="B1785" t="str">
        <f>C1785&amp;F1785</f>
        <v>1133640022596 Total</v>
      </c>
      <c r="C1785" s="29" t="s">
        <v>649</v>
      </c>
      <c r="D1785" s="29" t="s">
        <v>650</v>
      </c>
      <c r="E1785" s="29" t="s">
        <v>2333</v>
      </c>
      <c r="F1785" s="29" t="s">
        <v>11457</v>
      </c>
      <c r="G1785" s="526" t="s">
        <v>3453</v>
      </c>
      <c r="H1785" s="527" t="s">
        <v>10874</v>
      </c>
      <c r="I1785" s="527">
        <v>534</v>
      </c>
      <c r="J1785" s="527">
        <v>1482</v>
      </c>
      <c r="K1785" s="527">
        <v>415</v>
      </c>
      <c r="L1785" s="527" t="s">
        <v>10874</v>
      </c>
      <c r="M1785" s="527">
        <v>156</v>
      </c>
      <c r="N1785" s="527">
        <v>0</v>
      </c>
      <c r="O1785" s="528">
        <v>2636</v>
      </c>
    </row>
    <row r="1786" spans="2:15">
      <c r="B1786" s="29" t="s">
        <v>13499</v>
      </c>
      <c r="C1786" s="29" t="s">
        <v>649</v>
      </c>
      <c r="D1786" s="29" t="s">
        <v>650</v>
      </c>
      <c r="E1786" s="29" t="s">
        <v>8180</v>
      </c>
      <c r="F1786" s="29" t="s">
        <v>8179</v>
      </c>
      <c r="G1786" s="29" t="s">
        <v>4065</v>
      </c>
      <c r="H1786" s="522">
        <v>0</v>
      </c>
      <c r="I1786" s="522" t="s">
        <v>10874</v>
      </c>
      <c r="J1786" s="522" t="s">
        <v>10874</v>
      </c>
      <c r="K1786" s="522" t="s">
        <v>10874</v>
      </c>
      <c r="L1786" s="522" t="s">
        <v>10874</v>
      </c>
      <c r="M1786" s="522" t="s">
        <v>10874</v>
      </c>
      <c r="N1786" s="522">
        <v>0</v>
      </c>
      <c r="O1786" s="523">
        <v>26</v>
      </c>
    </row>
    <row r="1787" spans="2:15">
      <c r="B1787" s="29" t="s">
        <v>13500</v>
      </c>
      <c r="C1787" s="29" t="s">
        <v>649</v>
      </c>
      <c r="D1787" s="29" t="s">
        <v>650</v>
      </c>
      <c r="E1787" s="29" t="s">
        <v>8180</v>
      </c>
      <c r="F1787" s="29" t="s">
        <v>8179</v>
      </c>
      <c r="G1787" s="29" t="s">
        <v>4066</v>
      </c>
      <c r="H1787" s="522">
        <v>0</v>
      </c>
      <c r="I1787" s="522" t="s">
        <v>10874</v>
      </c>
      <c r="J1787" s="522" t="s">
        <v>10874</v>
      </c>
      <c r="K1787" s="522" t="s">
        <v>10874</v>
      </c>
      <c r="L1787" s="522">
        <v>0</v>
      </c>
      <c r="M1787" s="522">
        <v>0</v>
      </c>
      <c r="N1787" s="522">
        <v>0</v>
      </c>
      <c r="O1787" s="523">
        <v>20</v>
      </c>
    </row>
    <row r="1788" spans="2:15">
      <c r="B1788" t="str">
        <f>C1788&amp;F1788</f>
        <v>1133640022599 Total</v>
      </c>
      <c r="C1788" s="29" t="s">
        <v>649</v>
      </c>
      <c r="D1788" s="29" t="s">
        <v>650</v>
      </c>
      <c r="E1788" s="29" t="s">
        <v>8180</v>
      </c>
      <c r="F1788" s="29" t="s">
        <v>11454</v>
      </c>
      <c r="G1788" s="526" t="s">
        <v>3453</v>
      </c>
      <c r="H1788" s="527">
        <v>0</v>
      </c>
      <c r="I1788" s="527" t="s">
        <v>10874</v>
      </c>
      <c r="J1788" s="527">
        <v>20</v>
      </c>
      <c r="K1788" s="527">
        <v>14</v>
      </c>
      <c r="L1788" s="527" t="s">
        <v>10874</v>
      </c>
      <c r="M1788" s="527" t="s">
        <v>10874</v>
      </c>
      <c r="N1788" s="527">
        <v>0</v>
      </c>
      <c r="O1788" s="528">
        <v>46</v>
      </c>
    </row>
    <row r="1789" spans="2:15">
      <c r="B1789" s="29" t="s">
        <v>13511</v>
      </c>
      <c r="C1789" s="29" t="s">
        <v>649</v>
      </c>
      <c r="D1789" s="29" t="s">
        <v>650</v>
      </c>
      <c r="E1789" s="29" t="s">
        <v>2339</v>
      </c>
      <c r="F1789" s="29" t="s">
        <v>2340</v>
      </c>
      <c r="G1789" s="29" t="s">
        <v>4065</v>
      </c>
      <c r="H1789" s="522">
        <v>0</v>
      </c>
      <c r="I1789" s="522">
        <v>45</v>
      </c>
      <c r="J1789" s="522">
        <v>84</v>
      </c>
      <c r="K1789" s="522">
        <v>43</v>
      </c>
      <c r="L1789" s="522" t="s">
        <v>10874</v>
      </c>
      <c r="M1789" s="522" t="s">
        <v>10874</v>
      </c>
      <c r="N1789" s="522">
        <v>0</v>
      </c>
      <c r="O1789" s="523">
        <v>182</v>
      </c>
    </row>
    <row r="1790" spans="2:15">
      <c r="B1790" s="29" t="s">
        <v>13512</v>
      </c>
      <c r="C1790" s="29" t="s">
        <v>649</v>
      </c>
      <c r="D1790" s="29" t="s">
        <v>650</v>
      </c>
      <c r="E1790" s="29" t="s">
        <v>2339</v>
      </c>
      <c r="F1790" s="29" t="s">
        <v>2340</v>
      </c>
      <c r="G1790" s="29" t="s">
        <v>4066</v>
      </c>
      <c r="H1790" s="522">
        <v>0</v>
      </c>
      <c r="I1790" s="522">
        <v>35</v>
      </c>
      <c r="J1790" s="522">
        <v>116</v>
      </c>
      <c r="K1790" s="522">
        <v>51</v>
      </c>
      <c r="L1790" s="522" t="s">
        <v>10874</v>
      </c>
      <c r="M1790" s="522" t="s">
        <v>10874</v>
      </c>
      <c r="N1790" s="522">
        <v>0</v>
      </c>
      <c r="O1790" s="523">
        <v>217</v>
      </c>
    </row>
    <row r="1791" spans="2:15">
      <c r="B1791" t="str">
        <f>C1791&amp;F1791</f>
        <v>1133640022600 Total</v>
      </c>
      <c r="C1791" s="29" t="s">
        <v>649</v>
      </c>
      <c r="D1791" s="29" t="s">
        <v>650</v>
      </c>
      <c r="E1791" s="29" t="s">
        <v>2339</v>
      </c>
      <c r="F1791" s="29" t="s">
        <v>11460</v>
      </c>
      <c r="G1791" s="526" t="s">
        <v>3453</v>
      </c>
      <c r="H1791" s="527">
        <v>0</v>
      </c>
      <c r="I1791" s="527">
        <v>80</v>
      </c>
      <c r="J1791" s="527">
        <v>200</v>
      </c>
      <c r="K1791" s="527">
        <v>94</v>
      </c>
      <c r="L1791" s="527" t="s">
        <v>10874</v>
      </c>
      <c r="M1791" s="527" t="s">
        <v>10874</v>
      </c>
      <c r="N1791" s="527">
        <v>0</v>
      </c>
      <c r="O1791" s="528">
        <v>399</v>
      </c>
    </row>
    <row r="1792" spans="2:15">
      <c r="B1792" s="29" t="s">
        <v>13507</v>
      </c>
      <c r="C1792" s="29" t="s">
        <v>649</v>
      </c>
      <c r="D1792" s="29" t="s">
        <v>650</v>
      </c>
      <c r="E1792" s="29" t="s">
        <v>2335</v>
      </c>
      <c r="F1792" s="29" t="s">
        <v>2336</v>
      </c>
      <c r="G1792" s="29" t="s">
        <v>4065</v>
      </c>
      <c r="H1792" s="522">
        <v>0</v>
      </c>
      <c r="I1792" s="522">
        <v>26</v>
      </c>
      <c r="J1792" s="522">
        <v>71</v>
      </c>
      <c r="K1792" s="522" t="s">
        <v>10874</v>
      </c>
      <c r="L1792" s="522" t="s">
        <v>10874</v>
      </c>
      <c r="M1792" s="522" t="s">
        <v>10874</v>
      </c>
      <c r="N1792" s="522">
        <v>0</v>
      </c>
      <c r="O1792" s="523">
        <v>105</v>
      </c>
    </row>
    <row r="1793" spans="2:15">
      <c r="B1793" s="29" t="s">
        <v>13508</v>
      </c>
      <c r="C1793" s="29" t="s">
        <v>649</v>
      </c>
      <c r="D1793" s="29" t="s">
        <v>650</v>
      </c>
      <c r="E1793" s="29" t="s">
        <v>2335</v>
      </c>
      <c r="F1793" s="29" t="s">
        <v>2336</v>
      </c>
      <c r="G1793" s="29" t="s">
        <v>4066</v>
      </c>
      <c r="H1793" s="522">
        <v>0</v>
      </c>
      <c r="I1793" s="522">
        <v>44</v>
      </c>
      <c r="J1793" s="522">
        <v>157</v>
      </c>
      <c r="K1793" s="522" t="s">
        <v>10874</v>
      </c>
      <c r="L1793" s="522" t="s">
        <v>10874</v>
      </c>
      <c r="M1793" s="522" t="s">
        <v>10874</v>
      </c>
      <c r="N1793" s="522">
        <v>0</v>
      </c>
      <c r="O1793" s="523">
        <v>218</v>
      </c>
    </row>
    <row r="1794" spans="2:15">
      <c r="B1794" t="str">
        <f>C1794&amp;F1794</f>
        <v>1133640027922 Total</v>
      </c>
      <c r="C1794" s="29" t="s">
        <v>649</v>
      </c>
      <c r="D1794" s="29" t="s">
        <v>650</v>
      </c>
      <c r="E1794" s="29" t="s">
        <v>2335</v>
      </c>
      <c r="F1794" s="29" t="s">
        <v>11458</v>
      </c>
      <c r="G1794" s="526" t="s">
        <v>3453</v>
      </c>
      <c r="H1794" s="527">
        <v>0</v>
      </c>
      <c r="I1794" s="527">
        <v>70</v>
      </c>
      <c r="J1794" s="527">
        <v>228</v>
      </c>
      <c r="K1794" s="527">
        <v>12</v>
      </c>
      <c r="L1794" s="527" t="s">
        <v>10874</v>
      </c>
      <c r="M1794" s="527" t="s">
        <v>10874</v>
      </c>
      <c r="N1794" s="527">
        <v>0</v>
      </c>
      <c r="O1794" s="528">
        <v>323</v>
      </c>
    </row>
    <row r="1795" spans="2:15">
      <c r="B1795" s="29" t="s">
        <v>13513</v>
      </c>
      <c r="C1795" s="29" t="s">
        <v>652</v>
      </c>
      <c r="D1795" s="29" t="s">
        <v>653</v>
      </c>
      <c r="E1795" s="29" t="s">
        <v>2341</v>
      </c>
      <c r="F1795" s="29" t="s">
        <v>2342</v>
      </c>
      <c r="G1795" s="29" t="s">
        <v>4065</v>
      </c>
      <c r="H1795" s="522" t="s">
        <v>10874</v>
      </c>
      <c r="I1795" s="522">
        <v>18</v>
      </c>
      <c r="J1795" s="522" t="s">
        <v>10874</v>
      </c>
      <c r="K1795" s="522">
        <v>218</v>
      </c>
      <c r="L1795" s="522" t="s">
        <v>10874</v>
      </c>
      <c r="M1795" s="522" t="s">
        <v>10874</v>
      </c>
      <c r="N1795" s="522" t="s">
        <v>10874</v>
      </c>
      <c r="O1795" s="523">
        <v>253</v>
      </c>
    </row>
    <row r="1796" spans="2:15">
      <c r="B1796" s="29" t="s">
        <v>13514</v>
      </c>
      <c r="C1796" s="29" t="s">
        <v>652</v>
      </c>
      <c r="D1796" s="29" t="s">
        <v>653</v>
      </c>
      <c r="E1796" s="29" t="s">
        <v>2341</v>
      </c>
      <c r="F1796" s="29" t="s">
        <v>2342</v>
      </c>
      <c r="G1796" s="29" t="s">
        <v>4066</v>
      </c>
      <c r="H1796" s="522">
        <v>0</v>
      </c>
      <c r="I1796" s="522">
        <v>17</v>
      </c>
      <c r="J1796" s="522" t="s">
        <v>10874</v>
      </c>
      <c r="K1796" s="522">
        <v>246</v>
      </c>
      <c r="L1796" s="522" t="s">
        <v>10874</v>
      </c>
      <c r="M1796" s="522" t="s">
        <v>10874</v>
      </c>
      <c r="N1796" s="522">
        <v>0</v>
      </c>
      <c r="O1796" s="523">
        <v>269</v>
      </c>
    </row>
    <row r="1797" spans="2:15">
      <c r="B1797" t="str">
        <f>C1797&amp;F1797</f>
        <v>1012640035146 Total</v>
      </c>
      <c r="C1797" s="29" t="s">
        <v>652</v>
      </c>
      <c r="D1797" s="29" t="s">
        <v>653</v>
      </c>
      <c r="E1797" s="29" t="s">
        <v>2341</v>
      </c>
      <c r="F1797" s="29" t="s">
        <v>11461</v>
      </c>
      <c r="G1797" s="526" t="s">
        <v>3453</v>
      </c>
      <c r="H1797" s="527" t="s">
        <v>10874</v>
      </c>
      <c r="I1797" s="527">
        <v>35</v>
      </c>
      <c r="J1797" s="527" t="s">
        <v>10874</v>
      </c>
      <c r="K1797" s="527">
        <v>464</v>
      </c>
      <c r="L1797" s="527" t="s">
        <v>10874</v>
      </c>
      <c r="M1797" s="527" t="s">
        <v>10874</v>
      </c>
      <c r="N1797" s="527" t="s">
        <v>10874</v>
      </c>
      <c r="O1797" s="528">
        <v>522</v>
      </c>
    </row>
    <row r="1798" spans="2:15">
      <c r="B1798" s="29" t="s">
        <v>13515</v>
      </c>
      <c r="C1798" s="29" t="s">
        <v>652</v>
      </c>
      <c r="D1798" s="29" t="s">
        <v>653</v>
      </c>
      <c r="E1798" s="29" t="s">
        <v>2343</v>
      </c>
      <c r="F1798" s="29" t="s">
        <v>2344</v>
      </c>
      <c r="G1798" s="29" t="s">
        <v>4065</v>
      </c>
      <c r="H1798" s="522">
        <v>0</v>
      </c>
      <c r="I1798" s="522">
        <v>45</v>
      </c>
      <c r="J1798" s="522" t="s">
        <v>10874</v>
      </c>
      <c r="K1798" s="522">
        <v>438</v>
      </c>
      <c r="L1798" s="522" t="s">
        <v>10874</v>
      </c>
      <c r="M1798" s="522" t="s">
        <v>10874</v>
      </c>
      <c r="N1798" s="522">
        <v>0</v>
      </c>
      <c r="O1798" s="523">
        <v>493</v>
      </c>
    </row>
    <row r="1799" spans="2:15">
      <c r="B1799" s="29" t="s">
        <v>13516</v>
      </c>
      <c r="C1799" s="29" t="s">
        <v>652</v>
      </c>
      <c r="D1799" s="29" t="s">
        <v>653</v>
      </c>
      <c r="E1799" s="29" t="s">
        <v>2343</v>
      </c>
      <c r="F1799" s="29" t="s">
        <v>2344</v>
      </c>
      <c r="G1799" s="29" t="s">
        <v>4066</v>
      </c>
      <c r="H1799" s="522">
        <v>0</v>
      </c>
      <c r="I1799" s="522">
        <v>28</v>
      </c>
      <c r="J1799" s="522" t="s">
        <v>10874</v>
      </c>
      <c r="K1799" s="522">
        <v>442</v>
      </c>
      <c r="L1799" s="522">
        <v>0</v>
      </c>
      <c r="M1799" s="522" t="s">
        <v>10874</v>
      </c>
      <c r="N1799" s="522">
        <v>0</v>
      </c>
      <c r="O1799" s="523">
        <v>477</v>
      </c>
    </row>
    <row r="1800" spans="2:15">
      <c r="B1800" t="str">
        <f>C1800&amp;F1800</f>
        <v>1012640036600 Total</v>
      </c>
      <c r="C1800" s="29" t="s">
        <v>652</v>
      </c>
      <c r="D1800" s="29" t="s">
        <v>653</v>
      </c>
      <c r="E1800" s="29" t="s">
        <v>2343</v>
      </c>
      <c r="F1800" s="29" t="s">
        <v>11462</v>
      </c>
      <c r="G1800" s="526" t="s">
        <v>3453</v>
      </c>
      <c r="H1800" s="527">
        <v>0</v>
      </c>
      <c r="I1800" s="527">
        <v>73</v>
      </c>
      <c r="J1800" s="527" t="s">
        <v>10874</v>
      </c>
      <c r="K1800" s="527">
        <v>880</v>
      </c>
      <c r="L1800" s="527" t="s">
        <v>10874</v>
      </c>
      <c r="M1800" s="527" t="s">
        <v>10874</v>
      </c>
      <c r="N1800" s="527">
        <v>0</v>
      </c>
      <c r="O1800" s="528">
        <v>970</v>
      </c>
    </row>
    <row r="1801" spans="2:15">
      <c r="B1801" s="29" t="s">
        <v>13517</v>
      </c>
      <c r="C1801" s="29" t="s">
        <v>654</v>
      </c>
      <c r="D1801" s="29" t="s">
        <v>655</v>
      </c>
      <c r="E1801" s="29" t="s">
        <v>2345</v>
      </c>
      <c r="F1801" s="29" t="s">
        <v>2346</v>
      </c>
      <c r="G1801" s="29" t="s">
        <v>4065</v>
      </c>
      <c r="H1801" s="522">
        <v>0</v>
      </c>
      <c r="I1801" s="522" t="s">
        <v>10874</v>
      </c>
      <c r="J1801" s="522" t="s">
        <v>10874</v>
      </c>
      <c r="K1801" s="522">
        <v>304</v>
      </c>
      <c r="L1801" s="522">
        <v>0</v>
      </c>
      <c r="M1801" s="522" t="s">
        <v>10874</v>
      </c>
      <c r="N1801" s="522">
        <v>0</v>
      </c>
      <c r="O1801" s="523">
        <v>314</v>
      </c>
    </row>
    <row r="1802" spans="2:15">
      <c r="B1802" s="29" t="s">
        <v>13518</v>
      </c>
      <c r="C1802" s="29" t="s">
        <v>654</v>
      </c>
      <c r="D1802" s="29" t="s">
        <v>655</v>
      </c>
      <c r="E1802" s="29" t="s">
        <v>2345</v>
      </c>
      <c r="F1802" s="29" t="s">
        <v>2346</v>
      </c>
      <c r="G1802" s="29" t="s">
        <v>4066</v>
      </c>
      <c r="H1802" s="522">
        <v>0</v>
      </c>
      <c r="I1802" s="522" t="s">
        <v>10874</v>
      </c>
      <c r="J1802" s="522" t="s">
        <v>10874</v>
      </c>
      <c r="K1802" s="522">
        <v>292</v>
      </c>
      <c r="L1802" s="522">
        <v>0</v>
      </c>
      <c r="M1802" s="522">
        <v>0</v>
      </c>
      <c r="N1802" s="522">
        <v>0</v>
      </c>
      <c r="O1802" s="523">
        <v>299</v>
      </c>
    </row>
    <row r="1803" spans="2:15">
      <c r="B1803" t="str">
        <f>C1803&amp;F1803</f>
        <v>1043740032680 Total</v>
      </c>
      <c r="C1803" s="29" t="s">
        <v>654</v>
      </c>
      <c r="D1803" s="29" t="s">
        <v>655</v>
      </c>
      <c r="E1803" s="29" t="s">
        <v>2345</v>
      </c>
      <c r="F1803" s="29" t="s">
        <v>11463</v>
      </c>
      <c r="G1803" s="526" t="s">
        <v>3453</v>
      </c>
      <c r="H1803" s="527">
        <v>0</v>
      </c>
      <c r="I1803" s="527">
        <v>11</v>
      </c>
      <c r="J1803" s="527" t="s">
        <v>10874</v>
      </c>
      <c r="K1803" s="527">
        <v>596</v>
      </c>
      <c r="L1803" s="527">
        <v>0</v>
      </c>
      <c r="M1803" s="527" t="s">
        <v>10874</v>
      </c>
      <c r="N1803" s="527">
        <v>0</v>
      </c>
      <c r="O1803" s="528">
        <v>613</v>
      </c>
    </row>
    <row r="1804" spans="2:15">
      <c r="B1804" s="29" t="s">
        <v>13519</v>
      </c>
      <c r="C1804" s="29" t="s">
        <v>656</v>
      </c>
      <c r="D1804" s="29" t="s">
        <v>657</v>
      </c>
      <c r="E1804" s="29" t="s">
        <v>657</v>
      </c>
      <c r="F1804" s="29" t="s">
        <v>4015</v>
      </c>
      <c r="G1804" s="29" t="s">
        <v>4065</v>
      </c>
      <c r="H1804" s="522">
        <v>0</v>
      </c>
      <c r="I1804" s="522" t="s">
        <v>10874</v>
      </c>
      <c r="J1804" s="522">
        <v>0</v>
      </c>
      <c r="K1804" s="522">
        <v>149</v>
      </c>
      <c r="L1804" s="522" t="s">
        <v>10874</v>
      </c>
      <c r="M1804" s="522" t="s">
        <v>10874</v>
      </c>
      <c r="N1804" s="522">
        <v>0</v>
      </c>
      <c r="O1804" s="523">
        <v>162</v>
      </c>
    </row>
    <row r="1805" spans="2:15">
      <c r="B1805" s="29" t="s">
        <v>13520</v>
      </c>
      <c r="C1805" s="29" t="s">
        <v>656</v>
      </c>
      <c r="D1805" s="29" t="s">
        <v>657</v>
      </c>
      <c r="E1805" s="29" t="s">
        <v>657</v>
      </c>
      <c r="F1805" s="29" t="s">
        <v>4015</v>
      </c>
      <c r="G1805" s="29" t="s">
        <v>4066</v>
      </c>
      <c r="H1805" s="522">
        <v>0</v>
      </c>
      <c r="I1805" s="522" t="s">
        <v>10874</v>
      </c>
      <c r="J1805" s="522">
        <v>0</v>
      </c>
      <c r="K1805" s="522">
        <v>191</v>
      </c>
      <c r="L1805" s="522" t="s">
        <v>10874</v>
      </c>
      <c r="M1805" s="522" t="s">
        <v>10874</v>
      </c>
      <c r="N1805" s="522">
        <v>0</v>
      </c>
      <c r="O1805" s="523">
        <v>204</v>
      </c>
    </row>
    <row r="1806" spans="2:15">
      <c r="B1806" t="str">
        <f>C1806&amp;F1806</f>
        <v>1043742074940 Total</v>
      </c>
      <c r="C1806" s="29" t="s">
        <v>656</v>
      </c>
      <c r="D1806" s="29" t="s">
        <v>657</v>
      </c>
      <c r="E1806" s="29" t="s">
        <v>657</v>
      </c>
      <c r="F1806" s="29" t="s">
        <v>11464</v>
      </c>
      <c r="G1806" s="526" t="s">
        <v>3453</v>
      </c>
      <c r="H1806" s="527">
        <v>0</v>
      </c>
      <c r="I1806" s="527">
        <v>15</v>
      </c>
      <c r="J1806" s="527">
        <v>0</v>
      </c>
      <c r="K1806" s="527">
        <v>340</v>
      </c>
      <c r="L1806" s="527" t="s">
        <v>10874</v>
      </c>
      <c r="M1806" s="527" t="s">
        <v>10874</v>
      </c>
      <c r="N1806" s="527">
        <v>0</v>
      </c>
      <c r="O1806" s="528">
        <v>366</v>
      </c>
    </row>
    <row r="1807" spans="2:15">
      <c r="B1807" s="29" t="s">
        <v>13521</v>
      </c>
      <c r="C1807" s="29" t="s">
        <v>658</v>
      </c>
      <c r="D1807" s="29" t="s">
        <v>659</v>
      </c>
      <c r="E1807" s="29" t="s">
        <v>659</v>
      </c>
      <c r="F1807" s="29" t="s">
        <v>4016</v>
      </c>
      <c r="G1807" s="29" t="s">
        <v>4065</v>
      </c>
      <c r="H1807" s="522">
        <v>0</v>
      </c>
      <c r="I1807" s="522" t="s">
        <v>10874</v>
      </c>
      <c r="J1807" s="522">
        <v>67</v>
      </c>
      <c r="K1807" s="522">
        <v>135</v>
      </c>
      <c r="L1807" s="522" t="s">
        <v>10874</v>
      </c>
      <c r="M1807" s="522" t="s">
        <v>10874</v>
      </c>
      <c r="N1807" s="522" t="s">
        <v>10874</v>
      </c>
      <c r="O1807" s="523">
        <v>215</v>
      </c>
    </row>
    <row r="1808" spans="2:15">
      <c r="B1808" s="29" t="s">
        <v>13522</v>
      </c>
      <c r="C1808" s="29" t="s">
        <v>658</v>
      </c>
      <c r="D1808" s="29" t="s">
        <v>659</v>
      </c>
      <c r="E1808" s="29" t="s">
        <v>659</v>
      </c>
      <c r="F1808" s="29" t="s">
        <v>4016</v>
      </c>
      <c r="G1808" s="29" t="s">
        <v>4066</v>
      </c>
      <c r="H1808" s="522" t="s">
        <v>10874</v>
      </c>
      <c r="I1808" s="522" t="s">
        <v>10874</v>
      </c>
      <c r="J1808" s="522">
        <v>55</v>
      </c>
      <c r="K1808" s="522">
        <v>253</v>
      </c>
      <c r="L1808" s="522" t="s">
        <v>10874</v>
      </c>
      <c r="M1808" s="522" t="s">
        <v>10874</v>
      </c>
      <c r="N1808" s="522">
        <v>0</v>
      </c>
      <c r="O1808" s="523">
        <v>326</v>
      </c>
    </row>
    <row r="1809" spans="2:15">
      <c r="B1809" t="str">
        <f>C1809&amp;F1809</f>
        <v>1133843075156 Total</v>
      </c>
      <c r="C1809" s="29" t="s">
        <v>658</v>
      </c>
      <c r="D1809" s="29" t="s">
        <v>659</v>
      </c>
      <c r="E1809" s="29" t="s">
        <v>659</v>
      </c>
      <c r="F1809" s="29" t="s">
        <v>11465</v>
      </c>
      <c r="G1809" s="526" t="s">
        <v>3453</v>
      </c>
      <c r="H1809" s="527" t="s">
        <v>10874</v>
      </c>
      <c r="I1809" s="527">
        <v>16</v>
      </c>
      <c r="J1809" s="527">
        <v>122</v>
      </c>
      <c r="K1809" s="527">
        <v>388</v>
      </c>
      <c r="L1809" s="527" t="s">
        <v>10874</v>
      </c>
      <c r="M1809" s="527" t="s">
        <v>10874</v>
      </c>
      <c r="N1809" s="527" t="s">
        <v>10874</v>
      </c>
      <c r="O1809" s="528">
        <v>541</v>
      </c>
    </row>
    <row r="1810" spans="2:15">
      <c r="B1810" s="29" t="s">
        <v>13523</v>
      </c>
      <c r="C1810" s="29" t="s">
        <v>660</v>
      </c>
      <c r="D1810" s="29" t="s">
        <v>661</v>
      </c>
      <c r="E1810" s="29" t="s">
        <v>2347</v>
      </c>
      <c r="F1810" s="29" t="s">
        <v>2348</v>
      </c>
      <c r="G1810" s="29" t="s">
        <v>4065</v>
      </c>
      <c r="H1810" s="522">
        <v>0</v>
      </c>
      <c r="I1810" s="522" t="s">
        <v>10874</v>
      </c>
      <c r="J1810" s="522">
        <v>200</v>
      </c>
      <c r="K1810" s="522">
        <v>98</v>
      </c>
      <c r="L1810" s="522">
        <v>0</v>
      </c>
      <c r="M1810" s="522" t="s">
        <v>10874</v>
      </c>
      <c r="N1810" s="522">
        <v>0</v>
      </c>
      <c r="O1810" s="523">
        <v>319</v>
      </c>
    </row>
    <row r="1811" spans="2:15">
      <c r="B1811" s="29" t="s">
        <v>13524</v>
      </c>
      <c r="C1811" s="29" t="s">
        <v>660</v>
      </c>
      <c r="D1811" s="29" t="s">
        <v>661</v>
      </c>
      <c r="E1811" s="29" t="s">
        <v>2347</v>
      </c>
      <c r="F1811" s="29" t="s">
        <v>2348</v>
      </c>
      <c r="G1811" s="29" t="s">
        <v>4066</v>
      </c>
      <c r="H1811" s="522" t="s">
        <v>10874</v>
      </c>
      <c r="I1811" s="522">
        <v>25</v>
      </c>
      <c r="J1811" s="522">
        <v>237</v>
      </c>
      <c r="K1811" s="522">
        <v>93</v>
      </c>
      <c r="L1811" s="522" t="s">
        <v>10874</v>
      </c>
      <c r="M1811" s="522" t="s">
        <v>10874</v>
      </c>
      <c r="N1811" s="522">
        <v>0</v>
      </c>
      <c r="O1811" s="523">
        <v>359</v>
      </c>
    </row>
    <row r="1812" spans="2:15">
      <c r="B1812" t="str">
        <f>C1812&amp;F1812</f>
        <v>1133846032754 Total</v>
      </c>
      <c r="C1812" s="29" t="s">
        <v>660</v>
      </c>
      <c r="D1812" s="29" t="s">
        <v>661</v>
      </c>
      <c r="E1812" s="29" t="s">
        <v>2347</v>
      </c>
      <c r="F1812" s="29" t="s">
        <v>11466</v>
      </c>
      <c r="G1812" s="526" t="s">
        <v>3453</v>
      </c>
      <c r="H1812" s="527" t="s">
        <v>10874</v>
      </c>
      <c r="I1812" s="527" t="s">
        <v>10874</v>
      </c>
      <c r="J1812" s="527">
        <v>437</v>
      </c>
      <c r="K1812" s="527">
        <v>191</v>
      </c>
      <c r="L1812" s="527" t="s">
        <v>10874</v>
      </c>
      <c r="M1812" s="527" t="s">
        <v>10874</v>
      </c>
      <c r="N1812" s="527">
        <v>0</v>
      </c>
      <c r="O1812" s="528">
        <v>678</v>
      </c>
    </row>
    <row r="1813" spans="2:15">
      <c r="B1813" s="29" t="s">
        <v>13525</v>
      </c>
      <c r="C1813" s="29" t="s">
        <v>660</v>
      </c>
      <c r="D1813" s="29" t="s">
        <v>661</v>
      </c>
      <c r="E1813" s="29" t="s">
        <v>2349</v>
      </c>
      <c r="F1813" s="29" t="s">
        <v>2350</v>
      </c>
      <c r="G1813" s="29" t="s">
        <v>4065</v>
      </c>
      <c r="H1813" s="522" t="s">
        <v>10874</v>
      </c>
      <c r="I1813" s="522">
        <v>43</v>
      </c>
      <c r="J1813" s="522">
        <v>335</v>
      </c>
      <c r="K1813" s="522">
        <v>201</v>
      </c>
      <c r="L1813" s="522" t="s">
        <v>10874</v>
      </c>
      <c r="M1813" s="522" t="s">
        <v>10874</v>
      </c>
      <c r="N1813" s="522">
        <v>0</v>
      </c>
      <c r="O1813" s="523">
        <v>594</v>
      </c>
    </row>
    <row r="1814" spans="2:15">
      <c r="B1814" s="29" t="s">
        <v>13526</v>
      </c>
      <c r="C1814" s="29" t="s">
        <v>660</v>
      </c>
      <c r="D1814" s="29" t="s">
        <v>661</v>
      </c>
      <c r="E1814" s="29" t="s">
        <v>2349</v>
      </c>
      <c r="F1814" s="29" t="s">
        <v>2350</v>
      </c>
      <c r="G1814" s="29" t="s">
        <v>4066</v>
      </c>
      <c r="H1814" s="522">
        <v>0</v>
      </c>
      <c r="I1814" s="522">
        <v>41</v>
      </c>
      <c r="J1814" s="522">
        <v>350</v>
      </c>
      <c r="K1814" s="522">
        <v>218</v>
      </c>
      <c r="L1814" s="522" t="s">
        <v>10874</v>
      </c>
      <c r="M1814" s="522" t="s">
        <v>10874</v>
      </c>
      <c r="N1814" s="522">
        <v>0</v>
      </c>
      <c r="O1814" s="523">
        <v>616</v>
      </c>
    </row>
    <row r="1815" spans="2:15">
      <c r="B1815" t="str">
        <f>C1815&amp;F1815</f>
        <v>1133846035155 Total</v>
      </c>
      <c r="C1815" s="29" t="s">
        <v>660</v>
      </c>
      <c r="D1815" s="29" t="s">
        <v>661</v>
      </c>
      <c r="E1815" s="29" t="s">
        <v>2349</v>
      </c>
      <c r="F1815" s="29" t="s">
        <v>11467</v>
      </c>
      <c r="G1815" s="526" t="s">
        <v>3453</v>
      </c>
      <c r="H1815" s="527" t="s">
        <v>10874</v>
      </c>
      <c r="I1815" s="527">
        <v>84</v>
      </c>
      <c r="J1815" s="527">
        <v>685</v>
      </c>
      <c r="K1815" s="527">
        <v>419</v>
      </c>
      <c r="L1815" s="527" t="s">
        <v>10874</v>
      </c>
      <c r="M1815" s="527">
        <v>11</v>
      </c>
      <c r="N1815" s="527">
        <v>0</v>
      </c>
      <c r="O1815" s="528">
        <v>1210</v>
      </c>
    </row>
    <row r="1816" spans="2:15">
      <c r="B1816" s="29" t="s">
        <v>13527</v>
      </c>
      <c r="C1816" s="29" t="s">
        <v>662</v>
      </c>
      <c r="D1816" s="29" t="s">
        <v>663</v>
      </c>
      <c r="E1816" s="29" t="s">
        <v>5478</v>
      </c>
      <c r="F1816" s="29" t="s">
        <v>5552</v>
      </c>
      <c r="G1816" s="29" t="s">
        <v>4065</v>
      </c>
      <c r="H1816" s="522">
        <v>0</v>
      </c>
      <c r="I1816" s="522" t="s">
        <v>10874</v>
      </c>
      <c r="J1816" s="522" t="s">
        <v>10874</v>
      </c>
      <c r="K1816" s="522">
        <v>176</v>
      </c>
      <c r="L1816" s="522" t="s">
        <v>10874</v>
      </c>
      <c r="M1816" s="522">
        <v>0</v>
      </c>
      <c r="N1816" s="522">
        <v>0</v>
      </c>
      <c r="O1816" s="523">
        <v>184</v>
      </c>
    </row>
    <row r="1817" spans="2:15">
      <c r="B1817" s="29" t="s">
        <v>13528</v>
      </c>
      <c r="C1817" s="29" t="s">
        <v>662</v>
      </c>
      <c r="D1817" s="29" t="s">
        <v>663</v>
      </c>
      <c r="E1817" s="29" t="s">
        <v>5478</v>
      </c>
      <c r="F1817" s="29" t="s">
        <v>5552</v>
      </c>
      <c r="G1817" s="29" t="s">
        <v>4066</v>
      </c>
      <c r="H1817" s="522">
        <v>0</v>
      </c>
      <c r="I1817" s="522" t="s">
        <v>10874</v>
      </c>
      <c r="J1817" s="522" t="s">
        <v>10874</v>
      </c>
      <c r="K1817" s="522">
        <v>206</v>
      </c>
      <c r="L1817" s="522" t="s">
        <v>10874</v>
      </c>
      <c r="M1817" s="522">
        <v>0</v>
      </c>
      <c r="N1817" s="522">
        <v>0</v>
      </c>
      <c r="O1817" s="523">
        <v>214</v>
      </c>
    </row>
    <row r="1818" spans="2:15">
      <c r="B1818" t="str">
        <f>C1818&amp;F1818</f>
        <v>1280345037923 Total</v>
      </c>
      <c r="C1818" s="29" t="s">
        <v>662</v>
      </c>
      <c r="D1818" s="29" t="s">
        <v>663</v>
      </c>
      <c r="E1818" s="29" t="s">
        <v>5478</v>
      </c>
      <c r="F1818" s="29" t="s">
        <v>11468</v>
      </c>
      <c r="G1818" s="526" t="s">
        <v>3453</v>
      </c>
      <c r="H1818" s="527">
        <v>0</v>
      </c>
      <c r="I1818" s="527" t="s">
        <v>10874</v>
      </c>
      <c r="J1818" s="527" t="s">
        <v>10874</v>
      </c>
      <c r="K1818" s="527">
        <v>382</v>
      </c>
      <c r="L1818" s="527" t="s">
        <v>10874</v>
      </c>
      <c r="M1818" s="527">
        <v>0</v>
      </c>
      <c r="N1818" s="527">
        <v>0</v>
      </c>
      <c r="O1818" s="528">
        <v>398</v>
      </c>
    </row>
    <row r="1819" spans="2:15">
      <c r="B1819" s="29" t="s">
        <v>13529</v>
      </c>
      <c r="C1819" s="29" t="s">
        <v>664</v>
      </c>
      <c r="D1819" s="29" t="s">
        <v>665</v>
      </c>
      <c r="E1819" s="29" t="s">
        <v>665</v>
      </c>
      <c r="F1819" s="29" t="s">
        <v>4017</v>
      </c>
      <c r="G1819" s="29" t="s">
        <v>4065</v>
      </c>
      <c r="H1819" s="522" t="s">
        <v>10874</v>
      </c>
      <c r="I1819" s="522">
        <v>142</v>
      </c>
      <c r="J1819" s="522">
        <v>547</v>
      </c>
      <c r="K1819" s="522">
        <v>498</v>
      </c>
      <c r="L1819" s="522" t="s">
        <v>10874</v>
      </c>
      <c r="M1819" s="522" t="s">
        <v>10874</v>
      </c>
      <c r="N1819" s="522" t="s">
        <v>10874</v>
      </c>
      <c r="O1819" s="523">
        <v>1207</v>
      </c>
    </row>
    <row r="1820" spans="2:15">
      <c r="B1820" s="29" t="s">
        <v>13530</v>
      </c>
      <c r="C1820" s="29" t="s">
        <v>664</v>
      </c>
      <c r="D1820" s="29" t="s">
        <v>665</v>
      </c>
      <c r="E1820" s="29" t="s">
        <v>665</v>
      </c>
      <c r="F1820" s="29" t="s">
        <v>4017</v>
      </c>
      <c r="G1820" s="29" t="s">
        <v>4066</v>
      </c>
      <c r="H1820" s="522" t="s">
        <v>10874</v>
      </c>
      <c r="I1820" s="522">
        <v>107</v>
      </c>
      <c r="J1820" s="522">
        <v>544</v>
      </c>
      <c r="K1820" s="522">
        <v>817</v>
      </c>
      <c r="L1820" s="522" t="s">
        <v>10874</v>
      </c>
      <c r="M1820" s="522" t="s">
        <v>10874</v>
      </c>
      <c r="N1820" s="522" t="s">
        <v>10874</v>
      </c>
      <c r="O1820" s="523">
        <v>1492</v>
      </c>
    </row>
    <row r="1821" spans="2:15">
      <c r="B1821" t="str">
        <f>C1821&amp;F1821</f>
        <v>1213930075338 Total</v>
      </c>
      <c r="C1821" s="29" t="s">
        <v>664</v>
      </c>
      <c r="D1821" s="29" t="s">
        <v>665</v>
      </c>
      <c r="E1821" s="29" t="s">
        <v>665</v>
      </c>
      <c r="F1821" s="29" t="s">
        <v>11469</v>
      </c>
      <c r="G1821" s="526" t="s">
        <v>3453</v>
      </c>
      <c r="H1821" s="527" t="s">
        <v>10874</v>
      </c>
      <c r="I1821" s="527">
        <v>249</v>
      </c>
      <c r="J1821" s="527">
        <v>1091</v>
      </c>
      <c r="K1821" s="527">
        <v>1315</v>
      </c>
      <c r="L1821" s="527" t="s">
        <v>10874</v>
      </c>
      <c r="M1821" s="527">
        <v>15</v>
      </c>
      <c r="N1821" s="527">
        <v>12</v>
      </c>
      <c r="O1821" s="528">
        <v>2699</v>
      </c>
    </row>
    <row r="1822" spans="2:15">
      <c r="B1822" s="29" t="s">
        <v>13531</v>
      </c>
      <c r="C1822" s="29" t="s">
        <v>666</v>
      </c>
      <c r="D1822" s="29" t="s">
        <v>667</v>
      </c>
      <c r="E1822" s="29" t="s">
        <v>667</v>
      </c>
      <c r="F1822" s="29" t="s">
        <v>2351</v>
      </c>
      <c r="G1822" s="29" t="s">
        <v>4065</v>
      </c>
      <c r="H1822" s="522" t="s">
        <v>10874</v>
      </c>
      <c r="I1822" s="522">
        <v>55</v>
      </c>
      <c r="J1822" s="522">
        <v>99</v>
      </c>
      <c r="K1822" s="522">
        <v>94</v>
      </c>
      <c r="L1822" s="522">
        <v>20</v>
      </c>
      <c r="M1822" s="522" t="s">
        <v>10874</v>
      </c>
      <c r="N1822" s="522">
        <v>0</v>
      </c>
      <c r="O1822" s="523">
        <v>285</v>
      </c>
    </row>
    <row r="1823" spans="2:15">
      <c r="B1823" s="29" t="s">
        <v>13532</v>
      </c>
      <c r="C1823" s="29" t="s">
        <v>666</v>
      </c>
      <c r="D1823" s="29" t="s">
        <v>667</v>
      </c>
      <c r="E1823" s="29" t="s">
        <v>667</v>
      </c>
      <c r="F1823" s="29" t="s">
        <v>2351</v>
      </c>
      <c r="G1823" s="29" t="s">
        <v>4066</v>
      </c>
      <c r="H1823" s="522">
        <v>0</v>
      </c>
      <c r="I1823" s="522">
        <v>35</v>
      </c>
      <c r="J1823" s="522">
        <v>94</v>
      </c>
      <c r="K1823" s="522">
        <v>81</v>
      </c>
      <c r="L1823" s="522">
        <v>14</v>
      </c>
      <c r="M1823" s="522">
        <v>13</v>
      </c>
      <c r="N1823" s="522">
        <v>0</v>
      </c>
      <c r="O1823" s="523">
        <v>237</v>
      </c>
    </row>
    <row r="1824" spans="2:15">
      <c r="B1824" t="str">
        <f>C1824&amp;F1824</f>
        <v>1204800027681 Total</v>
      </c>
      <c r="C1824" s="29" t="s">
        <v>666</v>
      </c>
      <c r="D1824" s="29" t="s">
        <v>667</v>
      </c>
      <c r="E1824" s="29" t="s">
        <v>667</v>
      </c>
      <c r="F1824" s="29" t="s">
        <v>11470</v>
      </c>
      <c r="G1824" s="526" t="s">
        <v>3453</v>
      </c>
      <c r="H1824" s="527" t="s">
        <v>10874</v>
      </c>
      <c r="I1824" s="527">
        <v>90</v>
      </c>
      <c r="J1824" s="527">
        <v>193</v>
      </c>
      <c r="K1824" s="527">
        <v>175</v>
      </c>
      <c r="L1824" s="527">
        <v>34</v>
      </c>
      <c r="M1824" s="527" t="s">
        <v>10874</v>
      </c>
      <c r="N1824" s="527">
        <v>0</v>
      </c>
      <c r="O1824" s="528">
        <v>522</v>
      </c>
    </row>
    <row r="1825" spans="2:15">
      <c r="B1825" s="29" t="s">
        <v>13533</v>
      </c>
      <c r="C1825" s="29" t="s">
        <v>668</v>
      </c>
      <c r="D1825" s="29" t="s">
        <v>5506</v>
      </c>
      <c r="E1825" s="29" t="s">
        <v>5506</v>
      </c>
      <c r="F1825" s="29" t="s">
        <v>2352</v>
      </c>
      <c r="G1825" s="29" t="s">
        <v>4065</v>
      </c>
      <c r="H1825" s="522">
        <v>0</v>
      </c>
      <c r="I1825" s="522">
        <v>24</v>
      </c>
      <c r="J1825" s="522">
        <v>46</v>
      </c>
      <c r="K1825" s="522">
        <v>293</v>
      </c>
      <c r="L1825" s="522" t="s">
        <v>10874</v>
      </c>
      <c r="M1825" s="522" t="s">
        <v>10874</v>
      </c>
      <c r="N1825" s="522">
        <v>0</v>
      </c>
      <c r="O1825" s="523">
        <v>387</v>
      </c>
    </row>
    <row r="1826" spans="2:15">
      <c r="B1826" s="29" t="s">
        <v>13534</v>
      </c>
      <c r="C1826" s="29" t="s">
        <v>668</v>
      </c>
      <c r="D1826" s="29" t="s">
        <v>5506</v>
      </c>
      <c r="E1826" s="29" t="s">
        <v>5506</v>
      </c>
      <c r="F1826" s="29" t="s">
        <v>2352</v>
      </c>
      <c r="G1826" s="29" t="s">
        <v>4066</v>
      </c>
      <c r="H1826" s="522">
        <v>0</v>
      </c>
      <c r="I1826" s="522" t="s">
        <v>10874</v>
      </c>
      <c r="J1826" s="522">
        <v>12</v>
      </c>
      <c r="K1826" s="522">
        <v>83</v>
      </c>
      <c r="L1826" s="522" t="s">
        <v>10874</v>
      </c>
      <c r="M1826" s="522" t="s">
        <v>10874</v>
      </c>
      <c r="N1826" s="522">
        <v>0</v>
      </c>
      <c r="O1826" s="523">
        <v>108</v>
      </c>
    </row>
    <row r="1827" spans="2:15">
      <c r="B1827" t="str">
        <f>C1827&amp;F1827</f>
        <v>1204831707634 Total</v>
      </c>
      <c r="C1827" s="29" t="s">
        <v>668</v>
      </c>
      <c r="D1827" s="29" t="s">
        <v>5506</v>
      </c>
      <c r="E1827" s="29" t="s">
        <v>5506</v>
      </c>
      <c r="F1827" s="29" t="s">
        <v>11471</v>
      </c>
      <c r="G1827" s="526" t="s">
        <v>3453</v>
      </c>
      <c r="H1827" s="527">
        <v>0</v>
      </c>
      <c r="I1827" s="527" t="s">
        <v>10874</v>
      </c>
      <c r="J1827" s="527">
        <v>58</v>
      </c>
      <c r="K1827" s="527">
        <v>376</v>
      </c>
      <c r="L1827" s="527" t="s">
        <v>10874</v>
      </c>
      <c r="M1827" s="527" t="s">
        <v>10874</v>
      </c>
      <c r="N1827" s="527">
        <v>0</v>
      </c>
      <c r="O1827" s="528">
        <v>495</v>
      </c>
    </row>
    <row r="1828" spans="2:15">
      <c r="B1828" s="29" t="s">
        <v>13535</v>
      </c>
      <c r="C1828" s="29" t="s">
        <v>3953</v>
      </c>
      <c r="D1828" s="29" t="s">
        <v>5671</v>
      </c>
      <c r="E1828" s="29" t="s">
        <v>5671</v>
      </c>
      <c r="F1828" s="29" t="s">
        <v>5553</v>
      </c>
      <c r="G1828" s="29" t="s">
        <v>4065</v>
      </c>
      <c r="H1828" s="522">
        <v>0</v>
      </c>
      <c r="I1828" s="522" t="s">
        <v>10874</v>
      </c>
      <c r="J1828" s="522" t="s">
        <v>10874</v>
      </c>
      <c r="K1828" s="522">
        <v>0</v>
      </c>
      <c r="L1828" s="522">
        <v>0</v>
      </c>
      <c r="M1828" s="522">
        <v>0</v>
      </c>
      <c r="N1828" s="522">
        <v>0</v>
      </c>
      <c r="O1828" s="523">
        <v>29</v>
      </c>
    </row>
    <row r="1829" spans="2:15">
      <c r="B1829" s="29" t="s">
        <v>13536</v>
      </c>
      <c r="C1829" s="29" t="s">
        <v>3953</v>
      </c>
      <c r="D1829" s="29" t="s">
        <v>5671</v>
      </c>
      <c r="E1829" s="29" t="s">
        <v>5671</v>
      </c>
      <c r="F1829" s="29" t="s">
        <v>5553</v>
      </c>
      <c r="G1829" s="29" t="s">
        <v>4066</v>
      </c>
      <c r="H1829" s="522">
        <v>0</v>
      </c>
      <c r="I1829" s="522" t="s">
        <v>10874</v>
      </c>
      <c r="J1829" s="522" t="s">
        <v>10874</v>
      </c>
      <c r="K1829" s="522">
        <v>0</v>
      </c>
      <c r="L1829" s="522">
        <v>0</v>
      </c>
      <c r="M1829" s="522">
        <v>0</v>
      </c>
      <c r="N1829" s="522">
        <v>0</v>
      </c>
      <c r="O1829" s="523">
        <v>18</v>
      </c>
    </row>
    <row r="1830" spans="2:15">
      <c r="B1830" t="str">
        <f>C1830&amp;F1830</f>
        <v>1394814518130 Total</v>
      </c>
      <c r="C1830" s="29" t="s">
        <v>3953</v>
      </c>
      <c r="D1830" s="29" t="s">
        <v>5671</v>
      </c>
      <c r="E1830" s="29" t="s">
        <v>5671</v>
      </c>
      <c r="F1830" s="29" t="s">
        <v>11472</v>
      </c>
      <c r="G1830" s="526" t="s">
        <v>3453</v>
      </c>
      <c r="H1830" s="527">
        <v>0</v>
      </c>
      <c r="I1830" s="527" t="s">
        <v>10874</v>
      </c>
      <c r="J1830" s="527" t="s">
        <v>10874</v>
      </c>
      <c r="K1830" s="527">
        <v>0</v>
      </c>
      <c r="L1830" s="527">
        <v>0</v>
      </c>
      <c r="M1830" s="527">
        <v>0</v>
      </c>
      <c r="N1830" s="527">
        <v>0</v>
      </c>
      <c r="O1830" s="528">
        <v>47</v>
      </c>
    </row>
    <row r="1831" spans="2:15">
      <c r="B1831" s="29" t="s">
        <v>13539</v>
      </c>
      <c r="C1831" s="29" t="s">
        <v>669</v>
      </c>
      <c r="D1831" s="29" t="s">
        <v>670</v>
      </c>
      <c r="E1831" s="29" t="s">
        <v>2355</v>
      </c>
      <c r="F1831" s="29" t="s">
        <v>2356</v>
      </c>
      <c r="G1831" s="29" t="s">
        <v>4065</v>
      </c>
      <c r="H1831" s="522" t="s">
        <v>10874</v>
      </c>
      <c r="I1831" s="522" t="s">
        <v>10874</v>
      </c>
      <c r="J1831" s="522" t="s">
        <v>10874</v>
      </c>
      <c r="K1831" s="522">
        <v>187</v>
      </c>
      <c r="L1831" s="522" t="s">
        <v>10874</v>
      </c>
      <c r="M1831" s="522" t="s">
        <v>10874</v>
      </c>
      <c r="N1831" s="522">
        <v>0</v>
      </c>
      <c r="O1831" s="523">
        <v>199</v>
      </c>
    </row>
    <row r="1832" spans="2:15">
      <c r="B1832" s="29" t="s">
        <v>13540</v>
      </c>
      <c r="C1832" s="29" t="s">
        <v>669</v>
      </c>
      <c r="D1832" s="29" t="s">
        <v>670</v>
      </c>
      <c r="E1832" s="29" t="s">
        <v>2355</v>
      </c>
      <c r="F1832" s="29" t="s">
        <v>2356</v>
      </c>
      <c r="G1832" s="29" t="s">
        <v>4066</v>
      </c>
      <c r="H1832" s="522" t="s">
        <v>10874</v>
      </c>
      <c r="I1832" s="522" t="s">
        <v>10874</v>
      </c>
      <c r="J1832" s="522" t="s">
        <v>10874</v>
      </c>
      <c r="K1832" s="522">
        <v>153</v>
      </c>
      <c r="L1832" s="522">
        <v>0</v>
      </c>
      <c r="M1832" s="522">
        <v>0</v>
      </c>
      <c r="N1832" s="522" t="s">
        <v>10874</v>
      </c>
      <c r="O1832" s="523">
        <v>167</v>
      </c>
    </row>
    <row r="1833" spans="2:15">
      <c r="B1833" t="str">
        <f>C1833&amp;F1833</f>
        <v>1211355031314 Total</v>
      </c>
      <c r="C1833" s="29" t="s">
        <v>669</v>
      </c>
      <c r="D1833" s="29" t="s">
        <v>670</v>
      </c>
      <c r="E1833" s="29" t="s">
        <v>2355</v>
      </c>
      <c r="F1833" s="29" t="s">
        <v>11474</v>
      </c>
      <c r="G1833" s="526" t="s">
        <v>3453</v>
      </c>
      <c r="H1833" s="527" t="s">
        <v>10874</v>
      </c>
      <c r="I1833" s="527" t="s">
        <v>10874</v>
      </c>
      <c r="J1833" s="527">
        <v>12</v>
      </c>
      <c r="K1833" s="527">
        <v>340</v>
      </c>
      <c r="L1833" s="527" t="s">
        <v>10874</v>
      </c>
      <c r="M1833" s="527" t="s">
        <v>10874</v>
      </c>
      <c r="N1833" s="527" t="s">
        <v>10874</v>
      </c>
      <c r="O1833" s="528">
        <v>366</v>
      </c>
    </row>
    <row r="1834" spans="2:15">
      <c r="B1834" s="29" t="s">
        <v>13537</v>
      </c>
      <c r="C1834" s="29" t="s">
        <v>669</v>
      </c>
      <c r="D1834" s="29" t="s">
        <v>670</v>
      </c>
      <c r="E1834" s="29" t="s">
        <v>2353</v>
      </c>
      <c r="F1834" s="29" t="s">
        <v>2354</v>
      </c>
      <c r="G1834" s="29" t="s">
        <v>4065</v>
      </c>
      <c r="H1834" s="522">
        <v>0</v>
      </c>
      <c r="I1834" s="522" t="s">
        <v>10874</v>
      </c>
      <c r="J1834" s="522">
        <v>13</v>
      </c>
      <c r="K1834" s="522">
        <v>315</v>
      </c>
      <c r="L1834" s="522" t="s">
        <v>10874</v>
      </c>
      <c r="M1834" s="522" t="s">
        <v>10874</v>
      </c>
      <c r="N1834" s="522" t="s">
        <v>10874</v>
      </c>
      <c r="O1834" s="523">
        <v>340</v>
      </c>
    </row>
    <row r="1835" spans="2:15">
      <c r="B1835" s="29" t="s">
        <v>13538</v>
      </c>
      <c r="C1835" s="29" t="s">
        <v>669</v>
      </c>
      <c r="D1835" s="29" t="s">
        <v>670</v>
      </c>
      <c r="E1835" s="29" t="s">
        <v>2353</v>
      </c>
      <c r="F1835" s="29" t="s">
        <v>2354</v>
      </c>
      <c r="G1835" s="29" t="s">
        <v>4066</v>
      </c>
      <c r="H1835" s="522" t="s">
        <v>10874</v>
      </c>
      <c r="I1835" s="522" t="s">
        <v>10874</v>
      </c>
      <c r="J1835" s="522">
        <v>20</v>
      </c>
      <c r="K1835" s="522">
        <v>329</v>
      </c>
      <c r="L1835" s="522">
        <v>0</v>
      </c>
      <c r="M1835" s="522">
        <v>0</v>
      </c>
      <c r="N1835" s="522">
        <v>0</v>
      </c>
      <c r="O1835" s="523">
        <v>358</v>
      </c>
    </row>
    <row r="1836" spans="2:15">
      <c r="B1836" t="str">
        <f>C1836&amp;F1836</f>
        <v>1211355031315 Total</v>
      </c>
      <c r="C1836" s="29" t="s">
        <v>669</v>
      </c>
      <c r="D1836" s="29" t="s">
        <v>670</v>
      </c>
      <c r="E1836" s="29" t="s">
        <v>2353</v>
      </c>
      <c r="F1836" s="29" t="s">
        <v>11473</v>
      </c>
      <c r="G1836" s="526" t="s">
        <v>3453</v>
      </c>
      <c r="H1836" s="527" t="s">
        <v>10874</v>
      </c>
      <c r="I1836" s="527">
        <v>16</v>
      </c>
      <c r="J1836" s="527">
        <v>33</v>
      </c>
      <c r="K1836" s="527">
        <v>644</v>
      </c>
      <c r="L1836" s="527" t="s">
        <v>10874</v>
      </c>
      <c r="M1836" s="527" t="s">
        <v>10874</v>
      </c>
      <c r="N1836" s="527" t="s">
        <v>10874</v>
      </c>
      <c r="O1836" s="528">
        <v>698</v>
      </c>
    </row>
    <row r="1837" spans="2:15">
      <c r="B1837" s="29" t="s">
        <v>13541</v>
      </c>
      <c r="C1837" s="29" t="s">
        <v>671</v>
      </c>
      <c r="D1837" s="29" t="s">
        <v>672</v>
      </c>
      <c r="E1837" s="29" t="s">
        <v>672</v>
      </c>
      <c r="F1837" s="29" t="s">
        <v>4018</v>
      </c>
      <c r="G1837" s="29" t="s">
        <v>4065</v>
      </c>
      <c r="H1837" s="522" t="s">
        <v>10874</v>
      </c>
      <c r="I1837" s="522" t="s">
        <v>10874</v>
      </c>
      <c r="J1837" s="522">
        <v>0</v>
      </c>
      <c r="K1837" s="522">
        <v>221</v>
      </c>
      <c r="L1837" s="522" t="s">
        <v>10874</v>
      </c>
      <c r="M1837" s="522" t="s">
        <v>10874</v>
      </c>
      <c r="N1837" s="522">
        <v>0</v>
      </c>
      <c r="O1837" s="523">
        <v>233</v>
      </c>
    </row>
    <row r="1838" spans="2:15">
      <c r="B1838" s="29" t="s">
        <v>13542</v>
      </c>
      <c r="C1838" s="29" t="s">
        <v>671</v>
      </c>
      <c r="D1838" s="29" t="s">
        <v>672</v>
      </c>
      <c r="E1838" s="29" t="s">
        <v>672</v>
      </c>
      <c r="F1838" s="29" t="s">
        <v>4018</v>
      </c>
      <c r="G1838" s="29" t="s">
        <v>4066</v>
      </c>
      <c r="H1838" s="522">
        <v>0</v>
      </c>
      <c r="I1838" s="522" t="s">
        <v>10874</v>
      </c>
      <c r="J1838" s="522">
        <v>0</v>
      </c>
      <c r="K1838" s="522">
        <v>322</v>
      </c>
      <c r="L1838" s="522" t="s">
        <v>10874</v>
      </c>
      <c r="M1838" s="522">
        <v>0</v>
      </c>
      <c r="N1838" s="522">
        <v>0</v>
      </c>
      <c r="O1838" s="523">
        <v>331</v>
      </c>
    </row>
    <row r="1839" spans="2:15">
      <c r="B1839" t="str">
        <f>C1839&amp;F1839</f>
        <v>1280346074807 Total</v>
      </c>
      <c r="C1839" s="29" t="s">
        <v>671</v>
      </c>
      <c r="D1839" s="29" t="s">
        <v>672</v>
      </c>
      <c r="E1839" s="29" t="s">
        <v>672</v>
      </c>
      <c r="F1839" s="29" t="s">
        <v>11475</v>
      </c>
      <c r="G1839" s="526" t="s">
        <v>3453</v>
      </c>
      <c r="H1839" s="527" t="s">
        <v>10874</v>
      </c>
      <c r="I1839" s="527" t="s">
        <v>10874</v>
      </c>
      <c r="J1839" s="527">
        <v>0</v>
      </c>
      <c r="K1839" s="527">
        <v>543</v>
      </c>
      <c r="L1839" s="527">
        <v>12</v>
      </c>
      <c r="M1839" s="527" t="s">
        <v>10874</v>
      </c>
      <c r="N1839" s="527">
        <v>0</v>
      </c>
      <c r="O1839" s="528">
        <v>564</v>
      </c>
    </row>
    <row r="1840" spans="2:15">
      <c r="B1840" s="29" t="s">
        <v>13545</v>
      </c>
      <c r="C1840" s="29" t="s">
        <v>673</v>
      </c>
      <c r="D1840" s="29" t="s">
        <v>674</v>
      </c>
      <c r="E1840" s="29" t="s">
        <v>2359</v>
      </c>
      <c r="F1840" s="29" t="s">
        <v>2360</v>
      </c>
      <c r="G1840" s="29" t="s">
        <v>4065</v>
      </c>
      <c r="H1840" s="522" t="s">
        <v>10874</v>
      </c>
      <c r="I1840" s="522">
        <v>17</v>
      </c>
      <c r="J1840" s="522">
        <v>13</v>
      </c>
      <c r="K1840" s="522">
        <v>244</v>
      </c>
      <c r="L1840" s="522" t="s">
        <v>10874</v>
      </c>
      <c r="M1840" s="522">
        <v>18</v>
      </c>
      <c r="N1840" s="522">
        <v>0</v>
      </c>
      <c r="O1840" s="523">
        <v>298</v>
      </c>
    </row>
    <row r="1841" spans="2:15">
      <c r="B1841" s="29" t="s">
        <v>13546</v>
      </c>
      <c r="C1841" s="29" t="s">
        <v>673</v>
      </c>
      <c r="D1841" s="29" t="s">
        <v>674</v>
      </c>
      <c r="E1841" s="29" t="s">
        <v>2359</v>
      </c>
      <c r="F1841" s="29" t="s">
        <v>2360</v>
      </c>
      <c r="G1841" s="29" t="s">
        <v>4066</v>
      </c>
      <c r="H1841" s="522" t="s">
        <v>10874</v>
      </c>
      <c r="I1841" s="522">
        <v>20</v>
      </c>
      <c r="J1841" s="522">
        <v>20</v>
      </c>
      <c r="K1841" s="522">
        <v>269</v>
      </c>
      <c r="L1841" s="522" t="s">
        <v>10874</v>
      </c>
      <c r="M1841" s="522">
        <v>12</v>
      </c>
      <c r="N1841" s="522">
        <v>0</v>
      </c>
      <c r="O1841" s="523">
        <v>324</v>
      </c>
    </row>
    <row r="1842" spans="2:15">
      <c r="B1842" t="str">
        <f>C1842&amp;F1842</f>
        <v>1166040034085 Total</v>
      </c>
      <c r="C1842" s="29" t="s">
        <v>673</v>
      </c>
      <c r="D1842" s="29" t="s">
        <v>674</v>
      </c>
      <c r="E1842" s="29" t="s">
        <v>2359</v>
      </c>
      <c r="F1842" s="29" t="s">
        <v>11477</v>
      </c>
      <c r="G1842" s="526" t="s">
        <v>3453</v>
      </c>
      <c r="H1842" s="527" t="s">
        <v>10874</v>
      </c>
      <c r="I1842" s="527">
        <v>37</v>
      </c>
      <c r="J1842" s="527">
        <v>33</v>
      </c>
      <c r="K1842" s="527">
        <v>513</v>
      </c>
      <c r="L1842" s="527" t="s">
        <v>10874</v>
      </c>
      <c r="M1842" s="527">
        <v>30</v>
      </c>
      <c r="N1842" s="527">
        <v>0</v>
      </c>
      <c r="O1842" s="528">
        <v>622</v>
      </c>
    </row>
    <row r="1843" spans="2:15">
      <c r="B1843" s="29" t="s">
        <v>13543</v>
      </c>
      <c r="C1843" s="29" t="s">
        <v>673</v>
      </c>
      <c r="D1843" s="29" t="s">
        <v>674</v>
      </c>
      <c r="E1843" s="29" t="s">
        <v>2357</v>
      </c>
      <c r="F1843" s="29" t="s">
        <v>2358</v>
      </c>
      <c r="G1843" s="29" t="s">
        <v>4065</v>
      </c>
      <c r="H1843" s="522">
        <v>0</v>
      </c>
      <c r="I1843" s="522" t="s">
        <v>10874</v>
      </c>
      <c r="J1843" s="522" t="s">
        <v>10874</v>
      </c>
      <c r="K1843" s="522">
        <v>111</v>
      </c>
      <c r="L1843" s="522" t="s">
        <v>10874</v>
      </c>
      <c r="M1843" s="522" t="s">
        <v>10874</v>
      </c>
      <c r="N1843" s="522">
        <v>0</v>
      </c>
      <c r="O1843" s="523">
        <v>128</v>
      </c>
    </row>
    <row r="1844" spans="2:15">
      <c r="B1844" s="29" t="s">
        <v>13544</v>
      </c>
      <c r="C1844" s="29" t="s">
        <v>673</v>
      </c>
      <c r="D1844" s="29" t="s">
        <v>674</v>
      </c>
      <c r="E1844" s="29" t="s">
        <v>2357</v>
      </c>
      <c r="F1844" s="29" t="s">
        <v>2358</v>
      </c>
      <c r="G1844" s="29" t="s">
        <v>4066</v>
      </c>
      <c r="H1844" s="522">
        <v>0</v>
      </c>
      <c r="I1844" s="522" t="s">
        <v>10874</v>
      </c>
      <c r="J1844" s="522">
        <v>11</v>
      </c>
      <c r="K1844" s="522">
        <v>140</v>
      </c>
      <c r="L1844" s="522" t="s">
        <v>10874</v>
      </c>
      <c r="M1844" s="522" t="s">
        <v>10874</v>
      </c>
      <c r="N1844" s="522">
        <v>0</v>
      </c>
      <c r="O1844" s="523">
        <v>162</v>
      </c>
    </row>
    <row r="1845" spans="2:15">
      <c r="B1845" t="str">
        <f>C1845&amp;F1845</f>
        <v>1166040034665 Total</v>
      </c>
      <c r="C1845" s="29" t="s">
        <v>673</v>
      </c>
      <c r="D1845" s="29" t="s">
        <v>674</v>
      </c>
      <c r="E1845" s="29" t="s">
        <v>2357</v>
      </c>
      <c r="F1845" s="29" t="s">
        <v>11476</v>
      </c>
      <c r="G1845" s="526" t="s">
        <v>3453</v>
      </c>
      <c r="H1845" s="527">
        <v>0</v>
      </c>
      <c r="I1845" s="527">
        <v>11</v>
      </c>
      <c r="J1845" s="527" t="s">
        <v>10874</v>
      </c>
      <c r="K1845" s="527">
        <v>251</v>
      </c>
      <c r="L1845" s="527" t="s">
        <v>10874</v>
      </c>
      <c r="M1845" s="527" t="s">
        <v>10874</v>
      </c>
      <c r="N1845" s="527">
        <v>0</v>
      </c>
      <c r="O1845" s="528">
        <v>290</v>
      </c>
    </row>
    <row r="1846" spans="2:15">
      <c r="B1846" s="29" t="s">
        <v>13549</v>
      </c>
      <c r="C1846" s="29" t="s">
        <v>675</v>
      </c>
      <c r="D1846" s="29" t="s">
        <v>676</v>
      </c>
      <c r="E1846" s="29" t="s">
        <v>2363</v>
      </c>
      <c r="F1846" s="29" t="s">
        <v>2364</v>
      </c>
      <c r="G1846" s="29" t="s">
        <v>4065</v>
      </c>
      <c r="H1846" s="522">
        <v>0</v>
      </c>
      <c r="I1846" s="522">
        <v>0</v>
      </c>
      <c r="J1846" s="522">
        <v>0</v>
      </c>
      <c r="K1846" s="522" t="s">
        <v>10874</v>
      </c>
      <c r="L1846" s="522">
        <v>0</v>
      </c>
      <c r="M1846" s="522" t="s">
        <v>10874</v>
      </c>
      <c r="N1846" s="522">
        <v>0</v>
      </c>
      <c r="O1846" s="523">
        <v>137</v>
      </c>
    </row>
    <row r="1847" spans="2:15">
      <c r="B1847" s="29" t="s">
        <v>13550</v>
      </c>
      <c r="C1847" s="29" t="s">
        <v>675</v>
      </c>
      <c r="D1847" s="29" t="s">
        <v>676</v>
      </c>
      <c r="E1847" s="29" t="s">
        <v>2363</v>
      </c>
      <c r="F1847" s="29" t="s">
        <v>2364</v>
      </c>
      <c r="G1847" s="29" t="s">
        <v>4066</v>
      </c>
      <c r="H1847" s="522">
        <v>0</v>
      </c>
      <c r="I1847" s="522">
        <v>0</v>
      </c>
      <c r="J1847" s="522" t="s">
        <v>10874</v>
      </c>
      <c r="K1847" s="522" t="s">
        <v>10874</v>
      </c>
      <c r="L1847" s="522" t="s">
        <v>10874</v>
      </c>
      <c r="M1847" s="522">
        <v>0</v>
      </c>
      <c r="N1847" s="522">
        <v>0</v>
      </c>
      <c r="O1847" s="523">
        <v>136</v>
      </c>
    </row>
    <row r="1848" spans="2:15">
      <c r="B1848" t="str">
        <f>C1848&amp;F1848</f>
        <v>1076549034440 Total</v>
      </c>
      <c r="C1848" s="29" t="s">
        <v>675</v>
      </c>
      <c r="D1848" s="29" t="s">
        <v>676</v>
      </c>
      <c r="E1848" s="29" t="s">
        <v>2363</v>
      </c>
      <c r="F1848" s="29" t="s">
        <v>11479</v>
      </c>
      <c r="G1848" s="526" t="s">
        <v>3453</v>
      </c>
      <c r="H1848" s="527">
        <v>0</v>
      </c>
      <c r="I1848" s="527">
        <v>0</v>
      </c>
      <c r="J1848" s="527" t="s">
        <v>10874</v>
      </c>
      <c r="K1848" s="527">
        <v>269</v>
      </c>
      <c r="L1848" s="527" t="s">
        <v>10874</v>
      </c>
      <c r="M1848" s="527" t="s">
        <v>10874</v>
      </c>
      <c r="N1848" s="527">
        <v>0</v>
      </c>
      <c r="O1848" s="528">
        <v>273</v>
      </c>
    </row>
    <row r="1849" spans="2:15">
      <c r="B1849" s="29" t="s">
        <v>13547</v>
      </c>
      <c r="C1849" s="29" t="s">
        <v>675</v>
      </c>
      <c r="D1849" s="29" t="s">
        <v>676</v>
      </c>
      <c r="E1849" s="29" t="s">
        <v>2361</v>
      </c>
      <c r="F1849" s="29" t="s">
        <v>2362</v>
      </c>
      <c r="G1849" s="29" t="s">
        <v>4065</v>
      </c>
      <c r="H1849" s="522" t="s">
        <v>10874</v>
      </c>
      <c r="I1849" s="522">
        <v>0</v>
      </c>
      <c r="J1849" s="522" t="s">
        <v>10874</v>
      </c>
      <c r="K1849" s="522">
        <v>253</v>
      </c>
      <c r="L1849" s="522" t="s">
        <v>10874</v>
      </c>
      <c r="M1849" s="522" t="s">
        <v>10874</v>
      </c>
      <c r="N1849" s="522">
        <v>0</v>
      </c>
      <c r="O1849" s="523">
        <v>259</v>
      </c>
    </row>
    <row r="1850" spans="2:15">
      <c r="B1850" s="29" t="s">
        <v>13548</v>
      </c>
      <c r="C1850" s="29" t="s">
        <v>675</v>
      </c>
      <c r="D1850" s="29" t="s">
        <v>676</v>
      </c>
      <c r="E1850" s="29" t="s">
        <v>2361</v>
      </c>
      <c r="F1850" s="29" t="s">
        <v>2362</v>
      </c>
      <c r="G1850" s="29" t="s">
        <v>4066</v>
      </c>
      <c r="H1850" s="522">
        <v>0</v>
      </c>
      <c r="I1850" s="522">
        <v>0</v>
      </c>
      <c r="J1850" s="522" t="s">
        <v>10874</v>
      </c>
      <c r="K1850" s="522" t="s">
        <v>10874</v>
      </c>
      <c r="L1850" s="522" t="s">
        <v>10874</v>
      </c>
      <c r="M1850" s="522">
        <v>0</v>
      </c>
      <c r="N1850" s="522">
        <v>0</v>
      </c>
      <c r="O1850" s="523">
        <v>270</v>
      </c>
    </row>
    <row r="1851" spans="2:15">
      <c r="B1851" t="str">
        <f>C1851&amp;F1851</f>
        <v>1076549034442 Total</v>
      </c>
      <c r="C1851" s="29" t="s">
        <v>675</v>
      </c>
      <c r="D1851" s="29" t="s">
        <v>676</v>
      </c>
      <c r="E1851" s="29" t="s">
        <v>2361</v>
      </c>
      <c r="F1851" s="29" t="s">
        <v>11478</v>
      </c>
      <c r="G1851" s="526" t="s">
        <v>3453</v>
      </c>
      <c r="H1851" s="527" t="s">
        <v>10874</v>
      </c>
      <c r="I1851" s="527">
        <v>0</v>
      </c>
      <c r="J1851" s="527" t="s">
        <v>10874</v>
      </c>
      <c r="K1851" s="527" t="s">
        <v>10874</v>
      </c>
      <c r="L1851" s="527" t="s">
        <v>10874</v>
      </c>
      <c r="M1851" s="527" t="s">
        <v>10874</v>
      </c>
      <c r="N1851" s="527">
        <v>0</v>
      </c>
      <c r="O1851" s="528">
        <v>529</v>
      </c>
    </row>
    <row r="1852" spans="2:15">
      <c r="B1852" s="29" t="s">
        <v>13551</v>
      </c>
      <c r="C1852" s="29" t="s">
        <v>678</v>
      </c>
      <c r="D1852" s="29" t="s">
        <v>5669</v>
      </c>
      <c r="E1852" s="29" t="s">
        <v>5669</v>
      </c>
      <c r="F1852" s="29" t="s">
        <v>2365</v>
      </c>
      <c r="G1852" s="29" t="s">
        <v>4065</v>
      </c>
      <c r="H1852" s="522">
        <v>0</v>
      </c>
      <c r="I1852" s="522">
        <v>31</v>
      </c>
      <c r="J1852" s="522">
        <v>130</v>
      </c>
      <c r="K1852" s="522" t="s">
        <v>10874</v>
      </c>
      <c r="L1852" s="522" t="s">
        <v>10874</v>
      </c>
      <c r="M1852" s="522" t="s">
        <v>10874</v>
      </c>
      <c r="N1852" s="522">
        <v>0</v>
      </c>
      <c r="O1852" s="523">
        <v>171</v>
      </c>
    </row>
    <row r="1853" spans="2:15">
      <c r="B1853" s="29" t="s">
        <v>13552</v>
      </c>
      <c r="C1853" s="29" t="s">
        <v>678</v>
      </c>
      <c r="D1853" s="29" t="s">
        <v>5669</v>
      </c>
      <c r="E1853" s="29" t="s">
        <v>5669</v>
      </c>
      <c r="F1853" s="29" t="s">
        <v>2365</v>
      </c>
      <c r="G1853" s="29" t="s">
        <v>4066</v>
      </c>
      <c r="H1853" s="522" t="s">
        <v>10874</v>
      </c>
      <c r="I1853" s="522">
        <v>28</v>
      </c>
      <c r="J1853" s="522">
        <v>145</v>
      </c>
      <c r="K1853" s="522" t="s">
        <v>10874</v>
      </c>
      <c r="L1853" s="522">
        <v>0</v>
      </c>
      <c r="M1853" s="522">
        <v>0</v>
      </c>
      <c r="N1853" s="522">
        <v>0</v>
      </c>
      <c r="O1853" s="523">
        <v>181</v>
      </c>
    </row>
    <row r="1854" spans="2:15">
      <c r="B1854" t="str">
        <f>C1854&amp;F1854</f>
        <v>1753901698125 Total</v>
      </c>
      <c r="C1854" s="29" t="s">
        <v>678</v>
      </c>
      <c r="D1854" s="29" t="s">
        <v>5669</v>
      </c>
      <c r="E1854" s="29" t="s">
        <v>5669</v>
      </c>
      <c r="F1854" s="29" t="s">
        <v>11480</v>
      </c>
      <c r="G1854" s="526" t="s">
        <v>3453</v>
      </c>
      <c r="H1854" s="527" t="s">
        <v>10874</v>
      </c>
      <c r="I1854" s="527">
        <v>59</v>
      </c>
      <c r="J1854" s="527">
        <v>275</v>
      </c>
      <c r="K1854" s="527">
        <v>13</v>
      </c>
      <c r="L1854" s="527" t="s">
        <v>10874</v>
      </c>
      <c r="M1854" s="527" t="s">
        <v>10874</v>
      </c>
      <c r="N1854" s="527">
        <v>0</v>
      </c>
      <c r="O1854" s="528">
        <v>352</v>
      </c>
    </row>
    <row r="1855" spans="2:15">
      <c r="B1855" s="29" t="s">
        <v>13553</v>
      </c>
      <c r="C1855" s="29" t="s">
        <v>679</v>
      </c>
      <c r="D1855" s="29" t="s">
        <v>680</v>
      </c>
      <c r="E1855" s="29" t="s">
        <v>680</v>
      </c>
      <c r="F1855" s="29" t="s">
        <v>2366</v>
      </c>
      <c r="G1855" s="29" t="s">
        <v>4065</v>
      </c>
      <c r="H1855" s="522">
        <v>0</v>
      </c>
      <c r="I1855" s="522">
        <v>38</v>
      </c>
      <c r="J1855" s="522">
        <v>11</v>
      </c>
      <c r="K1855" s="522">
        <v>392</v>
      </c>
      <c r="L1855" s="522">
        <v>28</v>
      </c>
      <c r="M1855" s="522">
        <v>0</v>
      </c>
      <c r="N1855" s="522">
        <v>0</v>
      </c>
      <c r="O1855" s="523">
        <v>469</v>
      </c>
    </row>
    <row r="1856" spans="2:15">
      <c r="B1856" s="29" t="s">
        <v>13554</v>
      </c>
      <c r="C1856" s="29" t="s">
        <v>679</v>
      </c>
      <c r="D1856" s="29" t="s">
        <v>680</v>
      </c>
      <c r="E1856" s="29" t="s">
        <v>680</v>
      </c>
      <c r="F1856" s="29" t="s">
        <v>2366</v>
      </c>
      <c r="G1856" s="29" t="s">
        <v>4066</v>
      </c>
      <c r="H1856" s="522">
        <v>0</v>
      </c>
      <c r="I1856" s="522">
        <v>14</v>
      </c>
      <c r="J1856" s="522" t="s">
        <v>10874</v>
      </c>
      <c r="K1856" s="522">
        <v>183</v>
      </c>
      <c r="L1856" s="522" t="s">
        <v>10874</v>
      </c>
      <c r="M1856" s="522">
        <v>0</v>
      </c>
      <c r="N1856" s="522">
        <v>0</v>
      </c>
      <c r="O1856" s="523">
        <v>213</v>
      </c>
    </row>
    <row r="1857" spans="2:15">
      <c r="B1857" t="str">
        <f>C1857&amp;F1857</f>
        <v>1270400027859 Total</v>
      </c>
      <c r="C1857" s="29" t="s">
        <v>679</v>
      </c>
      <c r="D1857" s="29" t="s">
        <v>680</v>
      </c>
      <c r="E1857" s="29" t="s">
        <v>680</v>
      </c>
      <c r="F1857" s="29" t="s">
        <v>11481</v>
      </c>
      <c r="G1857" s="526" t="s">
        <v>3453</v>
      </c>
      <c r="H1857" s="527">
        <v>0</v>
      </c>
      <c r="I1857" s="527">
        <v>52</v>
      </c>
      <c r="J1857" s="527" t="s">
        <v>10874</v>
      </c>
      <c r="K1857" s="527">
        <v>575</v>
      </c>
      <c r="L1857" s="527" t="s">
        <v>10874</v>
      </c>
      <c r="M1857" s="527">
        <v>0</v>
      </c>
      <c r="N1857" s="527">
        <v>0</v>
      </c>
      <c r="O1857" s="528">
        <v>682</v>
      </c>
    </row>
    <row r="1858" spans="2:15">
      <c r="B1858" s="29" t="s">
        <v>13555</v>
      </c>
      <c r="C1858" s="29" t="s">
        <v>681</v>
      </c>
      <c r="D1858" s="29" t="s">
        <v>682</v>
      </c>
      <c r="E1858" s="29" t="s">
        <v>5555</v>
      </c>
      <c r="F1858" s="29" t="s">
        <v>2367</v>
      </c>
      <c r="G1858" s="29" t="s">
        <v>4065</v>
      </c>
      <c r="H1858" s="522">
        <v>0</v>
      </c>
      <c r="I1858" s="522">
        <v>0</v>
      </c>
      <c r="J1858" s="522">
        <v>0</v>
      </c>
      <c r="K1858" s="522" t="s">
        <v>10874</v>
      </c>
      <c r="L1858" s="522" t="s">
        <v>10874</v>
      </c>
      <c r="M1858" s="522">
        <v>0</v>
      </c>
      <c r="N1858" s="522">
        <v>0</v>
      </c>
      <c r="O1858" s="523">
        <v>181</v>
      </c>
    </row>
    <row r="1859" spans="2:15">
      <c r="B1859" s="29" t="s">
        <v>13556</v>
      </c>
      <c r="C1859" s="29" t="s">
        <v>681</v>
      </c>
      <c r="D1859" s="29" t="s">
        <v>682</v>
      </c>
      <c r="E1859" s="29" t="s">
        <v>5555</v>
      </c>
      <c r="F1859" s="29" t="s">
        <v>2367</v>
      </c>
      <c r="G1859" s="29" t="s">
        <v>4066</v>
      </c>
      <c r="H1859" s="522">
        <v>0</v>
      </c>
      <c r="I1859" s="522" t="s">
        <v>10874</v>
      </c>
      <c r="J1859" s="522" t="s">
        <v>10874</v>
      </c>
      <c r="K1859" s="522">
        <v>184</v>
      </c>
      <c r="L1859" s="522">
        <v>0</v>
      </c>
      <c r="M1859" s="522">
        <v>0</v>
      </c>
      <c r="N1859" s="522">
        <v>0</v>
      </c>
      <c r="O1859" s="523">
        <v>188</v>
      </c>
    </row>
    <row r="1860" spans="2:15">
      <c r="B1860" t="str">
        <f>C1860&amp;F1860</f>
        <v>1164935033532 Total</v>
      </c>
      <c r="C1860" s="29" t="s">
        <v>681</v>
      </c>
      <c r="D1860" s="29" t="s">
        <v>682</v>
      </c>
      <c r="E1860" s="29" t="s">
        <v>5555</v>
      </c>
      <c r="F1860" s="29" t="s">
        <v>11482</v>
      </c>
      <c r="G1860" s="526" t="s">
        <v>3453</v>
      </c>
      <c r="H1860" s="527">
        <v>0</v>
      </c>
      <c r="I1860" s="527" t="s">
        <v>10874</v>
      </c>
      <c r="J1860" s="527" t="s">
        <v>10874</v>
      </c>
      <c r="K1860" s="527" t="s">
        <v>10874</v>
      </c>
      <c r="L1860" s="527" t="s">
        <v>10874</v>
      </c>
      <c r="M1860" s="527">
        <v>0</v>
      </c>
      <c r="N1860" s="527">
        <v>0</v>
      </c>
      <c r="O1860" s="528">
        <v>369</v>
      </c>
    </row>
    <row r="1861" spans="2:15">
      <c r="B1861" s="29" t="s">
        <v>13557</v>
      </c>
      <c r="C1861" s="29" t="s">
        <v>681</v>
      </c>
      <c r="D1861" s="29" t="s">
        <v>682</v>
      </c>
      <c r="E1861" s="29" t="s">
        <v>5557</v>
      </c>
      <c r="F1861" s="29" t="s">
        <v>5556</v>
      </c>
      <c r="G1861" s="29" t="s">
        <v>4065</v>
      </c>
      <c r="H1861" s="522">
        <v>0</v>
      </c>
      <c r="I1861" s="522">
        <v>0</v>
      </c>
      <c r="J1861" s="522" t="s">
        <v>10874</v>
      </c>
      <c r="K1861" s="522">
        <v>93</v>
      </c>
      <c r="L1861" s="522">
        <v>0</v>
      </c>
      <c r="M1861" s="522" t="s">
        <v>10874</v>
      </c>
      <c r="N1861" s="522">
        <v>0</v>
      </c>
      <c r="O1861" s="523">
        <v>99</v>
      </c>
    </row>
    <row r="1862" spans="2:15">
      <c r="B1862" s="29" t="s">
        <v>13558</v>
      </c>
      <c r="C1862" s="29" t="s">
        <v>681</v>
      </c>
      <c r="D1862" s="29" t="s">
        <v>682</v>
      </c>
      <c r="E1862" s="29" t="s">
        <v>5557</v>
      </c>
      <c r="F1862" s="29" t="s">
        <v>5556</v>
      </c>
      <c r="G1862" s="29" t="s">
        <v>4066</v>
      </c>
      <c r="H1862" s="522">
        <v>0</v>
      </c>
      <c r="I1862" s="522">
        <v>0</v>
      </c>
      <c r="J1862" s="522" t="s">
        <v>10874</v>
      </c>
      <c r="K1862" s="522">
        <v>98</v>
      </c>
      <c r="L1862" s="522">
        <v>0</v>
      </c>
      <c r="M1862" s="522" t="s">
        <v>10874</v>
      </c>
      <c r="N1862" s="522">
        <v>0</v>
      </c>
      <c r="O1862" s="523">
        <v>101</v>
      </c>
    </row>
    <row r="1863" spans="2:15">
      <c r="B1863" t="str">
        <f>C1863&amp;F1863</f>
        <v>1164935038286 Total</v>
      </c>
      <c r="C1863" s="29" t="s">
        <v>681</v>
      </c>
      <c r="D1863" s="29" t="s">
        <v>682</v>
      </c>
      <c r="E1863" s="29" t="s">
        <v>5557</v>
      </c>
      <c r="F1863" s="29" t="s">
        <v>11483</v>
      </c>
      <c r="G1863" s="526" t="s">
        <v>3453</v>
      </c>
      <c r="H1863" s="527">
        <v>0</v>
      </c>
      <c r="I1863" s="527">
        <v>0</v>
      </c>
      <c r="J1863" s="527" t="s">
        <v>10874</v>
      </c>
      <c r="K1863" s="527">
        <v>191</v>
      </c>
      <c r="L1863" s="527">
        <v>0</v>
      </c>
      <c r="M1863" s="527" t="s">
        <v>10874</v>
      </c>
      <c r="N1863" s="527">
        <v>0</v>
      </c>
      <c r="O1863" s="528">
        <v>200</v>
      </c>
    </row>
    <row r="1864" spans="2:15">
      <c r="B1864" s="29" t="s">
        <v>15299</v>
      </c>
      <c r="C1864" s="29" t="s">
        <v>683</v>
      </c>
      <c r="D1864" s="29" t="s">
        <v>684</v>
      </c>
      <c r="E1864" s="29" t="s">
        <v>15301</v>
      </c>
      <c r="F1864" s="29" t="s">
        <v>15300</v>
      </c>
      <c r="G1864" s="29" t="s">
        <v>4065</v>
      </c>
      <c r="H1864" s="522" t="s">
        <v>10874</v>
      </c>
      <c r="I1864" s="522" t="s">
        <v>10874</v>
      </c>
      <c r="J1864" s="522" t="s">
        <v>10874</v>
      </c>
      <c r="K1864" s="522">
        <v>119</v>
      </c>
      <c r="L1864" s="522" t="s">
        <v>10874</v>
      </c>
      <c r="M1864" s="522" t="s">
        <v>10874</v>
      </c>
      <c r="N1864" s="522">
        <v>0</v>
      </c>
      <c r="O1864" s="523">
        <v>128</v>
      </c>
    </row>
    <row r="1865" spans="2:15">
      <c r="B1865" s="29" t="s">
        <v>15302</v>
      </c>
      <c r="C1865" s="29" t="s">
        <v>683</v>
      </c>
      <c r="D1865" s="29" t="s">
        <v>684</v>
      </c>
      <c r="E1865" s="29" t="s">
        <v>15301</v>
      </c>
      <c r="F1865" s="29" t="s">
        <v>15300</v>
      </c>
      <c r="G1865" s="29" t="s">
        <v>4066</v>
      </c>
      <c r="H1865" s="522" t="s">
        <v>10874</v>
      </c>
      <c r="I1865" s="522">
        <v>0</v>
      </c>
      <c r="J1865" s="522" t="s">
        <v>10874</v>
      </c>
      <c r="K1865" s="522">
        <v>158</v>
      </c>
      <c r="L1865" s="522">
        <v>0</v>
      </c>
      <c r="M1865" s="522">
        <v>0</v>
      </c>
      <c r="N1865" s="522">
        <v>0</v>
      </c>
      <c r="O1865" s="523">
        <v>164</v>
      </c>
    </row>
    <row r="1866" spans="2:15">
      <c r="B1866" t="str">
        <f>C1866&amp;F1866</f>
        <v>1120152030013 Total</v>
      </c>
      <c r="C1866" s="29" t="s">
        <v>683</v>
      </c>
      <c r="D1866" s="29" t="s">
        <v>684</v>
      </c>
      <c r="E1866" s="29" t="s">
        <v>15301</v>
      </c>
      <c r="F1866" s="29" t="s">
        <v>15342</v>
      </c>
      <c r="G1866" s="526" t="s">
        <v>3453</v>
      </c>
      <c r="H1866" s="527" t="s">
        <v>10874</v>
      </c>
      <c r="I1866" s="527" t="s">
        <v>10874</v>
      </c>
      <c r="J1866" s="527" t="s">
        <v>10874</v>
      </c>
      <c r="K1866" s="527">
        <v>277</v>
      </c>
      <c r="L1866" s="527" t="s">
        <v>10874</v>
      </c>
      <c r="M1866" s="527" t="s">
        <v>10874</v>
      </c>
      <c r="N1866" s="527">
        <v>0</v>
      </c>
      <c r="O1866" s="528">
        <v>292</v>
      </c>
    </row>
    <row r="1867" spans="2:15">
      <c r="B1867" s="29" t="s">
        <v>15303</v>
      </c>
      <c r="C1867" s="29" t="s">
        <v>683</v>
      </c>
      <c r="D1867" s="29" t="s">
        <v>684</v>
      </c>
      <c r="E1867" s="29" t="s">
        <v>15305</v>
      </c>
      <c r="F1867" s="29" t="s">
        <v>15304</v>
      </c>
      <c r="G1867" s="29" t="s">
        <v>4065</v>
      </c>
      <c r="H1867" s="522" t="s">
        <v>10874</v>
      </c>
      <c r="I1867" s="522">
        <v>13</v>
      </c>
      <c r="J1867" s="522" t="s">
        <v>10874</v>
      </c>
      <c r="K1867" s="522">
        <v>276</v>
      </c>
      <c r="L1867" s="522" t="s">
        <v>10874</v>
      </c>
      <c r="M1867" s="522" t="s">
        <v>10874</v>
      </c>
      <c r="N1867" s="522">
        <v>0</v>
      </c>
      <c r="O1867" s="523">
        <v>306</v>
      </c>
    </row>
    <row r="1868" spans="2:15">
      <c r="B1868" s="29" t="s">
        <v>15306</v>
      </c>
      <c r="C1868" s="29" t="s">
        <v>683</v>
      </c>
      <c r="D1868" s="29" t="s">
        <v>684</v>
      </c>
      <c r="E1868" s="29" t="s">
        <v>15305</v>
      </c>
      <c r="F1868" s="29" t="s">
        <v>15304</v>
      </c>
      <c r="G1868" s="29" t="s">
        <v>4066</v>
      </c>
      <c r="H1868" s="522">
        <v>0</v>
      </c>
      <c r="I1868" s="522" t="s">
        <v>10874</v>
      </c>
      <c r="J1868" s="522">
        <v>12</v>
      </c>
      <c r="K1868" s="522">
        <v>306</v>
      </c>
      <c r="L1868" s="522" t="s">
        <v>10874</v>
      </c>
      <c r="M1868" s="522" t="s">
        <v>10874</v>
      </c>
      <c r="N1868" s="522">
        <v>0</v>
      </c>
      <c r="O1868" s="523">
        <v>329</v>
      </c>
    </row>
    <row r="1869" spans="2:15">
      <c r="B1869" t="str">
        <f>C1869&amp;F1869</f>
        <v>1120152030014 Total</v>
      </c>
      <c r="C1869" s="29" t="s">
        <v>683</v>
      </c>
      <c r="D1869" s="29" t="s">
        <v>684</v>
      </c>
      <c r="E1869" s="29" t="s">
        <v>15305</v>
      </c>
      <c r="F1869" s="29" t="s">
        <v>15343</v>
      </c>
      <c r="G1869" s="526" t="s">
        <v>3453</v>
      </c>
      <c r="H1869" s="527" t="s">
        <v>10874</v>
      </c>
      <c r="I1869" s="527" t="s">
        <v>10874</v>
      </c>
      <c r="J1869" s="527" t="s">
        <v>10874</v>
      </c>
      <c r="K1869" s="527">
        <v>582</v>
      </c>
      <c r="L1869" s="527" t="s">
        <v>10874</v>
      </c>
      <c r="M1869" s="527" t="s">
        <v>10874</v>
      </c>
      <c r="N1869" s="527">
        <v>0</v>
      </c>
      <c r="O1869" s="528">
        <v>635</v>
      </c>
    </row>
    <row r="1870" spans="2:15">
      <c r="B1870" s="29" t="s">
        <v>15307</v>
      </c>
      <c r="C1870" s="29" t="s">
        <v>683</v>
      </c>
      <c r="D1870" s="29" t="s">
        <v>684</v>
      </c>
      <c r="E1870" s="29" t="s">
        <v>15309</v>
      </c>
      <c r="F1870" s="29" t="s">
        <v>15308</v>
      </c>
      <c r="G1870" s="29" t="s">
        <v>4065</v>
      </c>
      <c r="H1870" s="522">
        <v>0</v>
      </c>
      <c r="I1870" s="522">
        <v>0</v>
      </c>
      <c r="J1870" s="522">
        <v>0</v>
      </c>
      <c r="K1870" s="522">
        <v>0</v>
      </c>
      <c r="L1870" s="522">
        <v>0</v>
      </c>
      <c r="M1870" s="522">
        <v>0</v>
      </c>
      <c r="N1870" s="522">
        <v>0</v>
      </c>
      <c r="O1870" s="523">
        <v>0</v>
      </c>
    </row>
    <row r="1871" spans="2:15">
      <c r="B1871" s="29" t="s">
        <v>15310</v>
      </c>
      <c r="C1871" s="29" t="s">
        <v>683</v>
      </c>
      <c r="D1871" s="29" t="s">
        <v>684</v>
      </c>
      <c r="E1871" s="29" t="s">
        <v>15309</v>
      </c>
      <c r="F1871" s="29" t="s">
        <v>15308</v>
      </c>
      <c r="G1871" s="29" t="s">
        <v>4066</v>
      </c>
      <c r="H1871" s="522">
        <v>0</v>
      </c>
      <c r="I1871" s="522">
        <v>0</v>
      </c>
      <c r="J1871" s="522">
        <v>0</v>
      </c>
      <c r="K1871" s="522" t="s">
        <v>10874</v>
      </c>
      <c r="L1871" s="522">
        <v>0</v>
      </c>
      <c r="M1871" s="522">
        <v>0</v>
      </c>
      <c r="N1871" s="522">
        <v>0</v>
      </c>
      <c r="O1871" s="523" t="s">
        <v>10874</v>
      </c>
    </row>
    <row r="1872" spans="2:15">
      <c r="B1872" t="str">
        <f>C1872&amp;F1872</f>
        <v>1120152037784 Total</v>
      </c>
      <c r="C1872" s="29" t="s">
        <v>683</v>
      </c>
      <c r="D1872" s="29" t="s">
        <v>684</v>
      </c>
      <c r="E1872" s="29" t="s">
        <v>15309</v>
      </c>
      <c r="F1872" s="29" t="s">
        <v>15344</v>
      </c>
      <c r="G1872" s="526" t="s">
        <v>3453</v>
      </c>
      <c r="H1872" s="527" t="s">
        <v>10874</v>
      </c>
      <c r="I1872" s="527" t="s">
        <v>10874</v>
      </c>
      <c r="J1872" s="527" t="s">
        <v>10874</v>
      </c>
      <c r="K1872" s="527" t="s">
        <v>10874</v>
      </c>
      <c r="L1872" s="527" t="s">
        <v>10874</v>
      </c>
      <c r="M1872" s="527" t="s">
        <v>10874</v>
      </c>
      <c r="N1872" s="527" t="s">
        <v>10874</v>
      </c>
      <c r="O1872" s="528" t="s">
        <v>10874</v>
      </c>
    </row>
    <row r="1873" spans="2:15">
      <c r="B1873" s="29" t="s">
        <v>13559</v>
      </c>
      <c r="C1873" s="29" t="s">
        <v>685</v>
      </c>
      <c r="D1873" s="29" t="s">
        <v>686</v>
      </c>
      <c r="E1873" s="29" t="s">
        <v>2368</v>
      </c>
      <c r="F1873" s="29" t="s">
        <v>2369</v>
      </c>
      <c r="G1873" s="29" t="s">
        <v>4065</v>
      </c>
      <c r="H1873" s="522" t="s">
        <v>10874</v>
      </c>
      <c r="I1873" s="522" t="s">
        <v>10874</v>
      </c>
      <c r="J1873" s="522">
        <v>34</v>
      </c>
      <c r="K1873" s="522">
        <v>489</v>
      </c>
      <c r="L1873" s="522">
        <v>20</v>
      </c>
      <c r="M1873" s="522">
        <v>11</v>
      </c>
      <c r="N1873" s="522">
        <v>0</v>
      </c>
      <c r="O1873" s="523">
        <v>561</v>
      </c>
    </row>
    <row r="1874" spans="2:15">
      <c r="B1874" s="29" t="s">
        <v>13560</v>
      </c>
      <c r="C1874" s="29" t="s">
        <v>685</v>
      </c>
      <c r="D1874" s="29" t="s">
        <v>686</v>
      </c>
      <c r="E1874" s="29" t="s">
        <v>2368</v>
      </c>
      <c r="F1874" s="29" t="s">
        <v>2369</v>
      </c>
      <c r="G1874" s="29" t="s">
        <v>4066</v>
      </c>
      <c r="H1874" s="522">
        <v>0</v>
      </c>
      <c r="I1874" s="522" t="s">
        <v>10874</v>
      </c>
      <c r="J1874" s="522">
        <v>33</v>
      </c>
      <c r="K1874" s="522">
        <v>550</v>
      </c>
      <c r="L1874" s="522">
        <v>16</v>
      </c>
      <c r="M1874" s="522" t="s">
        <v>10874</v>
      </c>
      <c r="N1874" s="522">
        <v>0</v>
      </c>
      <c r="O1874" s="523">
        <v>613</v>
      </c>
    </row>
    <row r="1875" spans="2:15">
      <c r="B1875" t="str">
        <f>C1875&amp;F1875</f>
        <v>1152240031776 Total</v>
      </c>
      <c r="C1875" s="29" t="s">
        <v>685</v>
      </c>
      <c r="D1875" s="29" t="s">
        <v>686</v>
      </c>
      <c r="E1875" s="29" t="s">
        <v>2368</v>
      </c>
      <c r="F1875" s="29" t="s">
        <v>11484</v>
      </c>
      <c r="G1875" s="526" t="s">
        <v>3453</v>
      </c>
      <c r="H1875" s="527" t="s">
        <v>10874</v>
      </c>
      <c r="I1875" s="527" t="s">
        <v>10874</v>
      </c>
      <c r="J1875" s="527">
        <v>67</v>
      </c>
      <c r="K1875" s="527">
        <v>1039</v>
      </c>
      <c r="L1875" s="527">
        <v>36</v>
      </c>
      <c r="M1875" s="527" t="s">
        <v>10874</v>
      </c>
      <c r="N1875" s="527">
        <v>0</v>
      </c>
      <c r="O1875" s="528">
        <v>1174</v>
      </c>
    </row>
    <row r="1876" spans="2:15">
      <c r="B1876" s="29" t="s">
        <v>13561</v>
      </c>
      <c r="C1876" s="29" t="s">
        <v>685</v>
      </c>
      <c r="D1876" s="29" t="s">
        <v>686</v>
      </c>
      <c r="E1876" s="29" t="s">
        <v>2370</v>
      </c>
      <c r="F1876" s="29" t="s">
        <v>2371</v>
      </c>
      <c r="G1876" s="29" t="s">
        <v>4065</v>
      </c>
      <c r="H1876" s="522">
        <v>0</v>
      </c>
      <c r="I1876" s="522" t="s">
        <v>10874</v>
      </c>
      <c r="J1876" s="522">
        <v>12</v>
      </c>
      <c r="K1876" s="522">
        <v>245</v>
      </c>
      <c r="L1876" s="522">
        <v>14</v>
      </c>
      <c r="M1876" s="522" t="s">
        <v>10874</v>
      </c>
      <c r="N1876" s="522">
        <v>0</v>
      </c>
      <c r="O1876" s="523">
        <v>280</v>
      </c>
    </row>
    <row r="1877" spans="2:15">
      <c r="B1877" s="29" t="s">
        <v>13562</v>
      </c>
      <c r="C1877" s="29" t="s">
        <v>685</v>
      </c>
      <c r="D1877" s="29" t="s">
        <v>686</v>
      </c>
      <c r="E1877" s="29" t="s">
        <v>2370</v>
      </c>
      <c r="F1877" s="29" t="s">
        <v>2371</v>
      </c>
      <c r="G1877" s="29" t="s">
        <v>4066</v>
      </c>
      <c r="H1877" s="522">
        <v>0</v>
      </c>
      <c r="I1877" s="522" t="s">
        <v>10874</v>
      </c>
      <c r="J1877" s="522">
        <v>19</v>
      </c>
      <c r="K1877" s="522">
        <v>265</v>
      </c>
      <c r="L1877" s="522">
        <v>11</v>
      </c>
      <c r="M1877" s="522" t="s">
        <v>10874</v>
      </c>
      <c r="N1877" s="522">
        <v>0</v>
      </c>
      <c r="O1877" s="523">
        <v>300</v>
      </c>
    </row>
    <row r="1878" spans="2:15">
      <c r="B1878" t="str">
        <f>C1878&amp;F1878</f>
        <v>1152240037414 Total</v>
      </c>
      <c r="C1878" s="29" t="s">
        <v>685</v>
      </c>
      <c r="D1878" s="29" t="s">
        <v>686</v>
      </c>
      <c r="E1878" s="29" t="s">
        <v>2370</v>
      </c>
      <c r="F1878" s="29" t="s">
        <v>11485</v>
      </c>
      <c r="G1878" s="526" t="s">
        <v>3453</v>
      </c>
      <c r="H1878" s="527">
        <v>0</v>
      </c>
      <c r="I1878" s="527" t="s">
        <v>10874</v>
      </c>
      <c r="J1878" s="527">
        <v>31</v>
      </c>
      <c r="K1878" s="527">
        <v>510</v>
      </c>
      <c r="L1878" s="527">
        <v>25</v>
      </c>
      <c r="M1878" s="527" t="s">
        <v>10874</v>
      </c>
      <c r="N1878" s="527">
        <v>0</v>
      </c>
      <c r="O1878" s="528">
        <v>580</v>
      </c>
    </row>
    <row r="1879" spans="2:15">
      <c r="B1879" s="29" t="s">
        <v>13563</v>
      </c>
      <c r="C1879" s="29" t="s">
        <v>685</v>
      </c>
      <c r="D1879" s="29" t="s">
        <v>686</v>
      </c>
      <c r="E1879" s="29" t="s">
        <v>2372</v>
      </c>
      <c r="F1879" s="29" t="s">
        <v>2373</v>
      </c>
      <c r="G1879" s="29" t="s">
        <v>4065</v>
      </c>
      <c r="H1879" s="522">
        <v>0</v>
      </c>
      <c r="I1879" s="522">
        <v>0</v>
      </c>
      <c r="J1879" s="522">
        <v>0</v>
      </c>
      <c r="K1879" s="522" t="s">
        <v>10874</v>
      </c>
      <c r="L1879" s="522">
        <v>0</v>
      </c>
      <c r="M1879" s="522">
        <v>0</v>
      </c>
      <c r="N1879" s="522">
        <v>0</v>
      </c>
      <c r="O1879" s="523" t="s">
        <v>10874</v>
      </c>
    </row>
    <row r="1880" spans="2:15">
      <c r="B1880" s="29" t="s">
        <v>13564</v>
      </c>
      <c r="C1880" s="29" t="s">
        <v>685</v>
      </c>
      <c r="D1880" s="29" t="s">
        <v>686</v>
      </c>
      <c r="E1880" s="29" t="s">
        <v>2372</v>
      </c>
      <c r="F1880" s="29" t="s">
        <v>2373</v>
      </c>
      <c r="G1880" s="29" t="s">
        <v>4066</v>
      </c>
      <c r="H1880" s="522">
        <v>0</v>
      </c>
      <c r="I1880" s="522" t="s">
        <v>10874</v>
      </c>
      <c r="J1880" s="522" t="s">
        <v>10874</v>
      </c>
      <c r="K1880" s="522" t="s">
        <v>10874</v>
      </c>
      <c r="L1880" s="522">
        <v>0</v>
      </c>
      <c r="M1880" s="522">
        <v>0</v>
      </c>
      <c r="N1880" s="522">
        <v>0</v>
      </c>
      <c r="O1880" s="523">
        <v>12</v>
      </c>
    </row>
    <row r="1881" spans="2:15">
      <c r="B1881" t="str">
        <f>C1881&amp;F1881</f>
        <v>1152240037844 Total</v>
      </c>
      <c r="C1881" s="29" t="s">
        <v>685</v>
      </c>
      <c r="D1881" s="29" t="s">
        <v>686</v>
      </c>
      <c r="E1881" s="29" t="s">
        <v>2372</v>
      </c>
      <c r="F1881" s="29" t="s">
        <v>11486</v>
      </c>
      <c r="G1881" s="526" t="s">
        <v>3453</v>
      </c>
      <c r="H1881" s="527">
        <v>0</v>
      </c>
      <c r="I1881" s="527" t="s">
        <v>10874</v>
      </c>
      <c r="J1881" s="527" t="s">
        <v>10874</v>
      </c>
      <c r="K1881" s="527" t="s">
        <v>10874</v>
      </c>
      <c r="L1881" s="527">
        <v>0</v>
      </c>
      <c r="M1881" s="527">
        <v>0</v>
      </c>
      <c r="N1881" s="527">
        <v>0</v>
      </c>
      <c r="O1881" s="528" t="s">
        <v>10874</v>
      </c>
    </row>
    <row r="1882" spans="2:15">
      <c r="B1882" s="29" t="s">
        <v>13565</v>
      </c>
      <c r="C1882" s="29" t="s">
        <v>687</v>
      </c>
      <c r="D1882" s="29" t="s">
        <v>688</v>
      </c>
      <c r="E1882" s="29" t="s">
        <v>2374</v>
      </c>
      <c r="F1882" s="29" t="s">
        <v>2375</v>
      </c>
      <c r="G1882" s="29" t="s">
        <v>4065</v>
      </c>
      <c r="H1882" s="522">
        <v>0</v>
      </c>
      <c r="I1882" s="522">
        <v>24</v>
      </c>
      <c r="J1882" s="522" t="s">
        <v>10874</v>
      </c>
      <c r="K1882" s="522">
        <v>222</v>
      </c>
      <c r="L1882" s="522" t="s">
        <v>10874</v>
      </c>
      <c r="M1882" s="522">
        <v>36</v>
      </c>
      <c r="N1882" s="522">
        <v>0</v>
      </c>
      <c r="O1882" s="523">
        <v>296</v>
      </c>
    </row>
    <row r="1883" spans="2:15">
      <c r="B1883" s="29" t="s">
        <v>13566</v>
      </c>
      <c r="C1883" s="29" t="s">
        <v>687</v>
      </c>
      <c r="D1883" s="29" t="s">
        <v>688</v>
      </c>
      <c r="E1883" s="29" t="s">
        <v>2374</v>
      </c>
      <c r="F1883" s="29" t="s">
        <v>2375</v>
      </c>
      <c r="G1883" s="29" t="s">
        <v>4066</v>
      </c>
      <c r="H1883" s="522">
        <v>0</v>
      </c>
      <c r="I1883" s="522">
        <v>30</v>
      </c>
      <c r="J1883" s="522">
        <v>12</v>
      </c>
      <c r="K1883" s="522">
        <v>237</v>
      </c>
      <c r="L1883" s="522" t="s">
        <v>10874</v>
      </c>
      <c r="M1883" s="522">
        <v>38</v>
      </c>
      <c r="N1883" s="522" t="s">
        <v>10874</v>
      </c>
      <c r="O1883" s="523">
        <v>325</v>
      </c>
    </row>
    <row r="1884" spans="2:15">
      <c r="B1884" t="str">
        <f>C1884&amp;F1884</f>
        <v>1234645023293 Total</v>
      </c>
      <c r="C1884" s="29" t="s">
        <v>687</v>
      </c>
      <c r="D1884" s="29" t="s">
        <v>688</v>
      </c>
      <c r="E1884" s="29" t="s">
        <v>2374</v>
      </c>
      <c r="F1884" s="29" t="s">
        <v>11487</v>
      </c>
      <c r="G1884" s="526" t="s">
        <v>3453</v>
      </c>
      <c r="H1884" s="527">
        <v>0</v>
      </c>
      <c r="I1884" s="527">
        <v>54</v>
      </c>
      <c r="J1884" s="527" t="s">
        <v>10874</v>
      </c>
      <c r="K1884" s="527">
        <v>459</v>
      </c>
      <c r="L1884" s="527" t="s">
        <v>10874</v>
      </c>
      <c r="M1884" s="527">
        <v>74</v>
      </c>
      <c r="N1884" s="527" t="s">
        <v>10874</v>
      </c>
      <c r="O1884" s="528">
        <v>621</v>
      </c>
    </row>
    <row r="1885" spans="2:15">
      <c r="B1885" s="29" t="s">
        <v>13571</v>
      </c>
      <c r="C1885" s="29" t="s">
        <v>687</v>
      </c>
      <c r="D1885" s="29" t="s">
        <v>688</v>
      </c>
      <c r="E1885" s="29" t="s">
        <v>2380</v>
      </c>
      <c r="F1885" s="29" t="s">
        <v>2381</v>
      </c>
      <c r="G1885" s="29" t="s">
        <v>4065</v>
      </c>
      <c r="H1885" s="522">
        <v>0</v>
      </c>
      <c r="I1885" s="522">
        <v>25</v>
      </c>
      <c r="J1885" s="522" t="s">
        <v>10874</v>
      </c>
      <c r="K1885" s="522">
        <v>262</v>
      </c>
      <c r="L1885" s="522" t="s">
        <v>10874</v>
      </c>
      <c r="M1885" s="522">
        <v>30</v>
      </c>
      <c r="N1885" s="522">
        <v>0</v>
      </c>
      <c r="O1885" s="523">
        <v>329</v>
      </c>
    </row>
    <row r="1886" spans="2:15">
      <c r="B1886" s="29" t="s">
        <v>13572</v>
      </c>
      <c r="C1886" s="29" t="s">
        <v>687</v>
      </c>
      <c r="D1886" s="29" t="s">
        <v>688</v>
      </c>
      <c r="E1886" s="29" t="s">
        <v>2380</v>
      </c>
      <c r="F1886" s="29" t="s">
        <v>2381</v>
      </c>
      <c r="G1886" s="29" t="s">
        <v>4066</v>
      </c>
      <c r="H1886" s="522">
        <v>0</v>
      </c>
      <c r="I1886" s="522">
        <v>32</v>
      </c>
      <c r="J1886" s="522" t="s">
        <v>10874</v>
      </c>
      <c r="K1886" s="522">
        <v>255</v>
      </c>
      <c r="L1886" s="522">
        <v>0</v>
      </c>
      <c r="M1886" s="522" t="s">
        <v>10874</v>
      </c>
      <c r="N1886" s="522">
        <v>0</v>
      </c>
      <c r="O1886" s="523">
        <v>312</v>
      </c>
    </row>
    <row r="1887" spans="2:15">
      <c r="B1887" t="str">
        <f>C1887&amp;F1887</f>
        <v>1234645023294 Total</v>
      </c>
      <c r="C1887" s="29" t="s">
        <v>687</v>
      </c>
      <c r="D1887" s="29" t="s">
        <v>688</v>
      </c>
      <c r="E1887" s="29" t="s">
        <v>2380</v>
      </c>
      <c r="F1887" s="29" t="s">
        <v>11490</v>
      </c>
      <c r="G1887" s="526" t="s">
        <v>3453</v>
      </c>
      <c r="H1887" s="527">
        <v>0</v>
      </c>
      <c r="I1887" s="527">
        <v>57</v>
      </c>
      <c r="J1887" s="527" t="s">
        <v>10874</v>
      </c>
      <c r="K1887" s="527">
        <v>517</v>
      </c>
      <c r="L1887" s="527" t="s">
        <v>10874</v>
      </c>
      <c r="M1887" s="527" t="s">
        <v>10874</v>
      </c>
      <c r="N1887" s="527">
        <v>0</v>
      </c>
      <c r="O1887" s="528">
        <v>641</v>
      </c>
    </row>
    <row r="1888" spans="2:15">
      <c r="B1888" s="29" t="s">
        <v>13569</v>
      </c>
      <c r="C1888" s="29" t="s">
        <v>687</v>
      </c>
      <c r="D1888" s="29" t="s">
        <v>688</v>
      </c>
      <c r="E1888" s="29" t="s">
        <v>2378</v>
      </c>
      <c r="F1888" s="29" t="s">
        <v>2379</v>
      </c>
      <c r="G1888" s="29" t="s">
        <v>4065</v>
      </c>
      <c r="H1888" s="522">
        <v>0</v>
      </c>
      <c r="I1888" s="522">
        <v>88</v>
      </c>
      <c r="J1888" s="522" t="s">
        <v>10874</v>
      </c>
      <c r="K1888" s="522">
        <v>493</v>
      </c>
      <c r="L1888" s="522" t="s">
        <v>10874</v>
      </c>
      <c r="M1888" s="522">
        <v>68</v>
      </c>
      <c r="N1888" s="522">
        <v>0</v>
      </c>
      <c r="O1888" s="523">
        <v>682</v>
      </c>
    </row>
    <row r="1889" spans="2:15">
      <c r="B1889" s="29" t="s">
        <v>13570</v>
      </c>
      <c r="C1889" s="29" t="s">
        <v>687</v>
      </c>
      <c r="D1889" s="29" t="s">
        <v>688</v>
      </c>
      <c r="E1889" s="29" t="s">
        <v>2378</v>
      </c>
      <c r="F1889" s="29" t="s">
        <v>2379</v>
      </c>
      <c r="G1889" s="29" t="s">
        <v>4066</v>
      </c>
      <c r="H1889" s="522">
        <v>0</v>
      </c>
      <c r="I1889" s="522">
        <v>76</v>
      </c>
      <c r="J1889" s="522" t="s">
        <v>10874</v>
      </c>
      <c r="K1889" s="522">
        <v>482</v>
      </c>
      <c r="L1889" s="522" t="s">
        <v>10874</v>
      </c>
      <c r="M1889" s="522">
        <v>78</v>
      </c>
      <c r="N1889" s="522">
        <v>0</v>
      </c>
      <c r="O1889" s="523">
        <v>668</v>
      </c>
    </row>
    <row r="1890" spans="2:15">
      <c r="B1890" t="str">
        <f>C1890&amp;F1890</f>
        <v>1234645023295 Total</v>
      </c>
      <c r="C1890" s="29" t="s">
        <v>687</v>
      </c>
      <c r="D1890" s="29" t="s">
        <v>688</v>
      </c>
      <c r="E1890" s="29" t="s">
        <v>2378</v>
      </c>
      <c r="F1890" s="29" t="s">
        <v>11489</v>
      </c>
      <c r="G1890" s="526" t="s">
        <v>3453</v>
      </c>
      <c r="H1890" s="527">
        <v>0</v>
      </c>
      <c r="I1890" s="527">
        <v>164</v>
      </c>
      <c r="J1890" s="527">
        <v>48</v>
      </c>
      <c r="K1890" s="527">
        <v>975</v>
      </c>
      <c r="L1890" s="527">
        <v>17</v>
      </c>
      <c r="M1890" s="527">
        <v>146</v>
      </c>
      <c r="N1890" s="527">
        <v>0</v>
      </c>
      <c r="O1890" s="528">
        <v>1350</v>
      </c>
    </row>
    <row r="1891" spans="2:15">
      <c r="B1891" s="29" t="s">
        <v>13567</v>
      </c>
      <c r="C1891" s="29" t="s">
        <v>687</v>
      </c>
      <c r="D1891" s="29" t="s">
        <v>688</v>
      </c>
      <c r="E1891" s="29" t="s">
        <v>2376</v>
      </c>
      <c r="F1891" s="29" t="s">
        <v>2377</v>
      </c>
      <c r="G1891" s="29" t="s">
        <v>4065</v>
      </c>
      <c r="H1891" s="522">
        <v>0</v>
      </c>
      <c r="I1891" s="522">
        <v>50</v>
      </c>
      <c r="J1891" s="522" t="s">
        <v>10874</v>
      </c>
      <c r="K1891" s="522">
        <v>448</v>
      </c>
      <c r="L1891" s="522" t="s">
        <v>10874</v>
      </c>
      <c r="M1891" s="522">
        <v>44</v>
      </c>
      <c r="N1891" s="522">
        <v>0</v>
      </c>
      <c r="O1891" s="523">
        <v>561</v>
      </c>
    </row>
    <row r="1892" spans="2:15">
      <c r="B1892" s="29" t="s">
        <v>13568</v>
      </c>
      <c r="C1892" s="29" t="s">
        <v>687</v>
      </c>
      <c r="D1892" s="29" t="s">
        <v>688</v>
      </c>
      <c r="E1892" s="29" t="s">
        <v>2376</v>
      </c>
      <c r="F1892" s="29" t="s">
        <v>2377</v>
      </c>
      <c r="G1892" s="29" t="s">
        <v>4066</v>
      </c>
      <c r="H1892" s="522">
        <v>0</v>
      </c>
      <c r="I1892" s="522">
        <v>39</v>
      </c>
      <c r="J1892" s="522" t="s">
        <v>10874</v>
      </c>
      <c r="K1892" s="522">
        <v>483</v>
      </c>
      <c r="L1892" s="522" t="s">
        <v>10874</v>
      </c>
      <c r="M1892" s="522">
        <v>43</v>
      </c>
      <c r="N1892" s="522">
        <v>0</v>
      </c>
      <c r="O1892" s="523">
        <v>593</v>
      </c>
    </row>
    <row r="1893" spans="2:15">
      <c r="B1893" t="str">
        <f>C1893&amp;F1893</f>
        <v>1234645023296 Total</v>
      </c>
      <c r="C1893" s="29" t="s">
        <v>687</v>
      </c>
      <c r="D1893" s="29" t="s">
        <v>688</v>
      </c>
      <c r="E1893" s="29" t="s">
        <v>2376</v>
      </c>
      <c r="F1893" s="29" t="s">
        <v>11488</v>
      </c>
      <c r="G1893" s="526" t="s">
        <v>3453</v>
      </c>
      <c r="H1893" s="527">
        <v>0</v>
      </c>
      <c r="I1893" s="527">
        <v>89</v>
      </c>
      <c r="J1893" s="527">
        <v>29</v>
      </c>
      <c r="K1893" s="527">
        <v>931</v>
      </c>
      <c r="L1893" s="527">
        <v>18</v>
      </c>
      <c r="M1893" s="527">
        <v>87</v>
      </c>
      <c r="N1893" s="527">
        <v>0</v>
      </c>
      <c r="O1893" s="528">
        <v>1154</v>
      </c>
    </row>
    <row r="1894" spans="2:15">
      <c r="B1894" s="29" t="s">
        <v>13573</v>
      </c>
      <c r="C1894" s="29" t="s">
        <v>689</v>
      </c>
      <c r="D1894" s="29" t="s">
        <v>690</v>
      </c>
      <c r="E1894" s="29" t="s">
        <v>2382</v>
      </c>
      <c r="F1894" s="29" t="s">
        <v>2383</v>
      </c>
      <c r="G1894" s="29" t="s">
        <v>4065</v>
      </c>
      <c r="H1894" s="522">
        <v>0</v>
      </c>
      <c r="I1894" s="522" t="s">
        <v>10874</v>
      </c>
      <c r="J1894" s="522" t="s">
        <v>10874</v>
      </c>
      <c r="K1894" s="522">
        <v>288</v>
      </c>
      <c r="L1894" s="522" t="s">
        <v>10874</v>
      </c>
      <c r="M1894" s="522">
        <v>62</v>
      </c>
      <c r="N1894" s="522">
        <v>0</v>
      </c>
      <c r="O1894" s="523">
        <v>368</v>
      </c>
    </row>
    <row r="1895" spans="2:15">
      <c r="B1895" s="29" t="s">
        <v>13574</v>
      </c>
      <c r="C1895" s="29" t="s">
        <v>689</v>
      </c>
      <c r="D1895" s="29" t="s">
        <v>690</v>
      </c>
      <c r="E1895" s="29" t="s">
        <v>2382</v>
      </c>
      <c r="F1895" s="29" t="s">
        <v>2383</v>
      </c>
      <c r="G1895" s="29" t="s">
        <v>4066</v>
      </c>
      <c r="H1895" s="522">
        <v>0</v>
      </c>
      <c r="I1895" s="522" t="s">
        <v>10874</v>
      </c>
      <c r="J1895" s="522" t="s">
        <v>10874</v>
      </c>
      <c r="K1895" s="522">
        <v>295</v>
      </c>
      <c r="L1895" s="522" t="s">
        <v>10874</v>
      </c>
      <c r="M1895" s="522">
        <v>53</v>
      </c>
      <c r="N1895" s="522">
        <v>0</v>
      </c>
      <c r="O1895" s="523">
        <v>373</v>
      </c>
    </row>
    <row r="1896" spans="2:15">
      <c r="B1896" t="str">
        <f>C1896&amp;F1896</f>
        <v>1234646034960 Total</v>
      </c>
      <c r="C1896" s="29" t="s">
        <v>689</v>
      </c>
      <c r="D1896" s="29" t="s">
        <v>690</v>
      </c>
      <c r="E1896" s="29" t="s">
        <v>2382</v>
      </c>
      <c r="F1896" s="29" t="s">
        <v>11491</v>
      </c>
      <c r="G1896" s="526" t="s">
        <v>3453</v>
      </c>
      <c r="H1896" s="527">
        <v>0</v>
      </c>
      <c r="I1896" s="527" t="s">
        <v>10874</v>
      </c>
      <c r="J1896" s="527">
        <v>19</v>
      </c>
      <c r="K1896" s="527">
        <v>583</v>
      </c>
      <c r="L1896" s="527" t="s">
        <v>10874</v>
      </c>
      <c r="M1896" s="527">
        <v>115</v>
      </c>
      <c r="N1896" s="527">
        <v>0</v>
      </c>
      <c r="O1896" s="528">
        <v>741</v>
      </c>
    </row>
    <row r="1897" spans="2:15">
      <c r="B1897" s="29" t="s">
        <v>13575</v>
      </c>
      <c r="C1897" s="29" t="s">
        <v>689</v>
      </c>
      <c r="D1897" s="29" t="s">
        <v>690</v>
      </c>
      <c r="E1897" s="29" t="s">
        <v>2384</v>
      </c>
      <c r="F1897" s="29" t="s">
        <v>2385</v>
      </c>
      <c r="G1897" s="29" t="s">
        <v>4065</v>
      </c>
      <c r="H1897" s="522">
        <v>0</v>
      </c>
      <c r="I1897" s="522" t="s">
        <v>10874</v>
      </c>
      <c r="J1897" s="522" t="s">
        <v>10874</v>
      </c>
      <c r="K1897" s="522">
        <v>126</v>
      </c>
      <c r="L1897" s="522" t="s">
        <v>10874</v>
      </c>
      <c r="M1897" s="522">
        <v>31</v>
      </c>
      <c r="N1897" s="522">
        <v>0</v>
      </c>
      <c r="O1897" s="523">
        <v>168</v>
      </c>
    </row>
    <row r="1898" spans="2:15">
      <c r="B1898" s="29" t="s">
        <v>13576</v>
      </c>
      <c r="C1898" s="29" t="s">
        <v>689</v>
      </c>
      <c r="D1898" s="29" t="s">
        <v>690</v>
      </c>
      <c r="E1898" s="29" t="s">
        <v>2384</v>
      </c>
      <c r="F1898" s="29" t="s">
        <v>2385</v>
      </c>
      <c r="G1898" s="29" t="s">
        <v>4066</v>
      </c>
      <c r="H1898" s="522">
        <v>0</v>
      </c>
      <c r="I1898" s="522" t="s">
        <v>10874</v>
      </c>
      <c r="J1898" s="522" t="s">
        <v>10874</v>
      </c>
      <c r="K1898" s="522">
        <v>138</v>
      </c>
      <c r="L1898" s="522" t="s">
        <v>10874</v>
      </c>
      <c r="M1898" s="522">
        <v>27</v>
      </c>
      <c r="N1898" s="522">
        <v>0</v>
      </c>
      <c r="O1898" s="523">
        <v>174</v>
      </c>
    </row>
    <row r="1899" spans="2:15">
      <c r="B1899" t="str">
        <f>C1899&amp;F1899</f>
        <v>1234646037212 Total</v>
      </c>
      <c r="C1899" s="29" t="s">
        <v>689</v>
      </c>
      <c r="D1899" s="29" t="s">
        <v>690</v>
      </c>
      <c r="E1899" s="29" t="s">
        <v>2384</v>
      </c>
      <c r="F1899" s="29" t="s">
        <v>11492</v>
      </c>
      <c r="G1899" s="526" t="s">
        <v>3453</v>
      </c>
      <c r="H1899" s="527">
        <v>0</v>
      </c>
      <c r="I1899" s="527" t="s">
        <v>10874</v>
      </c>
      <c r="J1899" s="527">
        <v>12</v>
      </c>
      <c r="K1899" s="527">
        <v>264</v>
      </c>
      <c r="L1899" s="527" t="s">
        <v>10874</v>
      </c>
      <c r="M1899" s="527">
        <v>58</v>
      </c>
      <c r="N1899" s="527">
        <v>0</v>
      </c>
      <c r="O1899" s="528">
        <v>342</v>
      </c>
    </row>
    <row r="1900" spans="2:15">
      <c r="B1900" s="29" t="s">
        <v>13577</v>
      </c>
      <c r="C1900" s="29" t="s">
        <v>691</v>
      </c>
      <c r="D1900" s="29" t="s">
        <v>692</v>
      </c>
      <c r="E1900" s="29" t="s">
        <v>2386</v>
      </c>
      <c r="F1900" s="29" t="s">
        <v>2387</v>
      </c>
      <c r="G1900" s="29" t="s">
        <v>4065</v>
      </c>
      <c r="H1900" s="522">
        <v>0</v>
      </c>
      <c r="I1900" s="522" t="s">
        <v>10874</v>
      </c>
      <c r="J1900" s="522" t="s">
        <v>10874</v>
      </c>
      <c r="K1900" s="522">
        <v>94</v>
      </c>
      <c r="L1900" s="522" t="s">
        <v>10874</v>
      </c>
      <c r="M1900" s="522" t="s">
        <v>10874</v>
      </c>
      <c r="N1900" s="522">
        <v>0</v>
      </c>
      <c r="O1900" s="523">
        <v>112</v>
      </c>
    </row>
    <row r="1901" spans="2:15">
      <c r="B1901" s="29" t="s">
        <v>13578</v>
      </c>
      <c r="C1901" s="29" t="s">
        <v>691</v>
      </c>
      <c r="D1901" s="29" t="s">
        <v>692</v>
      </c>
      <c r="E1901" s="29" t="s">
        <v>2386</v>
      </c>
      <c r="F1901" s="29" t="s">
        <v>2387</v>
      </c>
      <c r="G1901" s="29" t="s">
        <v>4066</v>
      </c>
      <c r="H1901" s="522">
        <v>0</v>
      </c>
      <c r="I1901" s="522" t="s">
        <v>10874</v>
      </c>
      <c r="J1901" s="522" t="s">
        <v>10874</v>
      </c>
      <c r="K1901" s="522">
        <v>121</v>
      </c>
      <c r="L1901" s="522" t="s">
        <v>10874</v>
      </c>
      <c r="M1901" s="522" t="s">
        <v>10874</v>
      </c>
      <c r="N1901" s="522">
        <v>0</v>
      </c>
      <c r="O1901" s="523">
        <v>139</v>
      </c>
    </row>
    <row r="1902" spans="2:15">
      <c r="B1902" t="str">
        <f>C1902&amp;F1902</f>
        <v>1174142033037 Total</v>
      </c>
      <c r="C1902" s="29" t="s">
        <v>691</v>
      </c>
      <c r="D1902" s="29" t="s">
        <v>692</v>
      </c>
      <c r="E1902" s="29" t="s">
        <v>2386</v>
      </c>
      <c r="F1902" s="29" t="s">
        <v>11493</v>
      </c>
      <c r="G1902" s="526" t="s">
        <v>3453</v>
      </c>
      <c r="H1902" s="527">
        <v>0</v>
      </c>
      <c r="I1902" s="527">
        <v>13</v>
      </c>
      <c r="J1902" s="527" t="s">
        <v>10874</v>
      </c>
      <c r="K1902" s="527">
        <v>215</v>
      </c>
      <c r="L1902" s="527">
        <v>11</v>
      </c>
      <c r="M1902" s="527" t="s">
        <v>10874</v>
      </c>
      <c r="N1902" s="527">
        <v>0</v>
      </c>
      <c r="O1902" s="528">
        <v>251</v>
      </c>
    </row>
    <row r="1903" spans="2:15">
      <c r="B1903" s="29" t="s">
        <v>13579</v>
      </c>
      <c r="C1903" s="29" t="s">
        <v>691</v>
      </c>
      <c r="D1903" s="29" t="s">
        <v>692</v>
      </c>
      <c r="E1903" s="29" t="s">
        <v>2388</v>
      </c>
      <c r="F1903" s="29" t="s">
        <v>2389</v>
      </c>
      <c r="G1903" s="29" t="s">
        <v>4065</v>
      </c>
      <c r="H1903" s="522" t="s">
        <v>10874</v>
      </c>
      <c r="I1903" s="522">
        <v>14</v>
      </c>
      <c r="J1903" s="522" t="s">
        <v>10874</v>
      </c>
      <c r="K1903" s="522">
        <v>175</v>
      </c>
      <c r="L1903" s="522" t="s">
        <v>10874</v>
      </c>
      <c r="M1903" s="522" t="s">
        <v>10874</v>
      </c>
      <c r="N1903" s="522">
        <v>0</v>
      </c>
      <c r="O1903" s="523">
        <v>208</v>
      </c>
    </row>
    <row r="1904" spans="2:15">
      <c r="B1904" s="29" t="s">
        <v>13580</v>
      </c>
      <c r="C1904" s="29" t="s">
        <v>691</v>
      </c>
      <c r="D1904" s="29" t="s">
        <v>692</v>
      </c>
      <c r="E1904" s="29" t="s">
        <v>2388</v>
      </c>
      <c r="F1904" s="29" t="s">
        <v>2389</v>
      </c>
      <c r="G1904" s="29" t="s">
        <v>4066</v>
      </c>
      <c r="H1904" s="522">
        <v>0</v>
      </c>
      <c r="I1904" s="522">
        <v>18</v>
      </c>
      <c r="J1904" s="522" t="s">
        <v>10874</v>
      </c>
      <c r="K1904" s="522">
        <v>214</v>
      </c>
      <c r="L1904" s="522" t="s">
        <v>10874</v>
      </c>
      <c r="M1904" s="522" t="s">
        <v>10874</v>
      </c>
      <c r="N1904" s="522">
        <v>0</v>
      </c>
      <c r="O1904" s="523">
        <v>248</v>
      </c>
    </row>
    <row r="1905" spans="2:15">
      <c r="B1905" t="str">
        <f>C1905&amp;F1905</f>
        <v>1174142034828 Total</v>
      </c>
      <c r="C1905" s="29" t="s">
        <v>691</v>
      </c>
      <c r="D1905" s="29" t="s">
        <v>692</v>
      </c>
      <c r="E1905" s="29" t="s">
        <v>2388</v>
      </c>
      <c r="F1905" s="29" t="s">
        <v>11494</v>
      </c>
      <c r="G1905" s="526" t="s">
        <v>3453</v>
      </c>
      <c r="H1905" s="527" t="s">
        <v>10874</v>
      </c>
      <c r="I1905" s="527">
        <v>32</v>
      </c>
      <c r="J1905" s="527" t="s">
        <v>10874</v>
      </c>
      <c r="K1905" s="527">
        <v>389</v>
      </c>
      <c r="L1905" s="527">
        <v>13</v>
      </c>
      <c r="M1905" s="527">
        <v>14</v>
      </c>
      <c r="N1905" s="527">
        <v>0</v>
      </c>
      <c r="O1905" s="528">
        <v>456</v>
      </c>
    </row>
    <row r="1906" spans="2:15">
      <c r="B1906" s="29" t="s">
        <v>13581</v>
      </c>
      <c r="C1906" s="29" t="s">
        <v>5498</v>
      </c>
      <c r="D1906" s="29" t="s">
        <v>5499</v>
      </c>
      <c r="E1906" s="29" t="s">
        <v>5499</v>
      </c>
      <c r="F1906" s="29" t="s">
        <v>5558</v>
      </c>
      <c r="G1906" s="29" t="s">
        <v>4065</v>
      </c>
      <c r="H1906" s="522">
        <v>0</v>
      </c>
      <c r="I1906" s="522">
        <v>0</v>
      </c>
      <c r="J1906" s="522">
        <v>0</v>
      </c>
      <c r="K1906" s="522">
        <v>0</v>
      </c>
      <c r="L1906" s="522">
        <v>0</v>
      </c>
      <c r="M1906" s="522">
        <v>0</v>
      </c>
      <c r="N1906" s="522">
        <v>0</v>
      </c>
      <c r="O1906" s="523">
        <v>0</v>
      </c>
    </row>
    <row r="1907" spans="2:15">
      <c r="B1907" s="29" t="s">
        <v>13582</v>
      </c>
      <c r="C1907" s="29" t="s">
        <v>5498</v>
      </c>
      <c r="D1907" s="29" t="s">
        <v>5499</v>
      </c>
      <c r="E1907" s="29" t="s">
        <v>5499</v>
      </c>
      <c r="F1907" s="29" t="s">
        <v>5558</v>
      </c>
      <c r="G1907" s="29" t="s">
        <v>4066</v>
      </c>
      <c r="H1907" s="522">
        <v>0</v>
      </c>
      <c r="I1907" s="522">
        <v>52</v>
      </c>
      <c r="J1907" s="522">
        <v>16</v>
      </c>
      <c r="K1907" s="522" t="s">
        <v>10874</v>
      </c>
      <c r="L1907" s="522" t="s">
        <v>10874</v>
      </c>
      <c r="M1907" s="522">
        <v>0</v>
      </c>
      <c r="N1907" s="522">
        <v>0</v>
      </c>
      <c r="O1907" s="523">
        <v>86</v>
      </c>
    </row>
    <row r="1908" spans="2:15">
      <c r="B1908" t="str">
        <f>C1908&amp;F1908</f>
        <v>1155099987149 Total</v>
      </c>
      <c r="C1908" s="29" t="s">
        <v>5498</v>
      </c>
      <c r="D1908" s="29" t="s">
        <v>5499</v>
      </c>
      <c r="E1908" s="29" t="s">
        <v>5499</v>
      </c>
      <c r="F1908" s="29" t="s">
        <v>11495</v>
      </c>
      <c r="G1908" s="526" t="s">
        <v>3453</v>
      </c>
      <c r="H1908" s="527">
        <v>0</v>
      </c>
      <c r="I1908" s="527">
        <v>52</v>
      </c>
      <c r="J1908" s="527">
        <v>16</v>
      </c>
      <c r="K1908" s="527" t="s">
        <v>10874</v>
      </c>
      <c r="L1908" s="527" t="s">
        <v>10874</v>
      </c>
      <c r="M1908" s="527">
        <v>0</v>
      </c>
      <c r="N1908" s="527">
        <v>0</v>
      </c>
      <c r="O1908" s="528">
        <v>86</v>
      </c>
    </row>
    <row r="1909" spans="2:15">
      <c r="B1909" s="29" t="s">
        <v>13583</v>
      </c>
      <c r="C1909" s="29" t="s">
        <v>694</v>
      </c>
      <c r="D1909" s="29" t="s">
        <v>695</v>
      </c>
      <c r="E1909" s="29" t="s">
        <v>695</v>
      </c>
      <c r="F1909" s="29" t="s">
        <v>4019</v>
      </c>
      <c r="G1909" s="29" t="s">
        <v>4065</v>
      </c>
      <c r="H1909" s="522">
        <v>0</v>
      </c>
      <c r="I1909" s="522">
        <v>0</v>
      </c>
      <c r="J1909" s="522" t="s">
        <v>10874</v>
      </c>
      <c r="K1909" s="522">
        <v>97</v>
      </c>
      <c r="L1909" s="522" t="s">
        <v>10874</v>
      </c>
      <c r="M1909" s="522">
        <v>0</v>
      </c>
      <c r="N1909" s="522">
        <v>0</v>
      </c>
      <c r="O1909" s="523">
        <v>102</v>
      </c>
    </row>
    <row r="1910" spans="2:15">
      <c r="B1910" s="29" t="s">
        <v>13584</v>
      </c>
      <c r="C1910" s="29" t="s">
        <v>694</v>
      </c>
      <c r="D1910" s="29" t="s">
        <v>695</v>
      </c>
      <c r="E1910" s="29" t="s">
        <v>695</v>
      </c>
      <c r="F1910" s="29" t="s">
        <v>4019</v>
      </c>
      <c r="G1910" s="29" t="s">
        <v>4066</v>
      </c>
      <c r="H1910" s="522" t="s">
        <v>10874</v>
      </c>
      <c r="I1910" s="522" t="s">
        <v>10874</v>
      </c>
      <c r="J1910" s="522" t="s">
        <v>10874</v>
      </c>
      <c r="K1910" s="522">
        <v>195</v>
      </c>
      <c r="L1910" s="522">
        <v>0</v>
      </c>
      <c r="M1910" s="522">
        <v>0</v>
      </c>
      <c r="N1910" s="522">
        <v>0</v>
      </c>
      <c r="O1910" s="523">
        <v>201</v>
      </c>
    </row>
    <row r="1911" spans="2:15">
      <c r="B1911" t="str">
        <f>C1911&amp;F1911</f>
        <v>1174148077291 Total</v>
      </c>
      <c r="C1911" s="29" t="s">
        <v>694</v>
      </c>
      <c r="D1911" s="29" t="s">
        <v>695</v>
      </c>
      <c r="E1911" s="29" t="s">
        <v>695</v>
      </c>
      <c r="F1911" s="29" t="s">
        <v>11496</v>
      </c>
      <c r="G1911" s="526" t="s">
        <v>3453</v>
      </c>
      <c r="H1911" s="527" t="s">
        <v>10874</v>
      </c>
      <c r="I1911" s="527" t="s">
        <v>10874</v>
      </c>
      <c r="J1911" s="527" t="s">
        <v>10874</v>
      </c>
      <c r="K1911" s="527">
        <v>292</v>
      </c>
      <c r="L1911" s="527" t="s">
        <v>10874</v>
      </c>
      <c r="M1911" s="527">
        <v>0</v>
      </c>
      <c r="N1911" s="527">
        <v>0</v>
      </c>
      <c r="O1911" s="528">
        <v>303</v>
      </c>
    </row>
    <row r="1912" spans="2:15">
      <c r="B1912" s="29" t="s">
        <v>13587</v>
      </c>
      <c r="C1912" s="29" t="s">
        <v>696</v>
      </c>
      <c r="D1912" s="29" t="s">
        <v>697</v>
      </c>
      <c r="E1912" s="29" t="s">
        <v>2392</v>
      </c>
      <c r="F1912" s="29" t="s">
        <v>2393</v>
      </c>
      <c r="G1912" s="29" t="s">
        <v>4065</v>
      </c>
      <c r="H1912" s="522">
        <v>0</v>
      </c>
      <c r="I1912" s="522" t="s">
        <v>10874</v>
      </c>
      <c r="J1912" s="522" t="s">
        <v>10874</v>
      </c>
      <c r="K1912" s="522">
        <v>56</v>
      </c>
      <c r="L1912" s="522">
        <v>0</v>
      </c>
      <c r="M1912" s="522">
        <v>0</v>
      </c>
      <c r="N1912" s="522">
        <v>0</v>
      </c>
      <c r="O1912" s="523">
        <v>65</v>
      </c>
    </row>
    <row r="1913" spans="2:15">
      <c r="B1913" s="29" t="s">
        <v>13588</v>
      </c>
      <c r="C1913" s="29" t="s">
        <v>696</v>
      </c>
      <c r="D1913" s="29" t="s">
        <v>697</v>
      </c>
      <c r="E1913" s="29" t="s">
        <v>2392</v>
      </c>
      <c r="F1913" s="29" t="s">
        <v>2393</v>
      </c>
      <c r="G1913" s="29" t="s">
        <v>4066</v>
      </c>
      <c r="H1913" s="522">
        <v>0</v>
      </c>
      <c r="I1913" s="522" t="s">
        <v>10874</v>
      </c>
      <c r="J1913" s="522" t="s">
        <v>10874</v>
      </c>
      <c r="K1913" s="522">
        <v>86</v>
      </c>
      <c r="L1913" s="522">
        <v>0</v>
      </c>
      <c r="M1913" s="522">
        <v>0</v>
      </c>
      <c r="N1913" s="522">
        <v>0</v>
      </c>
      <c r="O1913" s="523">
        <v>99</v>
      </c>
    </row>
    <row r="1914" spans="2:15">
      <c r="B1914" t="str">
        <f>C1914&amp;F1914</f>
        <v>1295445033902 Total</v>
      </c>
      <c r="C1914" s="29" t="s">
        <v>696</v>
      </c>
      <c r="D1914" s="29" t="s">
        <v>697</v>
      </c>
      <c r="E1914" s="29" t="s">
        <v>2392</v>
      </c>
      <c r="F1914" s="29" t="s">
        <v>11498</v>
      </c>
      <c r="G1914" s="526" t="s">
        <v>3453</v>
      </c>
      <c r="H1914" s="527">
        <v>0</v>
      </c>
      <c r="I1914" s="527" t="s">
        <v>10874</v>
      </c>
      <c r="J1914" s="527" t="s">
        <v>10874</v>
      </c>
      <c r="K1914" s="527">
        <v>142</v>
      </c>
      <c r="L1914" s="527">
        <v>0</v>
      </c>
      <c r="M1914" s="527">
        <v>0</v>
      </c>
      <c r="N1914" s="527">
        <v>0</v>
      </c>
      <c r="O1914" s="528">
        <v>164</v>
      </c>
    </row>
    <row r="1915" spans="2:15">
      <c r="B1915" s="29" t="s">
        <v>13585</v>
      </c>
      <c r="C1915" s="29" t="s">
        <v>696</v>
      </c>
      <c r="D1915" s="29" t="s">
        <v>697</v>
      </c>
      <c r="E1915" s="29" t="s">
        <v>2390</v>
      </c>
      <c r="F1915" s="29" t="s">
        <v>2391</v>
      </c>
      <c r="G1915" s="29" t="s">
        <v>4065</v>
      </c>
      <c r="H1915" s="522">
        <v>0</v>
      </c>
      <c r="I1915" s="522" t="s">
        <v>10874</v>
      </c>
      <c r="J1915" s="522" t="s">
        <v>10874</v>
      </c>
      <c r="K1915" s="522">
        <v>125</v>
      </c>
      <c r="L1915" s="522">
        <v>0</v>
      </c>
      <c r="M1915" s="522">
        <v>0</v>
      </c>
      <c r="N1915" s="522">
        <v>0</v>
      </c>
      <c r="O1915" s="523">
        <v>134</v>
      </c>
    </row>
    <row r="1916" spans="2:15">
      <c r="B1916" s="29" t="s">
        <v>13586</v>
      </c>
      <c r="C1916" s="29" t="s">
        <v>696</v>
      </c>
      <c r="D1916" s="29" t="s">
        <v>697</v>
      </c>
      <c r="E1916" s="29" t="s">
        <v>2390</v>
      </c>
      <c r="F1916" s="29" t="s">
        <v>2391</v>
      </c>
      <c r="G1916" s="29" t="s">
        <v>4066</v>
      </c>
      <c r="H1916" s="522">
        <v>0</v>
      </c>
      <c r="I1916" s="522" t="s">
        <v>10874</v>
      </c>
      <c r="J1916" s="522" t="s">
        <v>10874</v>
      </c>
      <c r="K1916" s="522">
        <v>136</v>
      </c>
      <c r="L1916" s="522">
        <v>0</v>
      </c>
      <c r="M1916" s="522">
        <v>0</v>
      </c>
      <c r="N1916" s="522">
        <v>0</v>
      </c>
      <c r="O1916" s="523">
        <v>152</v>
      </c>
    </row>
    <row r="1917" spans="2:15">
      <c r="B1917" t="str">
        <f>C1917&amp;F1917</f>
        <v>1295445037012 Total</v>
      </c>
      <c r="C1917" s="29" t="s">
        <v>696</v>
      </c>
      <c r="D1917" s="29" t="s">
        <v>697</v>
      </c>
      <c r="E1917" s="29" t="s">
        <v>2390</v>
      </c>
      <c r="F1917" s="29" t="s">
        <v>11497</v>
      </c>
      <c r="G1917" s="526" t="s">
        <v>3453</v>
      </c>
      <c r="H1917" s="527">
        <v>0</v>
      </c>
      <c r="I1917" s="527" t="s">
        <v>10874</v>
      </c>
      <c r="J1917" s="527" t="s">
        <v>10874</v>
      </c>
      <c r="K1917" s="527">
        <v>261</v>
      </c>
      <c r="L1917" s="527">
        <v>0</v>
      </c>
      <c r="M1917" s="527">
        <v>0</v>
      </c>
      <c r="N1917" s="527">
        <v>0</v>
      </c>
      <c r="O1917" s="528">
        <v>286</v>
      </c>
    </row>
    <row r="1918" spans="2:15">
      <c r="B1918" s="29" t="s">
        <v>13589</v>
      </c>
      <c r="C1918" s="29" t="s">
        <v>698</v>
      </c>
      <c r="D1918" s="29" t="s">
        <v>699</v>
      </c>
      <c r="E1918" s="29" t="s">
        <v>699</v>
      </c>
      <c r="F1918" s="29" t="s">
        <v>2394</v>
      </c>
      <c r="G1918" s="29" t="s">
        <v>4065</v>
      </c>
      <c r="H1918" s="522">
        <v>0</v>
      </c>
      <c r="I1918" s="522">
        <v>24</v>
      </c>
      <c r="J1918" s="522">
        <v>0</v>
      </c>
      <c r="K1918" s="522">
        <v>0</v>
      </c>
      <c r="L1918" s="522">
        <v>0</v>
      </c>
      <c r="M1918" s="522">
        <v>0</v>
      </c>
      <c r="N1918" s="522">
        <v>0</v>
      </c>
      <c r="O1918" s="523">
        <v>24</v>
      </c>
    </row>
    <row r="1919" spans="2:15">
      <c r="B1919" s="29" t="s">
        <v>13590</v>
      </c>
      <c r="C1919" s="29" t="s">
        <v>698</v>
      </c>
      <c r="D1919" s="29" t="s">
        <v>699</v>
      </c>
      <c r="E1919" s="29" t="s">
        <v>699</v>
      </c>
      <c r="F1919" s="29" t="s">
        <v>2394</v>
      </c>
      <c r="G1919" s="29" t="s">
        <v>4066</v>
      </c>
      <c r="H1919" s="522">
        <v>0</v>
      </c>
      <c r="I1919" s="522">
        <v>23</v>
      </c>
      <c r="J1919" s="522">
        <v>0</v>
      </c>
      <c r="K1919" s="522">
        <v>0</v>
      </c>
      <c r="L1919" s="522">
        <v>0</v>
      </c>
      <c r="M1919" s="522">
        <v>0</v>
      </c>
      <c r="N1919" s="522">
        <v>0</v>
      </c>
      <c r="O1919" s="523">
        <v>23</v>
      </c>
    </row>
    <row r="1920" spans="2:15">
      <c r="B1920" t="str">
        <f>C1920&amp;F1920</f>
        <v>1020230307549 Total</v>
      </c>
      <c r="C1920" s="29" t="s">
        <v>698</v>
      </c>
      <c r="D1920" s="29" t="s">
        <v>699</v>
      </c>
      <c r="E1920" s="29" t="s">
        <v>699</v>
      </c>
      <c r="F1920" s="29" t="s">
        <v>11499</v>
      </c>
      <c r="G1920" s="526" t="s">
        <v>3453</v>
      </c>
      <c r="H1920" s="527">
        <v>0</v>
      </c>
      <c r="I1920" s="527">
        <v>47</v>
      </c>
      <c r="J1920" s="527">
        <v>0</v>
      </c>
      <c r="K1920" s="527">
        <v>0</v>
      </c>
      <c r="L1920" s="527">
        <v>0</v>
      </c>
      <c r="M1920" s="527">
        <v>0</v>
      </c>
      <c r="N1920" s="527">
        <v>0</v>
      </c>
      <c r="O1920" s="528">
        <v>47</v>
      </c>
    </row>
    <row r="1921" spans="2:15">
      <c r="B1921" s="29" t="s">
        <v>13593</v>
      </c>
      <c r="C1921" s="29" t="s">
        <v>700</v>
      </c>
      <c r="D1921" s="29" t="s">
        <v>701</v>
      </c>
      <c r="E1921" s="29" t="s">
        <v>2397</v>
      </c>
      <c r="F1921" s="29" t="s">
        <v>2398</v>
      </c>
      <c r="G1921" s="29" t="s">
        <v>4065</v>
      </c>
      <c r="H1921" s="522">
        <v>0</v>
      </c>
      <c r="I1921" s="522" t="s">
        <v>10874</v>
      </c>
      <c r="J1921" s="522">
        <v>29</v>
      </c>
      <c r="K1921" s="522">
        <v>374</v>
      </c>
      <c r="L1921" s="522" t="s">
        <v>10874</v>
      </c>
      <c r="M1921" s="522">
        <v>14</v>
      </c>
      <c r="N1921" s="522">
        <v>0</v>
      </c>
      <c r="O1921" s="523">
        <v>434</v>
      </c>
    </row>
    <row r="1922" spans="2:15">
      <c r="B1922" s="29" t="s">
        <v>13594</v>
      </c>
      <c r="C1922" s="29" t="s">
        <v>700</v>
      </c>
      <c r="D1922" s="29" t="s">
        <v>701</v>
      </c>
      <c r="E1922" s="29" t="s">
        <v>2397</v>
      </c>
      <c r="F1922" s="29" t="s">
        <v>2398</v>
      </c>
      <c r="G1922" s="29" t="s">
        <v>4066</v>
      </c>
      <c r="H1922" s="522" t="s">
        <v>10874</v>
      </c>
      <c r="I1922" s="522" t="s">
        <v>10874</v>
      </c>
      <c r="J1922" s="522">
        <v>23</v>
      </c>
      <c r="K1922" s="522">
        <v>423</v>
      </c>
      <c r="L1922" s="522" t="s">
        <v>10874</v>
      </c>
      <c r="M1922" s="522" t="s">
        <v>10874</v>
      </c>
      <c r="N1922" s="522">
        <v>0</v>
      </c>
      <c r="O1922" s="523">
        <v>473</v>
      </c>
    </row>
    <row r="1923" spans="2:15">
      <c r="B1923" t="str">
        <f>C1923&amp;F1923</f>
        <v>1133644032618 Total</v>
      </c>
      <c r="C1923" s="29" t="s">
        <v>700</v>
      </c>
      <c r="D1923" s="29" t="s">
        <v>701</v>
      </c>
      <c r="E1923" s="29" t="s">
        <v>2397</v>
      </c>
      <c r="F1923" s="29" t="s">
        <v>11501</v>
      </c>
      <c r="G1923" s="526" t="s">
        <v>3453</v>
      </c>
      <c r="H1923" s="527" t="s">
        <v>10874</v>
      </c>
      <c r="I1923" s="527" t="s">
        <v>10874</v>
      </c>
      <c r="J1923" s="527">
        <v>52</v>
      </c>
      <c r="K1923" s="527">
        <v>797</v>
      </c>
      <c r="L1923" s="527">
        <v>19</v>
      </c>
      <c r="M1923" s="527" t="s">
        <v>10874</v>
      </c>
      <c r="N1923" s="527">
        <v>0</v>
      </c>
      <c r="O1923" s="528">
        <v>907</v>
      </c>
    </row>
    <row r="1924" spans="2:15">
      <c r="B1924" s="29" t="s">
        <v>13591</v>
      </c>
      <c r="C1924" s="29" t="s">
        <v>700</v>
      </c>
      <c r="D1924" s="29" t="s">
        <v>701</v>
      </c>
      <c r="E1924" s="29" t="s">
        <v>2395</v>
      </c>
      <c r="F1924" s="29" t="s">
        <v>2396</v>
      </c>
      <c r="G1924" s="29" t="s">
        <v>4065</v>
      </c>
      <c r="H1924" s="522">
        <v>0</v>
      </c>
      <c r="I1924" s="522">
        <v>0</v>
      </c>
      <c r="J1924" s="522">
        <v>16</v>
      </c>
      <c r="K1924" s="522">
        <v>178</v>
      </c>
      <c r="L1924" s="522" t="s">
        <v>10874</v>
      </c>
      <c r="M1924" s="522" t="s">
        <v>10874</v>
      </c>
      <c r="N1924" s="522">
        <v>0</v>
      </c>
      <c r="O1924" s="523">
        <v>212</v>
      </c>
    </row>
    <row r="1925" spans="2:15">
      <c r="B1925" s="29" t="s">
        <v>13592</v>
      </c>
      <c r="C1925" s="29" t="s">
        <v>700</v>
      </c>
      <c r="D1925" s="29" t="s">
        <v>701</v>
      </c>
      <c r="E1925" s="29" t="s">
        <v>2395</v>
      </c>
      <c r="F1925" s="29" t="s">
        <v>2396</v>
      </c>
      <c r="G1925" s="29" t="s">
        <v>4066</v>
      </c>
      <c r="H1925" s="522">
        <v>0</v>
      </c>
      <c r="I1925" s="522" t="s">
        <v>10874</v>
      </c>
      <c r="J1925" s="522">
        <v>13</v>
      </c>
      <c r="K1925" s="522">
        <v>214</v>
      </c>
      <c r="L1925" s="522" t="s">
        <v>10874</v>
      </c>
      <c r="M1925" s="522" t="s">
        <v>10874</v>
      </c>
      <c r="N1925" s="522">
        <v>0</v>
      </c>
      <c r="O1925" s="523">
        <v>247</v>
      </c>
    </row>
    <row r="1926" spans="2:15">
      <c r="B1926" t="str">
        <f>C1926&amp;F1926</f>
        <v>1133644037953 Total</v>
      </c>
      <c r="C1926" s="29" t="s">
        <v>700</v>
      </c>
      <c r="D1926" s="29" t="s">
        <v>701</v>
      </c>
      <c r="E1926" s="29" t="s">
        <v>2395</v>
      </c>
      <c r="F1926" s="29" t="s">
        <v>11500</v>
      </c>
      <c r="G1926" s="526" t="s">
        <v>3453</v>
      </c>
      <c r="H1926" s="527">
        <v>0</v>
      </c>
      <c r="I1926" s="527" t="s">
        <v>10874</v>
      </c>
      <c r="J1926" s="527">
        <v>29</v>
      </c>
      <c r="K1926" s="527">
        <v>392</v>
      </c>
      <c r="L1926" s="527">
        <v>19</v>
      </c>
      <c r="M1926" s="527" t="s">
        <v>10874</v>
      </c>
      <c r="N1926" s="527">
        <v>0</v>
      </c>
      <c r="O1926" s="528">
        <v>459</v>
      </c>
    </row>
    <row r="1927" spans="2:15">
      <c r="B1927" s="29" t="s">
        <v>13595</v>
      </c>
      <c r="C1927" s="29" t="s">
        <v>702</v>
      </c>
      <c r="D1927" s="29" t="s">
        <v>703</v>
      </c>
      <c r="E1927" s="29" t="s">
        <v>2399</v>
      </c>
      <c r="F1927" s="29" t="s">
        <v>2400</v>
      </c>
      <c r="G1927" s="29" t="s">
        <v>4065</v>
      </c>
      <c r="H1927" s="522">
        <v>0</v>
      </c>
      <c r="I1927" s="522">
        <v>34</v>
      </c>
      <c r="J1927" s="522">
        <v>89</v>
      </c>
      <c r="K1927" s="522">
        <v>601</v>
      </c>
      <c r="L1927" s="522" t="s">
        <v>10874</v>
      </c>
      <c r="M1927" s="522">
        <v>83</v>
      </c>
      <c r="N1927" s="522" t="s">
        <v>10874</v>
      </c>
      <c r="O1927" s="523">
        <v>841</v>
      </c>
    </row>
    <row r="1928" spans="2:15">
      <c r="B1928" s="29" t="s">
        <v>13596</v>
      </c>
      <c r="C1928" s="29" t="s">
        <v>702</v>
      </c>
      <c r="D1928" s="29" t="s">
        <v>703</v>
      </c>
      <c r="E1928" s="29" t="s">
        <v>2399</v>
      </c>
      <c r="F1928" s="29" t="s">
        <v>2400</v>
      </c>
      <c r="G1928" s="29" t="s">
        <v>4066</v>
      </c>
      <c r="H1928" s="522">
        <v>0</v>
      </c>
      <c r="I1928" s="522">
        <v>40</v>
      </c>
      <c r="J1928" s="522">
        <v>120</v>
      </c>
      <c r="K1928" s="522">
        <v>641</v>
      </c>
      <c r="L1928" s="522">
        <v>47</v>
      </c>
      <c r="M1928" s="522">
        <v>66</v>
      </c>
      <c r="N1928" s="522">
        <v>0</v>
      </c>
      <c r="O1928" s="523">
        <v>914</v>
      </c>
    </row>
    <row r="1929" spans="2:15">
      <c r="B1929" t="str">
        <f>C1929&amp;F1929</f>
        <v>1133645032623 Total</v>
      </c>
      <c r="C1929" s="29" t="s">
        <v>702</v>
      </c>
      <c r="D1929" s="29" t="s">
        <v>703</v>
      </c>
      <c r="E1929" s="29" t="s">
        <v>2399</v>
      </c>
      <c r="F1929" s="29" t="s">
        <v>11502</v>
      </c>
      <c r="G1929" s="526" t="s">
        <v>3453</v>
      </c>
      <c r="H1929" s="527">
        <v>0</v>
      </c>
      <c r="I1929" s="527" t="s">
        <v>10874</v>
      </c>
      <c r="J1929" s="527">
        <v>209</v>
      </c>
      <c r="K1929" s="527">
        <v>1242</v>
      </c>
      <c r="L1929" s="527" t="s">
        <v>10874</v>
      </c>
      <c r="M1929" s="527">
        <v>149</v>
      </c>
      <c r="N1929" s="527" t="s">
        <v>10874</v>
      </c>
      <c r="O1929" s="528">
        <v>1755</v>
      </c>
    </row>
    <row r="1930" spans="2:15">
      <c r="B1930" s="29" t="s">
        <v>13597</v>
      </c>
      <c r="C1930" s="29" t="s">
        <v>702</v>
      </c>
      <c r="D1930" s="29" t="s">
        <v>703</v>
      </c>
      <c r="E1930" s="29" t="s">
        <v>2401</v>
      </c>
      <c r="F1930" s="29" t="s">
        <v>2402</v>
      </c>
      <c r="G1930" s="29" t="s">
        <v>4065</v>
      </c>
      <c r="H1930" s="522">
        <v>0</v>
      </c>
      <c r="I1930" s="522">
        <v>15</v>
      </c>
      <c r="J1930" s="522">
        <v>59</v>
      </c>
      <c r="K1930" s="522">
        <v>273</v>
      </c>
      <c r="L1930" s="522">
        <v>24</v>
      </c>
      <c r="M1930" s="522">
        <v>36</v>
      </c>
      <c r="N1930" s="522">
        <v>0</v>
      </c>
      <c r="O1930" s="523">
        <v>407</v>
      </c>
    </row>
    <row r="1931" spans="2:15">
      <c r="B1931" s="29" t="s">
        <v>13598</v>
      </c>
      <c r="C1931" s="29" t="s">
        <v>702</v>
      </c>
      <c r="D1931" s="29" t="s">
        <v>703</v>
      </c>
      <c r="E1931" s="29" t="s">
        <v>2401</v>
      </c>
      <c r="F1931" s="29" t="s">
        <v>2402</v>
      </c>
      <c r="G1931" s="29" t="s">
        <v>4066</v>
      </c>
      <c r="H1931" s="522">
        <v>0</v>
      </c>
      <c r="I1931" s="522" t="s">
        <v>10874</v>
      </c>
      <c r="J1931" s="522">
        <v>79</v>
      </c>
      <c r="K1931" s="522">
        <v>324</v>
      </c>
      <c r="L1931" s="522">
        <v>25</v>
      </c>
      <c r="M1931" s="522">
        <v>30</v>
      </c>
      <c r="N1931" s="522" t="s">
        <v>10874</v>
      </c>
      <c r="O1931" s="523">
        <v>480</v>
      </c>
    </row>
    <row r="1932" spans="2:15">
      <c r="B1932" t="str">
        <f>C1932&amp;F1932</f>
        <v>1133645035114 Total</v>
      </c>
      <c r="C1932" s="29" t="s">
        <v>702</v>
      </c>
      <c r="D1932" s="29" t="s">
        <v>703</v>
      </c>
      <c r="E1932" s="29" t="s">
        <v>2401</v>
      </c>
      <c r="F1932" s="29" t="s">
        <v>11503</v>
      </c>
      <c r="G1932" s="526" t="s">
        <v>3453</v>
      </c>
      <c r="H1932" s="527">
        <v>0</v>
      </c>
      <c r="I1932" s="527" t="s">
        <v>10874</v>
      </c>
      <c r="J1932" s="527">
        <v>138</v>
      </c>
      <c r="K1932" s="527">
        <v>597</v>
      </c>
      <c r="L1932" s="527">
        <v>49</v>
      </c>
      <c r="M1932" s="527">
        <v>66</v>
      </c>
      <c r="N1932" s="527" t="s">
        <v>10874</v>
      </c>
      <c r="O1932" s="528">
        <v>887</v>
      </c>
    </row>
    <row r="1933" spans="2:15">
      <c r="B1933" s="29" t="s">
        <v>13599</v>
      </c>
      <c r="C1933" s="29" t="s">
        <v>704</v>
      </c>
      <c r="D1933" s="29" t="s">
        <v>705</v>
      </c>
      <c r="E1933" s="29" t="s">
        <v>705</v>
      </c>
      <c r="F1933" s="29" t="s">
        <v>2403</v>
      </c>
      <c r="G1933" s="29" t="s">
        <v>4065</v>
      </c>
      <c r="H1933" s="522" t="s">
        <v>10874</v>
      </c>
      <c r="I1933" s="522">
        <v>88</v>
      </c>
      <c r="J1933" s="522">
        <v>419</v>
      </c>
      <c r="K1933" s="522" t="s">
        <v>10874</v>
      </c>
      <c r="L1933" s="522">
        <v>15</v>
      </c>
      <c r="M1933" s="522" t="s">
        <v>10874</v>
      </c>
      <c r="N1933" s="522" t="s">
        <v>10874</v>
      </c>
      <c r="O1933" s="523">
        <v>536</v>
      </c>
    </row>
    <row r="1934" spans="2:15">
      <c r="B1934" s="29" t="s">
        <v>13600</v>
      </c>
      <c r="C1934" s="29" t="s">
        <v>704</v>
      </c>
      <c r="D1934" s="29" t="s">
        <v>705</v>
      </c>
      <c r="E1934" s="29" t="s">
        <v>705</v>
      </c>
      <c r="F1934" s="29" t="s">
        <v>2403</v>
      </c>
      <c r="G1934" s="29" t="s">
        <v>4066</v>
      </c>
      <c r="H1934" s="522" t="s">
        <v>10874</v>
      </c>
      <c r="I1934" s="522">
        <v>82</v>
      </c>
      <c r="J1934" s="522">
        <v>383</v>
      </c>
      <c r="K1934" s="522" t="s">
        <v>10874</v>
      </c>
      <c r="L1934" s="522">
        <v>21</v>
      </c>
      <c r="M1934" s="522" t="s">
        <v>10874</v>
      </c>
      <c r="N1934" s="522">
        <v>0</v>
      </c>
      <c r="O1934" s="523">
        <v>500</v>
      </c>
    </row>
    <row r="1935" spans="2:15">
      <c r="B1935" t="str">
        <f>C1935&amp;F1935</f>
        <v>1265134807672 Total</v>
      </c>
      <c r="C1935" s="29" t="s">
        <v>704</v>
      </c>
      <c r="D1935" s="29" t="s">
        <v>705</v>
      </c>
      <c r="E1935" s="29" t="s">
        <v>705</v>
      </c>
      <c r="F1935" s="29" t="s">
        <v>11504</v>
      </c>
      <c r="G1935" s="526" t="s">
        <v>3453</v>
      </c>
      <c r="H1935" s="527" t="s">
        <v>10874</v>
      </c>
      <c r="I1935" s="527">
        <v>170</v>
      </c>
      <c r="J1935" s="527">
        <v>802</v>
      </c>
      <c r="K1935" s="527">
        <v>23</v>
      </c>
      <c r="L1935" s="527">
        <v>36</v>
      </c>
      <c r="M1935" s="527" t="s">
        <v>10874</v>
      </c>
      <c r="N1935" s="527" t="s">
        <v>10874</v>
      </c>
      <c r="O1935" s="528">
        <v>1036</v>
      </c>
    </row>
    <row r="1936" spans="2:15">
      <c r="B1936" s="29" t="s">
        <v>13601</v>
      </c>
      <c r="C1936" s="29" t="s">
        <v>706</v>
      </c>
      <c r="D1936" s="29" t="s">
        <v>707</v>
      </c>
      <c r="E1936" s="29" t="s">
        <v>2404</v>
      </c>
      <c r="F1936" s="29" t="s">
        <v>2405</v>
      </c>
      <c r="G1936" s="29" t="s">
        <v>4065</v>
      </c>
      <c r="H1936" s="522">
        <v>0</v>
      </c>
      <c r="I1936" s="522">
        <v>0</v>
      </c>
      <c r="J1936" s="522">
        <v>0</v>
      </c>
      <c r="K1936" s="522" t="s">
        <v>10874</v>
      </c>
      <c r="L1936" s="522">
        <v>0</v>
      </c>
      <c r="M1936" s="522" t="s">
        <v>10874</v>
      </c>
      <c r="N1936" s="522">
        <v>0</v>
      </c>
      <c r="O1936" s="523">
        <v>319</v>
      </c>
    </row>
    <row r="1937" spans="2:15">
      <c r="B1937" s="29" t="s">
        <v>13602</v>
      </c>
      <c r="C1937" s="29" t="s">
        <v>706</v>
      </c>
      <c r="D1937" s="29" t="s">
        <v>707</v>
      </c>
      <c r="E1937" s="29" t="s">
        <v>2404</v>
      </c>
      <c r="F1937" s="29" t="s">
        <v>2405</v>
      </c>
      <c r="G1937" s="29" t="s">
        <v>4066</v>
      </c>
      <c r="H1937" s="522">
        <v>0</v>
      </c>
      <c r="I1937" s="522">
        <v>0</v>
      </c>
      <c r="J1937" s="522" t="s">
        <v>10874</v>
      </c>
      <c r="K1937" s="522" t="s">
        <v>10874</v>
      </c>
      <c r="L1937" s="522" t="s">
        <v>10874</v>
      </c>
      <c r="M1937" s="522">
        <v>0</v>
      </c>
      <c r="N1937" s="522">
        <v>0</v>
      </c>
      <c r="O1937" s="523">
        <v>339</v>
      </c>
    </row>
    <row r="1938" spans="2:15">
      <c r="B1938" t="str">
        <f>C1938&amp;F1938</f>
        <v>1283252032339 Total</v>
      </c>
      <c r="C1938" s="29" t="s">
        <v>706</v>
      </c>
      <c r="D1938" s="29" t="s">
        <v>707</v>
      </c>
      <c r="E1938" s="29" t="s">
        <v>2404</v>
      </c>
      <c r="F1938" s="29" t="s">
        <v>11505</v>
      </c>
      <c r="G1938" s="526" t="s">
        <v>3453</v>
      </c>
      <c r="H1938" s="527">
        <v>0</v>
      </c>
      <c r="I1938" s="527">
        <v>0</v>
      </c>
      <c r="J1938" s="527" t="s">
        <v>10874</v>
      </c>
      <c r="K1938" s="527">
        <v>654</v>
      </c>
      <c r="L1938" s="527" t="s">
        <v>10874</v>
      </c>
      <c r="M1938" s="527" t="s">
        <v>10874</v>
      </c>
      <c r="N1938" s="527">
        <v>0</v>
      </c>
      <c r="O1938" s="528">
        <v>658</v>
      </c>
    </row>
    <row r="1939" spans="2:15">
      <c r="B1939" s="29" t="s">
        <v>13603</v>
      </c>
      <c r="C1939" s="29" t="s">
        <v>708</v>
      </c>
      <c r="D1939" s="29" t="s">
        <v>709</v>
      </c>
      <c r="E1939" s="29" t="s">
        <v>2406</v>
      </c>
      <c r="F1939" s="29" t="s">
        <v>2407</v>
      </c>
      <c r="G1939" s="29" t="s">
        <v>4065</v>
      </c>
      <c r="H1939" s="522" t="s">
        <v>10874</v>
      </c>
      <c r="I1939" s="522">
        <v>69</v>
      </c>
      <c r="J1939" s="522">
        <v>66</v>
      </c>
      <c r="K1939" s="522">
        <v>102</v>
      </c>
      <c r="L1939" s="522" t="s">
        <v>10874</v>
      </c>
      <c r="M1939" s="522">
        <v>16</v>
      </c>
      <c r="N1939" s="522">
        <v>0</v>
      </c>
      <c r="O1939" s="523">
        <v>258</v>
      </c>
    </row>
    <row r="1940" spans="2:15">
      <c r="B1940" s="29" t="s">
        <v>13604</v>
      </c>
      <c r="C1940" s="29" t="s">
        <v>708</v>
      </c>
      <c r="D1940" s="29" t="s">
        <v>709</v>
      </c>
      <c r="E1940" s="29" t="s">
        <v>2406</v>
      </c>
      <c r="F1940" s="29" t="s">
        <v>2407</v>
      </c>
      <c r="G1940" s="29" t="s">
        <v>4066</v>
      </c>
      <c r="H1940" s="522">
        <v>0</v>
      </c>
      <c r="I1940" s="522">
        <v>69</v>
      </c>
      <c r="J1940" s="522">
        <v>60</v>
      </c>
      <c r="K1940" s="522">
        <v>124</v>
      </c>
      <c r="L1940" s="522" t="s">
        <v>10874</v>
      </c>
      <c r="M1940" s="522" t="s">
        <v>10874</v>
      </c>
      <c r="N1940" s="522">
        <v>0</v>
      </c>
      <c r="O1940" s="523">
        <v>271</v>
      </c>
    </row>
    <row r="1941" spans="2:15">
      <c r="B1941" t="str">
        <f>C1941&amp;F1941</f>
        <v>1265100147777 Total</v>
      </c>
      <c r="C1941" s="29" t="s">
        <v>708</v>
      </c>
      <c r="D1941" s="29" t="s">
        <v>709</v>
      </c>
      <c r="E1941" s="29" t="s">
        <v>2406</v>
      </c>
      <c r="F1941" s="29" t="s">
        <v>11506</v>
      </c>
      <c r="G1941" s="526" t="s">
        <v>3453</v>
      </c>
      <c r="H1941" s="527" t="s">
        <v>10874</v>
      </c>
      <c r="I1941" s="527">
        <v>138</v>
      </c>
      <c r="J1941" s="527">
        <v>126</v>
      </c>
      <c r="K1941" s="527">
        <v>226</v>
      </c>
      <c r="L1941" s="527" t="s">
        <v>10874</v>
      </c>
      <c r="M1941" s="527" t="s">
        <v>10874</v>
      </c>
      <c r="N1941" s="527">
        <v>0</v>
      </c>
      <c r="O1941" s="528">
        <v>529</v>
      </c>
    </row>
    <row r="1942" spans="2:15">
      <c r="B1942" s="29" t="s">
        <v>13607</v>
      </c>
      <c r="C1942" s="29" t="s">
        <v>710</v>
      </c>
      <c r="D1942" s="29" t="s">
        <v>711</v>
      </c>
      <c r="E1942" s="29" t="s">
        <v>2410</v>
      </c>
      <c r="F1942" s="29" t="s">
        <v>2411</v>
      </c>
      <c r="G1942" s="29" t="s">
        <v>4065</v>
      </c>
      <c r="H1942" s="522">
        <v>0</v>
      </c>
      <c r="I1942" s="522" t="s">
        <v>10874</v>
      </c>
      <c r="J1942" s="522" t="s">
        <v>10874</v>
      </c>
      <c r="K1942" s="522">
        <v>230</v>
      </c>
      <c r="L1942" s="522" t="s">
        <v>10874</v>
      </c>
      <c r="M1942" s="522">
        <v>26</v>
      </c>
      <c r="N1942" s="522">
        <v>0</v>
      </c>
      <c r="O1942" s="523">
        <v>266</v>
      </c>
    </row>
    <row r="1943" spans="2:15">
      <c r="B1943" s="29" t="s">
        <v>13608</v>
      </c>
      <c r="C1943" s="29" t="s">
        <v>710</v>
      </c>
      <c r="D1943" s="29" t="s">
        <v>711</v>
      </c>
      <c r="E1943" s="29" t="s">
        <v>2410</v>
      </c>
      <c r="F1943" s="29" t="s">
        <v>2411</v>
      </c>
      <c r="G1943" s="29" t="s">
        <v>4066</v>
      </c>
      <c r="H1943" s="522" t="s">
        <v>10874</v>
      </c>
      <c r="I1943" s="522" t="s">
        <v>10874</v>
      </c>
      <c r="J1943" s="522" t="s">
        <v>10874</v>
      </c>
      <c r="K1943" s="522">
        <v>224</v>
      </c>
      <c r="L1943" s="522" t="s">
        <v>10874</v>
      </c>
      <c r="M1943" s="522">
        <v>21</v>
      </c>
      <c r="N1943" s="522" t="s">
        <v>10874</v>
      </c>
      <c r="O1943" s="523">
        <v>262</v>
      </c>
    </row>
    <row r="1944" spans="2:15">
      <c r="B1944" t="str">
        <f>C1944&amp;F1944</f>
        <v>1252355021901 Total</v>
      </c>
      <c r="C1944" s="29" t="s">
        <v>710</v>
      </c>
      <c r="D1944" s="29" t="s">
        <v>711</v>
      </c>
      <c r="E1944" s="29" t="s">
        <v>2410</v>
      </c>
      <c r="F1944" s="29" t="s">
        <v>11508</v>
      </c>
      <c r="G1944" s="526" t="s">
        <v>3453</v>
      </c>
      <c r="H1944" s="527" t="s">
        <v>10874</v>
      </c>
      <c r="I1944" s="527">
        <v>15</v>
      </c>
      <c r="J1944" s="527" t="s">
        <v>10874</v>
      </c>
      <c r="K1944" s="527">
        <v>454</v>
      </c>
      <c r="L1944" s="527" t="s">
        <v>10874</v>
      </c>
      <c r="M1944" s="527">
        <v>47</v>
      </c>
      <c r="N1944" s="527" t="s">
        <v>10874</v>
      </c>
      <c r="O1944" s="528">
        <v>528</v>
      </c>
    </row>
    <row r="1945" spans="2:15">
      <c r="B1945" s="29" t="s">
        <v>13605</v>
      </c>
      <c r="C1945" s="29" t="s">
        <v>710</v>
      </c>
      <c r="D1945" s="29" t="s">
        <v>711</v>
      </c>
      <c r="E1945" s="29" t="s">
        <v>2408</v>
      </c>
      <c r="F1945" s="29" t="s">
        <v>2409</v>
      </c>
      <c r="G1945" s="29" t="s">
        <v>4065</v>
      </c>
      <c r="H1945" s="522" t="s">
        <v>10874</v>
      </c>
      <c r="I1945" s="522">
        <v>12</v>
      </c>
      <c r="J1945" s="522" t="s">
        <v>10874</v>
      </c>
      <c r="K1945" s="522">
        <v>461</v>
      </c>
      <c r="L1945" s="522" t="s">
        <v>10874</v>
      </c>
      <c r="M1945" s="522">
        <v>54</v>
      </c>
      <c r="N1945" s="522" t="s">
        <v>10874</v>
      </c>
      <c r="O1945" s="523">
        <v>537</v>
      </c>
    </row>
    <row r="1946" spans="2:15">
      <c r="B1946" s="29" t="s">
        <v>13606</v>
      </c>
      <c r="C1946" s="29" t="s">
        <v>710</v>
      </c>
      <c r="D1946" s="29" t="s">
        <v>711</v>
      </c>
      <c r="E1946" s="29" t="s">
        <v>2408</v>
      </c>
      <c r="F1946" s="29" t="s">
        <v>2409</v>
      </c>
      <c r="G1946" s="29" t="s">
        <v>4066</v>
      </c>
      <c r="H1946" s="522" t="s">
        <v>10874</v>
      </c>
      <c r="I1946" s="522">
        <v>16</v>
      </c>
      <c r="J1946" s="522" t="s">
        <v>10874</v>
      </c>
      <c r="K1946" s="522">
        <v>544</v>
      </c>
      <c r="L1946" s="522" t="s">
        <v>10874</v>
      </c>
      <c r="M1946" s="522">
        <v>54</v>
      </c>
      <c r="N1946" s="522" t="s">
        <v>10874</v>
      </c>
      <c r="O1946" s="523">
        <v>623</v>
      </c>
    </row>
    <row r="1947" spans="2:15">
      <c r="B1947" t="str">
        <f>C1947&amp;F1947</f>
        <v>1252355021902 Total</v>
      </c>
      <c r="C1947" s="29" t="s">
        <v>710</v>
      </c>
      <c r="D1947" s="29" t="s">
        <v>711</v>
      </c>
      <c r="E1947" s="29" t="s">
        <v>2408</v>
      </c>
      <c r="F1947" s="29" t="s">
        <v>11507</v>
      </c>
      <c r="G1947" s="526" t="s">
        <v>3453</v>
      </c>
      <c r="H1947" s="527" t="s">
        <v>10874</v>
      </c>
      <c r="I1947" s="527">
        <v>28</v>
      </c>
      <c r="J1947" s="527" t="s">
        <v>10874</v>
      </c>
      <c r="K1947" s="527">
        <v>1005</v>
      </c>
      <c r="L1947" s="527" t="s">
        <v>10874</v>
      </c>
      <c r="M1947" s="527">
        <v>108</v>
      </c>
      <c r="N1947" s="527" t="s">
        <v>10874</v>
      </c>
      <c r="O1947" s="528">
        <v>1160</v>
      </c>
    </row>
    <row r="1948" spans="2:15">
      <c r="B1948" s="29" t="s">
        <v>13611</v>
      </c>
      <c r="C1948" s="29" t="s">
        <v>712</v>
      </c>
      <c r="D1948" s="29" t="s">
        <v>713</v>
      </c>
      <c r="E1948" s="29" t="s">
        <v>2414</v>
      </c>
      <c r="F1948" s="29" t="s">
        <v>2415</v>
      </c>
      <c r="G1948" s="29" t="s">
        <v>4065</v>
      </c>
      <c r="H1948" s="522" t="s">
        <v>10874</v>
      </c>
      <c r="I1948" s="522" t="s">
        <v>10874</v>
      </c>
      <c r="J1948" s="522" t="s">
        <v>10874</v>
      </c>
      <c r="K1948" s="522">
        <v>493</v>
      </c>
      <c r="L1948" s="522" t="s">
        <v>10874</v>
      </c>
      <c r="M1948" s="522" t="s">
        <v>10874</v>
      </c>
      <c r="N1948" s="522">
        <v>0</v>
      </c>
      <c r="O1948" s="523">
        <v>509</v>
      </c>
    </row>
    <row r="1949" spans="2:15">
      <c r="B1949" s="29" t="s">
        <v>13612</v>
      </c>
      <c r="C1949" s="29" t="s">
        <v>712</v>
      </c>
      <c r="D1949" s="29" t="s">
        <v>713</v>
      </c>
      <c r="E1949" s="29" t="s">
        <v>2414</v>
      </c>
      <c r="F1949" s="29" t="s">
        <v>2415</v>
      </c>
      <c r="G1949" s="29" t="s">
        <v>4066</v>
      </c>
      <c r="H1949" s="522">
        <v>0</v>
      </c>
      <c r="I1949" s="522" t="s">
        <v>10874</v>
      </c>
      <c r="J1949" s="522" t="s">
        <v>10874</v>
      </c>
      <c r="K1949" s="522">
        <v>530</v>
      </c>
      <c r="L1949" s="522" t="s">
        <v>10874</v>
      </c>
      <c r="M1949" s="522" t="s">
        <v>10874</v>
      </c>
      <c r="N1949" s="522">
        <v>0</v>
      </c>
      <c r="O1949" s="523">
        <v>540</v>
      </c>
    </row>
    <row r="1950" spans="2:15">
      <c r="B1950" t="str">
        <f>C1950&amp;F1950</f>
        <v>1041050031159 Total</v>
      </c>
      <c r="C1950" s="29" t="s">
        <v>712</v>
      </c>
      <c r="D1950" s="29" t="s">
        <v>713</v>
      </c>
      <c r="E1950" s="29" t="s">
        <v>2414</v>
      </c>
      <c r="F1950" s="29" t="s">
        <v>11510</v>
      </c>
      <c r="G1950" s="526" t="s">
        <v>3453</v>
      </c>
      <c r="H1950" s="527" t="s">
        <v>10874</v>
      </c>
      <c r="I1950" s="527" t="s">
        <v>10874</v>
      </c>
      <c r="J1950" s="527" t="s">
        <v>10874</v>
      </c>
      <c r="K1950" s="527">
        <v>1023</v>
      </c>
      <c r="L1950" s="527" t="s">
        <v>10874</v>
      </c>
      <c r="M1950" s="527" t="s">
        <v>10874</v>
      </c>
      <c r="N1950" s="527">
        <v>0</v>
      </c>
      <c r="O1950" s="528">
        <v>1049</v>
      </c>
    </row>
    <row r="1951" spans="2:15">
      <c r="B1951" s="29" t="s">
        <v>13609</v>
      </c>
      <c r="C1951" s="29" t="s">
        <v>712</v>
      </c>
      <c r="D1951" s="29" t="s">
        <v>713</v>
      </c>
      <c r="E1951" s="29" t="s">
        <v>2412</v>
      </c>
      <c r="F1951" s="29" t="s">
        <v>2413</v>
      </c>
      <c r="G1951" s="29" t="s">
        <v>4065</v>
      </c>
      <c r="H1951" s="522">
        <v>0</v>
      </c>
      <c r="I1951" s="522" t="s">
        <v>10874</v>
      </c>
      <c r="J1951" s="522" t="s">
        <v>10874</v>
      </c>
      <c r="K1951" s="522">
        <v>228</v>
      </c>
      <c r="L1951" s="522" t="s">
        <v>10874</v>
      </c>
      <c r="M1951" s="522" t="s">
        <v>10874</v>
      </c>
      <c r="N1951" s="522">
        <v>0</v>
      </c>
      <c r="O1951" s="523">
        <v>243</v>
      </c>
    </row>
    <row r="1952" spans="2:15">
      <c r="B1952" s="29" t="s">
        <v>13610</v>
      </c>
      <c r="C1952" s="29" t="s">
        <v>712</v>
      </c>
      <c r="D1952" s="29" t="s">
        <v>713</v>
      </c>
      <c r="E1952" s="29" t="s">
        <v>2412</v>
      </c>
      <c r="F1952" s="29" t="s">
        <v>2413</v>
      </c>
      <c r="G1952" s="29" t="s">
        <v>4066</v>
      </c>
      <c r="H1952" s="522">
        <v>0</v>
      </c>
      <c r="I1952" s="522" t="s">
        <v>10874</v>
      </c>
      <c r="J1952" s="522" t="s">
        <v>10874</v>
      </c>
      <c r="K1952" s="522">
        <v>260</v>
      </c>
      <c r="L1952" s="522">
        <v>0</v>
      </c>
      <c r="M1952" s="522" t="s">
        <v>10874</v>
      </c>
      <c r="N1952" s="522">
        <v>0</v>
      </c>
      <c r="O1952" s="523">
        <v>268</v>
      </c>
    </row>
    <row r="1953" spans="2:15">
      <c r="B1953" t="str">
        <f>C1953&amp;F1953</f>
        <v>1041050035363 Total</v>
      </c>
      <c r="C1953" s="29" t="s">
        <v>712</v>
      </c>
      <c r="D1953" s="29" t="s">
        <v>713</v>
      </c>
      <c r="E1953" s="29" t="s">
        <v>2412</v>
      </c>
      <c r="F1953" s="29" t="s">
        <v>11509</v>
      </c>
      <c r="G1953" s="526" t="s">
        <v>3453</v>
      </c>
      <c r="H1953" s="527">
        <v>0</v>
      </c>
      <c r="I1953" s="527" t="s">
        <v>10874</v>
      </c>
      <c r="J1953" s="527" t="s">
        <v>10874</v>
      </c>
      <c r="K1953" s="527">
        <v>488</v>
      </c>
      <c r="L1953" s="527" t="s">
        <v>10874</v>
      </c>
      <c r="M1953" s="527" t="s">
        <v>10874</v>
      </c>
      <c r="N1953" s="527">
        <v>0</v>
      </c>
      <c r="O1953" s="528">
        <v>511</v>
      </c>
    </row>
    <row r="1954" spans="2:15">
      <c r="B1954" s="29" t="s">
        <v>13613</v>
      </c>
      <c r="C1954" s="29" t="s">
        <v>714</v>
      </c>
      <c r="D1954" s="29" t="s">
        <v>715</v>
      </c>
      <c r="E1954" s="29" t="s">
        <v>715</v>
      </c>
      <c r="F1954" s="29" t="s">
        <v>2416</v>
      </c>
      <c r="G1954" s="29" t="s">
        <v>4065</v>
      </c>
      <c r="H1954" s="522">
        <v>0</v>
      </c>
      <c r="I1954" s="522">
        <v>24</v>
      </c>
      <c r="J1954" s="522" t="s">
        <v>10874</v>
      </c>
      <c r="K1954" s="522">
        <v>236</v>
      </c>
      <c r="L1954" s="522" t="s">
        <v>10874</v>
      </c>
      <c r="M1954" s="522">
        <v>30</v>
      </c>
      <c r="N1954" s="522">
        <v>0</v>
      </c>
      <c r="O1954" s="523">
        <v>317</v>
      </c>
    </row>
    <row r="1955" spans="2:15">
      <c r="B1955" s="29" t="s">
        <v>13614</v>
      </c>
      <c r="C1955" s="29" t="s">
        <v>714</v>
      </c>
      <c r="D1955" s="29" t="s">
        <v>715</v>
      </c>
      <c r="E1955" s="29" t="s">
        <v>715</v>
      </c>
      <c r="F1955" s="29" t="s">
        <v>2416</v>
      </c>
      <c r="G1955" s="29" t="s">
        <v>4066</v>
      </c>
      <c r="H1955" s="522">
        <v>0</v>
      </c>
      <c r="I1955" s="522" t="s">
        <v>10874</v>
      </c>
      <c r="J1955" s="522">
        <v>26</v>
      </c>
      <c r="K1955" s="522">
        <v>239</v>
      </c>
      <c r="L1955" s="522" t="s">
        <v>10874</v>
      </c>
      <c r="M1955" s="522">
        <v>40</v>
      </c>
      <c r="N1955" s="522">
        <v>0</v>
      </c>
      <c r="O1955" s="523">
        <v>326</v>
      </c>
    </row>
    <row r="1956" spans="2:15">
      <c r="B1956" t="str">
        <f>C1956&amp;F1956</f>
        <v>1265131507574 Total</v>
      </c>
      <c r="C1956" s="29" t="s">
        <v>714</v>
      </c>
      <c r="D1956" s="29" t="s">
        <v>715</v>
      </c>
      <c r="E1956" s="29" t="s">
        <v>715</v>
      </c>
      <c r="F1956" s="29" t="s">
        <v>11511</v>
      </c>
      <c r="G1956" s="526" t="s">
        <v>3453</v>
      </c>
      <c r="H1956" s="527">
        <v>0</v>
      </c>
      <c r="I1956" s="527" t="s">
        <v>10874</v>
      </c>
      <c r="J1956" s="527" t="s">
        <v>10874</v>
      </c>
      <c r="K1956" s="527">
        <v>475</v>
      </c>
      <c r="L1956" s="527">
        <v>12</v>
      </c>
      <c r="M1956" s="527">
        <v>70</v>
      </c>
      <c r="N1956" s="527">
        <v>0</v>
      </c>
      <c r="O1956" s="528">
        <v>643</v>
      </c>
    </row>
    <row r="1957" spans="2:15">
      <c r="B1957" s="29" t="s">
        <v>13615</v>
      </c>
      <c r="C1957" s="29" t="s">
        <v>716</v>
      </c>
      <c r="D1957" s="29" t="s">
        <v>5664</v>
      </c>
      <c r="E1957" s="29" t="s">
        <v>5664</v>
      </c>
      <c r="F1957" s="29" t="s">
        <v>2417</v>
      </c>
      <c r="G1957" s="29" t="s">
        <v>4065</v>
      </c>
      <c r="H1957" s="522">
        <v>0</v>
      </c>
      <c r="I1957" s="522">
        <v>262</v>
      </c>
      <c r="J1957" s="522">
        <v>15</v>
      </c>
      <c r="K1957" s="522" t="s">
        <v>10874</v>
      </c>
      <c r="L1957" s="522" t="s">
        <v>10874</v>
      </c>
      <c r="M1957" s="522">
        <v>0</v>
      </c>
      <c r="N1957" s="522">
        <v>0</v>
      </c>
      <c r="O1957" s="523">
        <v>284</v>
      </c>
    </row>
    <row r="1958" spans="2:15">
      <c r="B1958" s="29" t="s">
        <v>13616</v>
      </c>
      <c r="C1958" s="29" t="s">
        <v>716</v>
      </c>
      <c r="D1958" s="29" t="s">
        <v>5664</v>
      </c>
      <c r="E1958" s="29" t="s">
        <v>5664</v>
      </c>
      <c r="F1958" s="29" t="s">
        <v>2417</v>
      </c>
      <c r="G1958" s="29" t="s">
        <v>4066</v>
      </c>
      <c r="H1958" s="522">
        <v>0</v>
      </c>
      <c r="I1958" s="522">
        <v>237</v>
      </c>
      <c r="J1958" s="522">
        <v>26</v>
      </c>
      <c r="K1958" s="522">
        <v>11</v>
      </c>
      <c r="L1958" s="522" t="s">
        <v>10874</v>
      </c>
      <c r="M1958" s="522" t="s">
        <v>10874</v>
      </c>
      <c r="N1958" s="522">
        <v>0</v>
      </c>
      <c r="O1958" s="523">
        <v>279</v>
      </c>
    </row>
    <row r="1959" spans="2:15">
      <c r="B1959" t="str">
        <f>C1959&amp;F1959</f>
        <v>1265100027678 Total</v>
      </c>
      <c r="C1959" s="29" t="s">
        <v>716</v>
      </c>
      <c r="D1959" s="29" t="s">
        <v>5664</v>
      </c>
      <c r="E1959" s="29" t="s">
        <v>5664</v>
      </c>
      <c r="F1959" s="29" t="s">
        <v>11512</v>
      </c>
      <c r="G1959" s="526" t="s">
        <v>3453</v>
      </c>
      <c r="H1959" s="527">
        <v>0</v>
      </c>
      <c r="I1959" s="527">
        <v>499</v>
      </c>
      <c r="J1959" s="527">
        <v>41</v>
      </c>
      <c r="K1959" s="527" t="s">
        <v>10874</v>
      </c>
      <c r="L1959" s="527" t="s">
        <v>10874</v>
      </c>
      <c r="M1959" s="527" t="s">
        <v>10874</v>
      </c>
      <c r="N1959" s="527">
        <v>0</v>
      </c>
      <c r="O1959" s="528">
        <v>563</v>
      </c>
    </row>
    <row r="1960" spans="2:15">
      <c r="B1960" s="29" t="s">
        <v>13617</v>
      </c>
      <c r="C1960" s="29" t="s">
        <v>5512</v>
      </c>
      <c r="D1960" s="29" t="s">
        <v>5513</v>
      </c>
      <c r="E1960" s="29" t="s">
        <v>5513</v>
      </c>
      <c r="F1960" s="29" t="s">
        <v>5560</v>
      </c>
      <c r="G1960" s="29" t="s">
        <v>4065</v>
      </c>
      <c r="H1960" s="522">
        <v>0</v>
      </c>
      <c r="I1960" s="522">
        <v>59</v>
      </c>
      <c r="J1960" s="522" t="s">
        <v>10874</v>
      </c>
      <c r="K1960" s="522" t="s">
        <v>10874</v>
      </c>
      <c r="L1960" s="522">
        <v>0</v>
      </c>
      <c r="M1960" s="522" t="s">
        <v>10874</v>
      </c>
      <c r="N1960" s="522">
        <v>0</v>
      </c>
      <c r="O1960" s="523">
        <v>66</v>
      </c>
    </row>
    <row r="1961" spans="2:15">
      <c r="B1961" s="29" t="s">
        <v>13618</v>
      </c>
      <c r="C1961" s="29" t="s">
        <v>5512</v>
      </c>
      <c r="D1961" s="29" t="s">
        <v>5513</v>
      </c>
      <c r="E1961" s="29" t="s">
        <v>5513</v>
      </c>
      <c r="F1961" s="29" t="s">
        <v>5560</v>
      </c>
      <c r="G1961" s="29" t="s">
        <v>4066</v>
      </c>
      <c r="H1961" s="522">
        <v>0</v>
      </c>
      <c r="I1961" s="522" t="s">
        <v>10874</v>
      </c>
      <c r="J1961" s="522" t="s">
        <v>10874</v>
      </c>
      <c r="K1961" s="522">
        <v>0</v>
      </c>
      <c r="L1961" s="522">
        <v>0</v>
      </c>
      <c r="M1961" s="522">
        <v>0</v>
      </c>
      <c r="N1961" s="522">
        <v>0</v>
      </c>
      <c r="O1961" s="523">
        <v>68</v>
      </c>
    </row>
    <row r="1962" spans="2:15">
      <c r="B1962" t="str">
        <f>C1962&amp;F1962</f>
        <v>1265196448259 Total</v>
      </c>
      <c r="C1962" s="29" t="s">
        <v>5512</v>
      </c>
      <c r="D1962" s="29" t="s">
        <v>5513</v>
      </c>
      <c r="E1962" s="29" t="s">
        <v>5513</v>
      </c>
      <c r="F1962" s="29" t="s">
        <v>11513</v>
      </c>
      <c r="G1962" s="526" t="s">
        <v>3453</v>
      </c>
      <c r="H1962" s="527">
        <v>0</v>
      </c>
      <c r="I1962" s="527" t="s">
        <v>10874</v>
      </c>
      <c r="J1962" s="527" t="s">
        <v>10874</v>
      </c>
      <c r="K1962" s="527" t="s">
        <v>10874</v>
      </c>
      <c r="L1962" s="527">
        <v>0</v>
      </c>
      <c r="M1962" s="527" t="s">
        <v>10874</v>
      </c>
      <c r="N1962" s="527">
        <v>0</v>
      </c>
      <c r="O1962" s="528">
        <v>134</v>
      </c>
    </row>
    <row r="1963" spans="2:15">
      <c r="B1963" s="29" t="s">
        <v>13619</v>
      </c>
      <c r="C1963" s="29" t="s">
        <v>5511</v>
      </c>
      <c r="D1963" s="29" t="s">
        <v>5680</v>
      </c>
      <c r="E1963" s="29" t="s">
        <v>5680</v>
      </c>
      <c r="F1963" s="29" t="s">
        <v>5561</v>
      </c>
      <c r="G1963" s="29" t="s">
        <v>4065</v>
      </c>
      <c r="H1963" s="522">
        <v>0</v>
      </c>
      <c r="I1963" s="522" t="s">
        <v>10874</v>
      </c>
      <c r="J1963" s="522" t="s">
        <v>10874</v>
      </c>
      <c r="K1963" s="522">
        <v>0</v>
      </c>
      <c r="L1963" s="522">
        <v>0</v>
      </c>
      <c r="M1963" s="522">
        <v>0</v>
      </c>
      <c r="N1963" s="522">
        <v>0</v>
      </c>
      <c r="O1963" s="523">
        <v>50</v>
      </c>
    </row>
    <row r="1964" spans="2:15">
      <c r="B1964" s="29" t="s">
        <v>13620</v>
      </c>
      <c r="C1964" s="29" t="s">
        <v>5511</v>
      </c>
      <c r="D1964" s="29" t="s">
        <v>5680</v>
      </c>
      <c r="E1964" s="29" t="s">
        <v>5680</v>
      </c>
      <c r="F1964" s="29" t="s">
        <v>5561</v>
      </c>
      <c r="G1964" s="29" t="s">
        <v>4066</v>
      </c>
      <c r="H1964" s="522">
        <v>0</v>
      </c>
      <c r="I1964" s="522">
        <v>52</v>
      </c>
      <c r="J1964" s="522" t="s">
        <v>10874</v>
      </c>
      <c r="K1964" s="522">
        <v>0</v>
      </c>
      <c r="L1964" s="522" t="s">
        <v>10874</v>
      </c>
      <c r="M1964" s="522">
        <v>0</v>
      </c>
      <c r="N1964" s="522">
        <v>0</v>
      </c>
      <c r="O1964" s="523">
        <v>55</v>
      </c>
    </row>
    <row r="1965" spans="2:15">
      <c r="B1965" t="str">
        <f>C1965&amp;F1965</f>
        <v>1265187958288 Total</v>
      </c>
      <c r="C1965" s="29" t="s">
        <v>5511</v>
      </c>
      <c r="D1965" s="29" t="s">
        <v>5680</v>
      </c>
      <c r="E1965" s="29" t="s">
        <v>5680</v>
      </c>
      <c r="F1965" s="29" t="s">
        <v>11514</v>
      </c>
      <c r="G1965" s="526" t="s">
        <v>3453</v>
      </c>
      <c r="H1965" s="527">
        <v>0</v>
      </c>
      <c r="I1965" s="527" t="s">
        <v>10874</v>
      </c>
      <c r="J1965" s="527" t="s">
        <v>10874</v>
      </c>
      <c r="K1965" s="527">
        <v>0</v>
      </c>
      <c r="L1965" s="527" t="s">
        <v>10874</v>
      </c>
      <c r="M1965" s="527">
        <v>0</v>
      </c>
      <c r="N1965" s="527">
        <v>0</v>
      </c>
      <c r="O1965" s="528">
        <v>105</v>
      </c>
    </row>
    <row r="1966" spans="2:15">
      <c r="B1966" s="29" t="s">
        <v>13621</v>
      </c>
      <c r="C1966" s="29" t="s">
        <v>534</v>
      </c>
      <c r="D1966" s="29" t="s">
        <v>5661</v>
      </c>
      <c r="E1966" s="29" t="s">
        <v>5661</v>
      </c>
      <c r="F1966" s="29" t="s">
        <v>2163</v>
      </c>
      <c r="G1966" s="29" t="s">
        <v>4065</v>
      </c>
      <c r="H1966" s="522">
        <v>0</v>
      </c>
      <c r="I1966" s="522">
        <v>266</v>
      </c>
      <c r="J1966" s="522">
        <v>0</v>
      </c>
      <c r="K1966" s="522">
        <v>0</v>
      </c>
      <c r="L1966" s="522">
        <v>0</v>
      </c>
      <c r="M1966" s="522">
        <v>0</v>
      </c>
      <c r="N1966" s="522">
        <v>0</v>
      </c>
      <c r="O1966" s="523">
        <v>266</v>
      </c>
    </row>
    <row r="1967" spans="2:15">
      <c r="B1967" s="29" t="s">
        <v>13622</v>
      </c>
      <c r="C1967" s="29" t="s">
        <v>534</v>
      </c>
      <c r="D1967" s="29" t="s">
        <v>5661</v>
      </c>
      <c r="E1967" s="29" t="s">
        <v>5661</v>
      </c>
      <c r="F1967" s="29" t="s">
        <v>2163</v>
      </c>
      <c r="G1967" s="29" t="s">
        <v>4066</v>
      </c>
      <c r="H1967" s="522">
        <v>0</v>
      </c>
      <c r="I1967" s="522">
        <v>205</v>
      </c>
      <c r="J1967" s="522" t="s">
        <v>10874</v>
      </c>
      <c r="K1967" s="522">
        <v>0</v>
      </c>
      <c r="L1967" s="522">
        <v>0</v>
      </c>
      <c r="M1967" s="522" t="s">
        <v>10874</v>
      </c>
      <c r="N1967" s="522">
        <v>0</v>
      </c>
      <c r="O1967" s="523">
        <v>211</v>
      </c>
    </row>
    <row r="1968" spans="2:15">
      <c r="B1968" t="str">
        <f>C1968&amp;F1968</f>
        <v>1265132907588 Total</v>
      </c>
      <c r="C1968" s="29" t="s">
        <v>534</v>
      </c>
      <c r="D1968" s="29" t="s">
        <v>5661</v>
      </c>
      <c r="E1968" s="29" t="s">
        <v>5661</v>
      </c>
      <c r="F1968" s="29" t="s">
        <v>11515</v>
      </c>
      <c r="G1968" s="526" t="s">
        <v>3453</v>
      </c>
      <c r="H1968" s="527">
        <v>0</v>
      </c>
      <c r="I1968" s="527">
        <v>471</v>
      </c>
      <c r="J1968" s="527" t="s">
        <v>10874</v>
      </c>
      <c r="K1968" s="527">
        <v>0</v>
      </c>
      <c r="L1968" s="527">
        <v>0</v>
      </c>
      <c r="M1968" s="527" t="s">
        <v>10874</v>
      </c>
      <c r="N1968" s="527">
        <v>0</v>
      </c>
      <c r="O1968" s="528">
        <v>477</v>
      </c>
    </row>
    <row r="1969" spans="2:15">
      <c r="B1969" s="29" t="s">
        <v>13623</v>
      </c>
      <c r="C1969" s="29" t="s">
        <v>717</v>
      </c>
      <c r="D1969" s="29" t="s">
        <v>718</v>
      </c>
      <c r="E1969" s="29" t="s">
        <v>718</v>
      </c>
      <c r="F1969" s="29" t="s">
        <v>2418</v>
      </c>
      <c r="G1969" s="29" t="s">
        <v>4065</v>
      </c>
      <c r="H1969" s="522" t="s">
        <v>10874</v>
      </c>
      <c r="I1969" s="522">
        <v>41</v>
      </c>
      <c r="J1969" s="522" t="s">
        <v>10874</v>
      </c>
      <c r="K1969" s="522">
        <v>0</v>
      </c>
      <c r="L1969" s="522">
        <v>0</v>
      </c>
      <c r="M1969" s="522">
        <v>0</v>
      </c>
      <c r="N1969" s="522">
        <v>0</v>
      </c>
      <c r="O1969" s="523">
        <v>45</v>
      </c>
    </row>
    <row r="1970" spans="2:15">
      <c r="B1970" s="29" t="s">
        <v>13624</v>
      </c>
      <c r="C1970" s="29" t="s">
        <v>717</v>
      </c>
      <c r="D1970" s="29" t="s">
        <v>718</v>
      </c>
      <c r="E1970" s="29" t="s">
        <v>718</v>
      </c>
      <c r="F1970" s="29" t="s">
        <v>2418</v>
      </c>
      <c r="G1970" s="29" t="s">
        <v>4066</v>
      </c>
      <c r="H1970" s="522">
        <v>0</v>
      </c>
      <c r="I1970" s="522">
        <v>49</v>
      </c>
      <c r="J1970" s="522" t="s">
        <v>10874</v>
      </c>
      <c r="K1970" s="522" t="s">
        <v>10874</v>
      </c>
      <c r="L1970" s="522">
        <v>0</v>
      </c>
      <c r="M1970" s="522">
        <v>0</v>
      </c>
      <c r="N1970" s="522">
        <v>0</v>
      </c>
      <c r="O1970" s="523">
        <v>58</v>
      </c>
    </row>
    <row r="1971" spans="2:15">
      <c r="B1971" t="str">
        <f>C1971&amp;F1971</f>
        <v>1265117488208 Total</v>
      </c>
      <c r="C1971" s="29" t="s">
        <v>717</v>
      </c>
      <c r="D1971" s="29" t="s">
        <v>718</v>
      </c>
      <c r="E1971" s="29" t="s">
        <v>718</v>
      </c>
      <c r="F1971" s="29" t="s">
        <v>11516</v>
      </c>
      <c r="G1971" s="526" t="s">
        <v>3453</v>
      </c>
      <c r="H1971" s="527" t="s">
        <v>10874</v>
      </c>
      <c r="I1971" s="527">
        <v>90</v>
      </c>
      <c r="J1971" s="527" t="s">
        <v>10874</v>
      </c>
      <c r="K1971" s="527" t="s">
        <v>10874</v>
      </c>
      <c r="L1971" s="527">
        <v>0</v>
      </c>
      <c r="M1971" s="527">
        <v>0</v>
      </c>
      <c r="N1971" s="527">
        <v>0</v>
      </c>
      <c r="O1971" s="528">
        <v>103</v>
      </c>
    </row>
    <row r="1972" spans="2:15">
      <c r="B1972" s="29" t="s">
        <v>13625</v>
      </c>
      <c r="C1972" s="29" t="s">
        <v>719</v>
      </c>
      <c r="D1972" s="29" t="s">
        <v>720</v>
      </c>
      <c r="E1972" s="29" t="s">
        <v>720</v>
      </c>
      <c r="F1972" s="29" t="s">
        <v>5562</v>
      </c>
      <c r="G1972" s="29" t="s">
        <v>4065</v>
      </c>
      <c r="H1972" s="522">
        <v>0</v>
      </c>
      <c r="I1972" s="522">
        <v>599</v>
      </c>
      <c r="J1972" s="522">
        <v>26</v>
      </c>
      <c r="K1972" s="522" t="s">
        <v>10874</v>
      </c>
      <c r="L1972" s="522" t="s">
        <v>10874</v>
      </c>
      <c r="M1972" s="522" t="s">
        <v>10874</v>
      </c>
      <c r="N1972" s="522">
        <v>0</v>
      </c>
      <c r="O1972" s="523">
        <v>633</v>
      </c>
    </row>
    <row r="1973" spans="2:15">
      <c r="B1973" s="29" t="s">
        <v>13626</v>
      </c>
      <c r="C1973" s="29" t="s">
        <v>719</v>
      </c>
      <c r="D1973" s="29" t="s">
        <v>720</v>
      </c>
      <c r="E1973" s="29" t="s">
        <v>720</v>
      </c>
      <c r="F1973" s="29" t="s">
        <v>5562</v>
      </c>
      <c r="G1973" s="29" t="s">
        <v>4066</v>
      </c>
      <c r="H1973" s="522" t="s">
        <v>10874</v>
      </c>
      <c r="I1973" s="522">
        <v>717</v>
      </c>
      <c r="J1973" s="522">
        <v>20</v>
      </c>
      <c r="K1973" s="522">
        <v>0</v>
      </c>
      <c r="L1973" s="522" t="s">
        <v>10874</v>
      </c>
      <c r="M1973" s="522" t="s">
        <v>10874</v>
      </c>
      <c r="N1973" s="522">
        <v>0</v>
      </c>
      <c r="O1973" s="523">
        <v>744</v>
      </c>
    </row>
    <row r="1974" spans="2:15">
      <c r="B1974" t="str">
        <f>C1974&amp;F1974</f>
        <v>1265137348207 Total</v>
      </c>
      <c r="C1974" s="29" t="s">
        <v>719</v>
      </c>
      <c r="D1974" s="29" t="s">
        <v>720</v>
      </c>
      <c r="E1974" s="29" t="s">
        <v>720</v>
      </c>
      <c r="F1974" s="29" t="s">
        <v>11517</v>
      </c>
      <c r="G1974" s="526" t="s">
        <v>3453</v>
      </c>
      <c r="H1974" s="527" t="s">
        <v>10874</v>
      </c>
      <c r="I1974" s="527">
        <v>1316</v>
      </c>
      <c r="J1974" s="527">
        <v>46</v>
      </c>
      <c r="K1974" s="527" t="s">
        <v>10874</v>
      </c>
      <c r="L1974" s="527">
        <v>11</v>
      </c>
      <c r="M1974" s="527" t="s">
        <v>10874</v>
      </c>
      <c r="N1974" s="527">
        <v>0</v>
      </c>
      <c r="O1974" s="528">
        <v>1377</v>
      </c>
    </row>
    <row r="1975" spans="2:15">
      <c r="B1975" s="29" t="s">
        <v>13627</v>
      </c>
      <c r="C1975" s="29" t="s">
        <v>721</v>
      </c>
      <c r="D1975" s="29" t="s">
        <v>722</v>
      </c>
      <c r="E1975" s="29" t="s">
        <v>722</v>
      </c>
      <c r="F1975" s="29" t="s">
        <v>2419</v>
      </c>
      <c r="G1975" s="29" t="s">
        <v>4065</v>
      </c>
      <c r="H1975" s="522">
        <v>0</v>
      </c>
      <c r="I1975" s="522" t="s">
        <v>10874</v>
      </c>
      <c r="J1975" s="522" t="s">
        <v>10874</v>
      </c>
      <c r="K1975" s="522">
        <v>0</v>
      </c>
      <c r="L1975" s="522">
        <v>0</v>
      </c>
      <c r="M1975" s="522">
        <v>0</v>
      </c>
      <c r="N1975" s="522">
        <v>0</v>
      </c>
      <c r="O1975" s="523">
        <v>76</v>
      </c>
    </row>
    <row r="1976" spans="2:15">
      <c r="B1976" s="29" t="s">
        <v>13628</v>
      </c>
      <c r="C1976" s="29" t="s">
        <v>721</v>
      </c>
      <c r="D1976" s="29" t="s">
        <v>722</v>
      </c>
      <c r="E1976" s="29" t="s">
        <v>722</v>
      </c>
      <c r="F1976" s="29" t="s">
        <v>2419</v>
      </c>
      <c r="G1976" s="29" t="s">
        <v>4066</v>
      </c>
      <c r="H1976" s="522">
        <v>0</v>
      </c>
      <c r="I1976" s="522" t="s">
        <v>10874</v>
      </c>
      <c r="J1976" s="522" t="s">
        <v>10874</v>
      </c>
      <c r="K1976" s="522">
        <v>0</v>
      </c>
      <c r="L1976" s="522">
        <v>0</v>
      </c>
      <c r="M1976" s="522">
        <v>0</v>
      </c>
      <c r="N1976" s="522">
        <v>0</v>
      </c>
      <c r="O1976" s="523">
        <v>95</v>
      </c>
    </row>
    <row r="1977" spans="2:15">
      <c r="B1977" t="str">
        <f>C1977&amp;F1977</f>
        <v>1265164578153 Total</v>
      </c>
      <c r="C1977" s="29" t="s">
        <v>721</v>
      </c>
      <c r="D1977" s="29" t="s">
        <v>722</v>
      </c>
      <c r="E1977" s="29" t="s">
        <v>722</v>
      </c>
      <c r="F1977" s="29" t="s">
        <v>11518</v>
      </c>
      <c r="G1977" s="526" t="s">
        <v>3453</v>
      </c>
      <c r="H1977" s="527">
        <v>0</v>
      </c>
      <c r="I1977" s="527" t="s">
        <v>10874</v>
      </c>
      <c r="J1977" s="527" t="s">
        <v>10874</v>
      </c>
      <c r="K1977" s="527">
        <v>0</v>
      </c>
      <c r="L1977" s="527">
        <v>0</v>
      </c>
      <c r="M1977" s="527">
        <v>0</v>
      </c>
      <c r="N1977" s="527">
        <v>0</v>
      </c>
      <c r="O1977" s="528">
        <v>171</v>
      </c>
    </row>
    <row r="1978" spans="2:15">
      <c r="B1978" s="29" t="s">
        <v>13629</v>
      </c>
      <c r="C1978" s="29" t="s">
        <v>723</v>
      </c>
      <c r="D1978" s="29" t="s">
        <v>724</v>
      </c>
      <c r="E1978" s="29" t="s">
        <v>724</v>
      </c>
      <c r="F1978" s="29" t="s">
        <v>2420</v>
      </c>
      <c r="G1978" s="29" t="s">
        <v>4065</v>
      </c>
      <c r="H1978" s="522">
        <v>0</v>
      </c>
      <c r="I1978" s="522">
        <v>364</v>
      </c>
      <c r="J1978" s="522" t="s">
        <v>10874</v>
      </c>
      <c r="K1978" s="522">
        <v>0</v>
      </c>
      <c r="L1978" s="522" t="s">
        <v>10874</v>
      </c>
      <c r="M1978" s="522" t="s">
        <v>10874</v>
      </c>
      <c r="N1978" s="522">
        <v>0</v>
      </c>
      <c r="O1978" s="523">
        <v>369</v>
      </c>
    </row>
    <row r="1979" spans="2:15">
      <c r="B1979" s="29" t="s">
        <v>13630</v>
      </c>
      <c r="C1979" s="29" t="s">
        <v>723</v>
      </c>
      <c r="D1979" s="29" t="s">
        <v>724</v>
      </c>
      <c r="E1979" s="29" t="s">
        <v>724</v>
      </c>
      <c r="F1979" s="29" t="s">
        <v>2420</v>
      </c>
      <c r="G1979" s="29" t="s">
        <v>4066</v>
      </c>
      <c r="H1979" s="522">
        <v>0</v>
      </c>
      <c r="I1979" s="522" t="s">
        <v>10874</v>
      </c>
      <c r="J1979" s="522" t="s">
        <v>10874</v>
      </c>
      <c r="K1979" s="522">
        <v>0</v>
      </c>
      <c r="L1979" s="522">
        <v>0</v>
      </c>
      <c r="M1979" s="522">
        <v>0</v>
      </c>
      <c r="N1979" s="522">
        <v>0</v>
      </c>
      <c r="O1979" s="523">
        <v>362</v>
      </c>
    </row>
    <row r="1980" spans="2:15">
      <c r="B1980" t="str">
        <f>C1980&amp;F1980</f>
        <v>1515147217961 Total</v>
      </c>
      <c r="C1980" s="29" t="s">
        <v>723</v>
      </c>
      <c r="D1980" s="29" t="s">
        <v>724</v>
      </c>
      <c r="E1980" s="29" t="s">
        <v>724</v>
      </c>
      <c r="F1980" s="29" t="s">
        <v>11519</v>
      </c>
      <c r="G1980" s="526" t="s">
        <v>3453</v>
      </c>
      <c r="H1980" s="527">
        <v>0</v>
      </c>
      <c r="I1980" s="527" t="s">
        <v>10874</v>
      </c>
      <c r="J1980" s="527" t="s">
        <v>10874</v>
      </c>
      <c r="K1980" s="527">
        <v>0</v>
      </c>
      <c r="L1980" s="527" t="s">
        <v>10874</v>
      </c>
      <c r="M1980" s="527" t="s">
        <v>10874</v>
      </c>
      <c r="N1980" s="527">
        <v>0</v>
      </c>
      <c r="O1980" s="528">
        <v>731</v>
      </c>
    </row>
    <row r="1981" spans="2:15">
      <c r="B1981" s="29" t="s">
        <v>13631</v>
      </c>
      <c r="C1981" s="29" t="s">
        <v>725</v>
      </c>
      <c r="D1981" s="29" t="s">
        <v>726</v>
      </c>
      <c r="E1981" s="29" t="s">
        <v>2421</v>
      </c>
      <c r="F1981" s="29" t="s">
        <v>2422</v>
      </c>
      <c r="G1981" s="29" t="s">
        <v>4065</v>
      </c>
      <c r="H1981" s="522">
        <v>0</v>
      </c>
      <c r="I1981" s="522">
        <v>342</v>
      </c>
      <c r="J1981" s="522" t="s">
        <v>10874</v>
      </c>
      <c r="K1981" s="522">
        <v>0</v>
      </c>
      <c r="L1981" s="522" t="s">
        <v>10874</v>
      </c>
      <c r="M1981" s="522">
        <v>0</v>
      </c>
      <c r="N1981" s="522">
        <v>0</v>
      </c>
      <c r="O1981" s="523">
        <v>348</v>
      </c>
    </row>
    <row r="1982" spans="2:15">
      <c r="B1982" s="29" t="s">
        <v>13632</v>
      </c>
      <c r="C1982" s="29" t="s">
        <v>725</v>
      </c>
      <c r="D1982" s="29" t="s">
        <v>726</v>
      </c>
      <c r="E1982" s="29" t="s">
        <v>2421</v>
      </c>
      <c r="F1982" s="29" t="s">
        <v>2422</v>
      </c>
      <c r="G1982" s="29" t="s">
        <v>4066</v>
      </c>
      <c r="H1982" s="522" t="s">
        <v>10874</v>
      </c>
      <c r="I1982" s="522">
        <v>374</v>
      </c>
      <c r="J1982" s="522" t="s">
        <v>10874</v>
      </c>
      <c r="K1982" s="522" t="s">
        <v>10874</v>
      </c>
      <c r="L1982" s="522" t="s">
        <v>10874</v>
      </c>
      <c r="M1982" s="522" t="s">
        <v>10874</v>
      </c>
      <c r="N1982" s="522">
        <v>0</v>
      </c>
      <c r="O1982" s="523">
        <v>387</v>
      </c>
    </row>
    <row r="1983" spans="2:15">
      <c r="B1983" t="str">
        <f>C1983&amp;F1983</f>
        <v>1265100227909 Total</v>
      </c>
      <c r="C1983" s="29" t="s">
        <v>725</v>
      </c>
      <c r="D1983" s="29" t="s">
        <v>726</v>
      </c>
      <c r="E1983" s="29" t="s">
        <v>2421</v>
      </c>
      <c r="F1983" s="29" t="s">
        <v>11520</v>
      </c>
      <c r="G1983" s="526" t="s">
        <v>3453</v>
      </c>
      <c r="H1983" s="527" t="s">
        <v>10874</v>
      </c>
      <c r="I1983" s="527">
        <v>716</v>
      </c>
      <c r="J1983" s="527" t="s">
        <v>10874</v>
      </c>
      <c r="K1983" s="527" t="s">
        <v>10874</v>
      </c>
      <c r="L1983" s="527" t="s">
        <v>10874</v>
      </c>
      <c r="M1983" s="527" t="s">
        <v>10874</v>
      </c>
      <c r="N1983" s="527">
        <v>0</v>
      </c>
      <c r="O1983" s="528">
        <v>735</v>
      </c>
    </row>
    <row r="1984" spans="2:15">
      <c r="B1984" s="29" t="s">
        <v>13633</v>
      </c>
      <c r="C1984" s="29" t="s">
        <v>727</v>
      </c>
      <c r="D1984" s="29" t="s">
        <v>728</v>
      </c>
      <c r="E1984" s="29" t="s">
        <v>2423</v>
      </c>
      <c r="F1984" s="29" t="s">
        <v>2424</v>
      </c>
      <c r="G1984" s="29" t="s">
        <v>4065</v>
      </c>
      <c r="H1984" s="522">
        <v>0</v>
      </c>
      <c r="I1984" s="522">
        <v>194</v>
      </c>
      <c r="J1984" s="522" t="s">
        <v>10874</v>
      </c>
      <c r="K1984" s="522">
        <v>46</v>
      </c>
      <c r="L1984" s="522" t="s">
        <v>10874</v>
      </c>
      <c r="M1984" s="522">
        <v>81</v>
      </c>
      <c r="N1984" s="522">
        <v>0</v>
      </c>
      <c r="O1984" s="523">
        <v>363</v>
      </c>
    </row>
    <row r="1985" spans="2:15">
      <c r="B1985" s="29" t="s">
        <v>13634</v>
      </c>
      <c r="C1985" s="29" t="s">
        <v>727</v>
      </c>
      <c r="D1985" s="29" t="s">
        <v>728</v>
      </c>
      <c r="E1985" s="29" t="s">
        <v>2423</v>
      </c>
      <c r="F1985" s="29" t="s">
        <v>2424</v>
      </c>
      <c r="G1985" s="29" t="s">
        <v>4066</v>
      </c>
      <c r="H1985" s="522" t="s">
        <v>10874</v>
      </c>
      <c r="I1985" s="522">
        <v>188</v>
      </c>
      <c r="J1985" s="522">
        <v>22</v>
      </c>
      <c r="K1985" s="522">
        <v>48</v>
      </c>
      <c r="L1985" s="522" t="s">
        <v>10874</v>
      </c>
      <c r="M1985" s="522">
        <v>55</v>
      </c>
      <c r="N1985" s="522">
        <v>0</v>
      </c>
      <c r="O1985" s="523">
        <v>328</v>
      </c>
    </row>
    <row r="1986" spans="2:15">
      <c r="B1986" t="str">
        <f>C1986&amp;F1986</f>
        <v>1265100237910 Total</v>
      </c>
      <c r="C1986" s="29" t="s">
        <v>727</v>
      </c>
      <c r="D1986" s="29" t="s">
        <v>728</v>
      </c>
      <c r="E1986" s="29" t="s">
        <v>2423</v>
      </c>
      <c r="F1986" s="29" t="s">
        <v>11521</v>
      </c>
      <c r="G1986" s="526" t="s">
        <v>3453</v>
      </c>
      <c r="H1986" s="527" t="s">
        <v>10874</v>
      </c>
      <c r="I1986" s="527">
        <v>382</v>
      </c>
      <c r="J1986" s="527" t="s">
        <v>10874</v>
      </c>
      <c r="K1986" s="527">
        <v>94</v>
      </c>
      <c r="L1986" s="527" t="s">
        <v>10874</v>
      </c>
      <c r="M1986" s="527">
        <v>136</v>
      </c>
      <c r="N1986" s="527">
        <v>0</v>
      </c>
      <c r="O1986" s="528">
        <v>691</v>
      </c>
    </row>
    <row r="1987" spans="2:15">
      <c r="B1987" s="29" t="s">
        <v>13635</v>
      </c>
      <c r="C1987" s="29" t="s">
        <v>729</v>
      </c>
      <c r="D1987" s="29" t="s">
        <v>730</v>
      </c>
      <c r="E1987" s="29" t="s">
        <v>730</v>
      </c>
      <c r="F1987" s="29" t="s">
        <v>2425</v>
      </c>
      <c r="G1987" s="29" t="s">
        <v>4065</v>
      </c>
      <c r="H1987" s="522">
        <v>0</v>
      </c>
      <c r="I1987" s="522">
        <v>250</v>
      </c>
      <c r="J1987" s="522" t="s">
        <v>10874</v>
      </c>
      <c r="K1987" s="522">
        <v>0</v>
      </c>
      <c r="L1987" s="522" t="s">
        <v>10874</v>
      </c>
      <c r="M1987" s="522">
        <v>0</v>
      </c>
      <c r="N1987" s="522">
        <v>0</v>
      </c>
      <c r="O1987" s="523">
        <v>260</v>
      </c>
    </row>
    <row r="1988" spans="2:15">
      <c r="B1988" s="29" t="s">
        <v>13636</v>
      </c>
      <c r="C1988" s="29" t="s">
        <v>729</v>
      </c>
      <c r="D1988" s="29" t="s">
        <v>730</v>
      </c>
      <c r="E1988" s="29" t="s">
        <v>730</v>
      </c>
      <c r="F1988" s="29" t="s">
        <v>2425</v>
      </c>
      <c r="G1988" s="29" t="s">
        <v>4066</v>
      </c>
      <c r="H1988" s="522">
        <v>0</v>
      </c>
      <c r="I1988" s="522">
        <v>208</v>
      </c>
      <c r="J1988" s="522" t="s">
        <v>10874</v>
      </c>
      <c r="K1988" s="522" t="s">
        <v>10874</v>
      </c>
      <c r="L1988" s="522" t="s">
        <v>10874</v>
      </c>
      <c r="M1988" s="522">
        <v>0</v>
      </c>
      <c r="N1988" s="522">
        <v>0</v>
      </c>
      <c r="O1988" s="523">
        <v>215</v>
      </c>
    </row>
    <row r="1989" spans="2:15">
      <c r="B1989" t="str">
        <f>C1989&amp;F1989</f>
        <v>1265132307582 Total</v>
      </c>
      <c r="C1989" s="29" t="s">
        <v>729</v>
      </c>
      <c r="D1989" s="29" t="s">
        <v>730</v>
      </c>
      <c r="E1989" s="29" t="s">
        <v>730</v>
      </c>
      <c r="F1989" s="29" t="s">
        <v>11522</v>
      </c>
      <c r="G1989" s="526" t="s">
        <v>3453</v>
      </c>
      <c r="H1989" s="527">
        <v>0</v>
      </c>
      <c r="I1989" s="527">
        <v>458</v>
      </c>
      <c r="J1989" s="527">
        <v>12</v>
      </c>
      <c r="K1989" s="527" t="s">
        <v>10874</v>
      </c>
      <c r="L1989" s="527" t="s">
        <v>10874</v>
      </c>
      <c r="M1989" s="527">
        <v>0</v>
      </c>
      <c r="N1989" s="527">
        <v>0</v>
      </c>
      <c r="O1989" s="528">
        <v>475</v>
      </c>
    </row>
    <row r="1990" spans="2:15">
      <c r="B1990" s="29" t="s">
        <v>13637</v>
      </c>
      <c r="C1990" s="29" t="s">
        <v>731</v>
      </c>
      <c r="D1990" s="29" t="s">
        <v>732</v>
      </c>
      <c r="E1990" s="29" t="s">
        <v>2426</v>
      </c>
      <c r="F1990" s="29" t="s">
        <v>2427</v>
      </c>
      <c r="G1990" s="29" t="s">
        <v>4065</v>
      </c>
      <c r="H1990" s="522">
        <v>0</v>
      </c>
      <c r="I1990" s="522">
        <v>0</v>
      </c>
      <c r="J1990" s="522">
        <v>0</v>
      </c>
      <c r="K1990" s="522" t="s">
        <v>10874</v>
      </c>
      <c r="L1990" s="522">
        <v>0</v>
      </c>
      <c r="M1990" s="522" t="s">
        <v>10874</v>
      </c>
      <c r="N1990" s="522">
        <v>0</v>
      </c>
      <c r="O1990" s="523">
        <v>269</v>
      </c>
    </row>
    <row r="1991" spans="2:15">
      <c r="B1991" s="29" t="s">
        <v>13638</v>
      </c>
      <c r="C1991" s="29" t="s">
        <v>731</v>
      </c>
      <c r="D1991" s="29" t="s">
        <v>732</v>
      </c>
      <c r="E1991" s="29" t="s">
        <v>2426</v>
      </c>
      <c r="F1991" s="29" t="s">
        <v>2427</v>
      </c>
      <c r="G1991" s="29" t="s">
        <v>4066</v>
      </c>
      <c r="H1991" s="522" t="s">
        <v>10874</v>
      </c>
      <c r="I1991" s="522" t="s">
        <v>10874</v>
      </c>
      <c r="J1991" s="522" t="s">
        <v>10874</v>
      </c>
      <c r="K1991" s="522">
        <v>316</v>
      </c>
      <c r="L1991" s="522" t="s">
        <v>10874</v>
      </c>
      <c r="M1991" s="522" t="s">
        <v>10874</v>
      </c>
      <c r="N1991" s="522">
        <v>0</v>
      </c>
      <c r="O1991" s="523">
        <v>326</v>
      </c>
    </row>
    <row r="1992" spans="2:15">
      <c r="B1992" t="str">
        <f>C1992&amp;F1992</f>
        <v>1016339034249 Total</v>
      </c>
      <c r="C1992" s="29" t="s">
        <v>731</v>
      </c>
      <c r="D1992" s="29" t="s">
        <v>732</v>
      </c>
      <c r="E1992" s="29" t="s">
        <v>2426</v>
      </c>
      <c r="F1992" s="29" t="s">
        <v>11523</v>
      </c>
      <c r="G1992" s="526" t="s">
        <v>3453</v>
      </c>
      <c r="H1992" s="527" t="s">
        <v>10874</v>
      </c>
      <c r="I1992" s="527" t="s">
        <v>10874</v>
      </c>
      <c r="J1992" s="527" t="s">
        <v>10874</v>
      </c>
      <c r="K1992" s="527" t="s">
        <v>10874</v>
      </c>
      <c r="L1992" s="527" t="s">
        <v>10874</v>
      </c>
      <c r="M1992" s="527" t="s">
        <v>10874</v>
      </c>
      <c r="N1992" s="527">
        <v>0</v>
      </c>
      <c r="O1992" s="528">
        <v>595</v>
      </c>
    </row>
    <row r="1993" spans="2:15">
      <c r="B1993" s="29" t="s">
        <v>13639</v>
      </c>
      <c r="C1993" s="29" t="s">
        <v>731</v>
      </c>
      <c r="D1993" s="29" t="s">
        <v>732</v>
      </c>
      <c r="E1993" s="29" t="s">
        <v>2428</v>
      </c>
      <c r="F1993" s="29" t="s">
        <v>2429</v>
      </c>
      <c r="G1993" s="29" t="s">
        <v>4065</v>
      </c>
      <c r="H1993" s="522">
        <v>0</v>
      </c>
      <c r="I1993" s="522">
        <v>0</v>
      </c>
      <c r="J1993" s="522">
        <v>0</v>
      </c>
      <c r="K1993" s="522">
        <v>109</v>
      </c>
      <c r="L1993" s="522">
        <v>0</v>
      </c>
      <c r="M1993" s="522">
        <v>0</v>
      </c>
      <c r="N1993" s="522">
        <v>0</v>
      </c>
      <c r="O1993" s="523">
        <v>109</v>
      </c>
    </row>
    <row r="1994" spans="2:15">
      <c r="B1994" s="29" t="s">
        <v>13640</v>
      </c>
      <c r="C1994" s="29" t="s">
        <v>731</v>
      </c>
      <c r="D1994" s="29" t="s">
        <v>732</v>
      </c>
      <c r="E1994" s="29" t="s">
        <v>2428</v>
      </c>
      <c r="F1994" s="29" t="s">
        <v>2429</v>
      </c>
      <c r="G1994" s="29" t="s">
        <v>4066</v>
      </c>
      <c r="H1994" s="522">
        <v>0</v>
      </c>
      <c r="I1994" s="522">
        <v>0</v>
      </c>
      <c r="J1994" s="522">
        <v>0</v>
      </c>
      <c r="K1994" s="522" t="s">
        <v>10874</v>
      </c>
      <c r="L1994" s="522" t="s">
        <v>10874</v>
      </c>
      <c r="M1994" s="522">
        <v>0</v>
      </c>
      <c r="N1994" s="522">
        <v>0</v>
      </c>
      <c r="O1994" s="523">
        <v>140</v>
      </c>
    </row>
    <row r="1995" spans="2:15">
      <c r="B1995" t="str">
        <f>C1995&amp;F1995</f>
        <v>1016339036976 Total</v>
      </c>
      <c r="C1995" s="29" t="s">
        <v>731</v>
      </c>
      <c r="D1995" s="29" t="s">
        <v>732</v>
      </c>
      <c r="E1995" s="29" t="s">
        <v>2428</v>
      </c>
      <c r="F1995" s="29" t="s">
        <v>11524</v>
      </c>
      <c r="G1995" s="526" t="s">
        <v>3453</v>
      </c>
      <c r="H1995" s="527">
        <v>0</v>
      </c>
      <c r="I1995" s="527">
        <v>0</v>
      </c>
      <c r="J1995" s="527">
        <v>0</v>
      </c>
      <c r="K1995" s="527" t="s">
        <v>10874</v>
      </c>
      <c r="L1995" s="527" t="s">
        <v>10874</v>
      </c>
      <c r="M1995" s="527">
        <v>0</v>
      </c>
      <c r="N1995" s="527">
        <v>0</v>
      </c>
      <c r="O1995" s="528">
        <v>249</v>
      </c>
    </row>
    <row r="1996" spans="2:15">
      <c r="B1996" s="29" t="s">
        <v>13643</v>
      </c>
      <c r="C1996" s="29" t="s">
        <v>733</v>
      </c>
      <c r="D1996" s="29" t="s">
        <v>734</v>
      </c>
      <c r="E1996" s="29" t="s">
        <v>2431</v>
      </c>
      <c r="F1996" s="29" t="s">
        <v>2432</v>
      </c>
      <c r="G1996" s="29" t="s">
        <v>4065</v>
      </c>
      <c r="H1996" s="522">
        <v>0</v>
      </c>
      <c r="I1996" s="522">
        <v>234</v>
      </c>
      <c r="J1996" s="522" t="s">
        <v>10874</v>
      </c>
      <c r="K1996" s="522">
        <v>254</v>
      </c>
      <c r="L1996" s="522">
        <v>25</v>
      </c>
      <c r="M1996" s="522" t="s">
        <v>10874</v>
      </c>
      <c r="N1996" s="522" t="s">
        <v>10874</v>
      </c>
      <c r="O1996" s="523">
        <v>522</v>
      </c>
    </row>
    <row r="1997" spans="2:15">
      <c r="B1997" s="29" t="s">
        <v>13644</v>
      </c>
      <c r="C1997" s="29" t="s">
        <v>733</v>
      </c>
      <c r="D1997" s="29" t="s">
        <v>734</v>
      </c>
      <c r="E1997" s="29" t="s">
        <v>2431</v>
      </c>
      <c r="F1997" s="29" t="s">
        <v>2432</v>
      </c>
      <c r="G1997" s="29" t="s">
        <v>4066</v>
      </c>
      <c r="H1997" s="522">
        <v>0</v>
      </c>
      <c r="I1997" s="522">
        <v>264</v>
      </c>
      <c r="J1997" s="522" t="s">
        <v>10874</v>
      </c>
      <c r="K1997" s="522">
        <v>289</v>
      </c>
      <c r="L1997" s="522">
        <v>23</v>
      </c>
      <c r="M1997" s="522" t="s">
        <v>10874</v>
      </c>
      <c r="N1997" s="522">
        <v>0</v>
      </c>
      <c r="O1997" s="523">
        <v>586</v>
      </c>
    </row>
    <row r="1998" spans="2:15">
      <c r="B1998" t="str">
        <f>C1998&amp;F1998</f>
        <v>1030260026105 Total</v>
      </c>
      <c r="C1998" s="29" t="s">
        <v>733</v>
      </c>
      <c r="D1998" s="29" t="s">
        <v>734</v>
      </c>
      <c r="E1998" s="29" t="s">
        <v>2431</v>
      </c>
      <c r="F1998" s="29" t="s">
        <v>11526</v>
      </c>
      <c r="G1998" s="526" t="s">
        <v>3453</v>
      </c>
      <c r="H1998" s="527">
        <v>0</v>
      </c>
      <c r="I1998" s="527">
        <v>498</v>
      </c>
      <c r="J1998" s="527">
        <v>13</v>
      </c>
      <c r="K1998" s="527">
        <v>543</v>
      </c>
      <c r="L1998" s="527">
        <v>48</v>
      </c>
      <c r="M1998" s="527" t="s">
        <v>10874</v>
      </c>
      <c r="N1998" s="527" t="s">
        <v>10874</v>
      </c>
      <c r="O1998" s="528">
        <v>1108</v>
      </c>
    </row>
    <row r="1999" spans="2:15">
      <c r="B1999" s="29" t="s">
        <v>13641</v>
      </c>
      <c r="C1999" s="29" t="s">
        <v>733</v>
      </c>
      <c r="D1999" s="29" t="s">
        <v>734</v>
      </c>
      <c r="E1999" s="29" t="s">
        <v>5563</v>
      </c>
      <c r="F1999" s="29" t="s">
        <v>2430</v>
      </c>
      <c r="G1999" s="29" t="s">
        <v>4065</v>
      </c>
      <c r="H1999" s="522">
        <v>0</v>
      </c>
      <c r="I1999" s="522">
        <v>105</v>
      </c>
      <c r="J1999" s="522" t="s">
        <v>10874</v>
      </c>
      <c r="K1999" s="522">
        <v>125</v>
      </c>
      <c r="L1999" s="522" t="s">
        <v>10874</v>
      </c>
      <c r="M1999" s="522">
        <v>0</v>
      </c>
      <c r="N1999" s="522">
        <v>0</v>
      </c>
      <c r="O1999" s="523">
        <v>258</v>
      </c>
    </row>
    <row r="2000" spans="2:15">
      <c r="B2000" s="29" t="s">
        <v>13642</v>
      </c>
      <c r="C2000" s="29" t="s">
        <v>733</v>
      </c>
      <c r="D2000" s="29" t="s">
        <v>734</v>
      </c>
      <c r="E2000" s="29" t="s">
        <v>5563</v>
      </c>
      <c r="F2000" s="29" t="s">
        <v>2430</v>
      </c>
      <c r="G2000" s="29" t="s">
        <v>4066</v>
      </c>
      <c r="H2000" s="522">
        <v>0</v>
      </c>
      <c r="I2000" s="522">
        <v>129</v>
      </c>
      <c r="J2000" s="522" t="s">
        <v>10874</v>
      </c>
      <c r="K2000" s="522">
        <v>127</v>
      </c>
      <c r="L2000" s="522">
        <v>21</v>
      </c>
      <c r="M2000" s="522" t="s">
        <v>10874</v>
      </c>
      <c r="N2000" s="522">
        <v>0</v>
      </c>
      <c r="O2000" s="523">
        <v>281</v>
      </c>
    </row>
    <row r="2001" spans="2:15">
      <c r="B2001" t="str">
        <f>C2001&amp;F2001</f>
        <v>1030260027673 Total</v>
      </c>
      <c r="C2001" s="29" t="s">
        <v>733</v>
      </c>
      <c r="D2001" s="29" t="s">
        <v>734</v>
      </c>
      <c r="E2001" s="29" t="s">
        <v>5563</v>
      </c>
      <c r="F2001" s="29" t="s">
        <v>11525</v>
      </c>
      <c r="G2001" s="526" t="s">
        <v>3453</v>
      </c>
      <c r="H2001" s="527">
        <v>0</v>
      </c>
      <c r="I2001" s="527">
        <v>234</v>
      </c>
      <c r="J2001" s="527" t="s">
        <v>10874</v>
      </c>
      <c r="K2001" s="527">
        <v>252</v>
      </c>
      <c r="L2001" s="527" t="s">
        <v>10874</v>
      </c>
      <c r="M2001" s="527" t="s">
        <v>10874</v>
      </c>
      <c r="N2001" s="527">
        <v>0</v>
      </c>
      <c r="O2001" s="528">
        <v>539</v>
      </c>
    </row>
    <row r="2002" spans="2:15">
      <c r="B2002" s="29" t="s">
        <v>13645</v>
      </c>
      <c r="C2002" s="29" t="s">
        <v>735</v>
      </c>
      <c r="D2002" s="29" t="s">
        <v>736</v>
      </c>
      <c r="E2002" s="29" t="s">
        <v>736</v>
      </c>
      <c r="F2002" s="29" t="s">
        <v>4020</v>
      </c>
      <c r="G2002" s="29" t="s">
        <v>4065</v>
      </c>
      <c r="H2002" s="522">
        <v>0</v>
      </c>
      <c r="I2002" s="522">
        <v>77</v>
      </c>
      <c r="J2002" s="522" t="s">
        <v>10874</v>
      </c>
      <c r="K2002" s="522">
        <v>57</v>
      </c>
      <c r="L2002" s="522" t="s">
        <v>10874</v>
      </c>
      <c r="M2002" s="522">
        <v>0</v>
      </c>
      <c r="N2002" s="522">
        <v>0</v>
      </c>
      <c r="O2002" s="523">
        <v>143</v>
      </c>
    </row>
    <row r="2003" spans="2:15">
      <c r="B2003" s="29" t="s">
        <v>13646</v>
      </c>
      <c r="C2003" s="29" t="s">
        <v>735</v>
      </c>
      <c r="D2003" s="29" t="s">
        <v>736</v>
      </c>
      <c r="E2003" s="29" t="s">
        <v>736</v>
      </c>
      <c r="F2003" s="29" t="s">
        <v>4020</v>
      </c>
      <c r="G2003" s="29" t="s">
        <v>4066</v>
      </c>
      <c r="H2003" s="522">
        <v>0</v>
      </c>
      <c r="I2003" s="522">
        <v>41</v>
      </c>
      <c r="J2003" s="522" t="s">
        <v>10874</v>
      </c>
      <c r="K2003" s="522">
        <v>81</v>
      </c>
      <c r="L2003" s="522" t="s">
        <v>10874</v>
      </c>
      <c r="M2003" s="522">
        <v>0</v>
      </c>
      <c r="N2003" s="522">
        <v>0</v>
      </c>
      <c r="O2003" s="523">
        <v>128</v>
      </c>
    </row>
    <row r="2004" spans="2:15">
      <c r="B2004" t="str">
        <f>C2004&amp;F2004</f>
        <v>1030260376672 Total</v>
      </c>
      <c r="C2004" s="29" t="s">
        <v>735</v>
      </c>
      <c r="D2004" s="29" t="s">
        <v>736</v>
      </c>
      <c r="E2004" s="29" t="s">
        <v>736</v>
      </c>
      <c r="F2004" s="29" t="s">
        <v>11527</v>
      </c>
      <c r="G2004" s="526" t="s">
        <v>3453</v>
      </c>
      <c r="H2004" s="527">
        <v>0</v>
      </c>
      <c r="I2004" s="527">
        <v>118</v>
      </c>
      <c r="J2004" s="527" t="s">
        <v>10874</v>
      </c>
      <c r="K2004" s="527">
        <v>138</v>
      </c>
      <c r="L2004" s="527" t="s">
        <v>10874</v>
      </c>
      <c r="M2004" s="527">
        <v>0</v>
      </c>
      <c r="N2004" s="527">
        <v>0</v>
      </c>
      <c r="O2004" s="528">
        <v>271</v>
      </c>
    </row>
    <row r="2005" spans="2:15">
      <c r="B2005" s="29" t="s">
        <v>13649</v>
      </c>
      <c r="C2005" s="29" t="s">
        <v>737</v>
      </c>
      <c r="D2005" s="29" t="s">
        <v>738</v>
      </c>
      <c r="E2005" s="29" t="s">
        <v>2435</v>
      </c>
      <c r="F2005" s="29" t="s">
        <v>2436</v>
      </c>
      <c r="G2005" s="29" t="s">
        <v>4065</v>
      </c>
      <c r="H2005" s="522" t="s">
        <v>10874</v>
      </c>
      <c r="I2005" s="522">
        <v>30</v>
      </c>
      <c r="J2005" s="522">
        <v>19</v>
      </c>
      <c r="K2005" s="522">
        <v>216</v>
      </c>
      <c r="L2005" s="522" t="s">
        <v>10874</v>
      </c>
      <c r="M2005" s="522" t="s">
        <v>10874</v>
      </c>
      <c r="N2005" s="522">
        <v>0</v>
      </c>
      <c r="O2005" s="523">
        <v>283</v>
      </c>
    </row>
    <row r="2006" spans="2:15">
      <c r="B2006" s="29" t="s">
        <v>13650</v>
      </c>
      <c r="C2006" s="29" t="s">
        <v>737</v>
      </c>
      <c r="D2006" s="29" t="s">
        <v>738</v>
      </c>
      <c r="E2006" s="29" t="s">
        <v>2435</v>
      </c>
      <c r="F2006" s="29" t="s">
        <v>2436</v>
      </c>
      <c r="G2006" s="29" t="s">
        <v>4066</v>
      </c>
      <c r="H2006" s="522">
        <v>0</v>
      </c>
      <c r="I2006" s="522">
        <v>17</v>
      </c>
      <c r="J2006" s="522">
        <v>27</v>
      </c>
      <c r="K2006" s="522">
        <v>229</v>
      </c>
      <c r="L2006" s="522" t="s">
        <v>10874</v>
      </c>
      <c r="M2006" s="522" t="s">
        <v>10874</v>
      </c>
      <c r="N2006" s="522">
        <v>0</v>
      </c>
      <c r="O2006" s="523">
        <v>284</v>
      </c>
    </row>
    <row r="2007" spans="2:15">
      <c r="B2007" t="str">
        <f>C2007&amp;F2007</f>
        <v>1152165031715 Total</v>
      </c>
      <c r="C2007" s="29" t="s">
        <v>737</v>
      </c>
      <c r="D2007" s="29" t="s">
        <v>738</v>
      </c>
      <c r="E2007" s="29" t="s">
        <v>2435</v>
      </c>
      <c r="F2007" s="29" t="s">
        <v>11529</v>
      </c>
      <c r="G2007" s="526" t="s">
        <v>3453</v>
      </c>
      <c r="H2007" s="527" t="s">
        <v>10874</v>
      </c>
      <c r="I2007" s="527">
        <v>47</v>
      </c>
      <c r="J2007" s="527">
        <v>46</v>
      </c>
      <c r="K2007" s="527">
        <v>445</v>
      </c>
      <c r="L2007" s="527">
        <v>15</v>
      </c>
      <c r="M2007" s="527" t="s">
        <v>10874</v>
      </c>
      <c r="N2007" s="527">
        <v>0</v>
      </c>
      <c r="O2007" s="528">
        <v>567</v>
      </c>
    </row>
    <row r="2008" spans="2:15">
      <c r="B2008" s="29" t="s">
        <v>13647</v>
      </c>
      <c r="C2008" s="29" t="s">
        <v>737</v>
      </c>
      <c r="D2008" s="29" t="s">
        <v>738</v>
      </c>
      <c r="E2008" s="29" t="s">
        <v>2433</v>
      </c>
      <c r="F2008" s="29" t="s">
        <v>2434</v>
      </c>
      <c r="G2008" s="29" t="s">
        <v>4065</v>
      </c>
      <c r="H2008" s="522">
        <v>0</v>
      </c>
      <c r="I2008" s="522">
        <v>50</v>
      </c>
      <c r="J2008" s="522">
        <v>28</v>
      </c>
      <c r="K2008" s="522">
        <v>448</v>
      </c>
      <c r="L2008" s="522" t="s">
        <v>10874</v>
      </c>
      <c r="M2008" s="522" t="s">
        <v>10874</v>
      </c>
      <c r="N2008" s="522">
        <v>0</v>
      </c>
      <c r="O2008" s="523">
        <v>557</v>
      </c>
    </row>
    <row r="2009" spans="2:15">
      <c r="B2009" s="29" t="s">
        <v>13648</v>
      </c>
      <c r="C2009" s="29" t="s">
        <v>737</v>
      </c>
      <c r="D2009" s="29" t="s">
        <v>738</v>
      </c>
      <c r="E2009" s="29" t="s">
        <v>2433</v>
      </c>
      <c r="F2009" s="29" t="s">
        <v>2434</v>
      </c>
      <c r="G2009" s="29" t="s">
        <v>4066</v>
      </c>
      <c r="H2009" s="522">
        <v>0</v>
      </c>
      <c r="I2009" s="522">
        <v>57</v>
      </c>
      <c r="J2009" s="522">
        <v>26</v>
      </c>
      <c r="K2009" s="522">
        <v>502</v>
      </c>
      <c r="L2009" s="522" t="s">
        <v>10874</v>
      </c>
      <c r="M2009" s="522" t="s">
        <v>10874</v>
      </c>
      <c r="N2009" s="522">
        <v>0</v>
      </c>
      <c r="O2009" s="523">
        <v>612</v>
      </c>
    </row>
    <row r="2010" spans="2:15">
      <c r="B2010" t="str">
        <f>C2010&amp;F2010</f>
        <v>1152165035098 Total</v>
      </c>
      <c r="C2010" s="29" t="s">
        <v>737</v>
      </c>
      <c r="D2010" s="29" t="s">
        <v>738</v>
      </c>
      <c r="E2010" s="29" t="s">
        <v>2433</v>
      </c>
      <c r="F2010" s="29" t="s">
        <v>11528</v>
      </c>
      <c r="G2010" s="526" t="s">
        <v>3453</v>
      </c>
      <c r="H2010" s="527">
        <v>0</v>
      </c>
      <c r="I2010" s="527">
        <v>107</v>
      </c>
      <c r="J2010" s="527">
        <v>54</v>
      </c>
      <c r="K2010" s="527">
        <v>950</v>
      </c>
      <c r="L2010" s="527">
        <v>18</v>
      </c>
      <c r="M2010" s="527">
        <v>40</v>
      </c>
      <c r="N2010" s="527">
        <v>0</v>
      </c>
      <c r="O2010" s="528">
        <v>1169</v>
      </c>
    </row>
    <row r="2011" spans="2:15">
      <c r="B2011" s="29" t="s">
        <v>13651</v>
      </c>
      <c r="C2011" s="29" t="s">
        <v>3936</v>
      </c>
      <c r="D2011" s="29" t="s">
        <v>3816</v>
      </c>
      <c r="E2011" s="29" t="s">
        <v>3816</v>
      </c>
      <c r="F2011" s="29" t="s">
        <v>3800</v>
      </c>
      <c r="G2011" s="29" t="s">
        <v>4065</v>
      </c>
      <c r="H2011" s="522">
        <v>0</v>
      </c>
      <c r="I2011" s="522">
        <v>13</v>
      </c>
      <c r="J2011" s="522">
        <v>113</v>
      </c>
      <c r="K2011" s="522" t="s">
        <v>10874</v>
      </c>
      <c r="L2011" s="522" t="s">
        <v>10874</v>
      </c>
      <c r="M2011" s="522">
        <v>0</v>
      </c>
      <c r="N2011" s="522">
        <v>0</v>
      </c>
      <c r="O2011" s="523">
        <v>139</v>
      </c>
    </row>
    <row r="2012" spans="2:15">
      <c r="B2012" s="29" t="s">
        <v>13652</v>
      </c>
      <c r="C2012" s="29" t="s">
        <v>3936</v>
      </c>
      <c r="D2012" s="29" t="s">
        <v>3816</v>
      </c>
      <c r="E2012" s="29" t="s">
        <v>3816</v>
      </c>
      <c r="F2012" s="29" t="s">
        <v>3800</v>
      </c>
      <c r="G2012" s="29" t="s">
        <v>4066</v>
      </c>
      <c r="H2012" s="522">
        <v>0</v>
      </c>
      <c r="I2012" s="522">
        <v>14</v>
      </c>
      <c r="J2012" s="522">
        <v>75</v>
      </c>
      <c r="K2012" s="522" t="s">
        <v>10874</v>
      </c>
      <c r="L2012" s="522" t="s">
        <v>10874</v>
      </c>
      <c r="M2012" s="522">
        <v>0</v>
      </c>
      <c r="N2012" s="522">
        <v>0</v>
      </c>
      <c r="O2012" s="523">
        <v>99</v>
      </c>
    </row>
    <row r="2013" spans="2:15">
      <c r="B2013" t="str">
        <f>C2013&amp;F2013</f>
        <v>1213928818210 Total</v>
      </c>
      <c r="C2013" s="29" t="s">
        <v>3936</v>
      </c>
      <c r="D2013" s="29" t="s">
        <v>3816</v>
      </c>
      <c r="E2013" s="29" t="s">
        <v>3816</v>
      </c>
      <c r="F2013" s="29" t="s">
        <v>11530</v>
      </c>
      <c r="G2013" s="526" t="s">
        <v>3453</v>
      </c>
      <c r="H2013" s="527">
        <v>0</v>
      </c>
      <c r="I2013" s="527">
        <v>27</v>
      </c>
      <c r="J2013" s="527">
        <v>188</v>
      </c>
      <c r="K2013" s="527" t="s">
        <v>10874</v>
      </c>
      <c r="L2013" s="527" t="s">
        <v>10874</v>
      </c>
      <c r="M2013" s="527">
        <v>0</v>
      </c>
      <c r="N2013" s="527">
        <v>0</v>
      </c>
      <c r="O2013" s="528">
        <v>238</v>
      </c>
    </row>
    <row r="2014" spans="2:15">
      <c r="B2014" s="29" t="s">
        <v>13653</v>
      </c>
      <c r="C2014" s="29" t="s">
        <v>3950</v>
      </c>
      <c r="D2014" s="29" t="s">
        <v>3831</v>
      </c>
      <c r="E2014" s="29" t="s">
        <v>3831</v>
      </c>
      <c r="F2014" s="29" t="s">
        <v>5564</v>
      </c>
      <c r="G2014" s="29" t="s">
        <v>4065</v>
      </c>
      <c r="H2014" s="522">
        <v>0</v>
      </c>
      <c r="I2014" s="522">
        <v>58</v>
      </c>
      <c r="J2014" s="522">
        <v>107</v>
      </c>
      <c r="K2014" s="522" t="s">
        <v>10874</v>
      </c>
      <c r="L2014" s="522">
        <v>14</v>
      </c>
      <c r="M2014" s="522" t="s">
        <v>10874</v>
      </c>
      <c r="N2014" s="522">
        <v>0</v>
      </c>
      <c r="O2014" s="523">
        <v>194</v>
      </c>
    </row>
    <row r="2015" spans="2:15">
      <c r="B2015" s="29" t="s">
        <v>13654</v>
      </c>
      <c r="C2015" s="29" t="s">
        <v>3950</v>
      </c>
      <c r="D2015" s="29" t="s">
        <v>3831</v>
      </c>
      <c r="E2015" s="29" t="s">
        <v>3831</v>
      </c>
      <c r="F2015" s="29" t="s">
        <v>5564</v>
      </c>
      <c r="G2015" s="29" t="s">
        <v>4066</v>
      </c>
      <c r="H2015" s="522" t="s">
        <v>10874</v>
      </c>
      <c r="I2015" s="522">
        <v>74</v>
      </c>
      <c r="J2015" s="522">
        <v>125</v>
      </c>
      <c r="K2015" s="522">
        <v>30</v>
      </c>
      <c r="L2015" s="522">
        <v>20</v>
      </c>
      <c r="M2015" s="522" t="s">
        <v>10874</v>
      </c>
      <c r="N2015" s="522">
        <v>0</v>
      </c>
      <c r="O2015" s="523">
        <v>252</v>
      </c>
    </row>
    <row r="2016" spans="2:15">
      <c r="B2016" t="str">
        <f>C2016&amp;F2016</f>
        <v>1265193928257 Total</v>
      </c>
      <c r="C2016" s="29" t="s">
        <v>3950</v>
      </c>
      <c r="D2016" s="29" t="s">
        <v>3831</v>
      </c>
      <c r="E2016" s="29" t="s">
        <v>3831</v>
      </c>
      <c r="F2016" s="29" t="s">
        <v>11531</v>
      </c>
      <c r="G2016" s="526" t="s">
        <v>3453</v>
      </c>
      <c r="H2016" s="527" t="s">
        <v>10874</v>
      </c>
      <c r="I2016" s="527">
        <v>132</v>
      </c>
      <c r="J2016" s="527">
        <v>232</v>
      </c>
      <c r="K2016" s="527" t="s">
        <v>10874</v>
      </c>
      <c r="L2016" s="527">
        <v>34</v>
      </c>
      <c r="M2016" s="527" t="s">
        <v>10874</v>
      </c>
      <c r="N2016" s="527">
        <v>0</v>
      </c>
      <c r="O2016" s="528">
        <v>446</v>
      </c>
    </row>
    <row r="2017" spans="2:15">
      <c r="B2017" s="29" t="s">
        <v>13657</v>
      </c>
      <c r="C2017" s="29" t="s">
        <v>739</v>
      </c>
      <c r="D2017" s="29" t="s">
        <v>740</v>
      </c>
      <c r="E2017" s="29" t="s">
        <v>2439</v>
      </c>
      <c r="F2017" s="29" t="s">
        <v>2440</v>
      </c>
      <c r="G2017" s="29" t="s">
        <v>4065</v>
      </c>
      <c r="H2017" s="522">
        <v>0</v>
      </c>
      <c r="I2017" s="522">
        <v>0</v>
      </c>
      <c r="J2017" s="522">
        <v>0</v>
      </c>
      <c r="K2017" s="522">
        <v>201</v>
      </c>
      <c r="L2017" s="522" t="s">
        <v>10874</v>
      </c>
      <c r="M2017" s="522" t="s">
        <v>10874</v>
      </c>
      <c r="N2017" s="522">
        <v>0</v>
      </c>
      <c r="O2017" s="523">
        <v>207</v>
      </c>
    </row>
    <row r="2018" spans="2:15">
      <c r="B2018" s="29" t="s">
        <v>13658</v>
      </c>
      <c r="C2018" s="29" t="s">
        <v>739</v>
      </c>
      <c r="D2018" s="29" t="s">
        <v>740</v>
      </c>
      <c r="E2018" s="29" t="s">
        <v>2439</v>
      </c>
      <c r="F2018" s="29" t="s">
        <v>2440</v>
      </c>
      <c r="G2018" s="29" t="s">
        <v>4066</v>
      </c>
      <c r="H2018" s="522">
        <v>0</v>
      </c>
      <c r="I2018" s="522" t="s">
        <v>10874</v>
      </c>
      <c r="J2018" s="522" t="s">
        <v>10874</v>
      </c>
      <c r="K2018" s="522">
        <v>199</v>
      </c>
      <c r="L2018" s="522">
        <v>0</v>
      </c>
      <c r="M2018" s="522">
        <v>0</v>
      </c>
      <c r="N2018" s="522">
        <v>0</v>
      </c>
      <c r="O2018" s="523">
        <v>203</v>
      </c>
    </row>
    <row r="2019" spans="2:15">
      <c r="B2019" t="str">
        <f>C2019&amp;F2019</f>
        <v>1044350033158 Total</v>
      </c>
      <c r="C2019" s="29" t="s">
        <v>739</v>
      </c>
      <c r="D2019" s="29" t="s">
        <v>740</v>
      </c>
      <c r="E2019" s="29" t="s">
        <v>2439</v>
      </c>
      <c r="F2019" s="29" t="s">
        <v>11533</v>
      </c>
      <c r="G2019" s="526" t="s">
        <v>3453</v>
      </c>
      <c r="H2019" s="527">
        <v>0</v>
      </c>
      <c r="I2019" s="527" t="s">
        <v>10874</v>
      </c>
      <c r="J2019" s="527" t="s">
        <v>10874</v>
      </c>
      <c r="K2019" s="527">
        <v>400</v>
      </c>
      <c r="L2019" s="527" t="s">
        <v>10874</v>
      </c>
      <c r="M2019" s="527" t="s">
        <v>10874</v>
      </c>
      <c r="N2019" s="527">
        <v>0</v>
      </c>
      <c r="O2019" s="528">
        <v>410</v>
      </c>
    </row>
    <row r="2020" spans="2:15">
      <c r="B2020" s="29" t="s">
        <v>13655</v>
      </c>
      <c r="C2020" s="29" t="s">
        <v>739</v>
      </c>
      <c r="D2020" s="29" t="s">
        <v>740</v>
      </c>
      <c r="E2020" s="29" t="s">
        <v>2437</v>
      </c>
      <c r="F2020" s="29" t="s">
        <v>2438</v>
      </c>
      <c r="G2020" s="29" t="s">
        <v>4065</v>
      </c>
      <c r="H2020" s="522">
        <v>0</v>
      </c>
      <c r="I2020" s="522">
        <v>0</v>
      </c>
      <c r="J2020" s="522" t="s">
        <v>10874</v>
      </c>
      <c r="K2020" s="522">
        <v>81</v>
      </c>
      <c r="L2020" s="522" t="s">
        <v>10874</v>
      </c>
      <c r="M2020" s="522">
        <v>0</v>
      </c>
      <c r="N2020" s="522">
        <v>0</v>
      </c>
      <c r="O2020" s="523">
        <v>84</v>
      </c>
    </row>
    <row r="2021" spans="2:15">
      <c r="B2021" s="29" t="s">
        <v>13656</v>
      </c>
      <c r="C2021" s="29" t="s">
        <v>739</v>
      </c>
      <c r="D2021" s="29" t="s">
        <v>740</v>
      </c>
      <c r="E2021" s="29" t="s">
        <v>2437</v>
      </c>
      <c r="F2021" s="29" t="s">
        <v>2438</v>
      </c>
      <c r="G2021" s="29" t="s">
        <v>4066</v>
      </c>
      <c r="H2021" s="522">
        <v>0</v>
      </c>
      <c r="I2021" s="522" t="s">
        <v>10874</v>
      </c>
      <c r="J2021" s="522" t="s">
        <v>10874</v>
      </c>
      <c r="K2021" s="522">
        <v>89</v>
      </c>
      <c r="L2021" s="522" t="s">
        <v>10874</v>
      </c>
      <c r="M2021" s="522" t="s">
        <v>10874</v>
      </c>
      <c r="N2021" s="522">
        <v>0</v>
      </c>
      <c r="O2021" s="523">
        <v>95</v>
      </c>
    </row>
    <row r="2022" spans="2:15">
      <c r="B2022" t="str">
        <f>C2022&amp;F2022</f>
        <v>1044350037792 Total</v>
      </c>
      <c r="C2022" s="29" t="s">
        <v>739</v>
      </c>
      <c r="D2022" s="29" t="s">
        <v>740</v>
      </c>
      <c r="E2022" s="29" t="s">
        <v>2437</v>
      </c>
      <c r="F2022" s="29" t="s">
        <v>11532</v>
      </c>
      <c r="G2022" s="526" t="s">
        <v>3453</v>
      </c>
      <c r="H2022" s="527">
        <v>0</v>
      </c>
      <c r="I2022" s="527" t="s">
        <v>10874</v>
      </c>
      <c r="J2022" s="527" t="s">
        <v>10874</v>
      </c>
      <c r="K2022" s="527">
        <v>170</v>
      </c>
      <c r="L2022" s="527" t="s">
        <v>10874</v>
      </c>
      <c r="M2022" s="527" t="s">
        <v>10874</v>
      </c>
      <c r="N2022" s="527">
        <v>0</v>
      </c>
      <c r="O2022" s="528">
        <v>179</v>
      </c>
    </row>
    <row r="2023" spans="2:15">
      <c r="B2023" s="29" t="s">
        <v>13659</v>
      </c>
      <c r="C2023" s="29" t="s">
        <v>741</v>
      </c>
      <c r="D2023" s="29" t="s">
        <v>742</v>
      </c>
      <c r="E2023" s="29" t="s">
        <v>742</v>
      </c>
      <c r="F2023" s="29" t="s">
        <v>4021</v>
      </c>
      <c r="G2023" s="29" t="s">
        <v>4065</v>
      </c>
      <c r="H2023" s="522">
        <v>0</v>
      </c>
      <c r="I2023" s="522">
        <v>12</v>
      </c>
      <c r="J2023" s="522">
        <v>0</v>
      </c>
      <c r="K2023" s="522">
        <v>172</v>
      </c>
      <c r="L2023" s="522">
        <v>0</v>
      </c>
      <c r="M2023" s="522">
        <v>0</v>
      </c>
      <c r="N2023" s="522">
        <v>0</v>
      </c>
      <c r="O2023" s="523">
        <v>184</v>
      </c>
    </row>
    <row r="2024" spans="2:15">
      <c r="B2024" s="29" t="s">
        <v>13660</v>
      </c>
      <c r="C2024" s="29" t="s">
        <v>741</v>
      </c>
      <c r="D2024" s="29" t="s">
        <v>742</v>
      </c>
      <c r="E2024" s="29" t="s">
        <v>742</v>
      </c>
      <c r="F2024" s="29" t="s">
        <v>4021</v>
      </c>
      <c r="G2024" s="29" t="s">
        <v>4066</v>
      </c>
      <c r="H2024" s="522">
        <v>0</v>
      </c>
      <c r="I2024" s="522" t="s">
        <v>10874</v>
      </c>
      <c r="J2024" s="522">
        <v>0</v>
      </c>
      <c r="K2024" s="522" t="s">
        <v>10874</v>
      </c>
      <c r="L2024" s="522">
        <v>0</v>
      </c>
      <c r="M2024" s="522">
        <v>0</v>
      </c>
      <c r="N2024" s="522">
        <v>0</v>
      </c>
      <c r="O2024" s="523">
        <v>270</v>
      </c>
    </row>
    <row r="2025" spans="2:15">
      <c r="B2025" t="str">
        <f>C2025&amp;F2025</f>
        <v>1044351076744 Total</v>
      </c>
      <c r="C2025" s="29" t="s">
        <v>741</v>
      </c>
      <c r="D2025" s="29" t="s">
        <v>742</v>
      </c>
      <c r="E2025" s="29" t="s">
        <v>742</v>
      </c>
      <c r="F2025" s="29" t="s">
        <v>11534</v>
      </c>
      <c r="G2025" s="526" t="s">
        <v>3453</v>
      </c>
      <c r="H2025" s="527">
        <v>0</v>
      </c>
      <c r="I2025" s="527" t="s">
        <v>10874</v>
      </c>
      <c r="J2025" s="527">
        <v>0</v>
      </c>
      <c r="K2025" s="527" t="s">
        <v>10874</v>
      </c>
      <c r="L2025" s="527">
        <v>0</v>
      </c>
      <c r="M2025" s="527">
        <v>0</v>
      </c>
      <c r="N2025" s="527">
        <v>0</v>
      </c>
      <c r="O2025" s="528">
        <v>454</v>
      </c>
    </row>
    <row r="2026" spans="2:15">
      <c r="B2026" s="29" t="s">
        <v>13663</v>
      </c>
      <c r="C2026" s="29" t="s">
        <v>743</v>
      </c>
      <c r="D2026" s="29" t="s">
        <v>744</v>
      </c>
      <c r="E2026" s="29" t="s">
        <v>2443</v>
      </c>
      <c r="F2026" s="29" t="s">
        <v>2444</v>
      </c>
      <c r="G2026" s="29" t="s">
        <v>4065</v>
      </c>
      <c r="H2026" s="522">
        <v>0</v>
      </c>
      <c r="I2026" s="522">
        <v>34</v>
      </c>
      <c r="J2026" s="522" t="s">
        <v>10874</v>
      </c>
      <c r="K2026" s="522">
        <v>635</v>
      </c>
      <c r="L2026" s="522">
        <v>24</v>
      </c>
      <c r="M2026" s="522">
        <v>133</v>
      </c>
      <c r="N2026" s="522" t="s">
        <v>10874</v>
      </c>
      <c r="O2026" s="523">
        <v>843</v>
      </c>
    </row>
    <row r="2027" spans="2:15">
      <c r="B2027" s="29" t="s">
        <v>13664</v>
      </c>
      <c r="C2027" s="29" t="s">
        <v>743</v>
      </c>
      <c r="D2027" s="29" t="s">
        <v>744</v>
      </c>
      <c r="E2027" s="29" t="s">
        <v>2443</v>
      </c>
      <c r="F2027" s="29" t="s">
        <v>2444</v>
      </c>
      <c r="G2027" s="29" t="s">
        <v>4066</v>
      </c>
      <c r="H2027" s="522">
        <v>0</v>
      </c>
      <c r="I2027" s="522">
        <v>31</v>
      </c>
      <c r="J2027" s="522">
        <v>12</v>
      </c>
      <c r="K2027" s="522">
        <v>622</v>
      </c>
      <c r="L2027" s="522">
        <v>35</v>
      </c>
      <c r="M2027" s="522">
        <v>119</v>
      </c>
      <c r="N2027" s="522">
        <v>0</v>
      </c>
      <c r="O2027" s="523">
        <v>819</v>
      </c>
    </row>
    <row r="2028" spans="2:15">
      <c r="B2028" t="str">
        <f>C2028&amp;F2028</f>
        <v>1234653033305 Total</v>
      </c>
      <c r="C2028" s="29" t="s">
        <v>743</v>
      </c>
      <c r="D2028" s="29" t="s">
        <v>744</v>
      </c>
      <c r="E2028" s="29" t="s">
        <v>2443</v>
      </c>
      <c r="F2028" s="29" t="s">
        <v>11536</v>
      </c>
      <c r="G2028" s="526" t="s">
        <v>3453</v>
      </c>
      <c r="H2028" s="527">
        <v>0</v>
      </c>
      <c r="I2028" s="527">
        <v>65</v>
      </c>
      <c r="J2028" s="527" t="s">
        <v>10874</v>
      </c>
      <c r="K2028" s="527">
        <v>1257</v>
      </c>
      <c r="L2028" s="527">
        <v>59</v>
      </c>
      <c r="M2028" s="527">
        <v>252</v>
      </c>
      <c r="N2028" s="527" t="s">
        <v>10874</v>
      </c>
      <c r="O2028" s="528">
        <v>1662</v>
      </c>
    </row>
    <row r="2029" spans="2:15">
      <c r="B2029" s="29" t="s">
        <v>13661</v>
      </c>
      <c r="C2029" s="29" t="s">
        <v>743</v>
      </c>
      <c r="D2029" s="29" t="s">
        <v>744</v>
      </c>
      <c r="E2029" s="29" t="s">
        <v>2441</v>
      </c>
      <c r="F2029" s="29" t="s">
        <v>2442</v>
      </c>
      <c r="G2029" s="29" t="s">
        <v>4065</v>
      </c>
      <c r="H2029" s="522">
        <v>0</v>
      </c>
      <c r="I2029" s="522">
        <v>18</v>
      </c>
      <c r="J2029" s="522" t="s">
        <v>10874</v>
      </c>
      <c r="K2029" s="522">
        <v>258</v>
      </c>
      <c r="L2029" s="522">
        <v>16</v>
      </c>
      <c r="M2029" s="522">
        <v>56</v>
      </c>
      <c r="N2029" s="522" t="s">
        <v>10874</v>
      </c>
      <c r="O2029" s="523">
        <v>361</v>
      </c>
    </row>
    <row r="2030" spans="2:15">
      <c r="B2030" s="29" t="s">
        <v>13662</v>
      </c>
      <c r="C2030" s="29" t="s">
        <v>743</v>
      </c>
      <c r="D2030" s="29" t="s">
        <v>744</v>
      </c>
      <c r="E2030" s="29" t="s">
        <v>2441</v>
      </c>
      <c r="F2030" s="29" t="s">
        <v>2442</v>
      </c>
      <c r="G2030" s="29" t="s">
        <v>4066</v>
      </c>
      <c r="H2030" s="522">
        <v>0</v>
      </c>
      <c r="I2030" s="522">
        <v>15</v>
      </c>
      <c r="J2030" s="522">
        <v>15</v>
      </c>
      <c r="K2030" s="522">
        <v>305</v>
      </c>
      <c r="L2030" s="522">
        <v>16</v>
      </c>
      <c r="M2030" s="522">
        <v>65</v>
      </c>
      <c r="N2030" s="522">
        <v>0</v>
      </c>
      <c r="O2030" s="523">
        <v>416</v>
      </c>
    </row>
    <row r="2031" spans="2:15">
      <c r="B2031" t="str">
        <f>C2031&amp;F2031</f>
        <v>1234653036716 Total</v>
      </c>
      <c r="C2031" s="29" t="s">
        <v>743</v>
      </c>
      <c r="D2031" s="29" t="s">
        <v>744</v>
      </c>
      <c r="E2031" s="29" t="s">
        <v>2441</v>
      </c>
      <c r="F2031" s="29" t="s">
        <v>11535</v>
      </c>
      <c r="G2031" s="526" t="s">
        <v>3453</v>
      </c>
      <c r="H2031" s="527">
        <v>0</v>
      </c>
      <c r="I2031" s="527">
        <v>33</v>
      </c>
      <c r="J2031" s="527" t="s">
        <v>10874</v>
      </c>
      <c r="K2031" s="527">
        <v>563</v>
      </c>
      <c r="L2031" s="527">
        <v>32</v>
      </c>
      <c r="M2031" s="527">
        <v>121</v>
      </c>
      <c r="N2031" s="527" t="s">
        <v>10874</v>
      </c>
      <c r="O2031" s="528">
        <v>777</v>
      </c>
    </row>
    <row r="2032" spans="2:15">
      <c r="B2032" s="29" t="s">
        <v>13665</v>
      </c>
      <c r="C2032" s="29" t="s">
        <v>745</v>
      </c>
      <c r="D2032" s="29" t="s">
        <v>746</v>
      </c>
      <c r="E2032" s="29" t="s">
        <v>2445</v>
      </c>
      <c r="F2032" s="29" t="s">
        <v>2446</v>
      </c>
      <c r="G2032" s="29" t="s">
        <v>4065</v>
      </c>
      <c r="H2032" s="522">
        <v>0</v>
      </c>
      <c r="I2032" s="522" t="s">
        <v>10874</v>
      </c>
      <c r="J2032" s="522">
        <v>0</v>
      </c>
      <c r="K2032" s="522">
        <v>122</v>
      </c>
      <c r="L2032" s="522">
        <v>0</v>
      </c>
      <c r="M2032" s="522">
        <v>0</v>
      </c>
      <c r="N2032" s="522" t="s">
        <v>10874</v>
      </c>
      <c r="O2032" s="523">
        <v>125</v>
      </c>
    </row>
    <row r="2033" spans="2:15">
      <c r="B2033" s="29" t="s">
        <v>13666</v>
      </c>
      <c r="C2033" s="29" t="s">
        <v>745</v>
      </c>
      <c r="D2033" s="29" t="s">
        <v>746</v>
      </c>
      <c r="E2033" s="29" t="s">
        <v>2445</v>
      </c>
      <c r="F2033" s="29" t="s">
        <v>2446</v>
      </c>
      <c r="G2033" s="29" t="s">
        <v>4066</v>
      </c>
      <c r="H2033" s="522">
        <v>0</v>
      </c>
      <c r="I2033" s="522" t="s">
        <v>10874</v>
      </c>
      <c r="J2033" s="522">
        <v>0</v>
      </c>
      <c r="K2033" s="522" t="s">
        <v>10874</v>
      </c>
      <c r="L2033" s="522">
        <v>0</v>
      </c>
      <c r="M2033" s="522">
        <v>0</v>
      </c>
      <c r="N2033" s="522">
        <v>0</v>
      </c>
      <c r="O2033" s="523">
        <v>145</v>
      </c>
    </row>
    <row r="2034" spans="2:15">
      <c r="B2034" t="str">
        <f>C2034&amp;F2034</f>
        <v>1085652033994 Total</v>
      </c>
      <c r="C2034" s="29" t="s">
        <v>745</v>
      </c>
      <c r="D2034" s="29" t="s">
        <v>746</v>
      </c>
      <c r="E2034" s="29" t="s">
        <v>2445</v>
      </c>
      <c r="F2034" s="29" t="s">
        <v>11537</v>
      </c>
      <c r="G2034" s="526" t="s">
        <v>3453</v>
      </c>
      <c r="H2034" s="527">
        <v>0</v>
      </c>
      <c r="I2034" s="527" t="s">
        <v>10874</v>
      </c>
      <c r="J2034" s="527">
        <v>0</v>
      </c>
      <c r="K2034" s="527" t="s">
        <v>10874</v>
      </c>
      <c r="L2034" s="527">
        <v>0</v>
      </c>
      <c r="M2034" s="527">
        <v>0</v>
      </c>
      <c r="N2034" s="527" t="s">
        <v>10874</v>
      </c>
      <c r="O2034" s="528">
        <v>270</v>
      </c>
    </row>
    <row r="2035" spans="2:15">
      <c r="B2035" s="29" t="s">
        <v>13667</v>
      </c>
      <c r="C2035" s="29" t="s">
        <v>745</v>
      </c>
      <c r="D2035" s="29" t="s">
        <v>746</v>
      </c>
      <c r="E2035" s="29" t="s">
        <v>2447</v>
      </c>
      <c r="F2035" s="29" t="s">
        <v>2448</v>
      </c>
      <c r="G2035" s="29" t="s">
        <v>4065</v>
      </c>
      <c r="H2035" s="522">
        <v>0</v>
      </c>
      <c r="I2035" s="522">
        <v>0</v>
      </c>
      <c r="J2035" s="522">
        <v>0</v>
      </c>
      <c r="K2035" s="522">
        <v>69</v>
      </c>
      <c r="L2035" s="522">
        <v>0</v>
      </c>
      <c r="M2035" s="522">
        <v>0</v>
      </c>
      <c r="N2035" s="522">
        <v>0</v>
      </c>
      <c r="O2035" s="523">
        <v>69</v>
      </c>
    </row>
    <row r="2036" spans="2:15">
      <c r="B2036" s="29" t="s">
        <v>13668</v>
      </c>
      <c r="C2036" s="29" t="s">
        <v>745</v>
      </c>
      <c r="D2036" s="29" t="s">
        <v>746</v>
      </c>
      <c r="E2036" s="29" t="s">
        <v>2447</v>
      </c>
      <c r="F2036" s="29" t="s">
        <v>2448</v>
      </c>
      <c r="G2036" s="29" t="s">
        <v>4066</v>
      </c>
      <c r="H2036" s="522">
        <v>0</v>
      </c>
      <c r="I2036" s="522">
        <v>0</v>
      </c>
      <c r="J2036" s="522">
        <v>0</v>
      </c>
      <c r="K2036" s="522">
        <v>73</v>
      </c>
      <c r="L2036" s="522">
        <v>0</v>
      </c>
      <c r="M2036" s="522">
        <v>0</v>
      </c>
      <c r="N2036" s="522">
        <v>0</v>
      </c>
      <c r="O2036" s="523">
        <v>73</v>
      </c>
    </row>
    <row r="2037" spans="2:15">
      <c r="B2037" t="str">
        <f>C2037&amp;F2037</f>
        <v>1085652037613 Total</v>
      </c>
      <c r="C2037" s="29" t="s">
        <v>745</v>
      </c>
      <c r="D2037" s="29" t="s">
        <v>746</v>
      </c>
      <c r="E2037" s="29" t="s">
        <v>2447</v>
      </c>
      <c r="F2037" s="29" t="s">
        <v>11538</v>
      </c>
      <c r="G2037" s="526" t="s">
        <v>3453</v>
      </c>
      <c r="H2037" s="527">
        <v>0</v>
      </c>
      <c r="I2037" s="527">
        <v>0</v>
      </c>
      <c r="J2037" s="527">
        <v>0</v>
      </c>
      <c r="K2037" s="527">
        <v>142</v>
      </c>
      <c r="L2037" s="527">
        <v>0</v>
      </c>
      <c r="M2037" s="527">
        <v>0</v>
      </c>
      <c r="N2037" s="527">
        <v>0</v>
      </c>
      <c r="O2037" s="528">
        <v>142</v>
      </c>
    </row>
    <row r="2038" spans="2:15">
      <c r="B2038" s="29" t="s">
        <v>13669</v>
      </c>
      <c r="C2038" s="29" t="s">
        <v>747</v>
      </c>
      <c r="D2038" s="29" t="s">
        <v>748</v>
      </c>
      <c r="E2038" s="29" t="s">
        <v>5566</v>
      </c>
      <c r="F2038" s="29" t="s">
        <v>5565</v>
      </c>
      <c r="G2038" s="29" t="s">
        <v>4065</v>
      </c>
      <c r="H2038" s="522" t="s">
        <v>10874</v>
      </c>
      <c r="I2038" s="522">
        <v>16</v>
      </c>
      <c r="J2038" s="522">
        <v>22</v>
      </c>
      <c r="K2038" s="522">
        <v>310</v>
      </c>
      <c r="L2038" s="522" t="s">
        <v>10874</v>
      </c>
      <c r="M2038" s="522" t="s">
        <v>10874</v>
      </c>
      <c r="N2038" s="522">
        <v>0</v>
      </c>
      <c r="O2038" s="523">
        <v>364</v>
      </c>
    </row>
    <row r="2039" spans="2:15">
      <c r="B2039" s="29" t="s">
        <v>13670</v>
      </c>
      <c r="C2039" s="29" t="s">
        <v>747</v>
      </c>
      <c r="D2039" s="29" t="s">
        <v>748</v>
      </c>
      <c r="E2039" s="29" t="s">
        <v>5566</v>
      </c>
      <c r="F2039" s="29" t="s">
        <v>5565</v>
      </c>
      <c r="G2039" s="29" t="s">
        <v>4066</v>
      </c>
      <c r="H2039" s="522">
        <v>0</v>
      </c>
      <c r="I2039" s="522" t="s">
        <v>10874</v>
      </c>
      <c r="J2039" s="522">
        <v>27</v>
      </c>
      <c r="K2039" s="522">
        <v>314</v>
      </c>
      <c r="L2039" s="522">
        <v>19</v>
      </c>
      <c r="M2039" s="522" t="s">
        <v>10874</v>
      </c>
      <c r="N2039" s="522" t="s">
        <v>10874</v>
      </c>
      <c r="O2039" s="523">
        <v>378</v>
      </c>
    </row>
    <row r="2040" spans="2:15">
      <c r="B2040" t="str">
        <f>C2040&amp;F2040</f>
        <v>1193555038304 Total</v>
      </c>
      <c r="C2040" s="29" t="s">
        <v>747</v>
      </c>
      <c r="D2040" s="29" t="s">
        <v>748</v>
      </c>
      <c r="E2040" s="29" t="s">
        <v>5566</v>
      </c>
      <c r="F2040" s="29" t="s">
        <v>11539</v>
      </c>
      <c r="G2040" s="526" t="s">
        <v>3453</v>
      </c>
      <c r="H2040" s="527" t="s">
        <v>10874</v>
      </c>
      <c r="I2040" s="527" t="s">
        <v>10874</v>
      </c>
      <c r="J2040" s="527">
        <v>49</v>
      </c>
      <c r="K2040" s="527">
        <v>624</v>
      </c>
      <c r="L2040" s="527" t="s">
        <v>10874</v>
      </c>
      <c r="M2040" s="527">
        <v>13</v>
      </c>
      <c r="N2040" s="527" t="s">
        <v>10874</v>
      </c>
      <c r="O2040" s="528">
        <v>742</v>
      </c>
    </row>
    <row r="2041" spans="2:15">
      <c r="B2041" s="29" t="s">
        <v>13671</v>
      </c>
      <c r="C2041" s="29" t="s">
        <v>749</v>
      </c>
      <c r="D2041" s="29" t="s">
        <v>750</v>
      </c>
      <c r="E2041" s="29" t="s">
        <v>750</v>
      </c>
      <c r="F2041" s="29" t="s">
        <v>4022</v>
      </c>
      <c r="G2041" s="29" t="s">
        <v>4065</v>
      </c>
      <c r="H2041" s="522" t="s">
        <v>10874</v>
      </c>
      <c r="I2041" s="522">
        <v>12</v>
      </c>
      <c r="J2041" s="522">
        <v>24</v>
      </c>
      <c r="K2041" s="522">
        <v>231</v>
      </c>
      <c r="L2041" s="522">
        <v>0</v>
      </c>
      <c r="M2041" s="522" t="s">
        <v>10874</v>
      </c>
      <c r="N2041" s="522">
        <v>0</v>
      </c>
      <c r="O2041" s="523">
        <v>272</v>
      </c>
    </row>
    <row r="2042" spans="2:15">
      <c r="B2042" s="29" t="s">
        <v>13672</v>
      </c>
      <c r="C2042" s="29" t="s">
        <v>749</v>
      </c>
      <c r="D2042" s="29" t="s">
        <v>750</v>
      </c>
      <c r="E2042" s="29" t="s">
        <v>750</v>
      </c>
      <c r="F2042" s="29" t="s">
        <v>4022</v>
      </c>
      <c r="G2042" s="29" t="s">
        <v>4066</v>
      </c>
      <c r="H2042" s="522">
        <v>0</v>
      </c>
      <c r="I2042" s="522" t="s">
        <v>10874</v>
      </c>
      <c r="J2042" s="522">
        <v>29</v>
      </c>
      <c r="K2042" s="522">
        <v>457</v>
      </c>
      <c r="L2042" s="522">
        <v>0</v>
      </c>
      <c r="M2042" s="522" t="s">
        <v>10874</v>
      </c>
      <c r="N2042" s="522">
        <v>0</v>
      </c>
      <c r="O2042" s="523">
        <v>501</v>
      </c>
    </row>
    <row r="2043" spans="2:15">
      <c r="B2043" t="str">
        <f>C2043&amp;F2043</f>
        <v>1220970075175 Total</v>
      </c>
      <c r="C2043" s="29" t="s">
        <v>749</v>
      </c>
      <c r="D2043" s="29" t="s">
        <v>750</v>
      </c>
      <c r="E2043" s="29" t="s">
        <v>750</v>
      </c>
      <c r="F2043" s="29" t="s">
        <v>11540</v>
      </c>
      <c r="G2043" s="526" t="s">
        <v>3453</v>
      </c>
      <c r="H2043" s="527" t="s">
        <v>10874</v>
      </c>
      <c r="I2043" s="527" t="s">
        <v>10874</v>
      </c>
      <c r="J2043" s="527">
        <v>53</v>
      </c>
      <c r="K2043" s="527">
        <v>688</v>
      </c>
      <c r="L2043" s="527">
        <v>0</v>
      </c>
      <c r="M2043" s="527" t="s">
        <v>10874</v>
      </c>
      <c r="N2043" s="527">
        <v>0</v>
      </c>
      <c r="O2043" s="528">
        <v>773</v>
      </c>
    </row>
    <row r="2044" spans="2:15">
      <c r="B2044" s="29" t="s">
        <v>13677</v>
      </c>
      <c r="C2044" s="29" t="s">
        <v>751</v>
      </c>
      <c r="D2044" s="29" t="s">
        <v>752</v>
      </c>
      <c r="E2044" s="29" t="s">
        <v>2451</v>
      </c>
      <c r="F2044" s="29" t="s">
        <v>2452</v>
      </c>
      <c r="G2044" s="29" t="s">
        <v>4065</v>
      </c>
      <c r="H2044" s="522" t="s">
        <v>10874</v>
      </c>
      <c r="I2044" s="522">
        <v>18</v>
      </c>
      <c r="J2044" s="522">
        <v>20</v>
      </c>
      <c r="K2044" s="522">
        <v>108</v>
      </c>
      <c r="L2044" s="522">
        <v>12</v>
      </c>
      <c r="M2044" s="522" t="s">
        <v>10874</v>
      </c>
      <c r="N2044" s="522">
        <v>0</v>
      </c>
      <c r="O2044" s="523">
        <v>162</v>
      </c>
    </row>
    <row r="2045" spans="2:15">
      <c r="B2045" s="29" t="s">
        <v>13678</v>
      </c>
      <c r="C2045" s="29" t="s">
        <v>751</v>
      </c>
      <c r="D2045" s="29" t="s">
        <v>752</v>
      </c>
      <c r="E2045" s="29" t="s">
        <v>2451</v>
      </c>
      <c r="F2045" s="29" t="s">
        <v>2452</v>
      </c>
      <c r="G2045" s="29" t="s">
        <v>4066</v>
      </c>
      <c r="H2045" s="522" t="s">
        <v>10874</v>
      </c>
      <c r="I2045" s="522">
        <v>12</v>
      </c>
      <c r="J2045" s="522">
        <v>17</v>
      </c>
      <c r="K2045" s="522">
        <v>150</v>
      </c>
      <c r="L2045" s="522">
        <v>17</v>
      </c>
      <c r="M2045" s="522" t="s">
        <v>10874</v>
      </c>
      <c r="N2045" s="522">
        <v>0</v>
      </c>
      <c r="O2045" s="523">
        <v>201</v>
      </c>
    </row>
    <row r="2046" spans="2:15">
      <c r="B2046" t="str">
        <f>C2046&amp;F2046</f>
        <v>1152260031785 Total</v>
      </c>
      <c r="C2046" s="29" t="s">
        <v>751</v>
      </c>
      <c r="D2046" s="29" t="s">
        <v>752</v>
      </c>
      <c r="E2046" s="29" t="s">
        <v>2451</v>
      </c>
      <c r="F2046" s="29" t="s">
        <v>11543</v>
      </c>
      <c r="G2046" s="526" t="s">
        <v>3453</v>
      </c>
      <c r="H2046" s="527" t="s">
        <v>10874</v>
      </c>
      <c r="I2046" s="527">
        <v>30</v>
      </c>
      <c r="J2046" s="527">
        <v>37</v>
      </c>
      <c r="K2046" s="527">
        <v>258</v>
      </c>
      <c r="L2046" s="527">
        <v>29</v>
      </c>
      <c r="M2046" s="527" t="s">
        <v>10874</v>
      </c>
      <c r="N2046" s="527">
        <v>0</v>
      </c>
      <c r="O2046" s="528">
        <v>363</v>
      </c>
    </row>
    <row r="2047" spans="2:15">
      <c r="B2047" s="29" t="s">
        <v>13673</v>
      </c>
      <c r="C2047" s="29" t="s">
        <v>751</v>
      </c>
      <c r="D2047" s="29" t="s">
        <v>752</v>
      </c>
      <c r="E2047" s="29" t="s">
        <v>8431</v>
      </c>
      <c r="F2047" s="29" t="s">
        <v>8430</v>
      </c>
      <c r="G2047" s="29" t="s">
        <v>4065</v>
      </c>
      <c r="H2047" s="522">
        <v>0</v>
      </c>
      <c r="I2047" s="522" t="s">
        <v>10874</v>
      </c>
      <c r="J2047" s="522">
        <v>0</v>
      </c>
      <c r="K2047" s="522">
        <v>0</v>
      </c>
      <c r="L2047" s="522">
        <v>0</v>
      </c>
      <c r="M2047" s="522">
        <v>0</v>
      </c>
      <c r="N2047" s="522">
        <v>0</v>
      </c>
      <c r="O2047" s="523" t="s">
        <v>10874</v>
      </c>
    </row>
    <row r="2048" spans="2:15">
      <c r="B2048" s="29" t="s">
        <v>13674</v>
      </c>
      <c r="C2048" s="29" t="s">
        <v>751</v>
      </c>
      <c r="D2048" s="29" t="s">
        <v>752</v>
      </c>
      <c r="E2048" s="29" t="s">
        <v>8431</v>
      </c>
      <c r="F2048" s="29" t="s">
        <v>8430</v>
      </c>
      <c r="G2048" s="29" t="s">
        <v>4066</v>
      </c>
      <c r="H2048" s="522">
        <v>0</v>
      </c>
      <c r="I2048" s="522">
        <v>0</v>
      </c>
      <c r="J2048" s="522">
        <v>0</v>
      </c>
      <c r="K2048" s="522">
        <v>0</v>
      </c>
      <c r="L2048" s="522">
        <v>0</v>
      </c>
      <c r="M2048" s="522">
        <v>0</v>
      </c>
      <c r="N2048" s="522">
        <v>0</v>
      </c>
      <c r="O2048" s="523">
        <v>0</v>
      </c>
    </row>
    <row r="2049" spans="2:15">
      <c r="B2049" t="str">
        <f>C2049&amp;F2049</f>
        <v>1152260031788 Total</v>
      </c>
      <c r="C2049" s="29" t="s">
        <v>751</v>
      </c>
      <c r="D2049" s="29" t="s">
        <v>752</v>
      </c>
      <c r="E2049" s="29" t="s">
        <v>8431</v>
      </c>
      <c r="F2049" s="29" t="s">
        <v>11541</v>
      </c>
      <c r="G2049" s="526" t="s">
        <v>3453</v>
      </c>
      <c r="H2049" s="527" t="s">
        <v>10874</v>
      </c>
      <c r="I2049" s="527" t="s">
        <v>10874</v>
      </c>
      <c r="J2049" s="527" t="s">
        <v>10874</v>
      </c>
      <c r="K2049" s="527" t="s">
        <v>10874</v>
      </c>
      <c r="L2049" s="527" t="s">
        <v>10874</v>
      </c>
      <c r="M2049" s="527" t="s">
        <v>10874</v>
      </c>
      <c r="N2049" s="527" t="s">
        <v>10874</v>
      </c>
      <c r="O2049" s="528" t="s">
        <v>10874</v>
      </c>
    </row>
    <row r="2050" spans="2:15">
      <c r="B2050" s="29" t="s">
        <v>13675</v>
      </c>
      <c r="C2050" s="29" t="s">
        <v>751</v>
      </c>
      <c r="D2050" s="29" t="s">
        <v>752</v>
      </c>
      <c r="E2050" s="29" t="s">
        <v>2449</v>
      </c>
      <c r="F2050" s="29" t="s">
        <v>2450</v>
      </c>
      <c r="G2050" s="29" t="s">
        <v>4065</v>
      </c>
      <c r="H2050" s="522" t="s">
        <v>10874</v>
      </c>
      <c r="I2050" s="522">
        <v>19</v>
      </c>
      <c r="J2050" s="522">
        <v>29</v>
      </c>
      <c r="K2050" s="522">
        <v>217</v>
      </c>
      <c r="L2050" s="522">
        <v>30</v>
      </c>
      <c r="M2050" s="522" t="s">
        <v>10874</v>
      </c>
      <c r="N2050" s="522">
        <v>0</v>
      </c>
      <c r="O2050" s="523">
        <v>306</v>
      </c>
    </row>
    <row r="2051" spans="2:15">
      <c r="B2051" s="29" t="s">
        <v>13676</v>
      </c>
      <c r="C2051" s="29" t="s">
        <v>751</v>
      </c>
      <c r="D2051" s="29" t="s">
        <v>752</v>
      </c>
      <c r="E2051" s="29" t="s">
        <v>2449</v>
      </c>
      <c r="F2051" s="29" t="s">
        <v>2450</v>
      </c>
      <c r="G2051" s="29" t="s">
        <v>4066</v>
      </c>
      <c r="H2051" s="522" t="s">
        <v>10874</v>
      </c>
      <c r="I2051" s="522">
        <v>23</v>
      </c>
      <c r="J2051" s="522">
        <v>32</v>
      </c>
      <c r="K2051" s="522">
        <v>259</v>
      </c>
      <c r="L2051" s="522">
        <v>24</v>
      </c>
      <c r="M2051" s="522" t="s">
        <v>10874</v>
      </c>
      <c r="N2051" s="522">
        <v>0</v>
      </c>
      <c r="O2051" s="523">
        <v>341</v>
      </c>
    </row>
    <row r="2052" spans="2:15">
      <c r="B2052" t="str">
        <f>C2052&amp;F2052</f>
        <v>1152260031790 Total</v>
      </c>
      <c r="C2052" s="29" t="s">
        <v>751</v>
      </c>
      <c r="D2052" s="29" t="s">
        <v>752</v>
      </c>
      <c r="E2052" s="29" t="s">
        <v>2449</v>
      </c>
      <c r="F2052" s="29" t="s">
        <v>11542</v>
      </c>
      <c r="G2052" s="526" t="s">
        <v>3453</v>
      </c>
      <c r="H2052" s="527" t="s">
        <v>10874</v>
      </c>
      <c r="I2052" s="527">
        <v>42</v>
      </c>
      <c r="J2052" s="527">
        <v>61</v>
      </c>
      <c r="K2052" s="527">
        <v>476</v>
      </c>
      <c r="L2052" s="527">
        <v>54</v>
      </c>
      <c r="M2052" s="527" t="s">
        <v>10874</v>
      </c>
      <c r="N2052" s="527">
        <v>0</v>
      </c>
      <c r="O2052" s="528">
        <v>647</v>
      </c>
    </row>
    <row r="2053" spans="2:15">
      <c r="B2053" s="29" t="s">
        <v>13679</v>
      </c>
      <c r="C2053" s="29" t="s">
        <v>753</v>
      </c>
      <c r="D2053" s="29" t="s">
        <v>754</v>
      </c>
      <c r="E2053" s="29" t="s">
        <v>2454</v>
      </c>
      <c r="F2053" s="29" t="s">
        <v>2455</v>
      </c>
      <c r="G2053" s="29" t="s">
        <v>4065</v>
      </c>
      <c r="H2053" s="522">
        <v>0</v>
      </c>
      <c r="I2053" s="522" t="s">
        <v>10874</v>
      </c>
      <c r="J2053" s="522" t="s">
        <v>10874</v>
      </c>
      <c r="K2053" s="522">
        <v>377</v>
      </c>
      <c r="L2053" s="522">
        <v>0</v>
      </c>
      <c r="M2053" s="522" t="s">
        <v>10874</v>
      </c>
      <c r="N2053" s="522">
        <v>0</v>
      </c>
      <c r="O2053" s="523">
        <v>387</v>
      </c>
    </row>
    <row r="2054" spans="2:15">
      <c r="B2054" s="29" t="s">
        <v>13680</v>
      </c>
      <c r="C2054" s="29" t="s">
        <v>753</v>
      </c>
      <c r="D2054" s="29" t="s">
        <v>754</v>
      </c>
      <c r="E2054" s="29" t="s">
        <v>2454</v>
      </c>
      <c r="F2054" s="29" t="s">
        <v>2455</v>
      </c>
      <c r="G2054" s="29" t="s">
        <v>4066</v>
      </c>
      <c r="H2054" s="522">
        <v>0</v>
      </c>
      <c r="I2054" s="522" t="s">
        <v>10874</v>
      </c>
      <c r="J2054" s="522" t="s">
        <v>10874</v>
      </c>
      <c r="K2054" s="522">
        <v>374</v>
      </c>
      <c r="L2054" s="522">
        <v>0</v>
      </c>
      <c r="M2054" s="522">
        <v>0</v>
      </c>
      <c r="N2054" s="522">
        <v>0</v>
      </c>
      <c r="O2054" s="523">
        <v>387</v>
      </c>
    </row>
    <row r="2055" spans="2:15">
      <c r="B2055" t="str">
        <f>C2055&amp;F2055</f>
        <v>1165550033962 Total</v>
      </c>
      <c r="C2055" s="29" t="s">
        <v>753</v>
      </c>
      <c r="D2055" s="29" t="s">
        <v>754</v>
      </c>
      <c r="E2055" s="29" t="s">
        <v>2454</v>
      </c>
      <c r="F2055" s="29" t="s">
        <v>11544</v>
      </c>
      <c r="G2055" s="526" t="s">
        <v>3453</v>
      </c>
      <c r="H2055" s="527">
        <v>0</v>
      </c>
      <c r="I2055" s="527">
        <v>12</v>
      </c>
      <c r="J2055" s="527" t="s">
        <v>10874</v>
      </c>
      <c r="K2055" s="527">
        <v>751</v>
      </c>
      <c r="L2055" s="527">
        <v>0</v>
      </c>
      <c r="M2055" s="527" t="s">
        <v>10874</v>
      </c>
      <c r="N2055" s="527">
        <v>0</v>
      </c>
      <c r="O2055" s="528">
        <v>774</v>
      </c>
    </row>
    <row r="2056" spans="2:15">
      <c r="B2056" s="29" t="s">
        <v>13681</v>
      </c>
      <c r="C2056" s="29" t="s">
        <v>753</v>
      </c>
      <c r="D2056" s="29" t="s">
        <v>754</v>
      </c>
      <c r="E2056" s="29" t="s">
        <v>3809</v>
      </c>
      <c r="F2056" s="29" t="s">
        <v>2453</v>
      </c>
      <c r="G2056" s="29" t="s">
        <v>4065</v>
      </c>
      <c r="H2056" s="522">
        <v>0</v>
      </c>
      <c r="I2056" s="522" t="s">
        <v>10874</v>
      </c>
      <c r="J2056" s="522" t="s">
        <v>10874</v>
      </c>
      <c r="K2056" s="522">
        <v>78</v>
      </c>
      <c r="L2056" s="522">
        <v>0</v>
      </c>
      <c r="M2056" s="522">
        <v>0</v>
      </c>
      <c r="N2056" s="522">
        <v>0</v>
      </c>
      <c r="O2056" s="523">
        <v>82</v>
      </c>
    </row>
    <row r="2057" spans="2:15">
      <c r="B2057" s="29" t="s">
        <v>13682</v>
      </c>
      <c r="C2057" s="29" t="s">
        <v>753</v>
      </c>
      <c r="D2057" s="29" t="s">
        <v>754</v>
      </c>
      <c r="E2057" s="29" t="s">
        <v>3809</v>
      </c>
      <c r="F2057" s="29" t="s">
        <v>2453</v>
      </c>
      <c r="G2057" s="29" t="s">
        <v>4066</v>
      </c>
      <c r="H2057" s="522">
        <v>0</v>
      </c>
      <c r="I2057" s="522">
        <v>0</v>
      </c>
      <c r="J2057" s="522">
        <v>0</v>
      </c>
      <c r="K2057" s="522">
        <v>93</v>
      </c>
      <c r="L2057" s="522">
        <v>0</v>
      </c>
      <c r="M2057" s="522">
        <v>0</v>
      </c>
      <c r="N2057" s="522">
        <v>0</v>
      </c>
      <c r="O2057" s="523">
        <v>93</v>
      </c>
    </row>
    <row r="2058" spans="2:15">
      <c r="B2058" t="str">
        <f>C2058&amp;F2058</f>
        <v>1165550037799 Total</v>
      </c>
      <c r="C2058" s="29" t="s">
        <v>753</v>
      </c>
      <c r="D2058" s="29" t="s">
        <v>754</v>
      </c>
      <c r="E2058" s="29" t="s">
        <v>3809</v>
      </c>
      <c r="F2058" s="29" t="s">
        <v>11545</v>
      </c>
      <c r="G2058" s="526" t="s">
        <v>3453</v>
      </c>
      <c r="H2058" s="527">
        <v>0</v>
      </c>
      <c r="I2058" s="527" t="s">
        <v>10874</v>
      </c>
      <c r="J2058" s="527" t="s">
        <v>10874</v>
      </c>
      <c r="K2058" s="527">
        <v>171</v>
      </c>
      <c r="L2058" s="527">
        <v>0</v>
      </c>
      <c r="M2058" s="527">
        <v>0</v>
      </c>
      <c r="N2058" s="527">
        <v>0</v>
      </c>
      <c r="O2058" s="528">
        <v>175</v>
      </c>
    </row>
    <row r="2059" spans="2:15">
      <c r="B2059" s="29" t="s">
        <v>13683</v>
      </c>
      <c r="C2059" s="29" t="s">
        <v>755</v>
      </c>
      <c r="D2059" s="29" t="s">
        <v>756</v>
      </c>
      <c r="E2059" s="29" t="s">
        <v>2456</v>
      </c>
      <c r="F2059" s="29" t="s">
        <v>2457</v>
      </c>
      <c r="G2059" s="29" t="s">
        <v>4065</v>
      </c>
      <c r="H2059" s="522">
        <v>0</v>
      </c>
      <c r="I2059" s="522" t="s">
        <v>10874</v>
      </c>
      <c r="J2059" s="522" t="s">
        <v>10874</v>
      </c>
      <c r="K2059" s="522" t="s">
        <v>10874</v>
      </c>
      <c r="L2059" s="522" t="s">
        <v>10874</v>
      </c>
      <c r="M2059" s="522">
        <v>0</v>
      </c>
      <c r="N2059" s="522">
        <v>0</v>
      </c>
      <c r="O2059" s="523">
        <v>17</v>
      </c>
    </row>
    <row r="2060" spans="2:15">
      <c r="B2060" s="29" t="s">
        <v>13684</v>
      </c>
      <c r="C2060" s="29" t="s">
        <v>755</v>
      </c>
      <c r="D2060" s="29" t="s">
        <v>756</v>
      </c>
      <c r="E2060" s="29" t="s">
        <v>2456</v>
      </c>
      <c r="F2060" s="29" t="s">
        <v>2457</v>
      </c>
      <c r="G2060" s="29" t="s">
        <v>4066</v>
      </c>
      <c r="H2060" s="522">
        <v>0</v>
      </c>
      <c r="I2060" s="522" t="s">
        <v>10874</v>
      </c>
      <c r="J2060" s="522">
        <v>0</v>
      </c>
      <c r="K2060" s="522">
        <v>13</v>
      </c>
      <c r="L2060" s="522" t="s">
        <v>10874</v>
      </c>
      <c r="M2060" s="522">
        <v>0</v>
      </c>
      <c r="N2060" s="522">
        <v>0</v>
      </c>
      <c r="O2060" s="523">
        <v>19</v>
      </c>
    </row>
    <row r="2061" spans="2:15">
      <c r="B2061" t="str">
        <f>C2061&amp;F2061</f>
        <v>1270453036566 Total</v>
      </c>
      <c r="C2061" s="29" t="s">
        <v>755</v>
      </c>
      <c r="D2061" s="29" t="s">
        <v>756</v>
      </c>
      <c r="E2061" s="29" t="s">
        <v>2456</v>
      </c>
      <c r="F2061" s="29" t="s">
        <v>11546</v>
      </c>
      <c r="G2061" s="526" t="s">
        <v>3453</v>
      </c>
      <c r="H2061" s="527">
        <v>0</v>
      </c>
      <c r="I2061" s="527">
        <v>12</v>
      </c>
      <c r="J2061" s="527" t="s">
        <v>10874</v>
      </c>
      <c r="K2061" s="527" t="s">
        <v>10874</v>
      </c>
      <c r="L2061" s="527" t="s">
        <v>10874</v>
      </c>
      <c r="M2061" s="527">
        <v>0</v>
      </c>
      <c r="N2061" s="527">
        <v>0</v>
      </c>
      <c r="O2061" s="528">
        <v>36</v>
      </c>
    </row>
    <row r="2062" spans="2:15">
      <c r="B2062" s="29" t="s">
        <v>13685</v>
      </c>
      <c r="C2062" s="29" t="s">
        <v>5681</v>
      </c>
      <c r="D2062" s="29" t="s">
        <v>5682</v>
      </c>
      <c r="E2062" s="29" t="s">
        <v>5682</v>
      </c>
      <c r="F2062" s="29" t="s">
        <v>8447</v>
      </c>
      <c r="G2062" s="29" t="s">
        <v>4065</v>
      </c>
      <c r="H2062" s="522" t="s">
        <v>10874</v>
      </c>
      <c r="I2062" s="522">
        <v>0</v>
      </c>
      <c r="J2062" s="522" t="s">
        <v>10874</v>
      </c>
      <c r="K2062" s="522">
        <v>132</v>
      </c>
      <c r="L2062" s="522" t="s">
        <v>10874</v>
      </c>
      <c r="M2062" s="522">
        <v>0</v>
      </c>
      <c r="N2062" s="522">
        <v>0</v>
      </c>
      <c r="O2062" s="523">
        <v>140</v>
      </c>
    </row>
    <row r="2063" spans="2:15">
      <c r="B2063" s="29" t="s">
        <v>13686</v>
      </c>
      <c r="C2063" s="29" t="s">
        <v>5681</v>
      </c>
      <c r="D2063" s="29" t="s">
        <v>5682</v>
      </c>
      <c r="E2063" s="29" t="s">
        <v>5682</v>
      </c>
      <c r="F2063" s="29" t="s">
        <v>8447</v>
      </c>
      <c r="G2063" s="29" t="s">
        <v>4066</v>
      </c>
      <c r="H2063" s="522">
        <v>0</v>
      </c>
      <c r="I2063" s="522" t="s">
        <v>10874</v>
      </c>
      <c r="J2063" s="522" t="s">
        <v>10874</v>
      </c>
      <c r="K2063" s="522">
        <v>171</v>
      </c>
      <c r="L2063" s="522" t="s">
        <v>10874</v>
      </c>
      <c r="M2063" s="522">
        <v>0</v>
      </c>
      <c r="N2063" s="522">
        <v>0</v>
      </c>
      <c r="O2063" s="523">
        <v>177</v>
      </c>
    </row>
    <row r="2064" spans="2:15">
      <c r="B2064" t="str">
        <f>C2064&amp;F2064</f>
        <v>1114443078307 Total</v>
      </c>
      <c r="C2064" s="29" t="s">
        <v>5681</v>
      </c>
      <c r="D2064" s="29" t="s">
        <v>5682</v>
      </c>
      <c r="E2064" s="29" t="s">
        <v>5682</v>
      </c>
      <c r="F2064" s="29" t="s">
        <v>11547</v>
      </c>
      <c r="G2064" s="526" t="s">
        <v>3453</v>
      </c>
      <c r="H2064" s="527" t="s">
        <v>10874</v>
      </c>
      <c r="I2064" s="527" t="s">
        <v>10874</v>
      </c>
      <c r="J2064" s="527" t="s">
        <v>10874</v>
      </c>
      <c r="K2064" s="527">
        <v>303</v>
      </c>
      <c r="L2064" s="527" t="s">
        <v>10874</v>
      </c>
      <c r="M2064" s="527">
        <v>0</v>
      </c>
      <c r="N2064" s="527">
        <v>0</v>
      </c>
      <c r="O2064" s="528">
        <v>317</v>
      </c>
    </row>
    <row r="2065" spans="2:15">
      <c r="B2065" s="29" t="s">
        <v>13691</v>
      </c>
      <c r="C2065" s="29" t="s">
        <v>758</v>
      </c>
      <c r="D2065" s="29" t="s">
        <v>759</v>
      </c>
      <c r="E2065" s="29" t="s">
        <v>2462</v>
      </c>
      <c r="F2065" s="29" t="s">
        <v>2463</v>
      </c>
      <c r="G2065" s="29" t="s">
        <v>4065</v>
      </c>
      <c r="H2065" s="522">
        <v>0</v>
      </c>
      <c r="I2065" s="522" t="s">
        <v>10874</v>
      </c>
      <c r="J2065" s="522" t="s">
        <v>10874</v>
      </c>
      <c r="K2065" s="522">
        <v>174</v>
      </c>
      <c r="L2065" s="522" t="s">
        <v>10874</v>
      </c>
      <c r="M2065" s="522">
        <v>0</v>
      </c>
      <c r="N2065" s="522">
        <v>0</v>
      </c>
      <c r="O2065" s="523">
        <v>182</v>
      </c>
    </row>
    <row r="2066" spans="2:15">
      <c r="B2066" s="29" t="s">
        <v>13692</v>
      </c>
      <c r="C2066" s="29" t="s">
        <v>758</v>
      </c>
      <c r="D2066" s="29" t="s">
        <v>759</v>
      </c>
      <c r="E2066" s="29" t="s">
        <v>2462</v>
      </c>
      <c r="F2066" s="29" t="s">
        <v>2463</v>
      </c>
      <c r="G2066" s="29" t="s">
        <v>4066</v>
      </c>
      <c r="H2066" s="522">
        <v>0</v>
      </c>
      <c r="I2066" s="522" t="s">
        <v>10874</v>
      </c>
      <c r="J2066" s="522" t="s">
        <v>10874</v>
      </c>
      <c r="K2066" s="522">
        <v>229</v>
      </c>
      <c r="L2066" s="522" t="s">
        <v>10874</v>
      </c>
      <c r="M2066" s="522" t="s">
        <v>10874</v>
      </c>
      <c r="N2066" s="522">
        <v>0</v>
      </c>
      <c r="O2066" s="523">
        <v>247</v>
      </c>
    </row>
    <row r="2067" spans="2:15">
      <c r="B2067" t="str">
        <f>C2067&amp;F2067</f>
        <v>1114446028185 Total</v>
      </c>
      <c r="C2067" s="29" t="s">
        <v>758</v>
      </c>
      <c r="D2067" s="29" t="s">
        <v>759</v>
      </c>
      <c r="E2067" s="29" t="s">
        <v>2462</v>
      </c>
      <c r="F2067" s="29" t="s">
        <v>11550</v>
      </c>
      <c r="G2067" s="526" t="s">
        <v>3453</v>
      </c>
      <c r="H2067" s="527">
        <v>0</v>
      </c>
      <c r="I2067" s="527" t="s">
        <v>10874</v>
      </c>
      <c r="J2067" s="527">
        <v>12</v>
      </c>
      <c r="K2067" s="527">
        <v>403</v>
      </c>
      <c r="L2067" s="527" t="s">
        <v>10874</v>
      </c>
      <c r="M2067" s="527" t="s">
        <v>10874</v>
      </c>
      <c r="N2067" s="527">
        <v>0</v>
      </c>
      <c r="O2067" s="528">
        <v>429</v>
      </c>
    </row>
    <row r="2068" spans="2:15">
      <c r="B2068" s="29" t="s">
        <v>13689</v>
      </c>
      <c r="C2068" s="29" t="s">
        <v>758</v>
      </c>
      <c r="D2068" s="29" t="s">
        <v>759</v>
      </c>
      <c r="E2068" s="29" t="s">
        <v>2460</v>
      </c>
      <c r="F2068" s="29" t="s">
        <v>2461</v>
      </c>
      <c r="G2068" s="29" t="s">
        <v>4065</v>
      </c>
      <c r="H2068" s="522">
        <v>0</v>
      </c>
      <c r="I2068" s="522" t="s">
        <v>10874</v>
      </c>
      <c r="J2068" s="522" t="s">
        <v>10874</v>
      </c>
      <c r="K2068" s="522">
        <v>393</v>
      </c>
      <c r="L2068" s="522" t="s">
        <v>10874</v>
      </c>
      <c r="M2068" s="522" t="s">
        <v>10874</v>
      </c>
      <c r="N2068" s="522">
        <v>0</v>
      </c>
      <c r="O2068" s="523">
        <v>419</v>
      </c>
    </row>
    <row r="2069" spans="2:15">
      <c r="B2069" s="29" t="s">
        <v>13690</v>
      </c>
      <c r="C2069" s="29" t="s">
        <v>758</v>
      </c>
      <c r="D2069" s="29" t="s">
        <v>759</v>
      </c>
      <c r="E2069" s="29" t="s">
        <v>2460</v>
      </c>
      <c r="F2069" s="29" t="s">
        <v>2461</v>
      </c>
      <c r="G2069" s="29" t="s">
        <v>4066</v>
      </c>
      <c r="H2069" s="522">
        <v>0</v>
      </c>
      <c r="I2069" s="522">
        <v>12</v>
      </c>
      <c r="J2069" s="522" t="s">
        <v>10874</v>
      </c>
      <c r="K2069" s="522">
        <v>440</v>
      </c>
      <c r="L2069" s="522">
        <v>12</v>
      </c>
      <c r="M2069" s="522" t="s">
        <v>10874</v>
      </c>
      <c r="N2069" s="522">
        <v>0</v>
      </c>
      <c r="O2069" s="523">
        <v>474</v>
      </c>
    </row>
    <row r="2070" spans="2:15">
      <c r="B2070" t="str">
        <f>C2070&amp;F2070</f>
        <v>1114446028186 Total</v>
      </c>
      <c r="C2070" s="29" t="s">
        <v>758</v>
      </c>
      <c r="D2070" s="29" t="s">
        <v>759</v>
      </c>
      <c r="E2070" s="29" t="s">
        <v>2460</v>
      </c>
      <c r="F2070" s="29" t="s">
        <v>11549</v>
      </c>
      <c r="G2070" s="526" t="s">
        <v>3453</v>
      </c>
      <c r="H2070" s="527">
        <v>0</v>
      </c>
      <c r="I2070" s="527" t="s">
        <v>10874</v>
      </c>
      <c r="J2070" s="527" t="s">
        <v>10874</v>
      </c>
      <c r="K2070" s="527">
        <v>833</v>
      </c>
      <c r="L2070" s="527" t="s">
        <v>10874</v>
      </c>
      <c r="M2070" s="527" t="s">
        <v>10874</v>
      </c>
      <c r="N2070" s="527">
        <v>0</v>
      </c>
      <c r="O2070" s="528">
        <v>893</v>
      </c>
    </row>
    <row r="2071" spans="2:15">
      <c r="B2071" s="29" t="s">
        <v>13687</v>
      </c>
      <c r="C2071" s="29" t="s">
        <v>758</v>
      </c>
      <c r="D2071" s="29" t="s">
        <v>759</v>
      </c>
      <c r="E2071" s="29" t="s">
        <v>2458</v>
      </c>
      <c r="F2071" s="29" t="s">
        <v>2459</v>
      </c>
      <c r="G2071" s="29" t="s">
        <v>4065</v>
      </c>
      <c r="H2071" s="522">
        <v>0</v>
      </c>
      <c r="I2071" s="522" t="s">
        <v>10874</v>
      </c>
      <c r="J2071" s="522">
        <v>12</v>
      </c>
      <c r="K2071" s="522">
        <v>572</v>
      </c>
      <c r="L2071" s="522" t="s">
        <v>10874</v>
      </c>
      <c r="M2071" s="522" t="s">
        <v>10874</v>
      </c>
      <c r="N2071" s="522">
        <v>0</v>
      </c>
      <c r="O2071" s="523">
        <v>606</v>
      </c>
    </row>
    <row r="2072" spans="2:15">
      <c r="B2072" s="29" t="s">
        <v>13688</v>
      </c>
      <c r="C2072" s="29" t="s">
        <v>758</v>
      </c>
      <c r="D2072" s="29" t="s">
        <v>759</v>
      </c>
      <c r="E2072" s="29" t="s">
        <v>2458</v>
      </c>
      <c r="F2072" s="29" t="s">
        <v>2459</v>
      </c>
      <c r="G2072" s="29" t="s">
        <v>4066</v>
      </c>
      <c r="H2072" s="522">
        <v>0</v>
      </c>
      <c r="I2072" s="522">
        <v>15</v>
      </c>
      <c r="J2072" s="522" t="s">
        <v>10874</v>
      </c>
      <c r="K2072" s="522">
        <v>531</v>
      </c>
      <c r="L2072" s="522" t="s">
        <v>10874</v>
      </c>
      <c r="M2072" s="522" t="s">
        <v>10874</v>
      </c>
      <c r="N2072" s="522">
        <v>0</v>
      </c>
      <c r="O2072" s="523">
        <v>565</v>
      </c>
    </row>
    <row r="2073" spans="2:15">
      <c r="B2073" t="str">
        <f>C2073&amp;F2073</f>
        <v>1114446028187 Total</v>
      </c>
      <c r="C2073" s="29" t="s">
        <v>758</v>
      </c>
      <c r="D2073" s="29" t="s">
        <v>759</v>
      </c>
      <c r="E2073" s="29" t="s">
        <v>2458</v>
      </c>
      <c r="F2073" s="29" t="s">
        <v>11548</v>
      </c>
      <c r="G2073" s="526" t="s">
        <v>3453</v>
      </c>
      <c r="H2073" s="527">
        <v>0</v>
      </c>
      <c r="I2073" s="527" t="s">
        <v>10874</v>
      </c>
      <c r="J2073" s="527" t="s">
        <v>10874</v>
      </c>
      <c r="K2073" s="527">
        <v>1103</v>
      </c>
      <c r="L2073" s="527" t="s">
        <v>10874</v>
      </c>
      <c r="M2073" s="527" t="s">
        <v>10874</v>
      </c>
      <c r="N2073" s="527">
        <v>0</v>
      </c>
      <c r="O2073" s="528">
        <v>1171</v>
      </c>
    </row>
    <row r="2074" spans="2:15">
      <c r="B2074" s="29" t="s">
        <v>13695</v>
      </c>
      <c r="C2074" s="29" t="s">
        <v>760</v>
      </c>
      <c r="D2074" s="29" t="s">
        <v>761</v>
      </c>
      <c r="E2074" s="29" t="s">
        <v>2466</v>
      </c>
      <c r="F2074" s="29" t="s">
        <v>2467</v>
      </c>
      <c r="G2074" s="29" t="s">
        <v>4065</v>
      </c>
      <c r="H2074" s="522" t="s">
        <v>10874</v>
      </c>
      <c r="I2074" s="522" t="s">
        <v>10874</v>
      </c>
      <c r="J2074" s="522" t="s">
        <v>10874</v>
      </c>
      <c r="K2074" s="522">
        <v>241</v>
      </c>
      <c r="L2074" s="522" t="s">
        <v>10874</v>
      </c>
      <c r="M2074" s="522" t="s">
        <v>10874</v>
      </c>
      <c r="N2074" s="522">
        <v>0</v>
      </c>
      <c r="O2074" s="523">
        <v>255</v>
      </c>
    </row>
    <row r="2075" spans="2:15">
      <c r="B2075" s="29" t="s">
        <v>13696</v>
      </c>
      <c r="C2075" s="29" t="s">
        <v>760</v>
      </c>
      <c r="D2075" s="29" t="s">
        <v>761</v>
      </c>
      <c r="E2075" s="29" t="s">
        <v>2466</v>
      </c>
      <c r="F2075" s="29" t="s">
        <v>2467</v>
      </c>
      <c r="G2075" s="29" t="s">
        <v>4066</v>
      </c>
      <c r="H2075" s="522">
        <v>0</v>
      </c>
      <c r="I2075" s="522" t="s">
        <v>10874</v>
      </c>
      <c r="J2075" s="522" t="s">
        <v>10874</v>
      </c>
      <c r="K2075" s="522">
        <v>274</v>
      </c>
      <c r="L2075" s="522" t="s">
        <v>10874</v>
      </c>
      <c r="M2075" s="522" t="s">
        <v>10874</v>
      </c>
      <c r="N2075" s="522">
        <v>0</v>
      </c>
      <c r="O2075" s="523">
        <v>291</v>
      </c>
    </row>
    <row r="2076" spans="2:15">
      <c r="B2076" t="str">
        <f>C2076&amp;F2076</f>
        <v>1166050034091 Total</v>
      </c>
      <c r="C2076" s="29" t="s">
        <v>760</v>
      </c>
      <c r="D2076" s="29" t="s">
        <v>761</v>
      </c>
      <c r="E2076" s="29" t="s">
        <v>2466</v>
      </c>
      <c r="F2076" s="29" t="s">
        <v>11552</v>
      </c>
      <c r="G2076" s="526" t="s">
        <v>3453</v>
      </c>
      <c r="H2076" s="527" t="s">
        <v>10874</v>
      </c>
      <c r="I2076" s="527">
        <v>14</v>
      </c>
      <c r="J2076" s="527" t="s">
        <v>10874</v>
      </c>
      <c r="K2076" s="527">
        <v>515</v>
      </c>
      <c r="L2076" s="527" t="s">
        <v>10874</v>
      </c>
      <c r="M2076" s="527" t="s">
        <v>10874</v>
      </c>
      <c r="N2076" s="527">
        <v>0</v>
      </c>
      <c r="O2076" s="528">
        <v>546</v>
      </c>
    </row>
    <row r="2077" spans="2:15">
      <c r="B2077" s="29" t="s">
        <v>13693</v>
      </c>
      <c r="C2077" s="29" t="s">
        <v>760</v>
      </c>
      <c r="D2077" s="29" t="s">
        <v>761</v>
      </c>
      <c r="E2077" s="29" t="s">
        <v>2464</v>
      </c>
      <c r="F2077" s="29" t="s">
        <v>2465</v>
      </c>
      <c r="G2077" s="29" t="s">
        <v>4065</v>
      </c>
      <c r="H2077" s="522">
        <v>0</v>
      </c>
      <c r="I2077" s="522">
        <v>0</v>
      </c>
      <c r="J2077" s="522" t="s">
        <v>10874</v>
      </c>
      <c r="K2077" s="522">
        <v>157</v>
      </c>
      <c r="L2077" s="522" t="s">
        <v>10874</v>
      </c>
      <c r="M2077" s="522" t="s">
        <v>10874</v>
      </c>
      <c r="N2077" s="522">
        <v>0</v>
      </c>
      <c r="O2077" s="523">
        <v>166</v>
      </c>
    </row>
    <row r="2078" spans="2:15">
      <c r="B2078" s="29" t="s">
        <v>13694</v>
      </c>
      <c r="C2078" s="29" t="s">
        <v>760</v>
      </c>
      <c r="D2078" s="29" t="s">
        <v>761</v>
      </c>
      <c r="E2078" s="29" t="s">
        <v>2464</v>
      </c>
      <c r="F2078" s="29" t="s">
        <v>2465</v>
      </c>
      <c r="G2078" s="29" t="s">
        <v>4066</v>
      </c>
      <c r="H2078" s="522" t="s">
        <v>10874</v>
      </c>
      <c r="I2078" s="522" t="s">
        <v>10874</v>
      </c>
      <c r="J2078" s="522" t="s">
        <v>10874</v>
      </c>
      <c r="K2078" s="522">
        <v>161</v>
      </c>
      <c r="L2078" s="522">
        <v>0</v>
      </c>
      <c r="M2078" s="522">
        <v>0</v>
      </c>
      <c r="N2078" s="522">
        <v>0</v>
      </c>
      <c r="O2078" s="523">
        <v>167</v>
      </c>
    </row>
    <row r="2079" spans="2:15">
      <c r="B2079" t="str">
        <f>C2079&amp;F2079</f>
        <v>1166050036809 Total</v>
      </c>
      <c r="C2079" s="29" t="s">
        <v>760</v>
      </c>
      <c r="D2079" s="29" t="s">
        <v>761</v>
      </c>
      <c r="E2079" s="29" t="s">
        <v>2464</v>
      </c>
      <c r="F2079" s="29" t="s">
        <v>11551</v>
      </c>
      <c r="G2079" s="526" t="s">
        <v>3453</v>
      </c>
      <c r="H2079" s="527" t="s">
        <v>10874</v>
      </c>
      <c r="I2079" s="527" t="s">
        <v>10874</v>
      </c>
      <c r="J2079" s="527" t="s">
        <v>10874</v>
      </c>
      <c r="K2079" s="527">
        <v>318</v>
      </c>
      <c r="L2079" s="527" t="s">
        <v>10874</v>
      </c>
      <c r="M2079" s="527" t="s">
        <v>10874</v>
      </c>
      <c r="N2079" s="527">
        <v>0</v>
      </c>
      <c r="O2079" s="528">
        <v>333</v>
      </c>
    </row>
    <row r="2080" spans="2:15">
      <c r="B2080" s="29" t="s">
        <v>13703</v>
      </c>
      <c r="C2080" s="29" t="s">
        <v>762</v>
      </c>
      <c r="D2080" s="29" t="s">
        <v>763</v>
      </c>
      <c r="E2080" s="29" t="s">
        <v>2474</v>
      </c>
      <c r="F2080" s="29" t="s">
        <v>2475</v>
      </c>
      <c r="G2080" s="29" t="s">
        <v>4065</v>
      </c>
      <c r="H2080" s="522">
        <v>0</v>
      </c>
      <c r="I2080" s="522" t="s">
        <v>10874</v>
      </c>
      <c r="J2080" s="522" t="s">
        <v>10874</v>
      </c>
      <c r="K2080" s="522">
        <v>186</v>
      </c>
      <c r="L2080" s="522" t="s">
        <v>10874</v>
      </c>
      <c r="M2080" s="522">
        <v>0</v>
      </c>
      <c r="N2080" s="522">
        <v>0</v>
      </c>
      <c r="O2080" s="523">
        <v>201</v>
      </c>
    </row>
    <row r="2081" spans="2:15">
      <c r="B2081" s="29" t="s">
        <v>13704</v>
      </c>
      <c r="C2081" s="29" t="s">
        <v>762</v>
      </c>
      <c r="D2081" s="29" t="s">
        <v>763</v>
      </c>
      <c r="E2081" s="29" t="s">
        <v>2474</v>
      </c>
      <c r="F2081" s="29" t="s">
        <v>2475</v>
      </c>
      <c r="G2081" s="29" t="s">
        <v>4066</v>
      </c>
      <c r="H2081" s="522">
        <v>0</v>
      </c>
      <c r="I2081" s="522" t="s">
        <v>10874</v>
      </c>
      <c r="J2081" s="522" t="s">
        <v>10874</v>
      </c>
      <c r="K2081" s="522">
        <v>196</v>
      </c>
      <c r="L2081" s="522" t="s">
        <v>10874</v>
      </c>
      <c r="M2081" s="522" t="s">
        <v>10874</v>
      </c>
      <c r="N2081" s="522">
        <v>0</v>
      </c>
      <c r="O2081" s="523">
        <v>211</v>
      </c>
    </row>
    <row r="2082" spans="2:15">
      <c r="B2082" t="str">
        <f>C2082&amp;F2082</f>
        <v>1052576022062 Total</v>
      </c>
      <c r="C2082" s="29" t="s">
        <v>762</v>
      </c>
      <c r="D2082" s="29" t="s">
        <v>763</v>
      </c>
      <c r="E2082" s="29" t="s">
        <v>2474</v>
      </c>
      <c r="F2082" s="29" t="s">
        <v>11556</v>
      </c>
      <c r="G2082" s="526" t="s">
        <v>3453</v>
      </c>
      <c r="H2082" s="527">
        <v>0</v>
      </c>
      <c r="I2082" s="527" t="s">
        <v>10874</v>
      </c>
      <c r="J2082" s="527">
        <v>12</v>
      </c>
      <c r="K2082" s="527">
        <v>382</v>
      </c>
      <c r="L2082" s="527" t="s">
        <v>10874</v>
      </c>
      <c r="M2082" s="527" t="s">
        <v>10874</v>
      </c>
      <c r="N2082" s="527">
        <v>0</v>
      </c>
      <c r="O2082" s="528">
        <v>412</v>
      </c>
    </row>
    <row r="2083" spans="2:15">
      <c r="B2083" s="29" t="s">
        <v>13697</v>
      </c>
      <c r="C2083" s="29" t="s">
        <v>762</v>
      </c>
      <c r="D2083" s="29" t="s">
        <v>763</v>
      </c>
      <c r="E2083" s="29" t="s">
        <v>2468</v>
      </c>
      <c r="F2083" s="29" t="s">
        <v>2469</v>
      </c>
      <c r="G2083" s="29" t="s">
        <v>4065</v>
      </c>
      <c r="H2083" s="522">
        <v>0</v>
      </c>
      <c r="I2083" s="522" t="s">
        <v>10874</v>
      </c>
      <c r="J2083" s="522">
        <v>11</v>
      </c>
      <c r="K2083" s="522">
        <v>150</v>
      </c>
      <c r="L2083" s="522" t="s">
        <v>10874</v>
      </c>
      <c r="M2083" s="522" t="s">
        <v>10874</v>
      </c>
      <c r="N2083" s="522">
        <v>0</v>
      </c>
      <c r="O2083" s="523">
        <v>178</v>
      </c>
    </row>
    <row r="2084" spans="2:15">
      <c r="B2084" s="29" t="s">
        <v>13698</v>
      </c>
      <c r="C2084" s="29" t="s">
        <v>762</v>
      </c>
      <c r="D2084" s="29" t="s">
        <v>763</v>
      </c>
      <c r="E2084" s="29" t="s">
        <v>2468</v>
      </c>
      <c r="F2084" s="29" t="s">
        <v>2469</v>
      </c>
      <c r="G2084" s="29" t="s">
        <v>4066</v>
      </c>
      <c r="H2084" s="522" t="s">
        <v>10874</v>
      </c>
      <c r="I2084" s="522" t="s">
        <v>10874</v>
      </c>
      <c r="J2084" s="522" t="s">
        <v>10874</v>
      </c>
      <c r="K2084" s="522">
        <v>173</v>
      </c>
      <c r="L2084" s="522" t="s">
        <v>10874</v>
      </c>
      <c r="M2084" s="522" t="s">
        <v>10874</v>
      </c>
      <c r="N2084" s="522">
        <v>0</v>
      </c>
      <c r="O2084" s="523">
        <v>200</v>
      </c>
    </row>
    <row r="2085" spans="2:15">
      <c r="B2085" t="str">
        <f>C2085&amp;F2085</f>
        <v>1052576024954 Total</v>
      </c>
      <c r="C2085" s="29" t="s">
        <v>762</v>
      </c>
      <c r="D2085" s="29" t="s">
        <v>763</v>
      </c>
      <c r="E2085" s="29" t="s">
        <v>2468</v>
      </c>
      <c r="F2085" s="29" t="s">
        <v>11553</v>
      </c>
      <c r="G2085" s="526" t="s">
        <v>3453</v>
      </c>
      <c r="H2085" s="527" t="s">
        <v>10874</v>
      </c>
      <c r="I2085" s="527">
        <v>15</v>
      </c>
      <c r="J2085" s="527" t="s">
        <v>10874</v>
      </c>
      <c r="K2085" s="527">
        <v>323</v>
      </c>
      <c r="L2085" s="527" t="s">
        <v>10874</v>
      </c>
      <c r="M2085" s="527">
        <v>11</v>
      </c>
      <c r="N2085" s="527">
        <v>0</v>
      </c>
      <c r="O2085" s="528">
        <v>378</v>
      </c>
    </row>
    <row r="2086" spans="2:15">
      <c r="B2086" s="29" t="s">
        <v>13701</v>
      </c>
      <c r="C2086" s="29" t="s">
        <v>762</v>
      </c>
      <c r="D2086" s="29" t="s">
        <v>763</v>
      </c>
      <c r="E2086" s="29" t="s">
        <v>2472</v>
      </c>
      <c r="F2086" s="29" t="s">
        <v>2473</v>
      </c>
      <c r="G2086" s="29" t="s">
        <v>4065</v>
      </c>
      <c r="H2086" s="522">
        <v>0</v>
      </c>
      <c r="I2086" s="522" t="s">
        <v>10874</v>
      </c>
      <c r="J2086" s="522" t="s">
        <v>10874</v>
      </c>
      <c r="K2086" s="522">
        <v>133</v>
      </c>
      <c r="L2086" s="522" t="s">
        <v>10874</v>
      </c>
      <c r="M2086" s="522" t="s">
        <v>10874</v>
      </c>
      <c r="N2086" s="522" t="s">
        <v>10874</v>
      </c>
      <c r="O2086" s="523">
        <v>152</v>
      </c>
    </row>
    <row r="2087" spans="2:15">
      <c r="B2087" s="29" t="s">
        <v>13702</v>
      </c>
      <c r="C2087" s="29" t="s">
        <v>762</v>
      </c>
      <c r="D2087" s="29" t="s">
        <v>763</v>
      </c>
      <c r="E2087" s="29" t="s">
        <v>2472</v>
      </c>
      <c r="F2087" s="29" t="s">
        <v>2473</v>
      </c>
      <c r="G2087" s="29" t="s">
        <v>4066</v>
      </c>
      <c r="H2087" s="522" t="s">
        <v>10874</v>
      </c>
      <c r="I2087" s="522" t="s">
        <v>10874</v>
      </c>
      <c r="J2087" s="522" t="s">
        <v>10874</v>
      </c>
      <c r="K2087" s="522">
        <v>149</v>
      </c>
      <c r="L2087" s="522" t="s">
        <v>10874</v>
      </c>
      <c r="M2087" s="522" t="s">
        <v>10874</v>
      </c>
      <c r="N2087" s="522">
        <v>0</v>
      </c>
      <c r="O2087" s="523">
        <v>167</v>
      </c>
    </row>
    <row r="2088" spans="2:15">
      <c r="B2088" t="str">
        <f>C2088&amp;F2088</f>
        <v>1052576027384 Total</v>
      </c>
      <c r="C2088" s="29" t="s">
        <v>762</v>
      </c>
      <c r="D2088" s="29" t="s">
        <v>763</v>
      </c>
      <c r="E2088" s="29" t="s">
        <v>2472</v>
      </c>
      <c r="F2088" s="29" t="s">
        <v>11555</v>
      </c>
      <c r="G2088" s="526" t="s">
        <v>3453</v>
      </c>
      <c r="H2088" s="527" t="s">
        <v>10874</v>
      </c>
      <c r="I2088" s="527" t="s">
        <v>10874</v>
      </c>
      <c r="J2088" s="527" t="s">
        <v>10874</v>
      </c>
      <c r="K2088" s="527">
        <v>282</v>
      </c>
      <c r="L2088" s="527" t="s">
        <v>10874</v>
      </c>
      <c r="M2088" s="527" t="s">
        <v>10874</v>
      </c>
      <c r="N2088" s="527" t="s">
        <v>10874</v>
      </c>
      <c r="O2088" s="528">
        <v>319</v>
      </c>
    </row>
    <row r="2089" spans="2:15">
      <c r="B2089" s="29" t="s">
        <v>13699</v>
      </c>
      <c r="C2089" s="29" t="s">
        <v>762</v>
      </c>
      <c r="D2089" s="29" t="s">
        <v>763</v>
      </c>
      <c r="E2089" s="29" t="s">
        <v>2470</v>
      </c>
      <c r="F2089" s="29" t="s">
        <v>2471</v>
      </c>
      <c r="G2089" s="29" t="s">
        <v>4065</v>
      </c>
      <c r="H2089" s="522" t="s">
        <v>10874</v>
      </c>
      <c r="I2089" s="522">
        <v>40</v>
      </c>
      <c r="J2089" s="522">
        <v>32</v>
      </c>
      <c r="K2089" s="522">
        <v>1021</v>
      </c>
      <c r="L2089" s="522" t="s">
        <v>10874</v>
      </c>
      <c r="M2089" s="522">
        <v>14</v>
      </c>
      <c r="N2089" s="522">
        <v>0</v>
      </c>
      <c r="O2089" s="523">
        <v>1121</v>
      </c>
    </row>
    <row r="2090" spans="2:15">
      <c r="B2090" s="29" t="s">
        <v>13700</v>
      </c>
      <c r="C2090" s="29" t="s">
        <v>762</v>
      </c>
      <c r="D2090" s="29" t="s">
        <v>763</v>
      </c>
      <c r="E2090" s="29" t="s">
        <v>2470</v>
      </c>
      <c r="F2090" s="29" t="s">
        <v>2471</v>
      </c>
      <c r="G2090" s="29" t="s">
        <v>4066</v>
      </c>
      <c r="H2090" s="522" t="s">
        <v>10874</v>
      </c>
      <c r="I2090" s="522">
        <v>38</v>
      </c>
      <c r="J2090" s="522">
        <v>37</v>
      </c>
      <c r="K2090" s="522">
        <v>1082</v>
      </c>
      <c r="L2090" s="522">
        <v>30</v>
      </c>
      <c r="M2090" s="522">
        <v>23</v>
      </c>
      <c r="N2090" s="522" t="s">
        <v>10874</v>
      </c>
      <c r="O2090" s="523">
        <v>1215</v>
      </c>
    </row>
    <row r="2091" spans="2:15">
      <c r="B2091" t="str">
        <f>C2091&amp;F2091</f>
        <v>1052576028071 Total</v>
      </c>
      <c r="C2091" s="29" t="s">
        <v>762</v>
      </c>
      <c r="D2091" s="29" t="s">
        <v>763</v>
      </c>
      <c r="E2091" s="29" t="s">
        <v>2470</v>
      </c>
      <c r="F2091" s="29" t="s">
        <v>11554</v>
      </c>
      <c r="G2091" s="526" t="s">
        <v>3453</v>
      </c>
      <c r="H2091" s="527" t="s">
        <v>10874</v>
      </c>
      <c r="I2091" s="527">
        <v>78</v>
      </c>
      <c r="J2091" s="527">
        <v>69</v>
      </c>
      <c r="K2091" s="527">
        <v>2103</v>
      </c>
      <c r="L2091" s="527" t="s">
        <v>10874</v>
      </c>
      <c r="M2091" s="527">
        <v>37</v>
      </c>
      <c r="N2091" s="527" t="s">
        <v>10874</v>
      </c>
      <c r="O2091" s="528">
        <v>2336</v>
      </c>
    </row>
    <row r="2092" spans="2:15">
      <c r="B2092" s="29" t="s">
        <v>13707</v>
      </c>
      <c r="C2092" s="29" t="s">
        <v>764</v>
      </c>
      <c r="D2092" s="29" t="s">
        <v>765</v>
      </c>
      <c r="E2092" s="29" t="s">
        <v>2478</v>
      </c>
      <c r="F2092" s="29" t="s">
        <v>2479</v>
      </c>
      <c r="G2092" s="29" t="s">
        <v>4065</v>
      </c>
      <c r="H2092" s="522">
        <v>0</v>
      </c>
      <c r="I2092" s="522" t="s">
        <v>10874</v>
      </c>
      <c r="J2092" s="522">
        <v>0</v>
      </c>
      <c r="K2092" s="522" t="s">
        <v>10874</v>
      </c>
      <c r="L2092" s="522">
        <v>0</v>
      </c>
      <c r="M2092" s="522">
        <v>0</v>
      </c>
      <c r="N2092" s="522">
        <v>0</v>
      </c>
      <c r="O2092" s="523">
        <v>128</v>
      </c>
    </row>
    <row r="2093" spans="2:15">
      <c r="B2093" s="29" t="s">
        <v>13708</v>
      </c>
      <c r="C2093" s="29" t="s">
        <v>764</v>
      </c>
      <c r="D2093" s="29" t="s">
        <v>765</v>
      </c>
      <c r="E2093" s="29" t="s">
        <v>2478</v>
      </c>
      <c r="F2093" s="29" t="s">
        <v>2479</v>
      </c>
      <c r="G2093" s="29" t="s">
        <v>4066</v>
      </c>
      <c r="H2093" s="522">
        <v>0</v>
      </c>
      <c r="I2093" s="522" t="s">
        <v>10874</v>
      </c>
      <c r="J2093" s="522" t="s">
        <v>10874</v>
      </c>
      <c r="K2093" s="522">
        <v>120</v>
      </c>
      <c r="L2093" s="522">
        <v>0</v>
      </c>
      <c r="M2093" s="522" t="s">
        <v>10874</v>
      </c>
      <c r="N2093" s="522">
        <v>0</v>
      </c>
      <c r="O2093" s="523">
        <v>128</v>
      </c>
    </row>
    <row r="2094" spans="2:15">
      <c r="B2094" t="str">
        <f>C2094&amp;F2094</f>
        <v>1152261031794 Total</v>
      </c>
      <c r="C2094" s="29" t="s">
        <v>764</v>
      </c>
      <c r="D2094" s="29" t="s">
        <v>765</v>
      </c>
      <c r="E2094" s="29" t="s">
        <v>2478</v>
      </c>
      <c r="F2094" s="29" t="s">
        <v>11558</v>
      </c>
      <c r="G2094" s="526" t="s">
        <v>3453</v>
      </c>
      <c r="H2094" s="527">
        <v>0</v>
      </c>
      <c r="I2094" s="527" t="s">
        <v>10874</v>
      </c>
      <c r="J2094" s="527" t="s">
        <v>10874</v>
      </c>
      <c r="K2094" s="527" t="s">
        <v>10874</v>
      </c>
      <c r="L2094" s="527">
        <v>0</v>
      </c>
      <c r="M2094" s="527" t="s">
        <v>10874</v>
      </c>
      <c r="N2094" s="527">
        <v>0</v>
      </c>
      <c r="O2094" s="528">
        <v>256</v>
      </c>
    </row>
    <row r="2095" spans="2:15">
      <c r="B2095" s="29" t="s">
        <v>13705</v>
      </c>
      <c r="C2095" s="29" t="s">
        <v>764</v>
      </c>
      <c r="D2095" s="29" t="s">
        <v>765</v>
      </c>
      <c r="E2095" s="29" t="s">
        <v>2476</v>
      </c>
      <c r="F2095" s="29" t="s">
        <v>2477</v>
      </c>
      <c r="G2095" s="29" t="s">
        <v>4065</v>
      </c>
      <c r="H2095" s="522">
        <v>0</v>
      </c>
      <c r="I2095" s="522" t="s">
        <v>10874</v>
      </c>
      <c r="J2095" s="522" t="s">
        <v>10874</v>
      </c>
      <c r="K2095" s="522">
        <v>60</v>
      </c>
      <c r="L2095" s="522" t="s">
        <v>10874</v>
      </c>
      <c r="M2095" s="522">
        <v>0</v>
      </c>
      <c r="N2095" s="522">
        <v>0</v>
      </c>
      <c r="O2095" s="523">
        <v>64</v>
      </c>
    </row>
    <row r="2096" spans="2:15">
      <c r="B2096" s="29" t="s">
        <v>13706</v>
      </c>
      <c r="C2096" s="29" t="s">
        <v>764</v>
      </c>
      <c r="D2096" s="29" t="s">
        <v>765</v>
      </c>
      <c r="E2096" s="29" t="s">
        <v>2476</v>
      </c>
      <c r="F2096" s="29" t="s">
        <v>2477</v>
      </c>
      <c r="G2096" s="29" t="s">
        <v>4066</v>
      </c>
      <c r="H2096" s="522">
        <v>0</v>
      </c>
      <c r="I2096" s="522">
        <v>0</v>
      </c>
      <c r="J2096" s="522" t="s">
        <v>10874</v>
      </c>
      <c r="K2096" s="522" t="s">
        <v>10874</v>
      </c>
      <c r="L2096" s="522">
        <v>0</v>
      </c>
      <c r="M2096" s="522">
        <v>0</v>
      </c>
      <c r="N2096" s="522">
        <v>0</v>
      </c>
      <c r="O2096" s="523">
        <v>68</v>
      </c>
    </row>
    <row r="2097" spans="2:15">
      <c r="B2097" t="str">
        <f>C2097&amp;F2097</f>
        <v>1152261036682 Total</v>
      </c>
      <c r="C2097" s="29" t="s">
        <v>764</v>
      </c>
      <c r="D2097" s="29" t="s">
        <v>765</v>
      </c>
      <c r="E2097" s="29" t="s">
        <v>2476</v>
      </c>
      <c r="F2097" s="29" t="s">
        <v>11557</v>
      </c>
      <c r="G2097" s="526" t="s">
        <v>3453</v>
      </c>
      <c r="H2097" s="527">
        <v>0</v>
      </c>
      <c r="I2097" s="527" t="s">
        <v>10874</v>
      </c>
      <c r="J2097" s="527" t="s">
        <v>10874</v>
      </c>
      <c r="K2097" s="527" t="s">
        <v>10874</v>
      </c>
      <c r="L2097" s="527" t="s">
        <v>10874</v>
      </c>
      <c r="M2097" s="527">
        <v>0</v>
      </c>
      <c r="N2097" s="527">
        <v>0</v>
      </c>
      <c r="O2097" s="528">
        <v>132</v>
      </c>
    </row>
    <row r="2098" spans="2:15">
      <c r="B2098" s="29" t="s">
        <v>13709</v>
      </c>
      <c r="C2098" s="29" t="s">
        <v>766</v>
      </c>
      <c r="D2098" s="29" t="s">
        <v>767</v>
      </c>
      <c r="E2098" s="29" t="s">
        <v>2480</v>
      </c>
      <c r="F2098" s="29" t="s">
        <v>2481</v>
      </c>
      <c r="G2098" s="29" t="s">
        <v>4065</v>
      </c>
      <c r="H2098" s="522">
        <v>0</v>
      </c>
      <c r="I2098" s="522" t="s">
        <v>10874</v>
      </c>
      <c r="J2098" s="522" t="s">
        <v>10874</v>
      </c>
      <c r="K2098" s="522">
        <v>143</v>
      </c>
      <c r="L2098" s="522">
        <v>0</v>
      </c>
      <c r="M2098" s="522">
        <v>0</v>
      </c>
      <c r="N2098" s="522">
        <v>0</v>
      </c>
      <c r="O2098" s="523">
        <v>149</v>
      </c>
    </row>
    <row r="2099" spans="2:15">
      <c r="B2099" s="29" t="s">
        <v>13710</v>
      </c>
      <c r="C2099" s="29" t="s">
        <v>766</v>
      </c>
      <c r="D2099" s="29" t="s">
        <v>767</v>
      </c>
      <c r="E2099" s="29" t="s">
        <v>2480</v>
      </c>
      <c r="F2099" s="29" t="s">
        <v>2481</v>
      </c>
      <c r="G2099" s="29" t="s">
        <v>4066</v>
      </c>
      <c r="H2099" s="522">
        <v>0</v>
      </c>
      <c r="I2099" s="522" t="s">
        <v>10874</v>
      </c>
      <c r="J2099" s="522" t="s">
        <v>10874</v>
      </c>
      <c r="K2099" s="522">
        <v>155</v>
      </c>
      <c r="L2099" s="522" t="s">
        <v>10874</v>
      </c>
      <c r="M2099" s="522">
        <v>0</v>
      </c>
      <c r="N2099" s="522">
        <v>0</v>
      </c>
      <c r="O2099" s="523">
        <v>160</v>
      </c>
    </row>
    <row r="2100" spans="2:15">
      <c r="B2100" t="str">
        <f>C2100&amp;F2100</f>
        <v>1161950041623 Total</v>
      </c>
      <c r="C2100" s="29" t="s">
        <v>766</v>
      </c>
      <c r="D2100" s="29" t="s">
        <v>767</v>
      </c>
      <c r="E2100" s="29" t="s">
        <v>2480</v>
      </c>
      <c r="F2100" s="29" t="s">
        <v>11559</v>
      </c>
      <c r="G2100" s="526" t="s">
        <v>3453</v>
      </c>
      <c r="H2100" s="527">
        <v>0</v>
      </c>
      <c r="I2100" s="527" t="s">
        <v>10874</v>
      </c>
      <c r="J2100" s="527" t="s">
        <v>10874</v>
      </c>
      <c r="K2100" s="527">
        <v>298</v>
      </c>
      <c r="L2100" s="527" t="s">
        <v>10874</v>
      </c>
      <c r="M2100" s="527">
        <v>0</v>
      </c>
      <c r="N2100" s="527">
        <v>0</v>
      </c>
      <c r="O2100" s="528">
        <v>309</v>
      </c>
    </row>
    <row r="2101" spans="2:15">
      <c r="B2101" s="29" t="s">
        <v>13713</v>
      </c>
      <c r="C2101" s="29" t="s">
        <v>768</v>
      </c>
      <c r="D2101" s="29" t="s">
        <v>769</v>
      </c>
      <c r="E2101" s="29" t="s">
        <v>2484</v>
      </c>
      <c r="F2101" s="29" t="s">
        <v>2485</v>
      </c>
      <c r="G2101" s="29" t="s">
        <v>4065</v>
      </c>
      <c r="H2101" s="522">
        <v>0</v>
      </c>
      <c r="I2101" s="522">
        <v>15</v>
      </c>
      <c r="J2101" s="522">
        <v>11</v>
      </c>
      <c r="K2101" s="522">
        <v>272</v>
      </c>
      <c r="L2101" s="522">
        <v>0</v>
      </c>
      <c r="M2101" s="522">
        <v>0</v>
      </c>
      <c r="N2101" s="522">
        <v>0</v>
      </c>
      <c r="O2101" s="523">
        <v>298</v>
      </c>
    </row>
    <row r="2102" spans="2:15">
      <c r="B2102" s="29" t="s">
        <v>13714</v>
      </c>
      <c r="C2102" s="29" t="s">
        <v>768</v>
      </c>
      <c r="D2102" s="29" t="s">
        <v>769</v>
      </c>
      <c r="E2102" s="29" t="s">
        <v>2484</v>
      </c>
      <c r="F2102" s="29" t="s">
        <v>2485</v>
      </c>
      <c r="G2102" s="29" t="s">
        <v>4066</v>
      </c>
      <c r="H2102" s="522" t="s">
        <v>10874</v>
      </c>
      <c r="I2102" s="522">
        <v>14</v>
      </c>
      <c r="J2102" s="522">
        <v>16</v>
      </c>
      <c r="K2102" s="522">
        <v>297</v>
      </c>
      <c r="L2102" s="522" t="s">
        <v>10874</v>
      </c>
      <c r="M2102" s="522" t="s">
        <v>10874</v>
      </c>
      <c r="N2102" s="522">
        <v>0</v>
      </c>
      <c r="O2102" s="523">
        <v>333</v>
      </c>
    </row>
    <row r="2103" spans="2:15">
      <c r="B2103" t="str">
        <f>C2103&amp;F2103</f>
        <v>1164950033541 Total</v>
      </c>
      <c r="C2103" s="29" t="s">
        <v>768</v>
      </c>
      <c r="D2103" s="29" t="s">
        <v>769</v>
      </c>
      <c r="E2103" s="29" t="s">
        <v>2484</v>
      </c>
      <c r="F2103" s="29" t="s">
        <v>11561</v>
      </c>
      <c r="G2103" s="526" t="s">
        <v>3453</v>
      </c>
      <c r="H2103" s="527" t="s">
        <v>10874</v>
      </c>
      <c r="I2103" s="527">
        <v>29</v>
      </c>
      <c r="J2103" s="527">
        <v>27</v>
      </c>
      <c r="K2103" s="527">
        <v>569</v>
      </c>
      <c r="L2103" s="527" t="s">
        <v>10874</v>
      </c>
      <c r="M2103" s="527" t="s">
        <v>10874</v>
      </c>
      <c r="N2103" s="527">
        <v>0</v>
      </c>
      <c r="O2103" s="528">
        <v>631</v>
      </c>
    </row>
    <row r="2104" spans="2:15">
      <c r="B2104" s="29" t="s">
        <v>13711</v>
      </c>
      <c r="C2104" s="29" t="s">
        <v>768</v>
      </c>
      <c r="D2104" s="29" t="s">
        <v>769</v>
      </c>
      <c r="E2104" s="29" t="s">
        <v>2482</v>
      </c>
      <c r="F2104" s="29" t="s">
        <v>2483</v>
      </c>
      <c r="G2104" s="29" t="s">
        <v>4065</v>
      </c>
      <c r="H2104" s="522" t="s">
        <v>10874</v>
      </c>
      <c r="I2104" s="522" t="s">
        <v>10874</v>
      </c>
      <c r="J2104" s="522" t="s">
        <v>10874</v>
      </c>
      <c r="K2104" s="522">
        <v>154</v>
      </c>
      <c r="L2104" s="522">
        <v>0</v>
      </c>
      <c r="M2104" s="522" t="s">
        <v>10874</v>
      </c>
      <c r="N2104" s="522">
        <v>0</v>
      </c>
      <c r="O2104" s="523">
        <v>169</v>
      </c>
    </row>
    <row r="2105" spans="2:15">
      <c r="B2105" s="29" t="s">
        <v>13712</v>
      </c>
      <c r="C2105" s="29" t="s">
        <v>768</v>
      </c>
      <c r="D2105" s="29" t="s">
        <v>769</v>
      </c>
      <c r="E2105" s="29" t="s">
        <v>2482</v>
      </c>
      <c r="F2105" s="29" t="s">
        <v>2483</v>
      </c>
      <c r="G2105" s="29" t="s">
        <v>4066</v>
      </c>
      <c r="H2105" s="522" t="s">
        <v>10874</v>
      </c>
      <c r="I2105" s="522" t="s">
        <v>10874</v>
      </c>
      <c r="J2105" s="522">
        <v>12</v>
      </c>
      <c r="K2105" s="522">
        <v>142</v>
      </c>
      <c r="L2105" s="522">
        <v>0</v>
      </c>
      <c r="M2105" s="522">
        <v>0</v>
      </c>
      <c r="N2105" s="522">
        <v>0</v>
      </c>
      <c r="O2105" s="523">
        <v>161</v>
      </c>
    </row>
    <row r="2106" spans="2:15">
      <c r="B2106" t="str">
        <f>C2106&amp;F2106</f>
        <v>1164950036863 Total</v>
      </c>
      <c r="C2106" s="29" t="s">
        <v>768</v>
      </c>
      <c r="D2106" s="29" t="s">
        <v>769</v>
      </c>
      <c r="E2106" s="29" t="s">
        <v>2482</v>
      </c>
      <c r="F2106" s="29" t="s">
        <v>11560</v>
      </c>
      <c r="G2106" s="526" t="s">
        <v>3453</v>
      </c>
      <c r="H2106" s="527" t="s">
        <v>10874</v>
      </c>
      <c r="I2106" s="527">
        <v>13</v>
      </c>
      <c r="J2106" s="527" t="s">
        <v>10874</v>
      </c>
      <c r="K2106" s="527">
        <v>296</v>
      </c>
      <c r="L2106" s="527">
        <v>0</v>
      </c>
      <c r="M2106" s="527" t="s">
        <v>10874</v>
      </c>
      <c r="N2106" s="527">
        <v>0</v>
      </c>
      <c r="O2106" s="528">
        <v>330</v>
      </c>
    </row>
    <row r="2107" spans="2:15">
      <c r="B2107" s="29" t="s">
        <v>13715</v>
      </c>
      <c r="C2107" s="29" t="s">
        <v>770</v>
      </c>
      <c r="D2107" s="29" t="s">
        <v>771</v>
      </c>
      <c r="E2107" s="29" t="s">
        <v>2486</v>
      </c>
      <c r="F2107" s="29" t="s">
        <v>2487</v>
      </c>
      <c r="G2107" s="29" t="s">
        <v>4065</v>
      </c>
      <c r="H2107" s="522" t="s">
        <v>10874</v>
      </c>
      <c r="I2107" s="522">
        <v>11</v>
      </c>
      <c r="J2107" s="522" t="s">
        <v>10874</v>
      </c>
      <c r="K2107" s="522">
        <v>230</v>
      </c>
      <c r="L2107" s="522" t="s">
        <v>10874</v>
      </c>
      <c r="M2107" s="522" t="s">
        <v>10874</v>
      </c>
      <c r="N2107" s="522">
        <v>0</v>
      </c>
      <c r="O2107" s="523">
        <v>252</v>
      </c>
    </row>
    <row r="2108" spans="2:15">
      <c r="B2108" s="29" t="s">
        <v>13716</v>
      </c>
      <c r="C2108" s="29" t="s">
        <v>770</v>
      </c>
      <c r="D2108" s="29" t="s">
        <v>771</v>
      </c>
      <c r="E2108" s="29" t="s">
        <v>2486</v>
      </c>
      <c r="F2108" s="29" t="s">
        <v>2487</v>
      </c>
      <c r="G2108" s="29" t="s">
        <v>4066</v>
      </c>
      <c r="H2108" s="522">
        <v>0</v>
      </c>
      <c r="I2108" s="522" t="s">
        <v>10874</v>
      </c>
      <c r="J2108" s="522">
        <v>15</v>
      </c>
      <c r="K2108" s="522">
        <v>256</v>
      </c>
      <c r="L2108" s="522" t="s">
        <v>10874</v>
      </c>
      <c r="M2108" s="522">
        <v>0</v>
      </c>
      <c r="N2108" s="522">
        <v>0</v>
      </c>
      <c r="O2108" s="523">
        <v>285</v>
      </c>
    </row>
    <row r="2109" spans="2:15">
      <c r="B2109" t="str">
        <f>C2109&amp;F2109</f>
        <v>1295447036583 Total</v>
      </c>
      <c r="C2109" s="29" t="s">
        <v>770</v>
      </c>
      <c r="D2109" s="29" t="s">
        <v>771</v>
      </c>
      <c r="E2109" s="29" t="s">
        <v>2486</v>
      </c>
      <c r="F2109" s="29" t="s">
        <v>11562</v>
      </c>
      <c r="G2109" s="526" t="s">
        <v>3453</v>
      </c>
      <c r="H2109" s="527" t="s">
        <v>10874</v>
      </c>
      <c r="I2109" s="527" t="s">
        <v>10874</v>
      </c>
      <c r="J2109" s="527" t="s">
        <v>10874</v>
      </c>
      <c r="K2109" s="527">
        <v>486</v>
      </c>
      <c r="L2109" s="527" t="s">
        <v>10874</v>
      </c>
      <c r="M2109" s="527" t="s">
        <v>10874</v>
      </c>
      <c r="N2109" s="527">
        <v>0</v>
      </c>
      <c r="O2109" s="528">
        <v>537</v>
      </c>
    </row>
    <row r="2110" spans="2:15">
      <c r="B2110" s="29" t="s">
        <v>13717</v>
      </c>
      <c r="C2110" s="29" t="s">
        <v>772</v>
      </c>
      <c r="D2110" s="29" t="s">
        <v>773</v>
      </c>
      <c r="E2110" s="29" t="s">
        <v>2488</v>
      </c>
      <c r="F2110" s="29" t="s">
        <v>2489</v>
      </c>
      <c r="G2110" s="29" t="s">
        <v>4065</v>
      </c>
      <c r="H2110" s="522">
        <v>0</v>
      </c>
      <c r="I2110" s="522">
        <v>0</v>
      </c>
      <c r="J2110" s="522" t="s">
        <v>10874</v>
      </c>
      <c r="K2110" s="522">
        <v>324</v>
      </c>
      <c r="L2110" s="522" t="s">
        <v>10874</v>
      </c>
      <c r="M2110" s="522" t="s">
        <v>10874</v>
      </c>
      <c r="N2110" s="522">
        <v>0</v>
      </c>
      <c r="O2110" s="523">
        <v>333</v>
      </c>
    </row>
    <row r="2111" spans="2:15">
      <c r="B2111" s="29" t="s">
        <v>13718</v>
      </c>
      <c r="C2111" s="29" t="s">
        <v>772</v>
      </c>
      <c r="D2111" s="29" t="s">
        <v>773</v>
      </c>
      <c r="E2111" s="29" t="s">
        <v>2488</v>
      </c>
      <c r="F2111" s="29" t="s">
        <v>2489</v>
      </c>
      <c r="G2111" s="29" t="s">
        <v>4066</v>
      </c>
      <c r="H2111" s="522">
        <v>0</v>
      </c>
      <c r="I2111" s="522" t="s">
        <v>10874</v>
      </c>
      <c r="J2111" s="522" t="s">
        <v>10874</v>
      </c>
      <c r="K2111" s="522">
        <v>352</v>
      </c>
      <c r="L2111" s="522" t="s">
        <v>10874</v>
      </c>
      <c r="M2111" s="522" t="s">
        <v>10874</v>
      </c>
      <c r="N2111" s="522">
        <v>0</v>
      </c>
      <c r="O2111" s="523">
        <v>364</v>
      </c>
    </row>
    <row r="2112" spans="2:15">
      <c r="B2112" t="str">
        <f>C2112&amp;F2112</f>
        <v>1043750032686 Total</v>
      </c>
      <c r="C2112" s="29" t="s">
        <v>772</v>
      </c>
      <c r="D2112" s="29" t="s">
        <v>773</v>
      </c>
      <c r="E2112" s="29" t="s">
        <v>2488</v>
      </c>
      <c r="F2112" s="29" t="s">
        <v>11563</v>
      </c>
      <c r="G2112" s="526" t="s">
        <v>3453</v>
      </c>
      <c r="H2112" s="527">
        <v>0</v>
      </c>
      <c r="I2112" s="527" t="s">
        <v>10874</v>
      </c>
      <c r="J2112" s="527" t="s">
        <v>10874</v>
      </c>
      <c r="K2112" s="527">
        <v>676</v>
      </c>
      <c r="L2112" s="527" t="s">
        <v>10874</v>
      </c>
      <c r="M2112" s="527" t="s">
        <v>10874</v>
      </c>
      <c r="N2112" s="527">
        <v>0</v>
      </c>
      <c r="O2112" s="528">
        <v>697</v>
      </c>
    </row>
    <row r="2113" spans="2:15">
      <c r="B2113" s="29" t="s">
        <v>13719</v>
      </c>
      <c r="C2113" s="29" t="s">
        <v>774</v>
      </c>
      <c r="D2113" s="29" t="s">
        <v>775</v>
      </c>
      <c r="E2113" s="29" t="s">
        <v>775</v>
      </c>
      <c r="F2113" s="29" t="s">
        <v>4023</v>
      </c>
      <c r="G2113" s="29" t="s">
        <v>4065</v>
      </c>
      <c r="H2113" s="522" t="s">
        <v>10874</v>
      </c>
      <c r="I2113" s="522">
        <v>18</v>
      </c>
      <c r="J2113" s="522">
        <v>0</v>
      </c>
      <c r="K2113" s="522">
        <v>112</v>
      </c>
      <c r="L2113" s="522" t="s">
        <v>10874</v>
      </c>
      <c r="M2113" s="522">
        <v>0</v>
      </c>
      <c r="N2113" s="522">
        <v>0</v>
      </c>
      <c r="O2113" s="523">
        <v>140</v>
      </c>
    </row>
    <row r="2114" spans="2:15">
      <c r="B2114" s="29" t="s">
        <v>13720</v>
      </c>
      <c r="C2114" s="29" t="s">
        <v>774</v>
      </c>
      <c r="D2114" s="29" t="s">
        <v>775</v>
      </c>
      <c r="E2114" s="29" t="s">
        <v>775</v>
      </c>
      <c r="F2114" s="29" t="s">
        <v>4023</v>
      </c>
      <c r="G2114" s="29" t="s">
        <v>4066</v>
      </c>
      <c r="H2114" s="522" t="s">
        <v>10874</v>
      </c>
      <c r="I2114" s="522" t="s">
        <v>10874</v>
      </c>
      <c r="J2114" s="522" t="s">
        <v>10874</v>
      </c>
      <c r="K2114" s="522">
        <v>187</v>
      </c>
      <c r="L2114" s="522" t="s">
        <v>10874</v>
      </c>
      <c r="M2114" s="522">
        <v>0</v>
      </c>
      <c r="N2114" s="522">
        <v>0</v>
      </c>
      <c r="O2114" s="523">
        <v>206</v>
      </c>
    </row>
    <row r="2115" spans="2:15">
      <c r="B2115" t="str">
        <f>C2115&amp;F2115</f>
        <v>1016342076635 Total</v>
      </c>
      <c r="C2115" s="29" t="s">
        <v>774</v>
      </c>
      <c r="D2115" s="29" t="s">
        <v>775</v>
      </c>
      <c r="E2115" s="29" t="s">
        <v>775</v>
      </c>
      <c r="F2115" s="29" t="s">
        <v>11564</v>
      </c>
      <c r="G2115" s="526" t="s">
        <v>3453</v>
      </c>
      <c r="H2115" s="527" t="s">
        <v>10874</v>
      </c>
      <c r="I2115" s="527" t="s">
        <v>10874</v>
      </c>
      <c r="J2115" s="527" t="s">
        <v>10874</v>
      </c>
      <c r="K2115" s="527">
        <v>299</v>
      </c>
      <c r="L2115" s="527">
        <v>14</v>
      </c>
      <c r="M2115" s="527">
        <v>0</v>
      </c>
      <c r="N2115" s="527">
        <v>0</v>
      </c>
      <c r="O2115" s="528">
        <v>346</v>
      </c>
    </row>
    <row r="2116" spans="2:15">
      <c r="B2116" s="29" t="s">
        <v>13723</v>
      </c>
      <c r="C2116" s="29" t="s">
        <v>776</v>
      </c>
      <c r="D2116" s="29" t="s">
        <v>777</v>
      </c>
      <c r="E2116" s="29" t="s">
        <v>2492</v>
      </c>
      <c r="F2116" s="29" t="s">
        <v>2493</v>
      </c>
      <c r="G2116" s="29" t="s">
        <v>4065</v>
      </c>
      <c r="H2116" s="522">
        <v>0</v>
      </c>
      <c r="I2116" s="522">
        <v>35</v>
      </c>
      <c r="J2116" s="522" t="s">
        <v>10874</v>
      </c>
      <c r="K2116" s="522">
        <v>55</v>
      </c>
      <c r="L2116" s="522" t="s">
        <v>10874</v>
      </c>
      <c r="M2116" s="522" t="s">
        <v>10874</v>
      </c>
      <c r="N2116" s="522">
        <v>0</v>
      </c>
      <c r="O2116" s="523">
        <v>110</v>
      </c>
    </row>
    <row r="2117" spans="2:15">
      <c r="B2117" s="29" t="s">
        <v>13724</v>
      </c>
      <c r="C2117" s="29" t="s">
        <v>776</v>
      </c>
      <c r="D2117" s="29" t="s">
        <v>777</v>
      </c>
      <c r="E2117" s="29" t="s">
        <v>2492</v>
      </c>
      <c r="F2117" s="29" t="s">
        <v>2493</v>
      </c>
      <c r="G2117" s="29" t="s">
        <v>4066</v>
      </c>
      <c r="H2117" s="522">
        <v>0</v>
      </c>
      <c r="I2117" s="522">
        <v>37</v>
      </c>
      <c r="J2117" s="522">
        <v>0</v>
      </c>
      <c r="K2117" s="522">
        <v>68</v>
      </c>
      <c r="L2117" s="522" t="s">
        <v>10874</v>
      </c>
      <c r="M2117" s="522" t="s">
        <v>10874</v>
      </c>
      <c r="N2117" s="522">
        <v>0</v>
      </c>
      <c r="O2117" s="523">
        <v>120</v>
      </c>
    </row>
    <row r="2118" spans="2:15">
      <c r="B2118" t="str">
        <f>C2118&amp;F2118</f>
        <v>1076558036181 Total</v>
      </c>
      <c r="C2118" s="29" t="s">
        <v>776</v>
      </c>
      <c r="D2118" s="29" t="s">
        <v>777</v>
      </c>
      <c r="E2118" s="29" t="s">
        <v>2492</v>
      </c>
      <c r="F2118" s="29" t="s">
        <v>11566</v>
      </c>
      <c r="G2118" s="526" t="s">
        <v>3453</v>
      </c>
      <c r="H2118" s="527">
        <v>0</v>
      </c>
      <c r="I2118" s="527">
        <v>72</v>
      </c>
      <c r="J2118" s="527" t="s">
        <v>10874</v>
      </c>
      <c r="K2118" s="527">
        <v>123</v>
      </c>
      <c r="L2118" s="527">
        <v>32</v>
      </c>
      <c r="M2118" s="527" t="s">
        <v>10874</v>
      </c>
      <c r="N2118" s="527">
        <v>0</v>
      </c>
      <c r="O2118" s="528">
        <v>230</v>
      </c>
    </row>
    <row r="2119" spans="2:15">
      <c r="B2119" s="29" t="s">
        <v>13721</v>
      </c>
      <c r="C2119" s="29" t="s">
        <v>776</v>
      </c>
      <c r="D2119" s="29" t="s">
        <v>777</v>
      </c>
      <c r="E2119" s="29" t="s">
        <v>2490</v>
      </c>
      <c r="F2119" s="29" t="s">
        <v>2491</v>
      </c>
      <c r="G2119" s="29" t="s">
        <v>4065</v>
      </c>
      <c r="H2119" s="522">
        <v>0</v>
      </c>
      <c r="I2119" s="522">
        <v>18</v>
      </c>
      <c r="J2119" s="522">
        <v>0</v>
      </c>
      <c r="K2119" s="522">
        <v>29</v>
      </c>
      <c r="L2119" s="522">
        <v>26</v>
      </c>
      <c r="M2119" s="522">
        <v>0</v>
      </c>
      <c r="N2119" s="522">
        <v>0</v>
      </c>
      <c r="O2119" s="523">
        <v>73</v>
      </c>
    </row>
    <row r="2120" spans="2:15">
      <c r="B2120" s="29" t="s">
        <v>13722</v>
      </c>
      <c r="C2120" s="29" t="s">
        <v>776</v>
      </c>
      <c r="D2120" s="29" t="s">
        <v>777</v>
      </c>
      <c r="E2120" s="29" t="s">
        <v>2490</v>
      </c>
      <c r="F2120" s="29" t="s">
        <v>2491</v>
      </c>
      <c r="G2120" s="29" t="s">
        <v>4066</v>
      </c>
      <c r="H2120" s="522">
        <v>0</v>
      </c>
      <c r="I2120" s="522">
        <v>20</v>
      </c>
      <c r="J2120" s="522" t="s">
        <v>10874</v>
      </c>
      <c r="K2120" s="522">
        <v>37</v>
      </c>
      <c r="L2120" s="522" t="s">
        <v>10874</v>
      </c>
      <c r="M2120" s="522" t="s">
        <v>10874</v>
      </c>
      <c r="N2120" s="522">
        <v>0</v>
      </c>
      <c r="O2120" s="523">
        <v>70</v>
      </c>
    </row>
    <row r="2121" spans="2:15">
      <c r="B2121" t="str">
        <f>C2121&amp;F2121</f>
        <v>1076558037399 Total</v>
      </c>
      <c r="C2121" s="29" t="s">
        <v>776</v>
      </c>
      <c r="D2121" s="29" t="s">
        <v>777</v>
      </c>
      <c r="E2121" s="29" t="s">
        <v>2490</v>
      </c>
      <c r="F2121" s="29" t="s">
        <v>11565</v>
      </c>
      <c r="G2121" s="526" t="s">
        <v>3453</v>
      </c>
      <c r="H2121" s="527">
        <v>0</v>
      </c>
      <c r="I2121" s="527">
        <v>38</v>
      </c>
      <c r="J2121" s="527" t="s">
        <v>10874</v>
      </c>
      <c r="K2121" s="527">
        <v>66</v>
      </c>
      <c r="L2121" s="527" t="s">
        <v>10874</v>
      </c>
      <c r="M2121" s="527" t="s">
        <v>10874</v>
      </c>
      <c r="N2121" s="527">
        <v>0</v>
      </c>
      <c r="O2121" s="528">
        <v>143</v>
      </c>
    </row>
    <row r="2122" spans="2:15">
      <c r="B2122" s="29" t="s">
        <v>13725</v>
      </c>
      <c r="C2122" s="29" t="s">
        <v>778</v>
      </c>
      <c r="D2122" s="29" t="s">
        <v>779</v>
      </c>
      <c r="E2122" s="29" t="s">
        <v>2494</v>
      </c>
      <c r="F2122" s="29" t="s">
        <v>2495</v>
      </c>
      <c r="G2122" s="29" t="s">
        <v>4065</v>
      </c>
      <c r="H2122" s="522" t="s">
        <v>10874</v>
      </c>
      <c r="I2122" s="522" t="s">
        <v>10874</v>
      </c>
      <c r="J2122" s="522">
        <v>0</v>
      </c>
      <c r="K2122" s="522">
        <v>276</v>
      </c>
      <c r="L2122" s="522" t="s">
        <v>10874</v>
      </c>
      <c r="M2122" s="522">
        <v>0</v>
      </c>
      <c r="N2122" s="522">
        <v>0</v>
      </c>
      <c r="O2122" s="523">
        <v>284</v>
      </c>
    </row>
    <row r="2123" spans="2:15">
      <c r="B2123" s="29" t="s">
        <v>13726</v>
      </c>
      <c r="C2123" s="29" t="s">
        <v>778</v>
      </c>
      <c r="D2123" s="29" t="s">
        <v>779</v>
      </c>
      <c r="E2123" s="29" t="s">
        <v>2494</v>
      </c>
      <c r="F2123" s="29" t="s">
        <v>2495</v>
      </c>
      <c r="G2123" s="29" t="s">
        <v>4066</v>
      </c>
      <c r="H2123" s="522">
        <v>0</v>
      </c>
      <c r="I2123" s="522" t="s">
        <v>10874</v>
      </c>
      <c r="J2123" s="522" t="s">
        <v>10874</v>
      </c>
      <c r="K2123" s="522">
        <v>297</v>
      </c>
      <c r="L2123" s="522" t="s">
        <v>10874</v>
      </c>
      <c r="M2123" s="522">
        <v>0</v>
      </c>
      <c r="N2123" s="522">
        <v>0</v>
      </c>
      <c r="O2123" s="523">
        <v>308</v>
      </c>
    </row>
    <row r="2124" spans="2:15">
      <c r="B2124" t="str">
        <f>C2124&amp;F2124</f>
        <v>1041053531164 Total</v>
      </c>
      <c r="C2124" s="29" t="s">
        <v>778</v>
      </c>
      <c r="D2124" s="29" t="s">
        <v>779</v>
      </c>
      <c r="E2124" s="29" t="s">
        <v>2494</v>
      </c>
      <c r="F2124" s="29" t="s">
        <v>11567</v>
      </c>
      <c r="G2124" s="526" t="s">
        <v>3453</v>
      </c>
      <c r="H2124" s="527" t="s">
        <v>10874</v>
      </c>
      <c r="I2124" s="527" t="s">
        <v>10874</v>
      </c>
      <c r="J2124" s="527" t="s">
        <v>10874</v>
      </c>
      <c r="K2124" s="527">
        <v>573</v>
      </c>
      <c r="L2124" s="527" t="s">
        <v>10874</v>
      </c>
      <c r="M2124" s="527">
        <v>0</v>
      </c>
      <c r="N2124" s="527">
        <v>0</v>
      </c>
      <c r="O2124" s="528">
        <v>592</v>
      </c>
    </row>
    <row r="2125" spans="2:15">
      <c r="B2125" s="29" t="s">
        <v>13727</v>
      </c>
      <c r="C2125" s="29" t="s">
        <v>780</v>
      </c>
      <c r="D2125" s="29" t="s">
        <v>781</v>
      </c>
      <c r="E2125" s="29" t="s">
        <v>781</v>
      </c>
      <c r="F2125" s="29" t="s">
        <v>4024</v>
      </c>
      <c r="G2125" s="29" t="s">
        <v>4065</v>
      </c>
      <c r="H2125" s="522" t="s">
        <v>10874</v>
      </c>
      <c r="I2125" s="522">
        <v>49</v>
      </c>
      <c r="J2125" s="522">
        <v>56</v>
      </c>
      <c r="K2125" s="522">
        <v>212</v>
      </c>
      <c r="L2125" s="522">
        <v>0</v>
      </c>
      <c r="M2125" s="522" t="s">
        <v>10874</v>
      </c>
      <c r="N2125" s="522">
        <v>0</v>
      </c>
      <c r="O2125" s="523">
        <v>320</v>
      </c>
    </row>
    <row r="2126" spans="2:15">
      <c r="B2126" s="29" t="s">
        <v>13728</v>
      </c>
      <c r="C2126" s="29" t="s">
        <v>780</v>
      </c>
      <c r="D2126" s="29" t="s">
        <v>781</v>
      </c>
      <c r="E2126" s="29" t="s">
        <v>781</v>
      </c>
      <c r="F2126" s="29" t="s">
        <v>4024</v>
      </c>
      <c r="G2126" s="29" t="s">
        <v>4066</v>
      </c>
      <c r="H2126" s="522" t="s">
        <v>10874</v>
      </c>
      <c r="I2126" s="522">
        <v>74</v>
      </c>
      <c r="J2126" s="522">
        <v>84</v>
      </c>
      <c r="K2126" s="522">
        <v>419</v>
      </c>
      <c r="L2126" s="522">
        <v>0</v>
      </c>
      <c r="M2126" s="522" t="s">
        <v>10874</v>
      </c>
      <c r="N2126" s="522">
        <v>0</v>
      </c>
      <c r="O2126" s="523">
        <v>587</v>
      </c>
    </row>
    <row r="2127" spans="2:15">
      <c r="B2127" t="str">
        <f>C2127&amp;F2127</f>
        <v>1204545076674 Total</v>
      </c>
      <c r="C2127" s="29" t="s">
        <v>780</v>
      </c>
      <c r="D2127" s="29" t="s">
        <v>781</v>
      </c>
      <c r="E2127" s="29" t="s">
        <v>781</v>
      </c>
      <c r="F2127" s="29" t="s">
        <v>11568</v>
      </c>
      <c r="G2127" s="526" t="s">
        <v>3453</v>
      </c>
      <c r="H2127" s="527" t="s">
        <v>10874</v>
      </c>
      <c r="I2127" s="527">
        <v>123</v>
      </c>
      <c r="J2127" s="527">
        <v>140</v>
      </c>
      <c r="K2127" s="527">
        <v>631</v>
      </c>
      <c r="L2127" s="527">
        <v>0</v>
      </c>
      <c r="M2127" s="527" t="s">
        <v>10874</v>
      </c>
      <c r="N2127" s="527">
        <v>0</v>
      </c>
      <c r="O2127" s="528">
        <v>907</v>
      </c>
    </row>
    <row r="2128" spans="2:15">
      <c r="B2128" s="29" t="s">
        <v>13729</v>
      </c>
      <c r="C2128" s="29" t="s">
        <v>782</v>
      </c>
      <c r="D2128" s="29" t="s">
        <v>783</v>
      </c>
      <c r="E2128" s="29" t="s">
        <v>8511</v>
      </c>
      <c r="F2128" s="29" t="s">
        <v>2496</v>
      </c>
      <c r="G2128" s="29" t="s">
        <v>4065</v>
      </c>
      <c r="H2128" s="522" t="s">
        <v>10874</v>
      </c>
      <c r="I2128" s="522" t="s">
        <v>10874</v>
      </c>
      <c r="J2128" s="522" t="s">
        <v>10874</v>
      </c>
      <c r="K2128" s="522">
        <v>168</v>
      </c>
      <c r="L2128" s="522" t="s">
        <v>10874</v>
      </c>
      <c r="M2128" s="522">
        <v>0</v>
      </c>
      <c r="N2128" s="522">
        <v>0</v>
      </c>
      <c r="O2128" s="523">
        <v>181</v>
      </c>
    </row>
    <row r="2129" spans="2:15">
      <c r="B2129" s="29" t="s">
        <v>13730</v>
      </c>
      <c r="C2129" s="29" t="s">
        <v>782</v>
      </c>
      <c r="D2129" s="29" t="s">
        <v>783</v>
      </c>
      <c r="E2129" s="29" t="s">
        <v>8511</v>
      </c>
      <c r="F2129" s="29" t="s">
        <v>2496</v>
      </c>
      <c r="G2129" s="29" t="s">
        <v>4066</v>
      </c>
      <c r="H2129" s="522" t="s">
        <v>10874</v>
      </c>
      <c r="I2129" s="522" t="s">
        <v>10874</v>
      </c>
      <c r="J2129" s="522" t="s">
        <v>10874</v>
      </c>
      <c r="K2129" s="522">
        <v>171</v>
      </c>
      <c r="L2129" s="522" t="s">
        <v>10874</v>
      </c>
      <c r="M2129" s="522">
        <v>0</v>
      </c>
      <c r="N2129" s="522">
        <v>0</v>
      </c>
      <c r="O2129" s="523">
        <v>183</v>
      </c>
    </row>
    <row r="2130" spans="2:15">
      <c r="B2130" t="str">
        <f>C2130&amp;F2130</f>
        <v>1174150043040 Total</v>
      </c>
      <c r="C2130" s="29" t="s">
        <v>782</v>
      </c>
      <c r="D2130" s="29" t="s">
        <v>783</v>
      </c>
      <c r="E2130" s="29" t="s">
        <v>8511</v>
      </c>
      <c r="F2130" s="29" t="s">
        <v>11569</v>
      </c>
      <c r="G2130" s="526" t="s">
        <v>3453</v>
      </c>
      <c r="H2130" s="527" t="s">
        <v>10874</v>
      </c>
      <c r="I2130" s="527" t="s">
        <v>10874</v>
      </c>
      <c r="J2130" s="527" t="s">
        <v>10874</v>
      </c>
      <c r="K2130" s="527">
        <v>339</v>
      </c>
      <c r="L2130" s="527" t="s">
        <v>10874</v>
      </c>
      <c r="M2130" s="527">
        <v>0</v>
      </c>
      <c r="N2130" s="527">
        <v>0</v>
      </c>
      <c r="O2130" s="528">
        <v>364</v>
      </c>
    </row>
    <row r="2131" spans="2:15">
      <c r="B2131" s="29" t="s">
        <v>13733</v>
      </c>
      <c r="C2131" s="29" t="s">
        <v>785</v>
      </c>
      <c r="D2131" s="29" t="s">
        <v>786</v>
      </c>
      <c r="E2131" s="29" t="s">
        <v>2499</v>
      </c>
      <c r="F2131" s="29" t="s">
        <v>2500</v>
      </c>
      <c r="G2131" s="29" t="s">
        <v>4065</v>
      </c>
      <c r="H2131" s="522">
        <v>0</v>
      </c>
      <c r="I2131" s="522">
        <v>21</v>
      </c>
      <c r="J2131" s="522" t="s">
        <v>10874</v>
      </c>
      <c r="K2131" s="522">
        <v>436</v>
      </c>
      <c r="L2131" s="522" t="s">
        <v>10874</v>
      </c>
      <c r="M2131" s="522">
        <v>12</v>
      </c>
      <c r="N2131" s="522">
        <v>0</v>
      </c>
      <c r="O2131" s="523">
        <v>475</v>
      </c>
    </row>
    <row r="2132" spans="2:15">
      <c r="B2132" s="29" t="s">
        <v>13734</v>
      </c>
      <c r="C2132" s="29" t="s">
        <v>785</v>
      </c>
      <c r="D2132" s="29" t="s">
        <v>786</v>
      </c>
      <c r="E2132" s="29" t="s">
        <v>2499</v>
      </c>
      <c r="F2132" s="29" t="s">
        <v>2500</v>
      </c>
      <c r="G2132" s="29" t="s">
        <v>4066</v>
      </c>
      <c r="H2132" s="522">
        <v>0</v>
      </c>
      <c r="I2132" s="522">
        <v>35</v>
      </c>
      <c r="J2132" s="522" t="s">
        <v>10874</v>
      </c>
      <c r="K2132" s="522">
        <v>442</v>
      </c>
      <c r="L2132" s="522" t="s">
        <v>10874</v>
      </c>
      <c r="M2132" s="522">
        <v>13</v>
      </c>
      <c r="N2132" s="522">
        <v>0</v>
      </c>
      <c r="O2132" s="523">
        <v>509</v>
      </c>
    </row>
    <row r="2133" spans="2:15">
      <c r="B2133" t="str">
        <f>C2133&amp;F2133</f>
        <v>1030263035017 Total</v>
      </c>
      <c r="C2133" s="29" t="s">
        <v>785</v>
      </c>
      <c r="D2133" s="29" t="s">
        <v>786</v>
      </c>
      <c r="E2133" s="29" t="s">
        <v>2499</v>
      </c>
      <c r="F2133" s="29" t="s">
        <v>11571</v>
      </c>
      <c r="G2133" s="526" t="s">
        <v>3453</v>
      </c>
      <c r="H2133" s="527">
        <v>0</v>
      </c>
      <c r="I2133" s="527">
        <v>56</v>
      </c>
      <c r="J2133" s="527">
        <v>12</v>
      </c>
      <c r="K2133" s="527">
        <v>878</v>
      </c>
      <c r="L2133" s="527">
        <v>13</v>
      </c>
      <c r="M2133" s="527">
        <v>25</v>
      </c>
      <c r="N2133" s="527">
        <v>0</v>
      </c>
      <c r="O2133" s="528">
        <v>984</v>
      </c>
    </row>
    <row r="2134" spans="2:15">
      <c r="B2134" s="29" t="s">
        <v>13731</v>
      </c>
      <c r="C2134" s="29" t="s">
        <v>785</v>
      </c>
      <c r="D2134" s="29" t="s">
        <v>786</v>
      </c>
      <c r="E2134" s="29" t="s">
        <v>2497</v>
      </c>
      <c r="F2134" s="29" t="s">
        <v>2498</v>
      </c>
      <c r="G2134" s="29" t="s">
        <v>4065</v>
      </c>
      <c r="H2134" s="522" t="s">
        <v>10874</v>
      </c>
      <c r="I2134" s="522">
        <v>12</v>
      </c>
      <c r="J2134" s="522" t="s">
        <v>10874</v>
      </c>
      <c r="K2134" s="522">
        <v>182</v>
      </c>
      <c r="L2134" s="522" t="s">
        <v>10874</v>
      </c>
      <c r="M2134" s="522" t="s">
        <v>10874</v>
      </c>
      <c r="N2134" s="522">
        <v>0</v>
      </c>
      <c r="O2134" s="523">
        <v>209</v>
      </c>
    </row>
    <row r="2135" spans="2:15">
      <c r="B2135" s="29" t="s">
        <v>13732</v>
      </c>
      <c r="C2135" s="29" t="s">
        <v>785</v>
      </c>
      <c r="D2135" s="29" t="s">
        <v>786</v>
      </c>
      <c r="E2135" s="29" t="s">
        <v>2497</v>
      </c>
      <c r="F2135" s="29" t="s">
        <v>2498</v>
      </c>
      <c r="G2135" s="29" t="s">
        <v>4066</v>
      </c>
      <c r="H2135" s="522">
        <v>0</v>
      </c>
      <c r="I2135" s="522">
        <v>11</v>
      </c>
      <c r="J2135" s="522" t="s">
        <v>10874</v>
      </c>
      <c r="K2135" s="522">
        <v>200</v>
      </c>
      <c r="L2135" s="522" t="s">
        <v>10874</v>
      </c>
      <c r="M2135" s="522" t="s">
        <v>10874</v>
      </c>
      <c r="N2135" s="522">
        <v>0</v>
      </c>
      <c r="O2135" s="523">
        <v>226</v>
      </c>
    </row>
    <row r="2136" spans="2:15">
      <c r="B2136" t="str">
        <f>C2136&amp;F2136</f>
        <v>1030263038177 Total</v>
      </c>
      <c r="C2136" s="29" t="s">
        <v>785</v>
      </c>
      <c r="D2136" s="29" t="s">
        <v>786</v>
      </c>
      <c r="E2136" s="29" t="s">
        <v>2497</v>
      </c>
      <c r="F2136" s="29" t="s">
        <v>11570</v>
      </c>
      <c r="G2136" s="526" t="s">
        <v>3453</v>
      </c>
      <c r="H2136" s="527" t="s">
        <v>10874</v>
      </c>
      <c r="I2136" s="527">
        <v>23</v>
      </c>
      <c r="J2136" s="527" t="s">
        <v>10874</v>
      </c>
      <c r="K2136" s="527">
        <v>382</v>
      </c>
      <c r="L2136" s="527" t="s">
        <v>10874</v>
      </c>
      <c r="M2136" s="527">
        <v>15</v>
      </c>
      <c r="N2136" s="527">
        <v>0</v>
      </c>
      <c r="O2136" s="528">
        <v>435</v>
      </c>
    </row>
    <row r="2137" spans="2:15">
      <c r="B2137" s="29" t="s">
        <v>13737</v>
      </c>
      <c r="C2137" s="29" t="s">
        <v>787</v>
      </c>
      <c r="D2137" s="29" t="s">
        <v>788</v>
      </c>
      <c r="E2137" s="29" t="s">
        <v>2503</v>
      </c>
      <c r="F2137" s="29" t="s">
        <v>2504</v>
      </c>
      <c r="G2137" s="29" t="s">
        <v>4065</v>
      </c>
      <c r="H2137" s="522" t="s">
        <v>10874</v>
      </c>
      <c r="I2137" s="522" t="s">
        <v>10874</v>
      </c>
      <c r="J2137" s="522" t="s">
        <v>10874</v>
      </c>
      <c r="K2137" s="522">
        <v>285</v>
      </c>
      <c r="L2137" s="522" t="s">
        <v>10874</v>
      </c>
      <c r="M2137" s="522" t="s">
        <v>10874</v>
      </c>
      <c r="N2137" s="522">
        <v>0</v>
      </c>
      <c r="O2137" s="523">
        <v>298</v>
      </c>
    </row>
    <row r="2138" spans="2:15">
      <c r="B2138" s="29" t="s">
        <v>13738</v>
      </c>
      <c r="C2138" s="29" t="s">
        <v>787</v>
      </c>
      <c r="D2138" s="29" t="s">
        <v>788</v>
      </c>
      <c r="E2138" s="29" t="s">
        <v>2503</v>
      </c>
      <c r="F2138" s="29" t="s">
        <v>2504</v>
      </c>
      <c r="G2138" s="29" t="s">
        <v>4066</v>
      </c>
      <c r="H2138" s="522" t="s">
        <v>10874</v>
      </c>
      <c r="I2138" s="522" t="s">
        <v>10874</v>
      </c>
      <c r="J2138" s="522" t="s">
        <v>10874</v>
      </c>
      <c r="K2138" s="522">
        <v>322</v>
      </c>
      <c r="L2138" s="522" t="s">
        <v>10874</v>
      </c>
      <c r="M2138" s="522" t="s">
        <v>10874</v>
      </c>
      <c r="N2138" s="522">
        <v>0</v>
      </c>
      <c r="O2138" s="523">
        <v>330</v>
      </c>
    </row>
    <row r="2139" spans="2:15">
      <c r="B2139" t="str">
        <f>C2139&amp;F2139</f>
        <v>1174151033045 Total</v>
      </c>
      <c r="C2139" s="29" t="s">
        <v>787</v>
      </c>
      <c r="D2139" s="29" t="s">
        <v>788</v>
      </c>
      <c r="E2139" s="29" t="s">
        <v>2503</v>
      </c>
      <c r="F2139" s="29" t="s">
        <v>11573</v>
      </c>
      <c r="G2139" s="526" t="s">
        <v>3453</v>
      </c>
      <c r="H2139" s="527" t="s">
        <v>10874</v>
      </c>
      <c r="I2139" s="527" t="s">
        <v>10874</v>
      </c>
      <c r="J2139" s="527" t="s">
        <v>10874</v>
      </c>
      <c r="K2139" s="527">
        <v>607</v>
      </c>
      <c r="L2139" s="527" t="s">
        <v>10874</v>
      </c>
      <c r="M2139" s="527" t="s">
        <v>10874</v>
      </c>
      <c r="N2139" s="527">
        <v>0</v>
      </c>
      <c r="O2139" s="528">
        <v>628</v>
      </c>
    </row>
    <row r="2140" spans="2:15">
      <c r="B2140" s="29" t="s">
        <v>13735</v>
      </c>
      <c r="C2140" s="29" t="s">
        <v>787</v>
      </c>
      <c r="D2140" s="29" t="s">
        <v>788</v>
      </c>
      <c r="E2140" s="29" t="s">
        <v>2501</v>
      </c>
      <c r="F2140" s="29" t="s">
        <v>2502</v>
      </c>
      <c r="G2140" s="29" t="s">
        <v>4065</v>
      </c>
      <c r="H2140" s="522">
        <v>0</v>
      </c>
      <c r="I2140" s="522" t="s">
        <v>10874</v>
      </c>
      <c r="J2140" s="522">
        <v>0</v>
      </c>
      <c r="K2140" s="522">
        <v>133</v>
      </c>
      <c r="L2140" s="522" t="s">
        <v>10874</v>
      </c>
      <c r="M2140" s="522" t="s">
        <v>10874</v>
      </c>
      <c r="N2140" s="522">
        <v>0</v>
      </c>
      <c r="O2140" s="523">
        <v>138</v>
      </c>
    </row>
    <row r="2141" spans="2:15">
      <c r="B2141" s="29" t="s">
        <v>13736</v>
      </c>
      <c r="C2141" s="29" t="s">
        <v>787</v>
      </c>
      <c r="D2141" s="29" t="s">
        <v>788</v>
      </c>
      <c r="E2141" s="29" t="s">
        <v>2501</v>
      </c>
      <c r="F2141" s="29" t="s">
        <v>2502</v>
      </c>
      <c r="G2141" s="29" t="s">
        <v>4066</v>
      </c>
      <c r="H2141" s="522" t="s">
        <v>10874</v>
      </c>
      <c r="I2141" s="522" t="s">
        <v>10874</v>
      </c>
      <c r="J2141" s="522" t="s">
        <v>10874</v>
      </c>
      <c r="K2141" s="522">
        <v>150</v>
      </c>
      <c r="L2141" s="522" t="s">
        <v>10874</v>
      </c>
      <c r="M2141" s="522">
        <v>0</v>
      </c>
      <c r="N2141" s="522">
        <v>0</v>
      </c>
      <c r="O2141" s="523">
        <v>158</v>
      </c>
    </row>
    <row r="2142" spans="2:15">
      <c r="B2142" t="str">
        <f>C2142&amp;F2142</f>
        <v>1174151035343 Total</v>
      </c>
      <c r="C2142" s="29" t="s">
        <v>787</v>
      </c>
      <c r="D2142" s="29" t="s">
        <v>788</v>
      </c>
      <c r="E2142" s="29" t="s">
        <v>2501</v>
      </c>
      <c r="F2142" s="29" t="s">
        <v>11572</v>
      </c>
      <c r="G2142" s="526" t="s">
        <v>3453</v>
      </c>
      <c r="H2142" s="527" t="s">
        <v>10874</v>
      </c>
      <c r="I2142" s="527" t="s">
        <v>10874</v>
      </c>
      <c r="J2142" s="527" t="s">
        <v>10874</v>
      </c>
      <c r="K2142" s="527">
        <v>283</v>
      </c>
      <c r="L2142" s="527" t="s">
        <v>10874</v>
      </c>
      <c r="M2142" s="527" t="s">
        <v>10874</v>
      </c>
      <c r="N2142" s="527">
        <v>0</v>
      </c>
      <c r="O2142" s="528">
        <v>296</v>
      </c>
    </row>
    <row r="2143" spans="2:15">
      <c r="B2143" s="29" t="s">
        <v>13739</v>
      </c>
      <c r="C2143" s="29" t="s">
        <v>789</v>
      </c>
      <c r="D2143" s="29" t="s">
        <v>790</v>
      </c>
      <c r="E2143" s="29" t="s">
        <v>2505</v>
      </c>
      <c r="F2143" s="29" t="s">
        <v>2506</v>
      </c>
      <c r="G2143" s="29" t="s">
        <v>4065</v>
      </c>
      <c r="H2143" s="522">
        <v>0</v>
      </c>
      <c r="I2143" s="522" t="s">
        <v>10874</v>
      </c>
      <c r="J2143" s="522" t="s">
        <v>10874</v>
      </c>
      <c r="K2143" s="522">
        <v>347</v>
      </c>
      <c r="L2143" s="522">
        <v>0</v>
      </c>
      <c r="M2143" s="522" t="s">
        <v>10874</v>
      </c>
      <c r="N2143" s="522" t="s">
        <v>10874</v>
      </c>
      <c r="O2143" s="523">
        <v>355</v>
      </c>
    </row>
    <row r="2144" spans="2:15">
      <c r="B2144" s="29" t="s">
        <v>13740</v>
      </c>
      <c r="C2144" s="29" t="s">
        <v>789</v>
      </c>
      <c r="D2144" s="29" t="s">
        <v>790</v>
      </c>
      <c r="E2144" s="29" t="s">
        <v>2505</v>
      </c>
      <c r="F2144" s="29" t="s">
        <v>2506</v>
      </c>
      <c r="G2144" s="29" t="s">
        <v>4066</v>
      </c>
      <c r="H2144" s="522">
        <v>0</v>
      </c>
      <c r="I2144" s="522" t="s">
        <v>10874</v>
      </c>
      <c r="J2144" s="522" t="s">
        <v>10874</v>
      </c>
      <c r="K2144" s="522">
        <v>345</v>
      </c>
      <c r="L2144" s="522" t="s">
        <v>10874</v>
      </c>
      <c r="M2144" s="522" t="s">
        <v>10874</v>
      </c>
      <c r="N2144" s="522">
        <v>0</v>
      </c>
      <c r="O2144" s="523">
        <v>355</v>
      </c>
    </row>
    <row r="2145" spans="2:15">
      <c r="B2145" t="str">
        <f>C2145&amp;F2145</f>
        <v>1195845034044 Total</v>
      </c>
      <c r="C2145" s="29" t="s">
        <v>789</v>
      </c>
      <c r="D2145" s="29" t="s">
        <v>790</v>
      </c>
      <c r="E2145" s="29" t="s">
        <v>2505</v>
      </c>
      <c r="F2145" s="29" t="s">
        <v>11574</v>
      </c>
      <c r="G2145" s="526" t="s">
        <v>3453</v>
      </c>
      <c r="H2145" s="527">
        <v>0</v>
      </c>
      <c r="I2145" s="527" t="s">
        <v>10874</v>
      </c>
      <c r="J2145" s="527" t="s">
        <v>10874</v>
      </c>
      <c r="K2145" s="527">
        <v>692</v>
      </c>
      <c r="L2145" s="527" t="s">
        <v>10874</v>
      </c>
      <c r="M2145" s="527" t="s">
        <v>10874</v>
      </c>
      <c r="N2145" s="527" t="s">
        <v>10874</v>
      </c>
      <c r="O2145" s="528">
        <v>710</v>
      </c>
    </row>
    <row r="2146" spans="2:15">
      <c r="B2146" s="29" t="s">
        <v>13743</v>
      </c>
      <c r="C2146" s="29" t="s">
        <v>791</v>
      </c>
      <c r="D2146" s="29" t="s">
        <v>792</v>
      </c>
      <c r="E2146" s="29" t="s">
        <v>2507</v>
      </c>
      <c r="F2146" s="29" t="s">
        <v>2508</v>
      </c>
      <c r="G2146" s="29" t="s">
        <v>4065</v>
      </c>
      <c r="H2146" s="522" t="s">
        <v>10874</v>
      </c>
      <c r="I2146" s="522">
        <v>41</v>
      </c>
      <c r="J2146" s="522">
        <v>14</v>
      </c>
      <c r="K2146" s="522">
        <v>518</v>
      </c>
      <c r="L2146" s="522" t="s">
        <v>10874</v>
      </c>
      <c r="M2146" s="522">
        <v>21</v>
      </c>
      <c r="N2146" s="522">
        <v>0</v>
      </c>
      <c r="O2146" s="523">
        <v>600</v>
      </c>
    </row>
    <row r="2147" spans="2:15">
      <c r="B2147" s="29" t="s">
        <v>13744</v>
      </c>
      <c r="C2147" s="29" t="s">
        <v>791</v>
      </c>
      <c r="D2147" s="29" t="s">
        <v>792</v>
      </c>
      <c r="E2147" s="29" t="s">
        <v>2507</v>
      </c>
      <c r="F2147" s="29" t="s">
        <v>2508</v>
      </c>
      <c r="G2147" s="29" t="s">
        <v>4066</v>
      </c>
      <c r="H2147" s="522" t="s">
        <v>10874</v>
      </c>
      <c r="I2147" s="522">
        <v>34</v>
      </c>
      <c r="J2147" s="522">
        <v>14</v>
      </c>
      <c r="K2147" s="522">
        <v>519</v>
      </c>
      <c r="L2147" s="522" t="s">
        <v>10874</v>
      </c>
      <c r="M2147" s="522">
        <v>21</v>
      </c>
      <c r="N2147" s="522">
        <v>0</v>
      </c>
      <c r="O2147" s="523">
        <v>592</v>
      </c>
    </row>
    <row r="2148" spans="2:15">
      <c r="B2148" t="str">
        <f>C2148&amp;F2148</f>
        <v>1030263434951 Total</v>
      </c>
      <c r="C2148" s="29" t="s">
        <v>791</v>
      </c>
      <c r="D2148" s="29" t="s">
        <v>792</v>
      </c>
      <c r="E2148" s="29" t="s">
        <v>2507</v>
      </c>
      <c r="F2148" s="29" t="s">
        <v>11576</v>
      </c>
      <c r="G2148" s="526" t="s">
        <v>3453</v>
      </c>
      <c r="H2148" s="527" t="s">
        <v>10874</v>
      </c>
      <c r="I2148" s="527">
        <v>75</v>
      </c>
      <c r="J2148" s="527">
        <v>28</v>
      </c>
      <c r="K2148" s="527">
        <v>1037</v>
      </c>
      <c r="L2148" s="527" t="s">
        <v>10874</v>
      </c>
      <c r="M2148" s="527">
        <v>42</v>
      </c>
      <c r="N2148" s="527">
        <v>0</v>
      </c>
      <c r="O2148" s="528">
        <v>1192</v>
      </c>
    </row>
    <row r="2149" spans="2:15">
      <c r="B2149" s="29" t="s">
        <v>13741</v>
      </c>
      <c r="C2149" s="29" t="s">
        <v>791</v>
      </c>
      <c r="D2149" s="29" t="s">
        <v>792</v>
      </c>
      <c r="E2149" s="29" t="s">
        <v>3792</v>
      </c>
      <c r="F2149" s="29" t="s">
        <v>3793</v>
      </c>
      <c r="G2149" s="29" t="s">
        <v>4065</v>
      </c>
      <c r="H2149" s="522">
        <v>0</v>
      </c>
      <c r="I2149" s="522">
        <v>13</v>
      </c>
      <c r="J2149" s="522" t="s">
        <v>10874</v>
      </c>
      <c r="K2149" s="522">
        <v>247</v>
      </c>
      <c r="L2149" s="522" t="s">
        <v>10874</v>
      </c>
      <c r="M2149" s="522">
        <v>12</v>
      </c>
      <c r="N2149" s="522">
        <v>0</v>
      </c>
      <c r="O2149" s="523">
        <v>286</v>
      </c>
    </row>
    <row r="2150" spans="2:15">
      <c r="B2150" s="29" t="s">
        <v>13742</v>
      </c>
      <c r="C2150" s="29" t="s">
        <v>791</v>
      </c>
      <c r="D2150" s="29" t="s">
        <v>792</v>
      </c>
      <c r="E2150" s="29" t="s">
        <v>3792</v>
      </c>
      <c r="F2150" s="29" t="s">
        <v>3793</v>
      </c>
      <c r="G2150" s="29" t="s">
        <v>4066</v>
      </c>
      <c r="H2150" s="522">
        <v>0</v>
      </c>
      <c r="I2150" s="522">
        <v>16</v>
      </c>
      <c r="J2150" s="522" t="s">
        <v>10874</v>
      </c>
      <c r="K2150" s="522">
        <v>263</v>
      </c>
      <c r="L2150" s="522" t="s">
        <v>10874</v>
      </c>
      <c r="M2150" s="522">
        <v>16</v>
      </c>
      <c r="N2150" s="522">
        <v>0</v>
      </c>
      <c r="O2150" s="523">
        <v>311</v>
      </c>
    </row>
    <row r="2151" spans="2:15">
      <c r="B2151" t="str">
        <f>C2151&amp;F2151</f>
        <v>1030263438254 Total</v>
      </c>
      <c r="C2151" s="29" t="s">
        <v>791</v>
      </c>
      <c r="D2151" s="29" t="s">
        <v>792</v>
      </c>
      <c r="E2151" s="29" t="s">
        <v>3792</v>
      </c>
      <c r="F2151" s="29" t="s">
        <v>11575</v>
      </c>
      <c r="G2151" s="526" t="s">
        <v>3453</v>
      </c>
      <c r="H2151" s="527">
        <v>0</v>
      </c>
      <c r="I2151" s="527">
        <v>29</v>
      </c>
      <c r="J2151" s="527">
        <v>17</v>
      </c>
      <c r="K2151" s="527">
        <v>510</v>
      </c>
      <c r="L2151" s="527">
        <v>13</v>
      </c>
      <c r="M2151" s="527">
        <v>28</v>
      </c>
      <c r="N2151" s="527">
        <v>0</v>
      </c>
      <c r="O2151" s="528">
        <v>597</v>
      </c>
    </row>
    <row r="2152" spans="2:15">
      <c r="B2152" s="29" t="s">
        <v>13747</v>
      </c>
      <c r="C2152" s="29" t="s">
        <v>793</v>
      </c>
      <c r="D2152" s="29" t="s">
        <v>794</v>
      </c>
      <c r="E2152" s="29" t="s">
        <v>2511</v>
      </c>
      <c r="F2152" s="29" t="s">
        <v>2512</v>
      </c>
      <c r="G2152" s="29" t="s">
        <v>4065</v>
      </c>
      <c r="H2152" s="522">
        <v>0</v>
      </c>
      <c r="I2152" s="522">
        <v>26</v>
      </c>
      <c r="J2152" s="522" t="s">
        <v>10874</v>
      </c>
      <c r="K2152" s="522">
        <v>25</v>
      </c>
      <c r="L2152" s="522">
        <v>0</v>
      </c>
      <c r="M2152" s="522" t="s">
        <v>10874</v>
      </c>
      <c r="N2152" s="522">
        <v>0</v>
      </c>
      <c r="O2152" s="523">
        <v>64</v>
      </c>
    </row>
    <row r="2153" spans="2:15">
      <c r="B2153" s="29" t="s">
        <v>13748</v>
      </c>
      <c r="C2153" s="29" t="s">
        <v>793</v>
      </c>
      <c r="D2153" s="29" t="s">
        <v>794</v>
      </c>
      <c r="E2153" s="29" t="s">
        <v>2511</v>
      </c>
      <c r="F2153" s="29" t="s">
        <v>2512</v>
      </c>
      <c r="G2153" s="29" t="s">
        <v>4066</v>
      </c>
      <c r="H2153" s="522">
        <v>0</v>
      </c>
      <c r="I2153" s="522">
        <v>34</v>
      </c>
      <c r="J2153" s="522" t="s">
        <v>10874</v>
      </c>
      <c r="K2153" s="522">
        <v>35</v>
      </c>
      <c r="L2153" s="522" t="s">
        <v>10874</v>
      </c>
      <c r="M2153" s="522" t="s">
        <v>10874</v>
      </c>
      <c r="N2153" s="522">
        <v>0</v>
      </c>
      <c r="O2153" s="523">
        <v>83</v>
      </c>
    </row>
    <row r="2154" spans="2:15">
      <c r="B2154" t="str">
        <f>C2154&amp;F2154</f>
        <v>1220972038113 Total</v>
      </c>
      <c r="C2154" s="29" t="s">
        <v>793</v>
      </c>
      <c r="D2154" s="29" t="s">
        <v>794</v>
      </c>
      <c r="E2154" s="29" t="s">
        <v>2511</v>
      </c>
      <c r="F2154" s="29" t="s">
        <v>11578</v>
      </c>
      <c r="G2154" s="526" t="s">
        <v>3453</v>
      </c>
      <c r="H2154" s="527">
        <v>0</v>
      </c>
      <c r="I2154" s="527">
        <v>60</v>
      </c>
      <c r="J2154" s="527">
        <v>23</v>
      </c>
      <c r="K2154" s="527">
        <v>60</v>
      </c>
      <c r="L2154" s="527" t="s">
        <v>10874</v>
      </c>
      <c r="M2154" s="527" t="s">
        <v>10874</v>
      </c>
      <c r="N2154" s="527">
        <v>0</v>
      </c>
      <c r="O2154" s="528">
        <v>147</v>
      </c>
    </row>
    <row r="2155" spans="2:15">
      <c r="B2155" s="29" t="s">
        <v>13745</v>
      </c>
      <c r="C2155" s="29" t="s">
        <v>793</v>
      </c>
      <c r="D2155" s="29" t="s">
        <v>794</v>
      </c>
      <c r="E2155" s="29" t="s">
        <v>2509</v>
      </c>
      <c r="F2155" s="29" t="s">
        <v>2510</v>
      </c>
      <c r="G2155" s="29" t="s">
        <v>4065</v>
      </c>
      <c r="H2155" s="522">
        <v>0</v>
      </c>
      <c r="I2155" s="522">
        <v>58</v>
      </c>
      <c r="J2155" s="522">
        <v>23</v>
      </c>
      <c r="K2155" s="522">
        <v>44</v>
      </c>
      <c r="L2155" s="522" t="s">
        <v>10874</v>
      </c>
      <c r="M2155" s="522" t="s">
        <v>10874</v>
      </c>
      <c r="N2155" s="522">
        <v>0</v>
      </c>
      <c r="O2155" s="523">
        <v>128</v>
      </c>
    </row>
    <row r="2156" spans="2:15">
      <c r="B2156" s="29" t="s">
        <v>13746</v>
      </c>
      <c r="C2156" s="29" t="s">
        <v>793</v>
      </c>
      <c r="D2156" s="29" t="s">
        <v>794</v>
      </c>
      <c r="E2156" s="29" t="s">
        <v>2509</v>
      </c>
      <c r="F2156" s="29" t="s">
        <v>2510</v>
      </c>
      <c r="G2156" s="29" t="s">
        <v>4066</v>
      </c>
      <c r="H2156" s="522">
        <v>0</v>
      </c>
      <c r="I2156" s="522">
        <v>46</v>
      </c>
      <c r="J2156" s="522">
        <v>16</v>
      </c>
      <c r="K2156" s="522">
        <v>52</v>
      </c>
      <c r="L2156" s="522" t="s">
        <v>10874</v>
      </c>
      <c r="M2156" s="522" t="s">
        <v>10874</v>
      </c>
      <c r="N2156" s="522">
        <v>0</v>
      </c>
      <c r="O2156" s="523">
        <v>118</v>
      </c>
    </row>
    <row r="2157" spans="2:15">
      <c r="B2157" t="str">
        <f>C2157&amp;F2157</f>
        <v>1220972038114 Total</v>
      </c>
      <c r="C2157" s="29" t="s">
        <v>793</v>
      </c>
      <c r="D2157" s="29" t="s">
        <v>794</v>
      </c>
      <c r="E2157" s="29" t="s">
        <v>2509</v>
      </c>
      <c r="F2157" s="29" t="s">
        <v>11577</v>
      </c>
      <c r="G2157" s="526" t="s">
        <v>3453</v>
      </c>
      <c r="H2157" s="527">
        <v>0</v>
      </c>
      <c r="I2157" s="527">
        <v>104</v>
      </c>
      <c r="J2157" s="527">
        <v>39</v>
      </c>
      <c r="K2157" s="527">
        <v>96</v>
      </c>
      <c r="L2157" s="527" t="s">
        <v>10874</v>
      </c>
      <c r="M2157" s="527" t="s">
        <v>10874</v>
      </c>
      <c r="N2157" s="527">
        <v>0</v>
      </c>
      <c r="O2157" s="528">
        <v>246</v>
      </c>
    </row>
    <row r="2158" spans="2:15">
      <c r="B2158" s="29" t="s">
        <v>13749</v>
      </c>
      <c r="C2158" s="29" t="s">
        <v>795</v>
      </c>
      <c r="D2158" s="29" t="s">
        <v>796</v>
      </c>
      <c r="E2158" s="29" t="s">
        <v>2513</v>
      </c>
      <c r="F2158" s="29" t="s">
        <v>2514</v>
      </c>
      <c r="G2158" s="29" t="s">
        <v>4065</v>
      </c>
      <c r="H2158" s="522">
        <v>0</v>
      </c>
      <c r="I2158" s="522" t="s">
        <v>10874</v>
      </c>
      <c r="J2158" s="522">
        <v>0</v>
      </c>
      <c r="K2158" s="522">
        <v>208</v>
      </c>
      <c r="L2158" s="522" t="s">
        <v>10874</v>
      </c>
      <c r="M2158" s="522">
        <v>0</v>
      </c>
      <c r="N2158" s="522" t="s">
        <v>10874</v>
      </c>
      <c r="O2158" s="523">
        <v>213</v>
      </c>
    </row>
    <row r="2159" spans="2:15">
      <c r="B2159" s="29" t="s">
        <v>13750</v>
      </c>
      <c r="C2159" s="29" t="s">
        <v>795</v>
      </c>
      <c r="D2159" s="29" t="s">
        <v>796</v>
      </c>
      <c r="E2159" s="29" t="s">
        <v>2513</v>
      </c>
      <c r="F2159" s="29" t="s">
        <v>2514</v>
      </c>
      <c r="G2159" s="29" t="s">
        <v>4066</v>
      </c>
      <c r="H2159" s="522">
        <v>0</v>
      </c>
      <c r="I2159" s="522" t="s">
        <v>10874</v>
      </c>
      <c r="J2159" s="522">
        <v>0</v>
      </c>
      <c r="K2159" s="522" t="s">
        <v>10874</v>
      </c>
      <c r="L2159" s="522">
        <v>0</v>
      </c>
      <c r="M2159" s="522">
        <v>0</v>
      </c>
      <c r="N2159" s="522" t="s">
        <v>10874</v>
      </c>
      <c r="O2159" s="523">
        <v>216</v>
      </c>
    </row>
    <row r="2160" spans="2:15">
      <c r="B2160" t="str">
        <f>C2160&amp;F2160</f>
        <v>1101750031550 Total</v>
      </c>
      <c r="C2160" s="29" t="s">
        <v>795</v>
      </c>
      <c r="D2160" s="29" t="s">
        <v>796</v>
      </c>
      <c r="E2160" s="29" t="s">
        <v>2513</v>
      </c>
      <c r="F2160" s="29" t="s">
        <v>11579</v>
      </c>
      <c r="G2160" s="526" t="s">
        <v>3453</v>
      </c>
      <c r="H2160" s="527">
        <v>0</v>
      </c>
      <c r="I2160" s="527" t="s">
        <v>10874</v>
      </c>
      <c r="J2160" s="527">
        <v>0</v>
      </c>
      <c r="K2160" s="527" t="s">
        <v>10874</v>
      </c>
      <c r="L2160" s="527" t="s">
        <v>10874</v>
      </c>
      <c r="M2160" s="527">
        <v>0</v>
      </c>
      <c r="N2160" s="527" t="s">
        <v>10874</v>
      </c>
      <c r="O2160" s="528">
        <v>429</v>
      </c>
    </row>
    <row r="2161" spans="2:15">
      <c r="B2161" s="29" t="s">
        <v>13751</v>
      </c>
      <c r="C2161" s="29" t="s">
        <v>797</v>
      </c>
      <c r="D2161" s="29" t="s">
        <v>798</v>
      </c>
      <c r="E2161" s="29" t="s">
        <v>2515</v>
      </c>
      <c r="F2161" s="29" t="s">
        <v>2516</v>
      </c>
      <c r="G2161" s="29" t="s">
        <v>4065</v>
      </c>
      <c r="H2161" s="522">
        <v>0</v>
      </c>
      <c r="I2161" s="522" t="s">
        <v>10874</v>
      </c>
      <c r="J2161" s="522" t="s">
        <v>10874</v>
      </c>
      <c r="K2161" s="522">
        <v>186</v>
      </c>
      <c r="L2161" s="522" t="s">
        <v>10874</v>
      </c>
      <c r="M2161" s="522">
        <v>0</v>
      </c>
      <c r="N2161" s="522">
        <v>0</v>
      </c>
      <c r="O2161" s="523">
        <v>192</v>
      </c>
    </row>
    <row r="2162" spans="2:15">
      <c r="B2162" s="29" t="s">
        <v>13752</v>
      </c>
      <c r="C2162" s="29" t="s">
        <v>797</v>
      </c>
      <c r="D2162" s="29" t="s">
        <v>798</v>
      </c>
      <c r="E2162" s="29" t="s">
        <v>2515</v>
      </c>
      <c r="F2162" s="29" t="s">
        <v>2516</v>
      </c>
      <c r="G2162" s="29" t="s">
        <v>4066</v>
      </c>
      <c r="H2162" s="522">
        <v>0</v>
      </c>
      <c r="I2162" s="522" t="s">
        <v>10874</v>
      </c>
      <c r="J2162" s="522" t="s">
        <v>10874</v>
      </c>
      <c r="K2162" s="522">
        <v>228</v>
      </c>
      <c r="L2162" s="522" t="s">
        <v>10874</v>
      </c>
      <c r="M2162" s="522" t="s">
        <v>10874</v>
      </c>
      <c r="N2162" s="522">
        <v>0</v>
      </c>
      <c r="O2162" s="523">
        <v>241</v>
      </c>
    </row>
    <row r="2163" spans="2:15">
      <c r="B2163" t="str">
        <f>C2163&amp;F2163</f>
        <v>1164951036936 Total</v>
      </c>
      <c r="C2163" s="29" t="s">
        <v>797</v>
      </c>
      <c r="D2163" s="29" t="s">
        <v>798</v>
      </c>
      <c r="E2163" s="29" t="s">
        <v>2515</v>
      </c>
      <c r="F2163" s="29" t="s">
        <v>11580</v>
      </c>
      <c r="G2163" s="526" t="s">
        <v>3453</v>
      </c>
      <c r="H2163" s="527">
        <v>0</v>
      </c>
      <c r="I2163" s="527" t="s">
        <v>10874</v>
      </c>
      <c r="J2163" s="527" t="s">
        <v>10874</v>
      </c>
      <c r="K2163" s="527">
        <v>414</v>
      </c>
      <c r="L2163" s="527" t="s">
        <v>10874</v>
      </c>
      <c r="M2163" s="527" t="s">
        <v>10874</v>
      </c>
      <c r="N2163" s="527">
        <v>0</v>
      </c>
      <c r="O2163" s="528">
        <v>433</v>
      </c>
    </row>
    <row r="2164" spans="2:15">
      <c r="B2164" s="29" t="s">
        <v>13753</v>
      </c>
      <c r="C2164" s="29" t="s">
        <v>797</v>
      </c>
      <c r="D2164" s="29" t="s">
        <v>798</v>
      </c>
      <c r="E2164" s="29" t="s">
        <v>2517</v>
      </c>
      <c r="F2164" s="29" t="s">
        <v>2518</v>
      </c>
      <c r="G2164" s="29" t="s">
        <v>4065</v>
      </c>
      <c r="H2164" s="522">
        <v>0</v>
      </c>
      <c r="I2164" s="522" t="s">
        <v>10874</v>
      </c>
      <c r="J2164" s="522" t="s">
        <v>10874</v>
      </c>
      <c r="K2164" s="522">
        <v>91</v>
      </c>
      <c r="L2164" s="522" t="s">
        <v>10874</v>
      </c>
      <c r="M2164" s="522" t="s">
        <v>10874</v>
      </c>
      <c r="N2164" s="522">
        <v>0</v>
      </c>
      <c r="O2164" s="523">
        <v>100</v>
      </c>
    </row>
    <row r="2165" spans="2:15">
      <c r="B2165" s="29" t="s">
        <v>13754</v>
      </c>
      <c r="C2165" s="29" t="s">
        <v>797</v>
      </c>
      <c r="D2165" s="29" t="s">
        <v>798</v>
      </c>
      <c r="E2165" s="29" t="s">
        <v>2517</v>
      </c>
      <c r="F2165" s="29" t="s">
        <v>2518</v>
      </c>
      <c r="G2165" s="29" t="s">
        <v>4066</v>
      </c>
      <c r="H2165" s="522">
        <v>0</v>
      </c>
      <c r="I2165" s="522">
        <v>0</v>
      </c>
      <c r="J2165" s="522" t="s">
        <v>10874</v>
      </c>
      <c r="K2165" s="522">
        <v>121</v>
      </c>
      <c r="L2165" s="522">
        <v>0</v>
      </c>
      <c r="M2165" s="522" t="s">
        <v>10874</v>
      </c>
      <c r="N2165" s="522">
        <v>0</v>
      </c>
      <c r="O2165" s="523">
        <v>125</v>
      </c>
    </row>
    <row r="2166" spans="2:15">
      <c r="B2166" t="str">
        <f>C2166&amp;F2166</f>
        <v>1164951038135 Total</v>
      </c>
      <c r="C2166" s="29" t="s">
        <v>797</v>
      </c>
      <c r="D2166" s="29" t="s">
        <v>798</v>
      </c>
      <c r="E2166" s="29" t="s">
        <v>2517</v>
      </c>
      <c r="F2166" s="29" t="s">
        <v>11581</v>
      </c>
      <c r="G2166" s="526" t="s">
        <v>3453</v>
      </c>
      <c r="H2166" s="527">
        <v>0</v>
      </c>
      <c r="I2166" s="527" t="s">
        <v>10874</v>
      </c>
      <c r="J2166" s="527" t="s">
        <v>10874</v>
      </c>
      <c r="K2166" s="527">
        <v>212</v>
      </c>
      <c r="L2166" s="527" t="s">
        <v>10874</v>
      </c>
      <c r="M2166" s="527" t="s">
        <v>10874</v>
      </c>
      <c r="N2166" s="527">
        <v>0</v>
      </c>
      <c r="O2166" s="528">
        <v>225</v>
      </c>
    </row>
    <row r="2167" spans="2:15">
      <c r="B2167" s="29" t="s">
        <v>13755</v>
      </c>
      <c r="C2167" s="29" t="s">
        <v>799</v>
      </c>
      <c r="D2167" s="29" t="s">
        <v>800</v>
      </c>
      <c r="E2167" s="29" t="s">
        <v>2519</v>
      </c>
      <c r="F2167" s="29" t="s">
        <v>2520</v>
      </c>
      <c r="G2167" s="29" t="s">
        <v>4065</v>
      </c>
      <c r="H2167" s="522">
        <v>0</v>
      </c>
      <c r="I2167" s="522" t="s">
        <v>10874</v>
      </c>
      <c r="J2167" s="522" t="s">
        <v>10874</v>
      </c>
      <c r="K2167" s="522">
        <v>314</v>
      </c>
      <c r="L2167" s="522" t="s">
        <v>10874</v>
      </c>
      <c r="M2167" s="522">
        <v>0</v>
      </c>
      <c r="N2167" s="522">
        <v>0</v>
      </c>
      <c r="O2167" s="523">
        <v>326</v>
      </c>
    </row>
    <row r="2168" spans="2:15">
      <c r="B2168" s="29" t="s">
        <v>13756</v>
      </c>
      <c r="C2168" s="29" t="s">
        <v>799</v>
      </c>
      <c r="D2168" s="29" t="s">
        <v>800</v>
      </c>
      <c r="E2168" s="29" t="s">
        <v>2519</v>
      </c>
      <c r="F2168" s="29" t="s">
        <v>2520</v>
      </c>
      <c r="G2168" s="29" t="s">
        <v>4066</v>
      </c>
      <c r="H2168" s="522">
        <v>0</v>
      </c>
      <c r="I2168" s="522" t="s">
        <v>10874</v>
      </c>
      <c r="J2168" s="522" t="s">
        <v>10874</v>
      </c>
      <c r="K2168" s="522">
        <v>294</v>
      </c>
      <c r="L2168" s="522" t="s">
        <v>10874</v>
      </c>
      <c r="M2168" s="522" t="s">
        <v>10874</v>
      </c>
      <c r="N2168" s="522">
        <v>0</v>
      </c>
      <c r="O2168" s="523">
        <v>305</v>
      </c>
    </row>
    <row r="2169" spans="2:15">
      <c r="B2169" t="str">
        <f>C2169&amp;F2169</f>
        <v>1076559034458 Total</v>
      </c>
      <c r="C2169" s="29" t="s">
        <v>799</v>
      </c>
      <c r="D2169" s="29" t="s">
        <v>800</v>
      </c>
      <c r="E2169" s="29" t="s">
        <v>2519</v>
      </c>
      <c r="F2169" s="29" t="s">
        <v>11582</v>
      </c>
      <c r="G2169" s="526" t="s">
        <v>3453</v>
      </c>
      <c r="H2169" s="527">
        <v>0</v>
      </c>
      <c r="I2169" s="527" t="s">
        <v>10874</v>
      </c>
      <c r="J2169" s="527" t="s">
        <v>10874</v>
      </c>
      <c r="K2169" s="527">
        <v>608</v>
      </c>
      <c r="L2169" s="527" t="s">
        <v>10874</v>
      </c>
      <c r="M2169" s="527" t="s">
        <v>10874</v>
      </c>
      <c r="N2169" s="527">
        <v>0</v>
      </c>
      <c r="O2169" s="528">
        <v>631</v>
      </c>
    </row>
    <row r="2170" spans="2:15">
      <c r="B2170" s="29" t="s">
        <v>13757</v>
      </c>
      <c r="C2170" s="29" t="s">
        <v>799</v>
      </c>
      <c r="D2170" s="29" t="s">
        <v>800</v>
      </c>
      <c r="E2170" s="29" t="s">
        <v>2521</v>
      </c>
      <c r="F2170" s="29" t="s">
        <v>2522</v>
      </c>
      <c r="G2170" s="29" t="s">
        <v>4065</v>
      </c>
      <c r="H2170" s="522">
        <v>0</v>
      </c>
      <c r="I2170" s="522" t="s">
        <v>10874</v>
      </c>
      <c r="J2170" s="522">
        <v>0</v>
      </c>
      <c r="K2170" s="522">
        <v>150</v>
      </c>
      <c r="L2170" s="522">
        <v>0</v>
      </c>
      <c r="M2170" s="522" t="s">
        <v>10874</v>
      </c>
      <c r="N2170" s="522">
        <v>0</v>
      </c>
      <c r="O2170" s="523">
        <v>155</v>
      </c>
    </row>
    <row r="2171" spans="2:15">
      <c r="B2171" s="29" t="s">
        <v>13758</v>
      </c>
      <c r="C2171" s="29" t="s">
        <v>799</v>
      </c>
      <c r="D2171" s="29" t="s">
        <v>800</v>
      </c>
      <c r="E2171" s="29" t="s">
        <v>2521</v>
      </c>
      <c r="F2171" s="29" t="s">
        <v>2522</v>
      </c>
      <c r="G2171" s="29" t="s">
        <v>4066</v>
      </c>
      <c r="H2171" s="522">
        <v>0</v>
      </c>
      <c r="I2171" s="522" t="s">
        <v>10874</v>
      </c>
      <c r="J2171" s="522">
        <v>0</v>
      </c>
      <c r="K2171" s="522">
        <v>161</v>
      </c>
      <c r="L2171" s="522" t="s">
        <v>10874</v>
      </c>
      <c r="M2171" s="522" t="s">
        <v>10874</v>
      </c>
      <c r="N2171" s="522">
        <v>0</v>
      </c>
      <c r="O2171" s="523">
        <v>169</v>
      </c>
    </row>
    <row r="2172" spans="2:15">
      <c r="B2172" t="str">
        <f>C2172&amp;F2172</f>
        <v>1076559037791 Total</v>
      </c>
      <c r="C2172" s="29" t="s">
        <v>799</v>
      </c>
      <c r="D2172" s="29" t="s">
        <v>800</v>
      </c>
      <c r="E2172" s="29" t="s">
        <v>2521</v>
      </c>
      <c r="F2172" s="29" t="s">
        <v>11583</v>
      </c>
      <c r="G2172" s="526" t="s">
        <v>3453</v>
      </c>
      <c r="H2172" s="527">
        <v>0</v>
      </c>
      <c r="I2172" s="527" t="s">
        <v>10874</v>
      </c>
      <c r="J2172" s="527">
        <v>0</v>
      </c>
      <c r="K2172" s="527">
        <v>311</v>
      </c>
      <c r="L2172" s="527" t="s">
        <v>10874</v>
      </c>
      <c r="M2172" s="527" t="s">
        <v>10874</v>
      </c>
      <c r="N2172" s="527">
        <v>0</v>
      </c>
      <c r="O2172" s="528">
        <v>324</v>
      </c>
    </row>
    <row r="2173" spans="2:15">
      <c r="B2173" s="29" t="s">
        <v>13759</v>
      </c>
      <c r="C2173" s="29" t="s">
        <v>801</v>
      </c>
      <c r="D2173" s="29" t="s">
        <v>802</v>
      </c>
      <c r="E2173" s="29" t="s">
        <v>2523</v>
      </c>
      <c r="F2173" s="29" t="s">
        <v>2524</v>
      </c>
      <c r="G2173" s="29" t="s">
        <v>4065</v>
      </c>
      <c r="H2173" s="522">
        <v>0</v>
      </c>
      <c r="I2173" s="522" t="s">
        <v>10874</v>
      </c>
      <c r="J2173" s="522" t="s">
        <v>10874</v>
      </c>
      <c r="K2173" s="522">
        <v>104</v>
      </c>
      <c r="L2173" s="522" t="s">
        <v>10874</v>
      </c>
      <c r="M2173" s="522" t="s">
        <v>10874</v>
      </c>
      <c r="N2173" s="522" t="s">
        <v>10874</v>
      </c>
      <c r="O2173" s="523">
        <v>125</v>
      </c>
    </row>
    <row r="2174" spans="2:15">
      <c r="B2174" s="29" t="s">
        <v>13760</v>
      </c>
      <c r="C2174" s="29" t="s">
        <v>801</v>
      </c>
      <c r="D2174" s="29" t="s">
        <v>802</v>
      </c>
      <c r="E2174" s="29" t="s">
        <v>2523</v>
      </c>
      <c r="F2174" s="29" t="s">
        <v>2524</v>
      </c>
      <c r="G2174" s="29" t="s">
        <v>4066</v>
      </c>
      <c r="H2174" s="522">
        <v>0</v>
      </c>
      <c r="I2174" s="522" t="s">
        <v>10874</v>
      </c>
      <c r="J2174" s="522" t="s">
        <v>10874</v>
      </c>
      <c r="K2174" s="522">
        <v>105</v>
      </c>
      <c r="L2174" s="522" t="s">
        <v>10874</v>
      </c>
      <c r="M2174" s="522">
        <v>0</v>
      </c>
      <c r="N2174" s="522">
        <v>0</v>
      </c>
      <c r="O2174" s="523">
        <v>116</v>
      </c>
    </row>
    <row r="2175" spans="2:15">
      <c r="B2175" t="str">
        <f>C2175&amp;F2175</f>
        <v>1113160032297 Total</v>
      </c>
      <c r="C2175" s="29" t="s">
        <v>801</v>
      </c>
      <c r="D2175" s="29" t="s">
        <v>802</v>
      </c>
      <c r="E2175" s="29" t="s">
        <v>2523</v>
      </c>
      <c r="F2175" s="29" t="s">
        <v>11584</v>
      </c>
      <c r="G2175" s="526" t="s">
        <v>3453</v>
      </c>
      <c r="H2175" s="527">
        <v>0</v>
      </c>
      <c r="I2175" s="527">
        <v>14</v>
      </c>
      <c r="J2175" s="527" t="s">
        <v>10874</v>
      </c>
      <c r="K2175" s="527">
        <v>209</v>
      </c>
      <c r="L2175" s="527">
        <v>13</v>
      </c>
      <c r="M2175" s="527" t="s">
        <v>10874</v>
      </c>
      <c r="N2175" s="527" t="s">
        <v>10874</v>
      </c>
      <c r="O2175" s="528">
        <v>241</v>
      </c>
    </row>
    <row r="2176" spans="2:15">
      <c r="B2176" s="29" t="s">
        <v>13761</v>
      </c>
      <c r="C2176" s="29" t="s">
        <v>801</v>
      </c>
      <c r="D2176" s="29" t="s">
        <v>802</v>
      </c>
      <c r="E2176" s="29" t="s">
        <v>2525</v>
      </c>
      <c r="F2176" s="29" t="s">
        <v>2526</v>
      </c>
      <c r="G2176" s="29" t="s">
        <v>4065</v>
      </c>
      <c r="H2176" s="522">
        <v>0</v>
      </c>
      <c r="I2176" s="522">
        <v>13</v>
      </c>
      <c r="J2176" s="522" t="s">
        <v>10874</v>
      </c>
      <c r="K2176" s="522">
        <v>199</v>
      </c>
      <c r="L2176" s="522" t="s">
        <v>10874</v>
      </c>
      <c r="M2176" s="522" t="s">
        <v>10874</v>
      </c>
      <c r="N2176" s="522">
        <v>0</v>
      </c>
      <c r="O2176" s="523">
        <v>222</v>
      </c>
    </row>
    <row r="2177" spans="2:15">
      <c r="B2177" s="29" t="s">
        <v>13762</v>
      </c>
      <c r="C2177" s="29" t="s">
        <v>801</v>
      </c>
      <c r="D2177" s="29" t="s">
        <v>802</v>
      </c>
      <c r="E2177" s="29" t="s">
        <v>2525</v>
      </c>
      <c r="F2177" s="29" t="s">
        <v>2526</v>
      </c>
      <c r="G2177" s="29" t="s">
        <v>4066</v>
      </c>
      <c r="H2177" s="522">
        <v>0</v>
      </c>
      <c r="I2177" s="522">
        <v>16</v>
      </c>
      <c r="J2177" s="522" t="s">
        <v>10874</v>
      </c>
      <c r="K2177" s="522">
        <v>215</v>
      </c>
      <c r="L2177" s="522" t="s">
        <v>10874</v>
      </c>
      <c r="M2177" s="522" t="s">
        <v>10874</v>
      </c>
      <c r="N2177" s="522">
        <v>0</v>
      </c>
      <c r="O2177" s="523">
        <v>249</v>
      </c>
    </row>
    <row r="2178" spans="2:15">
      <c r="B2178" t="str">
        <f>C2178&amp;F2178</f>
        <v>1113160037944 Total</v>
      </c>
      <c r="C2178" s="29" t="s">
        <v>801</v>
      </c>
      <c r="D2178" s="29" t="s">
        <v>802</v>
      </c>
      <c r="E2178" s="29" t="s">
        <v>2525</v>
      </c>
      <c r="F2178" s="29" t="s">
        <v>11585</v>
      </c>
      <c r="G2178" s="526" t="s">
        <v>3453</v>
      </c>
      <c r="H2178" s="527">
        <v>0</v>
      </c>
      <c r="I2178" s="527">
        <v>29</v>
      </c>
      <c r="J2178" s="527" t="s">
        <v>10874</v>
      </c>
      <c r="K2178" s="527">
        <v>414</v>
      </c>
      <c r="L2178" s="527">
        <v>15</v>
      </c>
      <c r="M2178" s="527" t="s">
        <v>10874</v>
      </c>
      <c r="N2178" s="527">
        <v>0</v>
      </c>
      <c r="O2178" s="528">
        <v>471</v>
      </c>
    </row>
    <row r="2179" spans="2:15">
      <c r="B2179" s="29" t="s">
        <v>13763</v>
      </c>
      <c r="C2179" s="29" t="s">
        <v>803</v>
      </c>
      <c r="D2179" s="29" t="s">
        <v>804</v>
      </c>
      <c r="E2179" s="29" t="s">
        <v>2527</v>
      </c>
      <c r="F2179" s="29" t="s">
        <v>2528</v>
      </c>
      <c r="G2179" s="29" t="s">
        <v>4065</v>
      </c>
      <c r="H2179" s="522">
        <v>0</v>
      </c>
      <c r="I2179" s="522" t="s">
        <v>10874</v>
      </c>
      <c r="J2179" s="522" t="s">
        <v>10874</v>
      </c>
      <c r="K2179" s="522">
        <v>225</v>
      </c>
      <c r="L2179" s="522" t="s">
        <v>10874</v>
      </c>
      <c r="M2179" s="522">
        <v>0</v>
      </c>
      <c r="N2179" s="522">
        <v>0</v>
      </c>
      <c r="O2179" s="523">
        <v>231</v>
      </c>
    </row>
    <row r="2180" spans="2:15">
      <c r="B2180" s="29" t="s">
        <v>13764</v>
      </c>
      <c r="C2180" s="29" t="s">
        <v>803</v>
      </c>
      <c r="D2180" s="29" t="s">
        <v>804</v>
      </c>
      <c r="E2180" s="29" t="s">
        <v>2527</v>
      </c>
      <c r="F2180" s="29" t="s">
        <v>2528</v>
      </c>
      <c r="G2180" s="29" t="s">
        <v>4066</v>
      </c>
      <c r="H2180" s="522">
        <v>0</v>
      </c>
      <c r="I2180" s="522" t="s">
        <v>10874</v>
      </c>
      <c r="J2180" s="522" t="s">
        <v>10874</v>
      </c>
      <c r="K2180" s="522">
        <v>252</v>
      </c>
      <c r="L2180" s="522" t="s">
        <v>10874</v>
      </c>
      <c r="M2180" s="522" t="s">
        <v>10874</v>
      </c>
      <c r="N2180" s="522">
        <v>0</v>
      </c>
      <c r="O2180" s="523">
        <v>273</v>
      </c>
    </row>
    <row r="2181" spans="2:15">
      <c r="B2181" t="str">
        <f>C2181&amp;F2181</f>
        <v>1195846034049 Total</v>
      </c>
      <c r="C2181" s="29" t="s">
        <v>803</v>
      </c>
      <c r="D2181" s="29" t="s">
        <v>804</v>
      </c>
      <c r="E2181" s="29" t="s">
        <v>2527</v>
      </c>
      <c r="F2181" s="29" t="s">
        <v>11586</v>
      </c>
      <c r="G2181" s="526" t="s">
        <v>3453</v>
      </c>
      <c r="H2181" s="527">
        <v>0</v>
      </c>
      <c r="I2181" s="527">
        <v>11</v>
      </c>
      <c r="J2181" s="527" t="s">
        <v>10874</v>
      </c>
      <c r="K2181" s="527">
        <v>477</v>
      </c>
      <c r="L2181" s="527" t="s">
        <v>10874</v>
      </c>
      <c r="M2181" s="527" t="s">
        <v>10874</v>
      </c>
      <c r="N2181" s="527">
        <v>0</v>
      </c>
      <c r="O2181" s="528">
        <v>504</v>
      </c>
    </row>
    <row r="2182" spans="2:15">
      <c r="B2182" s="29" t="s">
        <v>13769</v>
      </c>
      <c r="C2182" s="29" t="s">
        <v>805</v>
      </c>
      <c r="D2182" s="29" t="s">
        <v>806</v>
      </c>
      <c r="E2182" s="29" t="s">
        <v>2533</v>
      </c>
      <c r="F2182" s="29" t="s">
        <v>2534</v>
      </c>
      <c r="G2182" s="29" t="s">
        <v>4065</v>
      </c>
      <c r="H2182" s="522" t="s">
        <v>10874</v>
      </c>
      <c r="I2182" s="522">
        <v>14</v>
      </c>
      <c r="J2182" s="522">
        <v>25</v>
      </c>
      <c r="K2182" s="522">
        <v>734</v>
      </c>
      <c r="L2182" s="522" t="s">
        <v>10874</v>
      </c>
      <c r="M2182" s="522">
        <v>39</v>
      </c>
      <c r="N2182" s="522">
        <v>0</v>
      </c>
      <c r="O2182" s="523">
        <v>820</v>
      </c>
    </row>
    <row r="2183" spans="2:15">
      <c r="B2183" s="29" t="s">
        <v>13770</v>
      </c>
      <c r="C2183" s="29" t="s">
        <v>805</v>
      </c>
      <c r="D2183" s="29" t="s">
        <v>806</v>
      </c>
      <c r="E2183" s="29" t="s">
        <v>2533</v>
      </c>
      <c r="F2183" s="29" t="s">
        <v>2534</v>
      </c>
      <c r="G2183" s="29" t="s">
        <v>4066</v>
      </c>
      <c r="H2183" s="522">
        <v>0</v>
      </c>
      <c r="I2183" s="522">
        <v>20</v>
      </c>
      <c r="J2183" s="522">
        <v>18</v>
      </c>
      <c r="K2183" s="522">
        <v>777</v>
      </c>
      <c r="L2183" s="522" t="s">
        <v>10874</v>
      </c>
      <c r="M2183" s="522">
        <v>49</v>
      </c>
      <c r="N2183" s="522" t="s">
        <v>10874</v>
      </c>
      <c r="O2183" s="523">
        <v>873</v>
      </c>
    </row>
    <row r="2184" spans="2:15">
      <c r="B2184" t="str">
        <f>C2184&amp;F2184</f>
        <v>1030264020254 Total</v>
      </c>
      <c r="C2184" s="29" t="s">
        <v>805</v>
      </c>
      <c r="D2184" s="29" t="s">
        <v>806</v>
      </c>
      <c r="E2184" s="29" t="s">
        <v>2533</v>
      </c>
      <c r="F2184" s="29" t="s">
        <v>11589</v>
      </c>
      <c r="G2184" s="526" t="s">
        <v>3453</v>
      </c>
      <c r="H2184" s="527" t="s">
        <v>10874</v>
      </c>
      <c r="I2184" s="527">
        <v>34</v>
      </c>
      <c r="J2184" s="527">
        <v>43</v>
      </c>
      <c r="K2184" s="527">
        <v>1511</v>
      </c>
      <c r="L2184" s="527" t="s">
        <v>10874</v>
      </c>
      <c r="M2184" s="527">
        <v>88</v>
      </c>
      <c r="N2184" s="527" t="s">
        <v>10874</v>
      </c>
      <c r="O2184" s="528">
        <v>1693</v>
      </c>
    </row>
    <row r="2185" spans="2:15">
      <c r="B2185" s="29" t="s">
        <v>13767</v>
      </c>
      <c r="C2185" s="29" t="s">
        <v>805</v>
      </c>
      <c r="D2185" s="29" t="s">
        <v>806</v>
      </c>
      <c r="E2185" s="29" t="s">
        <v>2531</v>
      </c>
      <c r="F2185" s="29" t="s">
        <v>2532</v>
      </c>
      <c r="G2185" s="29" t="s">
        <v>4065</v>
      </c>
      <c r="H2185" s="522">
        <v>0</v>
      </c>
      <c r="I2185" s="522" t="s">
        <v>10874</v>
      </c>
      <c r="J2185" s="522" t="s">
        <v>10874</v>
      </c>
      <c r="K2185" s="522">
        <v>186</v>
      </c>
      <c r="L2185" s="522" t="s">
        <v>10874</v>
      </c>
      <c r="M2185" s="522">
        <v>12</v>
      </c>
      <c r="N2185" s="522" t="s">
        <v>10874</v>
      </c>
      <c r="O2185" s="523">
        <v>215</v>
      </c>
    </row>
    <row r="2186" spans="2:15">
      <c r="B2186" s="29" t="s">
        <v>13768</v>
      </c>
      <c r="C2186" s="29" t="s">
        <v>805</v>
      </c>
      <c r="D2186" s="29" t="s">
        <v>806</v>
      </c>
      <c r="E2186" s="29" t="s">
        <v>2531</v>
      </c>
      <c r="F2186" s="29" t="s">
        <v>2532</v>
      </c>
      <c r="G2186" s="29" t="s">
        <v>4066</v>
      </c>
      <c r="H2186" s="522">
        <v>0</v>
      </c>
      <c r="I2186" s="522" t="s">
        <v>10874</v>
      </c>
      <c r="J2186" s="522" t="s">
        <v>10874</v>
      </c>
      <c r="K2186" s="522">
        <v>224</v>
      </c>
      <c r="L2186" s="522" t="s">
        <v>10874</v>
      </c>
      <c r="M2186" s="522" t="s">
        <v>10874</v>
      </c>
      <c r="N2186" s="522" t="s">
        <v>10874</v>
      </c>
      <c r="O2186" s="523">
        <v>242</v>
      </c>
    </row>
    <row r="2187" spans="2:15">
      <c r="B2187" t="str">
        <f>C2187&amp;F2187</f>
        <v>1030264027534 Total</v>
      </c>
      <c r="C2187" s="29" t="s">
        <v>805</v>
      </c>
      <c r="D2187" s="29" t="s">
        <v>806</v>
      </c>
      <c r="E2187" s="29" t="s">
        <v>2531</v>
      </c>
      <c r="F2187" s="29" t="s">
        <v>11588</v>
      </c>
      <c r="G2187" s="526" t="s">
        <v>3453</v>
      </c>
      <c r="H2187" s="527">
        <v>0</v>
      </c>
      <c r="I2187" s="527" t="s">
        <v>10874</v>
      </c>
      <c r="J2187" s="527" t="s">
        <v>10874</v>
      </c>
      <c r="K2187" s="527">
        <v>410</v>
      </c>
      <c r="L2187" s="527" t="s">
        <v>10874</v>
      </c>
      <c r="M2187" s="527" t="s">
        <v>10874</v>
      </c>
      <c r="N2187" s="527" t="s">
        <v>10874</v>
      </c>
      <c r="O2187" s="528">
        <v>457</v>
      </c>
    </row>
    <row r="2188" spans="2:15">
      <c r="B2188" s="29" t="s">
        <v>13765</v>
      </c>
      <c r="C2188" s="29" t="s">
        <v>805</v>
      </c>
      <c r="D2188" s="29" t="s">
        <v>806</v>
      </c>
      <c r="E2188" s="29" t="s">
        <v>2529</v>
      </c>
      <c r="F2188" s="29" t="s">
        <v>2530</v>
      </c>
      <c r="G2188" s="29" t="s">
        <v>4065</v>
      </c>
      <c r="H2188" s="522">
        <v>0</v>
      </c>
      <c r="I2188" s="522" t="s">
        <v>10874</v>
      </c>
      <c r="J2188" s="522" t="s">
        <v>10874</v>
      </c>
      <c r="K2188" s="522">
        <v>168</v>
      </c>
      <c r="L2188" s="522" t="s">
        <v>10874</v>
      </c>
      <c r="M2188" s="522" t="s">
        <v>10874</v>
      </c>
      <c r="N2188" s="522">
        <v>0</v>
      </c>
      <c r="O2188" s="523">
        <v>191</v>
      </c>
    </row>
    <row r="2189" spans="2:15">
      <c r="B2189" s="29" t="s">
        <v>13766</v>
      </c>
      <c r="C2189" s="29" t="s">
        <v>805</v>
      </c>
      <c r="D2189" s="29" t="s">
        <v>806</v>
      </c>
      <c r="E2189" s="29" t="s">
        <v>2529</v>
      </c>
      <c r="F2189" s="29" t="s">
        <v>2530</v>
      </c>
      <c r="G2189" s="29" t="s">
        <v>4066</v>
      </c>
      <c r="H2189" s="522">
        <v>0</v>
      </c>
      <c r="I2189" s="522">
        <v>0</v>
      </c>
      <c r="J2189" s="522" t="s">
        <v>10874</v>
      </c>
      <c r="K2189" s="522">
        <v>186</v>
      </c>
      <c r="L2189" s="522" t="s">
        <v>10874</v>
      </c>
      <c r="M2189" s="522" t="s">
        <v>10874</v>
      </c>
      <c r="N2189" s="522">
        <v>0</v>
      </c>
      <c r="O2189" s="523">
        <v>200</v>
      </c>
    </row>
    <row r="2190" spans="2:15">
      <c r="B2190" t="str">
        <f>C2190&amp;F2190</f>
        <v>1030264027535 Total</v>
      </c>
      <c r="C2190" s="29" t="s">
        <v>805</v>
      </c>
      <c r="D2190" s="29" t="s">
        <v>806</v>
      </c>
      <c r="E2190" s="29" t="s">
        <v>2529</v>
      </c>
      <c r="F2190" s="29" t="s">
        <v>11587</v>
      </c>
      <c r="G2190" s="526" t="s">
        <v>3453</v>
      </c>
      <c r="H2190" s="527">
        <v>0</v>
      </c>
      <c r="I2190" s="527" t="s">
        <v>10874</v>
      </c>
      <c r="J2190" s="527" t="s">
        <v>10874</v>
      </c>
      <c r="K2190" s="527">
        <v>354</v>
      </c>
      <c r="L2190" s="527" t="s">
        <v>10874</v>
      </c>
      <c r="M2190" s="527">
        <v>16</v>
      </c>
      <c r="N2190" s="527">
        <v>0</v>
      </c>
      <c r="O2190" s="528">
        <v>391</v>
      </c>
    </row>
    <row r="2191" spans="2:15">
      <c r="B2191" s="29" t="s">
        <v>13773</v>
      </c>
      <c r="C2191" s="29" t="s">
        <v>807</v>
      </c>
      <c r="D2191" s="29" t="s">
        <v>808</v>
      </c>
      <c r="E2191" s="29" t="s">
        <v>2537</v>
      </c>
      <c r="F2191" s="29" t="s">
        <v>2538</v>
      </c>
      <c r="G2191" s="29" t="s">
        <v>4065</v>
      </c>
      <c r="H2191" s="522">
        <v>0</v>
      </c>
      <c r="I2191" s="522">
        <v>26</v>
      </c>
      <c r="J2191" s="522">
        <v>150</v>
      </c>
      <c r="K2191" s="522">
        <v>207</v>
      </c>
      <c r="L2191" s="522">
        <v>12</v>
      </c>
      <c r="M2191" s="522" t="s">
        <v>10874</v>
      </c>
      <c r="N2191" s="522" t="s">
        <v>10874</v>
      </c>
      <c r="O2191" s="523">
        <v>406</v>
      </c>
    </row>
    <row r="2192" spans="2:15">
      <c r="B2192" s="29" t="s">
        <v>13774</v>
      </c>
      <c r="C2192" s="29" t="s">
        <v>807</v>
      </c>
      <c r="D2192" s="29" t="s">
        <v>808</v>
      </c>
      <c r="E2192" s="29" t="s">
        <v>2537</v>
      </c>
      <c r="F2192" s="29" t="s">
        <v>2538</v>
      </c>
      <c r="G2192" s="29" t="s">
        <v>4066</v>
      </c>
      <c r="H2192" s="522">
        <v>0</v>
      </c>
      <c r="I2192" s="522">
        <v>27</v>
      </c>
      <c r="J2192" s="522">
        <v>155</v>
      </c>
      <c r="K2192" s="522">
        <v>220</v>
      </c>
      <c r="L2192" s="522">
        <v>17</v>
      </c>
      <c r="M2192" s="522" t="s">
        <v>10874</v>
      </c>
      <c r="N2192" s="522" t="s">
        <v>10874</v>
      </c>
      <c r="O2192" s="523">
        <v>432</v>
      </c>
    </row>
    <row r="2193" spans="2:15">
      <c r="B2193" t="str">
        <f>C2193&amp;F2193</f>
        <v>1140655030827 Total</v>
      </c>
      <c r="C2193" s="29" t="s">
        <v>807</v>
      </c>
      <c r="D2193" s="29" t="s">
        <v>808</v>
      </c>
      <c r="E2193" s="29" t="s">
        <v>2537</v>
      </c>
      <c r="F2193" s="29" t="s">
        <v>11591</v>
      </c>
      <c r="G2193" s="526" t="s">
        <v>3453</v>
      </c>
      <c r="H2193" s="527">
        <v>0</v>
      </c>
      <c r="I2193" s="527">
        <v>53</v>
      </c>
      <c r="J2193" s="527">
        <v>305</v>
      </c>
      <c r="K2193" s="527">
        <v>427</v>
      </c>
      <c r="L2193" s="527">
        <v>29</v>
      </c>
      <c r="M2193" s="527" t="s">
        <v>10874</v>
      </c>
      <c r="N2193" s="527" t="s">
        <v>10874</v>
      </c>
      <c r="O2193" s="528">
        <v>838</v>
      </c>
    </row>
    <row r="2194" spans="2:15">
      <c r="B2194" s="29" t="s">
        <v>13771</v>
      </c>
      <c r="C2194" s="29" t="s">
        <v>807</v>
      </c>
      <c r="D2194" s="29" t="s">
        <v>808</v>
      </c>
      <c r="E2194" s="29" t="s">
        <v>2535</v>
      </c>
      <c r="F2194" s="29" t="s">
        <v>2536</v>
      </c>
      <c r="G2194" s="29" t="s">
        <v>4065</v>
      </c>
      <c r="H2194" s="522">
        <v>0</v>
      </c>
      <c r="I2194" s="522">
        <v>29</v>
      </c>
      <c r="J2194" s="522">
        <v>168</v>
      </c>
      <c r="K2194" s="522">
        <v>251</v>
      </c>
      <c r="L2194" s="522" t="s">
        <v>10874</v>
      </c>
      <c r="M2194" s="522">
        <v>12</v>
      </c>
      <c r="N2194" s="522" t="s">
        <v>10874</v>
      </c>
      <c r="O2194" s="523">
        <v>468</v>
      </c>
    </row>
    <row r="2195" spans="2:15">
      <c r="B2195" s="29" t="s">
        <v>13772</v>
      </c>
      <c r="C2195" s="29" t="s">
        <v>807</v>
      </c>
      <c r="D2195" s="29" t="s">
        <v>808</v>
      </c>
      <c r="E2195" s="29" t="s">
        <v>2535</v>
      </c>
      <c r="F2195" s="29" t="s">
        <v>2536</v>
      </c>
      <c r="G2195" s="29" t="s">
        <v>4066</v>
      </c>
      <c r="H2195" s="522">
        <v>0</v>
      </c>
      <c r="I2195" s="522">
        <v>39</v>
      </c>
      <c r="J2195" s="522">
        <v>148</v>
      </c>
      <c r="K2195" s="522">
        <v>280</v>
      </c>
      <c r="L2195" s="522" t="s">
        <v>10874</v>
      </c>
      <c r="M2195" s="522" t="s">
        <v>10874</v>
      </c>
      <c r="N2195" s="522">
        <v>0</v>
      </c>
      <c r="O2195" s="523">
        <v>486</v>
      </c>
    </row>
    <row r="2196" spans="2:15">
      <c r="B2196" t="str">
        <f>C2196&amp;F2196</f>
        <v>1140655036610 Total</v>
      </c>
      <c r="C2196" s="29" t="s">
        <v>807</v>
      </c>
      <c r="D2196" s="29" t="s">
        <v>808</v>
      </c>
      <c r="E2196" s="29" t="s">
        <v>2535</v>
      </c>
      <c r="F2196" s="29" t="s">
        <v>11590</v>
      </c>
      <c r="G2196" s="526" t="s">
        <v>3453</v>
      </c>
      <c r="H2196" s="527">
        <v>0</v>
      </c>
      <c r="I2196" s="527">
        <v>68</v>
      </c>
      <c r="J2196" s="527">
        <v>316</v>
      </c>
      <c r="K2196" s="527">
        <v>531</v>
      </c>
      <c r="L2196" s="527" t="s">
        <v>10874</v>
      </c>
      <c r="M2196" s="527" t="s">
        <v>10874</v>
      </c>
      <c r="N2196" s="527" t="s">
        <v>10874</v>
      </c>
      <c r="O2196" s="528">
        <v>954</v>
      </c>
    </row>
    <row r="2197" spans="2:15">
      <c r="B2197" s="29" t="s">
        <v>13775</v>
      </c>
      <c r="C2197" s="29" t="s">
        <v>809</v>
      </c>
      <c r="D2197" s="29" t="s">
        <v>810</v>
      </c>
      <c r="E2197" s="29" t="s">
        <v>810</v>
      </c>
      <c r="F2197" s="29" t="s">
        <v>2539</v>
      </c>
      <c r="G2197" s="29" t="s">
        <v>4065</v>
      </c>
      <c r="H2197" s="522">
        <v>0</v>
      </c>
      <c r="I2197" s="522">
        <v>164</v>
      </c>
      <c r="J2197" s="522" t="s">
        <v>10874</v>
      </c>
      <c r="K2197" s="522">
        <v>0</v>
      </c>
      <c r="L2197" s="522">
        <v>0</v>
      </c>
      <c r="M2197" s="522" t="s">
        <v>10874</v>
      </c>
      <c r="N2197" s="522">
        <v>0</v>
      </c>
      <c r="O2197" s="523">
        <v>170</v>
      </c>
    </row>
    <row r="2198" spans="2:15">
      <c r="B2198" s="29" t="s">
        <v>13776</v>
      </c>
      <c r="C2198" s="29" t="s">
        <v>809</v>
      </c>
      <c r="D2198" s="29" t="s">
        <v>810</v>
      </c>
      <c r="E2198" s="29" t="s">
        <v>810</v>
      </c>
      <c r="F2198" s="29" t="s">
        <v>2539</v>
      </c>
      <c r="G2198" s="29" t="s">
        <v>4066</v>
      </c>
      <c r="H2198" s="522">
        <v>0</v>
      </c>
      <c r="I2198" s="522">
        <v>93</v>
      </c>
      <c r="J2198" s="522" t="s">
        <v>10874</v>
      </c>
      <c r="K2198" s="522">
        <v>0</v>
      </c>
      <c r="L2198" s="522">
        <v>0</v>
      </c>
      <c r="M2198" s="522" t="s">
        <v>10874</v>
      </c>
      <c r="N2198" s="522">
        <v>0</v>
      </c>
      <c r="O2198" s="523">
        <v>97</v>
      </c>
    </row>
    <row r="2199" spans="2:15">
      <c r="B2199" t="str">
        <f>C2199&amp;F2199</f>
        <v>1265130007546 Total</v>
      </c>
      <c r="C2199" s="29" t="s">
        <v>809</v>
      </c>
      <c r="D2199" s="29" t="s">
        <v>810</v>
      </c>
      <c r="E2199" s="29" t="s">
        <v>810</v>
      </c>
      <c r="F2199" s="29" t="s">
        <v>11592</v>
      </c>
      <c r="G2199" s="526" t="s">
        <v>3453</v>
      </c>
      <c r="H2199" s="527">
        <v>0</v>
      </c>
      <c r="I2199" s="527">
        <v>257</v>
      </c>
      <c r="J2199" s="527" t="s">
        <v>10874</v>
      </c>
      <c r="K2199" s="527">
        <v>0</v>
      </c>
      <c r="L2199" s="527">
        <v>0</v>
      </c>
      <c r="M2199" s="527" t="s">
        <v>10874</v>
      </c>
      <c r="N2199" s="527">
        <v>0</v>
      </c>
      <c r="O2199" s="528">
        <v>267</v>
      </c>
    </row>
    <row r="2200" spans="2:15">
      <c r="B2200" s="29" t="s">
        <v>13777</v>
      </c>
      <c r="C2200" s="29" t="s">
        <v>811</v>
      </c>
      <c r="D2200" s="29" t="s">
        <v>812</v>
      </c>
      <c r="E2200" s="29" t="s">
        <v>2540</v>
      </c>
      <c r="F2200" s="29" t="s">
        <v>2541</v>
      </c>
      <c r="G2200" s="29" t="s">
        <v>4065</v>
      </c>
      <c r="H2200" s="522" t="s">
        <v>10874</v>
      </c>
      <c r="I2200" s="522" t="s">
        <v>10874</v>
      </c>
      <c r="J2200" s="522" t="s">
        <v>10874</v>
      </c>
      <c r="K2200" s="522">
        <v>192</v>
      </c>
      <c r="L2200" s="522" t="s">
        <v>10874</v>
      </c>
      <c r="M2200" s="522">
        <v>0</v>
      </c>
      <c r="N2200" s="522">
        <v>0</v>
      </c>
      <c r="O2200" s="523">
        <v>205</v>
      </c>
    </row>
    <row r="2201" spans="2:15">
      <c r="B2201" s="29" t="s">
        <v>13778</v>
      </c>
      <c r="C2201" s="29" t="s">
        <v>811</v>
      </c>
      <c r="D2201" s="29" t="s">
        <v>812</v>
      </c>
      <c r="E2201" s="29" t="s">
        <v>2540</v>
      </c>
      <c r="F2201" s="29" t="s">
        <v>2541</v>
      </c>
      <c r="G2201" s="29" t="s">
        <v>4066</v>
      </c>
      <c r="H2201" s="522" t="s">
        <v>10874</v>
      </c>
      <c r="I2201" s="522" t="s">
        <v>10874</v>
      </c>
      <c r="J2201" s="522" t="s">
        <v>10874</v>
      </c>
      <c r="K2201" s="522">
        <v>227</v>
      </c>
      <c r="L2201" s="522" t="s">
        <v>10874</v>
      </c>
      <c r="M2201" s="522">
        <v>0</v>
      </c>
      <c r="N2201" s="522">
        <v>0</v>
      </c>
      <c r="O2201" s="523">
        <v>238</v>
      </c>
    </row>
    <row r="2202" spans="2:15">
      <c r="B2202" t="str">
        <f>C2202&amp;F2202</f>
        <v>1174153033048 Total</v>
      </c>
      <c r="C2202" s="29" t="s">
        <v>811</v>
      </c>
      <c r="D2202" s="29" t="s">
        <v>812</v>
      </c>
      <c r="E2202" s="29" t="s">
        <v>2540</v>
      </c>
      <c r="F2202" s="29" t="s">
        <v>11593</v>
      </c>
      <c r="G2202" s="526" t="s">
        <v>3453</v>
      </c>
      <c r="H2202" s="527" t="s">
        <v>10874</v>
      </c>
      <c r="I2202" s="527" t="s">
        <v>10874</v>
      </c>
      <c r="J2202" s="527">
        <v>15</v>
      </c>
      <c r="K2202" s="527">
        <v>419</v>
      </c>
      <c r="L2202" s="527" t="s">
        <v>10874</v>
      </c>
      <c r="M2202" s="527">
        <v>0</v>
      </c>
      <c r="N2202" s="527">
        <v>0</v>
      </c>
      <c r="O2202" s="528">
        <v>443</v>
      </c>
    </row>
    <row r="2203" spans="2:15">
      <c r="B2203" s="29" t="s">
        <v>13781</v>
      </c>
      <c r="C2203" s="29" t="s">
        <v>813</v>
      </c>
      <c r="D2203" s="29" t="s">
        <v>814</v>
      </c>
      <c r="E2203" s="29" t="s">
        <v>2544</v>
      </c>
      <c r="F2203" s="29" t="s">
        <v>2545</v>
      </c>
      <c r="G2203" s="29" t="s">
        <v>4065</v>
      </c>
      <c r="H2203" s="522">
        <v>0</v>
      </c>
      <c r="I2203" s="522" t="s">
        <v>10874</v>
      </c>
      <c r="J2203" s="522">
        <v>11</v>
      </c>
      <c r="K2203" s="522">
        <v>314</v>
      </c>
      <c r="L2203" s="522" t="s">
        <v>10874</v>
      </c>
      <c r="M2203" s="522">
        <v>16</v>
      </c>
      <c r="N2203" s="522">
        <v>0</v>
      </c>
      <c r="O2203" s="523">
        <v>353</v>
      </c>
    </row>
    <row r="2204" spans="2:15">
      <c r="B2204" s="29" t="s">
        <v>13782</v>
      </c>
      <c r="C2204" s="29" t="s">
        <v>813</v>
      </c>
      <c r="D2204" s="29" t="s">
        <v>814</v>
      </c>
      <c r="E2204" s="29" t="s">
        <v>2544</v>
      </c>
      <c r="F2204" s="29" t="s">
        <v>2545</v>
      </c>
      <c r="G2204" s="29" t="s">
        <v>4066</v>
      </c>
      <c r="H2204" s="522" t="s">
        <v>10874</v>
      </c>
      <c r="I2204" s="522" t="s">
        <v>10874</v>
      </c>
      <c r="J2204" s="522">
        <v>18</v>
      </c>
      <c r="K2204" s="522">
        <v>329</v>
      </c>
      <c r="L2204" s="522" t="s">
        <v>10874</v>
      </c>
      <c r="M2204" s="522">
        <v>16</v>
      </c>
      <c r="N2204" s="522">
        <v>0</v>
      </c>
      <c r="O2204" s="523">
        <v>380</v>
      </c>
    </row>
    <row r="2205" spans="2:15">
      <c r="B2205" t="str">
        <f>C2205&amp;F2205</f>
        <v>1204848033494 Total</v>
      </c>
      <c r="C2205" s="29" t="s">
        <v>813</v>
      </c>
      <c r="D2205" s="29" t="s">
        <v>814</v>
      </c>
      <c r="E2205" s="29" t="s">
        <v>2544</v>
      </c>
      <c r="F2205" s="29" t="s">
        <v>11595</v>
      </c>
      <c r="G2205" s="526" t="s">
        <v>3453</v>
      </c>
      <c r="H2205" s="527" t="s">
        <v>10874</v>
      </c>
      <c r="I2205" s="527">
        <v>18</v>
      </c>
      <c r="J2205" s="527">
        <v>29</v>
      </c>
      <c r="K2205" s="527">
        <v>643</v>
      </c>
      <c r="L2205" s="527" t="s">
        <v>10874</v>
      </c>
      <c r="M2205" s="527">
        <v>32</v>
      </c>
      <c r="N2205" s="527">
        <v>0</v>
      </c>
      <c r="O2205" s="528">
        <v>733</v>
      </c>
    </row>
    <row r="2206" spans="2:15">
      <c r="B2206" s="29" t="s">
        <v>13779</v>
      </c>
      <c r="C2206" s="29" t="s">
        <v>813</v>
      </c>
      <c r="D2206" s="29" t="s">
        <v>814</v>
      </c>
      <c r="E2206" s="29" t="s">
        <v>2542</v>
      </c>
      <c r="F2206" s="29" t="s">
        <v>2543</v>
      </c>
      <c r="G2206" s="29" t="s">
        <v>4065</v>
      </c>
      <c r="H2206" s="522">
        <v>0</v>
      </c>
      <c r="I2206" s="522">
        <v>19</v>
      </c>
      <c r="J2206" s="522">
        <v>30</v>
      </c>
      <c r="K2206" s="522">
        <v>713</v>
      </c>
      <c r="L2206" s="522" t="s">
        <v>10874</v>
      </c>
      <c r="M2206" s="522">
        <v>20</v>
      </c>
      <c r="N2206" s="522" t="s">
        <v>10874</v>
      </c>
      <c r="O2206" s="523">
        <v>789</v>
      </c>
    </row>
    <row r="2207" spans="2:15">
      <c r="B2207" s="29" t="s">
        <v>13780</v>
      </c>
      <c r="C2207" s="29" t="s">
        <v>813</v>
      </c>
      <c r="D2207" s="29" t="s">
        <v>814</v>
      </c>
      <c r="E2207" s="29" t="s">
        <v>2542</v>
      </c>
      <c r="F2207" s="29" t="s">
        <v>2543</v>
      </c>
      <c r="G2207" s="29" t="s">
        <v>4066</v>
      </c>
      <c r="H2207" s="522" t="s">
        <v>10874</v>
      </c>
      <c r="I2207" s="522">
        <v>14</v>
      </c>
      <c r="J2207" s="522">
        <v>30</v>
      </c>
      <c r="K2207" s="522">
        <v>684</v>
      </c>
      <c r="L2207" s="522" t="s">
        <v>10874</v>
      </c>
      <c r="M2207" s="522">
        <v>27</v>
      </c>
      <c r="N2207" s="522" t="s">
        <v>10874</v>
      </c>
      <c r="O2207" s="523">
        <v>764</v>
      </c>
    </row>
    <row r="2208" spans="2:15">
      <c r="B2208" t="str">
        <f>C2208&amp;F2208</f>
        <v>1204848033495 Total</v>
      </c>
      <c r="C2208" s="29" t="s">
        <v>813</v>
      </c>
      <c r="D2208" s="29" t="s">
        <v>814</v>
      </c>
      <c r="E2208" s="29" t="s">
        <v>2542</v>
      </c>
      <c r="F2208" s="29" t="s">
        <v>11594</v>
      </c>
      <c r="G2208" s="526" t="s">
        <v>3453</v>
      </c>
      <c r="H2208" s="527" t="s">
        <v>10874</v>
      </c>
      <c r="I2208" s="527">
        <v>33</v>
      </c>
      <c r="J2208" s="527">
        <v>60</v>
      </c>
      <c r="K2208" s="527">
        <v>1397</v>
      </c>
      <c r="L2208" s="527">
        <v>12</v>
      </c>
      <c r="M2208" s="527">
        <v>47</v>
      </c>
      <c r="N2208" s="527" t="s">
        <v>10874</v>
      </c>
      <c r="O2208" s="528">
        <v>1553</v>
      </c>
    </row>
    <row r="2209" spans="2:15">
      <c r="B2209" s="29" t="s">
        <v>13789</v>
      </c>
      <c r="C2209" s="29" t="s">
        <v>815</v>
      </c>
      <c r="D2209" s="29" t="s">
        <v>816</v>
      </c>
      <c r="E2209" s="29" t="s">
        <v>2552</v>
      </c>
      <c r="F2209" s="29" t="s">
        <v>2553</v>
      </c>
      <c r="G2209" s="29" t="s">
        <v>4065</v>
      </c>
      <c r="H2209" s="522">
        <v>0</v>
      </c>
      <c r="I2209" s="522" t="s">
        <v>10874</v>
      </c>
      <c r="J2209" s="522" t="s">
        <v>10874</v>
      </c>
      <c r="K2209" s="522">
        <v>142</v>
      </c>
      <c r="L2209" s="522" t="s">
        <v>10874</v>
      </c>
      <c r="M2209" s="522" t="s">
        <v>10874</v>
      </c>
      <c r="N2209" s="522" t="s">
        <v>10874</v>
      </c>
      <c r="O2209" s="523">
        <v>167</v>
      </c>
    </row>
    <row r="2210" spans="2:15">
      <c r="B2210" s="29" t="s">
        <v>13790</v>
      </c>
      <c r="C2210" s="29" t="s">
        <v>815</v>
      </c>
      <c r="D2210" s="29" t="s">
        <v>816</v>
      </c>
      <c r="E2210" s="29" t="s">
        <v>2552</v>
      </c>
      <c r="F2210" s="29" t="s">
        <v>2553</v>
      </c>
      <c r="G2210" s="29" t="s">
        <v>4066</v>
      </c>
      <c r="H2210" s="522" t="s">
        <v>10874</v>
      </c>
      <c r="I2210" s="522" t="s">
        <v>10874</v>
      </c>
      <c r="J2210" s="522" t="s">
        <v>10874</v>
      </c>
      <c r="K2210" s="522">
        <v>142</v>
      </c>
      <c r="L2210" s="522" t="s">
        <v>10874</v>
      </c>
      <c r="M2210" s="522" t="s">
        <v>10874</v>
      </c>
      <c r="N2210" s="522">
        <v>0</v>
      </c>
      <c r="O2210" s="523">
        <v>172</v>
      </c>
    </row>
    <row r="2211" spans="2:15">
      <c r="B2211" t="str">
        <f>C2211&amp;F2211</f>
        <v>1220975021076 Total</v>
      </c>
      <c r="C2211" s="29" t="s">
        <v>815</v>
      </c>
      <c r="D2211" s="29" t="s">
        <v>816</v>
      </c>
      <c r="E2211" s="29" t="s">
        <v>2552</v>
      </c>
      <c r="F2211" s="29" t="s">
        <v>11599</v>
      </c>
      <c r="G2211" s="526" t="s">
        <v>3453</v>
      </c>
      <c r="H2211" s="527" t="s">
        <v>10874</v>
      </c>
      <c r="I2211" s="527" t="s">
        <v>10874</v>
      </c>
      <c r="J2211" s="527">
        <v>14</v>
      </c>
      <c r="K2211" s="527">
        <v>284</v>
      </c>
      <c r="L2211" s="527">
        <v>14</v>
      </c>
      <c r="M2211" s="527">
        <v>14</v>
      </c>
      <c r="N2211" s="527" t="s">
        <v>10874</v>
      </c>
      <c r="O2211" s="528">
        <v>339</v>
      </c>
    </row>
    <row r="2212" spans="2:15">
      <c r="B2212" s="29" t="s">
        <v>13787</v>
      </c>
      <c r="C2212" s="29" t="s">
        <v>815</v>
      </c>
      <c r="D2212" s="29" t="s">
        <v>816</v>
      </c>
      <c r="E2212" s="29" t="s">
        <v>2550</v>
      </c>
      <c r="F2212" s="29" t="s">
        <v>2551</v>
      </c>
      <c r="G2212" s="29" t="s">
        <v>4065</v>
      </c>
      <c r="H2212" s="522">
        <v>0</v>
      </c>
      <c r="I2212" s="522" t="s">
        <v>10874</v>
      </c>
      <c r="J2212" s="522" t="s">
        <v>10874</v>
      </c>
      <c r="K2212" s="522">
        <v>160</v>
      </c>
      <c r="L2212" s="522" t="s">
        <v>10874</v>
      </c>
      <c r="M2212" s="522" t="s">
        <v>10874</v>
      </c>
      <c r="N2212" s="522">
        <v>0</v>
      </c>
      <c r="O2212" s="523">
        <v>188</v>
      </c>
    </row>
    <row r="2213" spans="2:15">
      <c r="B2213" s="29" t="s">
        <v>13788</v>
      </c>
      <c r="C2213" s="29" t="s">
        <v>815</v>
      </c>
      <c r="D2213" s="29" t="s">
        <v>816</v>
      </c>
      <c r="E2213" s="29" t="s">
        <v>2550</v>
      </c>
      <c r="F2213" s="29" t="s">
        <v>2551</v>
      </c>
      <c r="G2213" s="29" t="s">
        <v>4066</v>
      </c>
      <c r="H2213" s="522">
        <v>0</v>
      </c>
      <c r="I2213" s="522" t="s">
        <v>10874</v>
      </c>
      <c r="J2213" s="522" t="s">
        <v>10874</v>
      </c>
      <c r="K2213" s="522">
        <v>168</v>
      </c>
      <c r="L2213" s="522" t="s">
        <v>10874</v>
      </c>
      <c r="M2213" s="522" t="s">
        <v>10874</v>
      </c>
      <c r="N2213" s="522">
        <v>0</v>
      </c>
      <c r="O2213" s="523">
        <v>187</v>
      </c>
    </row>
    <row r="2214" spans="2:15">
      <c r="B2214" t="str">
        <f>C2214&amp;F2214</f>
        <v>1220975021077 Total</v>
      </c>
      <c r="C2214" s="29" t="s">
        <v>815</v>
      </c>
      <c r="D2214" s="29" t="s">
        <v>816</v>
      </c>
      <c r="E2214" s="29" t="s">
        <v>2550</v>
      </c>
      <c r="F2214" s="29" t="s">
        <v>11598</v>
      </c>
      <c r="G2214" s="526" t="s">
        <v>3453</v>
      </c>
      <c r="H2214" s="527">
        <v>0</v>
      </c>
      <c r="I2214" s="527" t="s">
        <v>10874</v>
      </c>
      <c r="J2214" s="527">
        <v>14</v>
      </c>
      <c r="K2214" s="527">
        <v>328</v>
      </c>
      <c r="L2214" s="527" t="s">
        <v>10874</v>
      </c>
      <c r="M2214" s="527">
        <v>14</v>
      </c>
      <c r="N2214" s="527">
        <v>0</v>
      </c>
      <c r="O2214" s="528">
        <v>375</v>
      </c>
    </row>
    <row r="2215" spans="2:15">
      <c r="B2215" s="29" t="s">
        <v>13785</v>
      </c>
      <c r="C2215" s="29" t="s">
        <v>815</v>
      </c>
      <c r="D2215" s="29" t="s">
        <v>816</v>
      </c>
      <c r="E2215" s="29" t="s">
        <v>2548</v>
      </c>
      <c r="F2215" s="29" t="s">
        <v>2549</v>
      </c>
      <c r="G2215" s="29" t="s">
        <v>4065</v>
      </c>
      <c r="H2215" s="522" t="s">
        <v>10874</v>
      </c>
      <c r="I2215" s="522">
        <v>59</v>
      </c>
      <c r="J2215" s="522">
        <v>49</v>
      </c>
      <c r="K2215" s="522">
        <v>1078</v>
      </c>
      <c r="L2215" s="522" t="s">
        <v>10874</v>
      </c>
      <c r="M2215" s="522">
        <v>54</v>
      </c>
      <c r="N2215" s="522">
        <v>0</v>
      </c>
      <c r="O2215" s="523">
        <v>1256</v>
      </c>
    </row>
    <row r="2216" spans="2:15">
      <c r="B2216" s="29" t="s">
        <v>13786</v>
      </c>
      <c r="C2216" s="29" t="s">
        <v>815</v>
      </c>
      <c r="D2216" s="29" t="s">
        <v>816</v>
      </c>
      <c r="E2216" s="29" t="s">
        <v>2548</v>
      </c>
      <c r="F2216" s="29" t="s">
        <v>2549</v>
      </c>
      <c r="G2216" s="29" t="s">
        <v>4066</v>
      </c>
      <c r="H2216" s="522" t="s">
        <v>10874</v>
      </c>
      <c r="I2216" s="522">
        <v>68</v>
      </c>
      <c r="J2216" s="522">
        <v>40</v>
      </c>
      <c r="K2216" s="522">
        <v>1093</v>
      </c>
      <c r="L2216" s="522" t="s">
        <v>10874</v>
      </c>
      <c r="M2216" s="522">
        <v>52</v>
      </c>
      <c r="N2216" s="522">
        <v>0</v>
      </c>
      <c r="O2216" s="523">
        <v>1277</v>
      </c>
    </row>
    <row r="2217" spans="2:15">
      <c r="B2217" t="str">
        <f>C2217&amp;F2217</f>
        <v>1220975026455 Total</v>
      </c>
      <c r="C2217" s="29" t="s">
        <v>815</v>
      </c>
      <c r="D2217" s="29" t="s">
        <v>816</v>
      </c>
      <c r="E2217" s="29" t="s">
        <v>2548</v>
      </c>
      <c r="F2217" s="29" t="s">
        <v>11597</v>
      </c>
      <c r="G2217" s="526" t="s">
        <v>3453</v>
      </c>
      <c r="H2217" s="527" t="s">
        <v>10874</v>
      </c>
      <c r="I2217" s="527">
        <v>127</v>
      </c>
      <c r="J2217" s="527">
        <v>89</v>
      </c>
      <c r="K2217" s="527">
        <v>2171</v>
      </c>
      <c r="L2217" s="527" t="s">
        <v>10874</v>
      </c>
      <c r="M2217" s="527">
        <v>106</v>
      </c>
      <c r="N2217" s="527">
        <v>0</v>
      </c>
      <c r="O2217" s="528">
        <v>2533</v>
      </c>
    </row>
    <row r="2218" spans="2:15">
      <c r="B2218" s="29" t="s">
        <v>13783</v>
      </c>
      <c r="C2218" s="29" t="s">
        <v>815</v>
      </c>
      <c r="D2218" s="29" t="s">
        <v>816</v>
      </c>
      <c r="E2218" s="29" t="s">
        <v>2546</v>
      </c>
      <c r="F2218" s="29" t="s">
        <v>2547</v>
      </c>
      <c r="G2218" s="29" t="s">
        <v>4065</v>
      </c>
      <c r="H2218" s="522" t="s">
        <v>10874</v>
      </c>
      <c r="I2218" s="522">
        <v>17</v>
      </c>
      <c r="J2218" s="522">
        <v>12</v>
      </c>
      <c r="K2218" s="522">
        <v>277</v>
      </c>
      <c r="L2218" s="522" t="s">
        <v>10874</v>
      </c>
      <c r="M2218" s="522" t="s">
        <v>10874</v>
      </c>
      <c r="N2218" s="522">
        <v>0</v>
      </c>
      <c r="O2218" s="523">
        <v>324</v>
      </c>
    </row>
    <row r="2219" spans="2:15">
      <c r="B2219" s="29" t="s">
        <v>13784</v>
      </c>
      <c r="C2219" s="29" t="s">
        <v>815</v>
      </c>
      <c r="D2219" s="29" t="s">
        <v>816</v>
      </c>
      <c r="E2219" s="29" t="s">
        <v>2546</v>
      </c>
      <c r="F2219" s="29" t="s">
        <v>2547</v>
      </c>
      <c r="G2219" s="29" t="s">
        <v>4066</v>
      </c>
      <c r="H2219" s="522" t="s">
        <v>10874</v>
      </c>
      <c r="I2219" s="522">
        <v>24</v>
      </c>
      <c r="J2219" s="522" t="s">
        <v>10874</v>
      </c>
      <c r="K2219" s="522">
        <v>277</v>
      </c>
      <c r="L2219" s="522" t="s">
        <v>10874</v>
      </c>
      <c r="M2219" s="522" t="s">
        <v>10874</v>
      </c>
      <c r="N2219" s="522">
        <v>0</v>
      </c>
      <c r="O2219" s="523">
        <v>327</v>
      </c>
    </row>
    <row r="2220" spans="2:15">
      <c r="B2220" t="str">
        <f>C2220&amp;F2220</f>
        <v>1220975027380 Total</v>
      </c>
      <c r="C2220" s="29" t="s">
        <v>815</v>
      </c>
      <c r="D2220" s="29" t="s">
        <v>816</v>
      </c>
      <c r="E2220" s="29" t="s">
        <v>2546</v>
      </c>
      <c r="F2220" s="29" t="s">
        <v>11596</v>
      </c>
      <c r="G2220" s="526" t="s">
        <v>3453</v>
      </c>
      <c r="H2220" s="527" t="s">
        <v>10874</v>
      </c>
      <c r="I2220" s="527">
        <v>41</v>
      </c>
      <c r="J2220" s="527" t="s">
        <v>10874</v>
      </c>
      <c r="K2220" s="527">
        <v>554</v>
      </c>
      <c r="L2220" s="527" t="s">
        <v>10874</v>
      </c>
      <c r="M2220" s="527">
        <v>17</v>
      </c>
      <c r="N2220" s="527">
        <v>0</v>
      </c>
      <c r="O2220" s="528">
        <v>651</v>
      </c>
    </row>
    <row r="2221" spans="2:15">
      <c r="B2221" s="29" t="s">
        <v>13791</v>
      </c>
      <c r="C2221" s="29" t="s">
        <v>817</v>
      </c>
      <c r="D2221" s="29" t="s">
        <v>818</v>
      </c>
      <c r="E2221" s="29" t="s">
        <v>2554</v>
      </c>
      <c r="F2221" s="29" t="s">
        <v>2555</v>
      </c>
      <c r="G2221" s="29" t="s">
        <v>4065</v>
      </c>
      <c r="H2221" s="522">
        <v>0</v>
      </c>
      <c r="I2221" s="522" t="s">
        <v>10874</v>
      </c>
      <c r="J2221" s="522" t="s">
        <v>10874</v>
      </c>
      <c r="K2221" s="522">
        <v>288</v>
      </c>
      <c r="L2221" s="522" t="s">
        <v>10874</v>
      </c>
      <c r="M2221" s="522" t="s">
        <v>10874</v>
      </c>
      <c r="N2221" s="522">
        <v>0</v>
      </c>
      <c r="O2221" s="523">
        <v>304</v>
      </c>
    </row>
    <row r="2222" spans="2:15">
      <c r="B2222" s="29" t="s">
        <v>13792</v>
      </c>
      <c r="C2222" s="29" t="s">
        <v>817</v>
      </c>
      <c r="D2222" s="29" t="s">
        <v>818</v>
      </c>
      <c r="E2222" s="29" t="s">
        <v>2554</v>
      </c>
      <c r="F2222" s="29" t="s">
        <v>2555</v>
      </c>
      <c r="G2222" s="29" t="s">
        <v>4066</v>
      </c>
      <c r="H2222" s="522">
        <v>0</v>
      </c>
      <c r="I2222" s="522" t="s">
        <v>10874</v>
      </c>
      <c r="J2222" s="522" t="s">
        <v>10874</v>
      </c>
      <c r="K2222" s="522">
        <v>278</v>
      </c>
      <c r="L2222" s="522" t="s">
        <v>10874</v>
      </c>
      <c r="M2222" s="522" t="s">
        <v>10874</v>
      </c>
      <c r="N2222" s="522" t="s">
        <v>10874</v>
      </c>
      <c r="O2222" s="523">
        <v>291</v>
      </c>
    </row>
    <row r="2223" spans="2:15">
      <c r="B2223" t="str">
        <f>C2223&amp;F2223</f>
        <v>1043752032689 Total</v>
      </c>
      <c r="C2223" s="29" t="s">
        <v>817</v>
      </c>
      <c r="D2223" s="29" t="s">
        <v>818</v>
      </c>
      <c r="E2223" s="29" t="s">
        <v>2554</v>
      </c>
      <c r="F2223" s="29" t="s">
        <v>11600</v>
      </c>
      <c r="G2223" s="526" t="s">
        <v>3453</v>
      </c>
      <c r="H2223" s="527">
        <v>0</v>
      </c>
      <c r="I2223" s="527">
        <v>12</v>
      </c>
      <c r="J2223" s="527" t="s">
        <v>10874</v>
      </c>
      <c r="K2223" s="527">
        <v>566</v>
      </c>
      <c r="L2223" s="527" t="s">
        <v>10874</v>
      </c>
      <c r="M2223" s="527" t="s">
        <v>10874</v>
      </c>
      <c r="N2223" s="527" t="s">
        <v>10874</v>
      </c>
      <c r="O2223" s="528">
        <v>595</v>
      </c>
    </row>
    <row r="2224" spans="2:15">
      <c r="B2224" s="29" t="s">
        <v>13795</v>
      </c>
      <c r="C2224" s="29" t="s">
        <v>819</v>
      </c>
      <c r="D2224" s="29" t="s">
        <v>820</v>
      </c>
      <c r="E2224" s="29" t="s">
        <v>2558</v>
      </c>
      <c r="F2224" s="29" t="s">
        <v>2559</v>
      </c>
      <c r="G2224" s="29" t="s">
        <v>4065</v>
      </c>
      <c r="H2224" s="522" t="s">
        <v>10874</v>
      </c>
      <c r="I2224" s="522" t="s">
        <v>10874</v>
      </c>
      <c r="J2224" s="522" t="s">
        <v>10874</v>
      </c>
      <c r="K2224" s="522">
        <v>80</v>
      </c>
      <c r="L2224" s="522" t="s">
        <v>10874</v>
      </c>
      <c r="M2224" s="522" t="s">
        <v>10874</v>
      </c>
      <c r="N2224" s="522">
        <v>0</v>
      </c>
      <c r="O2224" s="523">
        <v>98</v>
      </c>
    </row>
    <row r="2225" spans="2:15">
      <c r="B2225" s="29" t="s">
        <v>13796</v>
      </c>
      <c r="C2225" s="29" t="s">
        <v>819</v>
      </c>
      <c r="D2225" s="29" t="s">
        <v>820</v>
      </c>
      <c r="E2225" s="29" t="s">
        <v>2558</v>
      </c>
      <c r="F2225" s="29" t="s">
        <v>2559</v>
      </c>
      <c r="G2225" s="29" t="s">
        <v>4066</v>
      </c>
      <c r="H2225" s="522" t="s">
        <v>10874</v>
      </c>
      <c r="I2225" s="522">
        <v>14</v>
      </c>
      <c r="J2225" s="522" t="s">
        <v>10874</v>
      </c>
      <c r="K2225" s="522">
        <v>101</v>
      </c>
      <c r="L2225" s="522" t="s">
        <v>10874</v>
      </c>
      <c r="M2225" s="522">
        <v>0</v>
      </c>
      <c r="N2225" s="522">
        <v>0</v>
      </c>
      <c r="O2225" s="523">
        <v>122</v>
      </c>
    </row>
    <row r="2226" spans="2:15">
      <c r="B2226" t="str">
        <f>C2226&amp;F2226</f>
        <v>1270456530694 Total</v>
      </c>
      <c r="C2226" s="29" t="s">
        <v>819</v>
      </c>
      <c r="D2226" s="29" t="s">
        <v>820</v>
      </c>
      <c r="E2226" s="29" t="s">
        <v>2558</v>
      </c>
      <c r="F2226" s="29" t="s">
        <v>11602</v>
      </c>
      <c r="G2226" s="526" t="s">
        <v>3453</v>
      </c>
      <c r="H2226" s="527" t="s">
        <v>10874</v>
      </c>
      <c r="I2226" s="527" t="s">
        <v>10874</v>
      </c>
      <c r="J2226" s="527" t="s">
        <v>10874</v>
      </c>
      <c r="K2226" s="527">
        <v>181</v>
      </c>
      <c r="L2226" s="527" t="s">
        <v>10874</v>
      </c>
      <c r="M2226" s="527" t="s">
        <v>10874</v>
      </c>
      <c r="N2226" s="527">
        <v>0</v>
      </c>
      <c r="O2226" s="528">
        <v>220</v>
      </c>
    </row>
    <row r="2227" spans="2:15">
      <c r="B2227" s="29" t="s">
        <v>13793</v>
      </c>
      <c r="C2227" s="29" t="s">
        <v>819</v>
      </c>
      <c r="D2227" s="29" t="s">
        <v>820</v>
      </c>
      <c r="E2227" s="29" t="s">
        <v>2556</v>
      </c>
      <c r="F2227" s="29" t="s">
        <v>2557</v>
      </c>
      <c r="G2227" s="29" t="s">
        <v>4065</v>
      </c>
      <c r="H2227" s="522" t="s">
        <v>10874</v>
      </c>
      <c r="I2227" s="522">
        <v>27</v>
      </c>
      <c r="J2227" s="522" t="s">
        <v>10874</v>
      </c>
      <c r="K2227" s="522">
        <v>167</v>
      </c>
      <c r="L2227" s="522" t="s">
        <v>10874</v>
      </c>
      <c r="M2227" s="522">
        <v>0</v>
      </c>
      <c r="N2227" s="522" t="s">
        <v>10874</v>
      </c>
      <c r="O2227" s="523">
        <v>203</v>
      </c>
    </row>
    <row r="2228" spans="2:15">
      <c r="B2228" s="29" t="s">
        <v>13794</v>
      </c>
      <c r="C2228" s="29" t="s">
        <v>819</v>
      </c>
      <c r="D2228" s="29" t="s">
        <v>820</v>
      </c>
      <c r="E2228" s="29" t="s">
        <v>2556</v>
      </c>
      <c r="F2228" s="29" t="s">
        <v>2557</v>
      </c>
      <c r="G2228" s="29" t="s">
        <v>4066</v>
      </c>
      <c r="H2228" s="522">
        <v>0</v>
      </c>
      <c r="I2228" s="522">
        <v>26</v>
      </c>
      <c r="J2228" s="522" t="s">
        <v>10874</v>
      </c>
      <c r="K2228" s="522">
        <v>197</v>
      </c>
      <c r="L2228" s="522" t="s">
        <v>10874</v>
      </c>
      <c r="M2228" s="522" t="s">
        <v>10874</v>
      </c>
      <c r="N2228" s="522">
        <v>0</v>
      </c>
      <c r="O2228" s="523">
        <v>235</v>
      </c>
    </row>
    <row r="2229" spans="2:15">
      <c r="B2229" t="str">
        <f>C2229&amp;F2229</f>
        <v>1270456530695 Total</v>
      </c>
      <c r="C2229" s="29" t="s">
        <v>819</v>
      </c>
      <c r="D2229" s="29" t="s">
        <v>820</v>
      </c>
      <c r="E2229" s="29" t="s">
        <v>2556</v>
      </c>
      <c r="F2229" s="29" t="s">
        <v>11601</v>
      </c>
      <c r="G2229" s="526" t="s">
        <v>3453</v>
      </c>
      <c r="H2229" s="527" t="s">
        <v>10874</v>
      </c>
      <c r="I2229" s="527">
        <v>53</v>
      </c>
      <c r="J2229" s="527" t="s">
        <v>10874</v>
      </c>
      <c r="K2229" s="527">
        <v>364</v>
      </c>
      <c r="L2229" s="527">
        <v>12</v>
      </c>
      <c r="M2229" s="527" t="s">
        <v>10874</v>
      </c>
      <c r="N2229" s="527" t="s">
        <v>10874</v>
      </c>
      <c r="O2229" s="528">
        <v>438</v>
      </c>
    </row>
    <row r="2230" spans="2:15">
      <c r="B2230" s="29" t="s">
        <v>13799</v>
      </c>
      <c r="C2230" s="29" t="s">
        <v>821</v>
      </c>
      <c r="D2230" s="29" t="s">
        <v>822</v>
      </c>
      <c r="E2230" s="29" t="s">
        <v>5571</v>
      </c>
      <c r="F2230" s="29" t="s">
        <v>2560</v>
      </c>
      <c r="G2230" s="29" t="s">
        <v>4065</v>
      </c>
      <c r="H2230" s="522">
        <v>0</v>
      </c>
      <c r="I2230" s="522">
        <v>93</v>
      </c>
      <c r="J2230" s="522" t="s">
        <v>10874</v>
      </c>
      <c r="K2230" s="522">
        <v>255</v>
      </c>
      <c r="L2230" s="522">
        <v>21</v>
      </c>
      <c r="M2230" s="522" t="s">
        <v>10874</v>
      </c>
      <c r="N2230" s="522">
        <v>0</v>
      </c>
      <c r="O2230" s="523">
        <v>379</v>
      </c>
    </row>
    <row r="2231" spans="2:15">
      <c r="B2231" s="29" t="s">
        <v>13800</v>
      </c>
      <c r="C2231" s="29" t="s">
        <v>821</v>
      </c>
      <c r="D2231" s="29" t="s">
        <v>822</v>
      </c>
      <c r="E2231" s="29" t="s">
        <v>5571</v>
      </c>
      <c r="F2231" s="29" t="s">
        <v>2560</v>
      </c>
      <c r="G2231" s="29" t="s">
        <v>4066</v>
      </c>
      <c r="H2231" s="522">
        <v>0</v>
      </c>
      <c r="I2231" s="522">
        <v>104</v>
      </c>
      <c r="J2231" s="522" t="s">
        <v>10874</v>
      </c>
      <c r="K2231" s="522">
        <v>283</v>
      </c>
      <c r="L2231" s="522">
        <v>25</v>
      </c>
      <c r="M2231" s="522" t="s">
        <v>10874</v>
      </c>
      <c r="N2231" s="522">
        <v>0</v>
      </c>
      <c r="O2231" s="523">
        <v>421</v>
      </c>
    </row>
    <row r="2232" spans="2:15">
      <c r="B2232" t="str">
        <f>C2232&amp;F2232</f>
        <v>1043753022704 Total</v>
      </c>
      <c r="C2232" s="29" t="s">
        <v>821</v>
      </c>
      <c r="D2232" s="29" t="s">
        <v>822</v>
      </c>
      <c r="E2232" s="29" t="s">
        <v>5571</v>
      </c>
      <c r="F2232" s="29" t="s">
        <v>11604</v>
      </c>
      <c r="G2232" s="526" t="s">
        <v>3453</v>
      </c>
      <c r="H2232" s="527">
        <v>0</v>
      </c>
      <c r="I2232" s="527">
        <v>197</v>
      </c>
      <c r="J2232" s="527" t="s">
        <v>10874</v>
      </c>
      <c r="K2232" s="527">
        <v>538</v>
      </c>
      <c r="L2232" s="527">
        <v>46</v>
      </c>
      <c r="M2232" s="527" t="s">
        <v>10874</v>
      </c>
      <c r="N2232" s="527">
        <v>0</v>
      </c>
      <c r="O2232" s="528">
        <v>800</v>
      </c>
    </row>
    <row r="2233" spans="2:15">
      <c r="B2233" s="29" t="s">
        <v>13797</v>
      </c>
      <c r="C2233" s="29" t="s">
        <v>821</v>
      </c>
      <c r="D2233" s="29" t="s">
        <v>822</v>
      </c>
      <c r="E2233" s="29" t="s">
        <v>5570</v>
      </c>
      <c r="F2233" s="29" t="s">
        <v>5569</v>
      </c>
      <c r="G2233" s="29" t="s">
        <v>4065</v>
      </c>
      <c r="H2233" s="522">
        <v>0</v>
      </c>
      <c r="I2233" s="522">
        <v>71</v>
      </c>
      <c r="J2233" s="522" t="s">
        <v>10874</v>
      </c>
      <c r="K2233" s="522">
        <v>146</v>
      </c>
      <c r="L2233" s="522" t="s">
        <v>10874</v>
      </c>
      <c r="M2233" s="522" t="s">
        <v>10874</v>
      </c>
      <c r="N2233" s="522">
        <v>0</v>
      </c>
      <c r="O2233" s="523">
        <v>222</v>
      </c>
    </row>
    <row r="2234" spans="2:15">
      <c r="B2234" s="29" t="s">
        <v>13798</v>
      </c>
      <c r="C2234" s="29" t="s">
        <v>821</v>
      </c>
      <c r="D2234" s="29" t="s">
        <v>822</v>
      </c>
      <c r="E2234" s="29" t="s">
        <v>5570</v>
      </c>
      <c r="F2234" s="29" t="s">
        <v>5569</v>
      </c>
      <c r="G2234" s="29" t="s">
        <v>4066</v>
      </c>
      <c r="H2234" s="522">
        <v>0</v>
      </c>
      <c r="I2234" s="522">
        <v>52</v>
      </c>
      <c r="J2234" s="522" t="s">
        <v>10874</v>
      </c>
      <c r="K2234" s="522">
        <v>169</v>
      </c>
      <c r="L2234" s="522" t="s">
        <v>10874</v>
      </c>
      <c r="M2234" s="522" t="s">
        <v>10874</v>
      </c>
      <c r="N2234" s="522">
        <v>0</v>
      </c>
      <c r="O2234" s="523">
        <v>235</v>
      </c>
    </row>
    <row r="2235" spans="2:15">
      <c r="B2235" t="str">
        <f>C2235&amp;F2235</f>
        <v>1043753028284 Total</v>
      </c>
      <c r="C2235" s="29" t="s">
        <v>821</v>
      </c>
      <c r="D2235" s="29" t="s">
        <v>822</v>
      </c>
      <c r="E2235" s="29" t="s">
        <v>5570</v>
      </c>
      <c r="F2235" s="29" t="s">
        <v>11603</v>
      </c>
      <c r="G2235" s="526" t="s">
        <v>3453</v>
      </c>
      <c r="H2235" s="527">
        <v>0</v>
      </c>
      <c r="I2235" s="527">
        <v>123</v>
      </c>
      <c r="J2235" s="527" t="s">
        <v>10874</v>
      </c>
      <c r="K2235" s="527">
        <v>315</v>
      </c>
      <c r="L2235" s="527" t="s">
        <v>10874</v>
      </c>
      <c r="M2235" s="527" t="s">
        <v>10874</v>
      </c>
      <c r="N2235" s="527">
        <v>0</v>
      </c>
      <c r="O2235" s="528">
        <v>457</v>
      </c>
    </row>
    <row r="2236" spans="2:15">
      <c r="B2236" s="29" t="s">
        <v>13801</v>
      </c>
      <c r="C2236" s="29" t="s">
        <v>823</v>
      </c>
      <c r="D2236" s="29" t="s">
        <v>824</v>
      </c>
      <c r="E2236" s="29" t="s">
        <v>824</v>
      </c>
      <c r="F2236" s="29" t="s">
        <v>2561</v>
      </c>
      <c r="G2236" s="29" t="s">
        <v>4065</v>
      </c>
      <c r="H2236" s="522">
        <v>0</v>
      </c>
      <c r="I2236" s="522" t="s">
        <v>10874</v>
      </c>
      <c r="J2236" s="522">
        <v>0</v>
      </c>
      <c r="K2236" s="522">
        <v>75</v>
      </c>
      <c r="L2236" s="522" t="s">
        <v>10874</v>
      </c>
      <c r="M2236" s="522">
        <v>0</v>
      </c>
      <c r="N2236" s="522">
        <v>0</v>
      </c>
      <c r="O2236" s="523">
        <v>78</v>
      </c>
    </row>
    <row r="2237" spans="2:15">
      <c r="B2237" s="29" t="s">
        <v>13802</v>
      </c>
      <c r="C2237" s="29" t="s">
        <v>823</v>
      </c>
      <c r="D2237" s="29" t="s">
        <v>824</v>
      </c>
      <c r="E2237" s="29" t="s">
        <v>824</v>
      </c>
      <c r="F2237" s="29" t="s">
        <v>2561</v>
      </c>
      <c r="G2237" s="29" t="s">
        <v>4066</v>
      </c>
      <c r="H2237" s="522">
        <v>0</v>
      </c>
      <c r="I2237" s="522" t="s">
        <v>10874</v>
      </c>
      <c r="J2237" s="522" t="s">
        <v>10874</v>
      </c>
      <c r="K2237" s="522" t="s">
        <v>10874</v>
      </c>
      <c r="L2237" s="522" t="s">
        <v>10874</v>
      </c>
      <c r="M2237" s="522">
        <v>0</v>
      </c>
      <c r="N2237" s="522">
        <v>0</v>
      </c>
      <c r="O2237" s="523">
        <v>70</v>
      </c>
    </row>
    <row r="2238" spans="2:15">
      <c r="B2238" t="str">
        <f>C2238&amp;F2238</f>
        <v>1114400017762 Total</v>
      </c>
      <c r="C2238" s="29" t="s">
        <v>823</v>
      </c>
      <c r="D2238" s="29" t="s">
        <v>824</v>
      </c>
      <c r="E2238" s="29" t="s">
        <v>824</v>
      </c>
      <c r="F2238" s="29" t="s">
        <v>11605</v>
      </c>
      <c r="G2238" s="526" t="s">
        <v>3453</v>
      </c>
      <c r="H2238" s="527">
        <v>0</v>
      </c>
      <c r="I2238" s="527" t="s">
        <v>10874</v>
      </c>
      <c r="J2238" s="527" t="s">
        <v>10874</v>
      </c>
      <c r="K2238" s="527" t="s">
        <v>10874</v>
      </c>
      <c r="L2238" s="527" t="s">
        <v>10874</v>
      </c>
      <c r="M2238" s="527">
        <v>0</v>
      </c>
      <c r="N2238" s="527">
        <v>0</v>
      </c>
      <c r="O2238" s="528">
        <v>148</v>
      </c>
    </row>
    <row r="2239" spans="2:15">
      <c r="B2239" s="29" t="s">
        <v>13803</v>
      </c>
      <c r="C2239" s="29" t="s">
        <v>825</v>
      </c>
      <c r="D2239" s="29" t="s">
        <v>826</v>
      </c>
      <c r="E2239" s="29" t="s">
        <v>826</v>
      </c>
      <c r="F2239" s="29" t="s">
        <v>2562</v>
      </c>
      <c r="G2239" s="29" t="s">
        <v>4065</v>
      </c>
      <c r="H2239" s="522" t="s">
        <v>10874</v>
      </c>
      <c r="I2239" s="522">
        <v>71</v>
      </c>
      <c r="J2239" s="522">
        <v>94</v>
      </c>
      <c r="K2239" s="522">
        <v>266</v>
      </c>
      <c r="L2239" s="522" t="s">
        <v>10874</v>
      </c>
      <c r="M2239" s="522">
        <v>13</v>
      </c>
      <c r="N2239" s="522" t="s">
        <v>10874</v>
      </c>
      <c r="O2239" s="523">
        <v>451</v>
      </c>
    </row>
    <row r="2240" spans="2:15">
      <c r="B2240" s="29" t="s">
        <v>13804</v>
      </c>
      <c r="C2240" s="29" t="s">
        <v>825</v>
      </c>
      <c r="D2240" s="29" t="s">
        <v>826</v>
      </c>
      <c r="E2240" s="29" t="s">
        <v>826</v>
      </c>
      <c r="F2240" s="29" t="s">
        <v>2562</v>
      </c>
      <c r="G2240" s="29" t="s">
        <v>4066</v>
      </c>
      <c r="H2240" s="522" t="s">
        <v>10874</v>
      </c>
      <c r="I2240" s="522">
        <v>51</v>
      </c>
      <c r="J2240" s="522">
        <v>55</v>
      </c>
      <c r="K2240" s="522">
        <v>248</v>
      </c>
      <c r="L2240" s="522" t="s">
        <v>10874</v>
      </c>
      <c r="M2240" s="522">
        <v>20</v>
      </c>
      <c r="N2240" s="522">
        <v>0</v>
      </c>
      <c r="O2240" s="523">
        <v>382</v>
      </c>
    </row>
    <row r="2241" spans="2:15">
      <c r="B2241" t="str">
        <f>C2241&amp;F2241</f>
        <v>1265134207649 Total</v>
      </c>
      <c r="C2241" s="29" t="s">
        <v>825</v>
      </c>
      <c r="D2241" s="29" t="s">
        <v>826</v>
      </c>
      <c r="E2241" s="29" t="s">
        <v>826</v>
      </c>
      <c r="F2241" s="29" t="s">
        <v>11606</v>
      </c>
      <c r="G2241" s="526" t="s">
        <v>3453</v>
      </c>
      <c r="H2241" s="527" t="s">
        <v>10874</v>
      </c>
      <c r="I2241" s="527">
        <v>122</v>
      </c>
      <c r="J2241" s="527">
        <v>149</v>
      </c>
      <c r="K2241" s="527">
        <v>514</v>
      </c>
      <c r="L2241" s="527">
        <v>11</v>
      </c>
      <c r="M2241" s="527">
        <v>33</v>
      </c>
      <c r="N2241" s="527" t="s">
        <v>10874</v>
      </c>
      <c r="O2241" s="528">
        <v>833</v>
      </c>
    </row>
    <row r="2242" spans="2:15">
      <c r="B2242" s="29" t="s">
        <v>13805</v>
      </c>
      <c r="C2242" s="29" t="s">
        <v>827</v>
      </c>
      <c r="D2242" s="29" t="s">
        <v>828</v>
      </c>
      <c r="E2242" s="29" t="s">
        <v>2563</v>
      </c>
      <c r="F2242" s="29" t="s">
        <v>2564</v>
      </c>
      <c r="G2242" s="29" t="s">
        <v>4065</v>
      </c>
      <c r="H2242" s="522">
        <v>0</v>
      </c>
      <c r="I2242" s="522" t="s">
        <v>10874</v>
      </c>
      <c r="J2242" s="522" t="s">
        <v>10874</v>
      </c>
      <c r="K2242" s="522">
        <v>244</v>
      </c>
      <c r="L2242" s="522" t="s">
        <v>10874</v>
      </c>
      <c r="M2242" s="522" t="s">
        <v>10874</v>
      </c>
      <c r="N2242" s="522">
        <v>0</v>
      </c>
      <c r="O2242" s="523">
        <v>266</v>
      </c>
    </row>
    <row r="2243" spans="2:15">
      <c r="B2243" s="29" t="s">
        <v>13806</v>
      </c>
      <c r="C2243" s="29" t="s">
        <v>827</v>
      </c>
      <c r="D2243" s="29" t="s">
        <v>828</v>
      </c>
      <c r="E2243" s="29" t="s">
        <v>2563</v>
      </c>
      <c r="F2243" s="29" t="s">
        <v>2564</v>
      </c>
      <c r="G2243" s="29" t="s">
        <v>4066</v>
      </c>
      <c r="H2243" s="522">
        <v>0</v>
      </c>
      <c r="I2243" s="522" t="s">
        <v>10874</v>
      </c>
      <c r="J2243" s="522" t="s">
        <v>10874</v>
      </c>
      <c r="K2243" s="522">
        <v>239</v>
      </c>
      <c r="L2243" s="522" t="s">
        <v>10874</v>
      </c>
      <c r="M2243" s="522" t="s">
        <v>10874</v>
      </c>
      <c r="N2243" s="522">
        <v>0</v>
      </c>
      <c r="O2243" s="523">
        <v>259</v>
      </c>
    </row>
    <row r="2244" spans="2:15">
      <c r="B2244" t="str">
        <f>C2244&amp;F2244</f>
        <v>1220976041084 Total</v>
      </c>
      <c r="C2244" s="29" t="s">
        <v>827</v>
      </c>
      <c r="D2244" s="29" t="s">
        <v>828</v>
      </c>
      <c r="E2244" s="29" t="s">
        <v>2563</v>
      </c>
      <c r="F2244" s="29" t="s">
        <v>11607</v>
      </c>
      <c r="G2244" s="526" t="s">
        <v>3453</v>
      </c>
      <c r="H2244" s="527">
        <v>0</v>
      </c>
      <c r="I2244" s="527" t="s">
        <v>10874</v>
      </c>
      <c r="J2244" s="527">
        <v>18</v>
      </c>
      <c r="K2244" s="527">
        <v>483</v>
      </c>
      <c r="L2244" s="527" t="s">
        <v>10874</v>
      </c>
      <c r="M2244" s="527">
        <v>16</v>
      </c>
      <c r="N2244" s="527">
        <v>0</v>
      </c>
      <c r="O2244" s="528">
        <v>525</v>
      </c>
    </row>
    <row r="2245" spans="2:15">
      <c r="B2245" s="29" t="s">
        <v>13807</v>
      </c>
      <c r="C2245" s="29" t="s">
        <v>827</v>
      </c>
      <c r="D2245" s="29" t="s">
        <v>828</v>
      </c>
      <c r="E2245" s="29" t="s">
        <v>2565</v>
      </c>
      <c r="F2245" s="29" t="s">
        <v>2566</v>
      </c>
      <c r="G2245" s="29" t="s">
        <v>4065</v>
      </c>
      <c r="H2245" s="522">
        <v>0</v>
      </c>
      <c r="I2245" s="522">
        <v>0</v>
      </c>
      <c r="J2245" s="522" t="s">
        <v>10874</v>
      </c>
      <c r="K2245" s="522">
        <v>116</v>
      </c>
      <c r="L2245" s="522" t="s">
        <v>10874</v>
      </c>
      <c r="M2245" s="522" t="s">
        <v>10874</v>
      </c>
      <c r="N2245" s="522">
        <v>0</v>
      </c>
      <c r="O2245" s="523">
        <v>131</v>
      </c>
    </row>
    <row r="2246" spans="2:15">
      <c r="B2246" s="29" t="s">
        <v>13808</v>
      </c>
      <c r="C2246" s="29" t="s">
        <v>827</v>
      </c>
      <c r="D2246" s="29" t="s">
        <v>828</v>
      </c>
      <c r="E2246" s="29" t="s">
        <v>2565</v>
      </c>
      <c r="F2246" s="29" t="s">
        <v>2566</v>
      </c>
      <c r="G2246" s="29" t="s">
        <v>4066</v>
      </c>
      <c r="H2246" s="522">
        <v>0</v>
      </c>
      <c r="I2246" s="522" t="s">
        <v>10874</v>
      </c>
      <c r="J2246" s="522" t="s">
        <v>10874</v>
      </c>
      <c r="K2246" s="522">
        <v>110</v>
      </c>
      <c r="L2246" s="522" t="s">
        <v>10874</v>
      </c>
      <c r="M2246" s="522" t="s">
        <v>10874</v>
      </c>
      <c r="N2246" s="522">
        <v>0</v>
      </c>
      <c r="O2246" s="523">
        <v>128</v>
      </c>
    </row>
    <row r="2247" spans="2:15">
      <c r="B2247" t="str">
        <f>C2247&amp;F2247</f>
        <v>1220976047561 Total</v>
      </c>
      <c r="C2247" s="29" t="s">
        <v>827</v>
      </c>
      <c r="D2247" s="29" t="s">
        <v>828</v>
      </c>
      <c r="E2247" s="29" t="s">
        <v>2565</v>
      </c>
      <c r="F2247" s="29" t="s">
        <v>11608</v>
      </c>
      <c r="G2247" s="526" t="s">
        <v>3453</v>
      </c>
      <c r="H2247" s="527">
        <v>0</v>
      </c>
      <c r="I2247" s="527" t="s">
        <v>10874</v>
      </c>
      <c r="J2247" s="527">
        <v>14</v>
      </c>
      <c r="K2247" s="527">
        <v>226</v>
      </c>
      <c r="L2247" s="527" t="s">
        <v>10874</v>
      </c>
      <c r="M2247" s="527">
        <v>12</v>
      </c>
      <c r="N2247" s="527">
        <v>0</v>
      </c>
      <c r="O2247" s="528">
        <v>259</v>
      </c>
    </row>
    <row r="2248" spans="2:15">
      <c r="B2248" s="29" t="s">
        <v>13809</v>
      </c>
      <c r="C2248" s="29" t="s">
        <v>829</v>
      </c>
      <c r="D2248" s="29" t="s">
        <v>830</v>
      </c>
      <c r="E2248" s="29" t="s">
        <v>8629</v>
      </c>
      <c r="F2248" s="29" t="s">
        <v>8628</v>
      </c>
      <c r="G2248" s="29" t="s">
        <v>4065</v>
      </c>
      <c r="H2248" s="522">
        <v>0</v>
      </c>
      <c r="I2248" s="522">
        <v>114</v>
      </c>
      <c r="J2248" s="522" t="s">
        <v>10874</v>
      </c>
      <c r="K2248" s="522">
        <v>220</v>
      </c>
      <c r="L2248" s="522">
        <v>62</v>
      </c>
      <c r="M2248" s="522" t="s">
        <v>10874</v>
      </c>
      <c r="N2248" s="522">
        <v>0</v>
      </c>
      <c r="O2248" s="523">
        <v>411</v>
      </c>
    </row>
    <row r="2249" spans="2:15">
      <c r="B2249" s="29" t="s">
        <v>13810</v>
      </c>
      <c r="C2249" s="29" t="s">
        <v>829</v>
      </c>
      <c r="D2249" s="29" t="s">
        <v>830</v>
      </c>
      <c r="E2249" s="29" t="s">
        <v>8629</v>
      </c>
      <c r="F2249" s="29" t="s">
        <v>8628</v>
      </c>
      <c r="G2249" s="29" t="s">
        <v>4066</v>
      </c>
      <c r="H2249" s="522" t="s">
        <v>10874</v>
      </c>
      <c r="I2249" s="522">
        <v>110</v>
      </c>
      <c r="J2249" s="522" t="s">
        <v>10874</v>
      </c>
      <c r="K2249" s="522">
        <v>271</v>
      </c>
      <c r="L2249" s="522">
        <v>47</v>
      </c>
      <c r="M2249" s="522">
        <v>0</v>
      </c>
      <c r="N2249" s="522">
        <v>0</v>
      </c>
      <c r="O2249" s="523">
        <v>435</v>
      </c>
    </row>
    <row r="2250" spans="2:15">
      <c r="B2250" t="str">
        <f>C2250&amp;F2250</f>
        <v>1076563038323 Total</v>
      </c>
      <c r="C2250" s="29" t="s">
        <v>829</v>
      </c>
      <c r="D2250" s="29" t="s">
        <v>830</v>
      </c>
      <c r="E2250" s="29" t="s">
        <v>8629</v>
      </c>
      <c r="F2250" s="29" t="s">
        <v>11609</v>
      </c>
      <c r="G2250" s="526" t="s">
        <v>3453</v>
      </c>
      <c r="H2250" s="527" t="s">
        <v>10874</v>
      </c>
      <c r="I2250" s="527">
        <v>224</v>
      </c>
      <c r="J2250" s="527">
        <v>19</v>
      </c>
      <c r="K2250" s="527">
        <v>491</v>
      </c>
      <c r="L2250" s="527">
        <v>109</v>
      </c>
      <c r="M2250" s="527" t="s">
        <v>10874</v>
      </c>
      <c r="N2250" s="527">
        <v>0</v>
      </c>
      <c r="O2250" s="528">
        <v>846</v>
      </c>
    </row>
    <row r="2251" spans="2:15">
      <c r="B2251" s="29" t="s">
        <v>13811</v>
      </c>
      <c r="C2251" s="29" t="s">
        <v>831</v>
      </c>
      <c r="D2251" s="29" t="s">
        <v>832</v>
      </c>
      <c r="E2251" s="29" t="s">
        <v>832</v>
      </c>
      <c r="F2251" s="29" t="s">
        <v>2567</v>
      </c>
      <c r="G2251" s="29" t="s">
        <v>4065</v>
      </c>
      <c r="H2251" s="522">
        <v>0</v>
      </c>
      <c r="I2251" s="522">
        <v>236</v>
      </c>
      <c r="J2251" s="522">
        <v>0</v>
      </c>
      <c r="K2251" s="522" t="s">
        <v>10874</v>
      </c>
      <c r="L2251" s="522" t="s">
        <v>10874</v>
      </c>
      <c r="M2251" s="522">
        <v>0</v>
      </c>
      <c r="N2251" s="522">
        <v>0</v>
      </c>
      <c r="O2251" s="523">
        <v>239</v>
      </c>
    </row>
    <row r="2252" spans="2:15">
      <c r="B2252" s="29" t="s">
        <v>13812</v>
      </c>
      <c r="C2252" s="29" t="s">
        <v>831</v>
      </c>
      <c r="D2252" s="29" t="s">
        <v>832</v>
      </c>
      <c r="E2252" s="29" t="s">
        <v>832</v>
      </c>
      <c r="F2252" s="29" t="s">
        <v>2567</v>
      </c>
      <c r="G2252" s="29" t="s">
        <v>4066</v>
      </c>
      <c r="H2252" s="522">
        <v>0</v>
      </c>
      <c r="I2252" s="522" t="s">
        <v>10874</v>
      </c>
      <c r="J2252" s="522" t="s">
        <v>10874</v>
      </c>
      <c r="K2252" s="522" t="s">
        <v>10874</v>
      </c>
      <c r="L2252" s="522">
        <v>0</v>
      </c>
      <c r="M2252" s="522">
        <v>0</v>
      </c>
      <c r="N2252" s="522">
        <v>0</v>
      </c>
      <c r="O2252" s="523">
        <v>246</v>
      </c>
    </row>
    <row r="2253" spans="2:15">
      <c r="B2253" t="str">
        <f>C2253&amp;F2253</f>
        <v>1265100187829 Total</v>
      </c>
      <c r="C2253" s="29" t="s">
        <v>831</v>
      </c>
      <c r="D2253" s="29" t="s">
        <v>832</v>
      </c>
      <c r="E2253" s="29" t="s">
        <v>832</v>
      </c>
      <c r="F2253" s="29" t="s">
        <v>11610</v>
      </c>
      <c r="G2253" s="526" t="s">
        <v>3453</v>
      </c>
      <c r="H2253" s="527">
        <v>0</v>
      </c>
      <c r="I2253" s="527" t="s">
        <v>10874</v>
      </c>
      <c r="J2253" s="527" t="s">
        <v>10874</v>
      </c>
      <c r="K2253" s="527" t="s">
        <v>10874</v>
      </c>
      <c r="L2253" s="527" t="s">
        <v>10874</v>
      </c>
      <c r="M2253" s="527">
        <v>0</v>
      </c>
      <c r="N2253" s="527">
        <v>0</v>
      </c>
      <c r="O2253" s="528">
        <v>485</v>
      </c>
    </row>
    <row r="2254" spans="2:15">
      <c r="B2254" s="29" t="s">
        <v>13813</v>
      </c>
      <c r="C2254" s="29" t="s">
        <v>833</v>
      </c>
      <c r="D2254" s="29" t="s">
        <v>834</v>
      </c>
      <c r="E2254" s="29" t="s">
        <v>2568</v>
      </c>
      <c r="F2254" s="29" t="s">
        <v>2569</v>
      </c>
      <c r="G2254" s="29" t="s">
        <v>4065</v>
      </c>
      <c r="H2254" s="522">
        <v>0</v>
      </c>
      <c r="I2254" s="522" t="s">
        <v>10874</v>
      </c>
      <c r="J2254" s="522" t="s">
        <v>10874</v>
      </c>
      <c r="K2254" s="522">
        <v>142</v>
      </c>
      <c r="L2254" s="522">
        <v>0</v>
      </c>
      <c r="M2254" s="522">
        <v>0</v>
      </c>
      <c r="N2254" s="522">
        <v>0</v>
      </c>
      <c r="O2254" s="523">
        <v>146</v>
      </c>
    </row>
    <row r="2255" spans="2:15">
      <c r="B2255" s="29" t="s">
        <v>13814</v>
      </c>
      <c r="C2255" s="29" t="s">
        <v>833</v>
      </c>
      <c r="D2255" s="29" t="s">
        <v>834</v>
      </c>
      <c r="E2255" s="29" t="s">
        <v>2568</v>
      </c>
      <c r="F2255" s="29" t="s">
        <v>2569</v>
      </c>
      <c r="G2255" s="29" t="s">
        <v>4066</v>
      </c>
      <c r="H2255" s="522">
        <v>0</v>
      </c>
      <c r="I2255" s="522" t="s">
        <v>10874</v>
      </c>
      <c r="J2255" s="522" t="s">
        <v>10874</v>
      </c>
      <c r="K2255" s="522">
        <v>151</v>
      </c>
      <c r="L2255" s="522" t="s">
        <v>10874</v>
      </c>
      <c r="M2255" s="522" t="s">
        <v>10874</v>
      </c>
      <c r="N2255" s="522">
        <v>0</v>
      </c>
      <c r="O2255" s="523">
        <v>165</v>
      </c>
    </row>
    <row r="2256" spans="2:15">
      <c r="B2256" t="str">
        <f>C2256&amp;F2256</f>
        <v>1155040037930 Total</v>
      </c>
      <c r="C2256" s="29" t="s">
        <v>833</v>
      </c>
      <c r="D2256" s="29" t="s">
        <v>834</v>
      </c>
      <c r="E2256" s="29" t="s">
        <v>2568</v>
      </c>
      <c r="F2256" s="29" t="s">
        <v>11611</v>
      </c>
      <c r="G2256" s="526" t="s">
        <v>3453</v>
      </c>
      <c r="H2256" s="527">
        <v>0</v>
      </c>
      <c r="I2256" s="527" t="s">
        <v>10874</v>
      </c>
      <c r="J2256" s="527" t="s">
        <v>10874</v>
      </c>
      <c r="K2256" s="527">
        <v>293</v>
      </c>
      <c r="L2256" s="527" t="s">
        <v>10874</v>
      </c>
      <c r="M2256" s="527" t="s">
        <v>10874</v>
      </c>
      <c r="N2256" s="527">
        <v>0</v>
      </c>
      <c r="O2256" s="528">
        <v>311</v>
      </c>
    </row>
    <row r="2257" spans="2:15">
      <c r="B2257" s="29" t="s">
        <v>13815</v>
      </c>
      <c r="C2257" s="29" t="s">
        <v>833</v>
      </c>
      <c r="D2257" s="29" t="s">
        <v>834</v>
      </c>
      <c r="E2257" s="29" t="s">
        <v>2570</v>
      </c>
      <c r="F2257" s="29" t="s">
        <v>2571</v>
      </c>
      <c r="G2257" s="29" t="s">
        <v>4065</v>
      </c>
      <c r="H2257" s="522" t="s">
        <v>10874</v>
      </c>
      <c r="I2257" s="522" t="s">
        <v>10874</v>
      </c>
      <c r="J2257" s="522" t="s">
        <v>10874</v>
      </c>
      <c r="K2257" s="522">
        <v>80</v>
      </c>
      <c r="L2257" s="522" t="s">
        <v>10874</v>
      </c>
      <c r="M2257" s="522">
        <v>0</v>
      </c>
      <c r="N2257" s="522">
        <v>0</v>
      </c>
      <c r="O2257" s="523">
        <v>87</v>
      </c>
    </row>
    <row r="2258" spans="2:15">
      <c r="B2258" s="29" t="s">
        <v>13816</v>
      </c>
      <c r="C2258" s="29" t="s">
        <v>833</v>
      </c>
      <c r="D2258" s="29" t="s">
        <v>834</v>
      </c>
      <c r="E2258" s="29" t="s">
        <v>2570</v>
      </c>
      <c r="F2258" s="29" t="s">
        <v>2571</v>
      </c>
      <c r="G2258" s="29" t="s">
        <v>4066</v>
      </c>
      <c r="H2258" s="522">
        <v>0</v>
      </c>
      <c r="I2258" s="522" t="s">
        <v>10874</v>
      </c>
      <c r="J2258" s="522" t="s">
        <v>10874</v>
      </c>
      <c r="K2258" s="522">
        <v>69</v>
      </c>
      <c r="L2258" s="522" t="s">
        <v>10874</v>
      </c>
      <c r="M2258" s="522">
        <v>0</v>
      </c>
      <c r="N2258" s="522">
        <v>0</v>
      </c>
      <c r="O2258" s="523">
        <v>77</v>
      </c>
    </row>
    <row r="2259" spans="2:15">
      <c r="B2259" t="str">
        <f>C2259&amp;F2259</f>
        <v>1155040037931 Total</v>
      </c>
      <c r="C2259" s="29" t="s">
        <v>833</v>
      </c>
      <c r="D2259" s="29" t="s">
        <v>834</v>
      </c>
      <c r="E2259" s="29" t="s">
        <v>2570</v>
      </c>
      <c r="F2259" s="29" t="s">
        <v>11612</v>
      </c>
      <c r="G2259" s="526" t="s">
        <v>3453</v>
      </c>
      <c r="H2259" s="527" t="s">
        <v>10874</v>
      </c>
      <c r="I2259" s="527" t="s">
        <v>10874</v>
      </c>
      <c r="J2259" s="527" t="s">
        <v>10874</v>
      </c>
      <c r="K2259" s="527">
        <v>149</v>
      </c>
      <c r="L2259" s="527" t="s">
        <v>10874</v>
      </c>
      <c r="M2259" s="527">
        <v>0</v>
      </c>
      <c r="N2259" s="527">
        <v>0</v>
      </c>
      <c r="O2259" s="528">
        <v>164</v>
      </c>
    </row>
    <row r="2260" spans="2:15">
      <c r="B2260" s="29" t="s">
        <v>13817</v>
      </c>
      <c r="C2260" s="29" t="s">
        <v>835</v>
      </c>
      <c r="D2260" s="29" t="s">
        <v>836</v>
      </c>
      <c r="E2260" s="29" t="s">
        <v>836</v>
      </c>
      <c r="F2260" s="29" t="s">
        <v>2572</v>
      </c>
      <c r="G2260" s="29" t="s">
        <v>4065</v>
      </c>
      <c r="H2260" s="522">
        <v>0</v>
      </c>
      <c r="I2260" s="522" t="s">
        <v>10874</v>
      </c>
      <c r="J2260" s="522">
        <v>0</v>
      </c>
      <c r="K2260" s="522" t="s">
        <v>10874</v>
      </c>
      <c r="L2260" s="522">
        <v>0</v>
      </c>
      <c r="M2260" s="522">
        <v>0</v>
      </c>
      <c r="N2260" s="522">
        <v>0</v>
      </c>
      <c r="O2260" s="523" t="s">
        <v>10874</v>
      </c>
    </row>
    <row r="2261" spans="2:15">
      <c r="B2261" s="29" t="s">
        <v>13818</v>
      </c>
      <c r="C2261" s="29" t="s">
        <v>835</v>
      </c>
      <c r="D2261" s="29" t="s">
        <v>836</v>
      </c>
      <c r="E2261" s="29" t="s">
        <v>836</v>
      </c>
      <c r="F2261" s="29" t="s">
        <v>2572</v>
      </c>
      <c r="G2261" s="29" t="s">
        <v>4066</v>
      </c>
      <c r="H2261" s="522">
        <v>0</v>
      </c>
      <c r="I2261" s="522" t="s">
        <v>10874</v>
      </c>
      <c r="J2261" s="522">
        <v>0</v>
      </c>
      <c r="K2261" s="522" t="s">
        <v>10874</v>
      </c>
      <c r="L2261" s="522">
        <v>0</v>
      </c>
      <c r="M2261" s="522">
        <v>0</v>
      </c>
      <c r="N2261" s="522">
        <v>0</v>
      </c>
      <c r="O2261" s="523" t="s">
        <v>10874</v>
      </c>
    </row>
    <row r="2262" spans="2:15">
      <c r="B2262" t="str">
        <f>C2262&amp;F2262</f>
        <v>1101431207566 Total</v>
      </c>
      <c r="C2262" s="29" t="s">
        <v>835</v>
      </c>
      <c r="D2262" s="29" t="s">
        <v>836</v>
      </c>
      <c r="E2262" s="29" t="s">
        <v>836</v>
      </c>
      <c r="F2262" s="29" t="s">
        <v>11613</v>
      </c>
      <c r="G2262" s="526" t="s">
        <v>3453</v>
      </c>
      <c r="H2262" s="527">
        <v>0</v>
      </c>
      <c r="I2262" s="527" t="s">
        <v>10874</v>
      </c>
      <c r="J2262" s="527">
        <v>0</v>
      </c>
      <c r="K2262" s="527" t="s">
        <v>10874</v>
      </c>
      <c r="L2262" s="527">
        <v>0</v>
      </c>
      <c r="M2262" s="527">
        <v>0</v>
      </c>
      <c r="N2262" s="527">
        <v>0</v>
      </c>
      <c r="O2262" s="528" t="s">
        <v>10874</v>
      </c>
    </row>
    <row r="2263" spans="2:15">
      <c r="B2263" s="29" t="s">
        <v>13819</v>
      </c>
      <c r="C2263" s="29" t="s">
        <v>837</v>
      </c>
      <c r="D2263" s="29" t="s">
        <v>838</v>
      </c>
      <c r="E2263" s="29" t="s">
        <v>2573</v>
      </c>
      <c r="F2263" s="29" t="s">
        <v>2574</v>
      </c>
      <c r="G2263" s="29" t="s">
        <v>4065</v>
      </c>
      <c r="H2263" s="522">
        <v>0</v>
      </c>
      <c r="I2263" s="522">
        <v>74</v>
      </c>
      <c r="J2263" s="522">
        <v>56</v>
      </c>
      <c r="K2263" s="522">
        <v>46</v>
      </c>
      <c r="L2263" s="522" t="s">
        <v>10874</v>
      </c>
      <c r="M2263" s="522" t="s">
        <v>10874</v>
      </c>
      <c r="N2263" s="522">
        <v>0</v>
      </c>
      <c r="O2263" s="523">
        <v>190</v>
      </c>
    </row>
    <row r="2264" spans="2:15">
      <c r="B2264" s="29" t="s">
        <v>13820</v>
      </c>
      <c r="C2264" s="29" t="s">
        <v>837</v>
      </c>
      <c r="D2264" s="29" t="s">
        <v>838</v>
      </c>
      <c r="E2264" s="29" t="s">
        <v>2573</v>
      </c>
      <c r="F2264" s="29" t="s">
        <v>2574</v>
      </c>
      <c r="G2264" s="29" t="s">
        <v>4066</v>
      </c>
      <c r="H2264" s="522" t="s">
        <v>10874</v>
      </c>
      <c r="I2264" s="522">
        <v>97</v>
      </c>
      <c r="J2264" s="522">
        <v>54</v>
      </c>
      <c r="K2264" s="522">
        <v>56</v>
      </c>
      <c r="L2264" s="522" t="s">
        <v>10874</v>
      </c>
      <c r="M2264" s="522" t="s">
        <v>10874</v>
      </c>
      <c r="N2264" s="522">
        <v>0</v>
      </c>
      <c r="O2264" s="523">
        <v>222</v>
      </c>
    </row>
    <row r="2265" spans="2:15">
      <c r="B2265" t="str">
        <f>C2265&amp;F2265</f>
        <v>1234656023265 Total</v>
      </c>
      <c r="C2265" s="29" t="s">
        <v>837</v>
      </c>
      <c r="D2265" s="29" t="s">
        <v>838</v>
      </c>
      <c r="E2265" s="29" t="s">
        <v>2573</v>
      </c>
      <c r="F2265" s="29" t="s">
        <v>11614</v>
      </c>
      <c r="G2265" s="526" t="s">
        <v>3453</v>
      </c>
      <c r="H2265" s="527" t="s">
        <v>10874</v>
      </c>
      <c r="I2265" s="527">
        <v>171</v>
      </c>
      <c r="J2265" s="527">
        <v>110</v>
      </c>
      <c r="K2265" s="527">
        <v>102</v>
      </c>
      <c r="L2265" s="527">
        <v>16</v>
      </c>
      <c r="M2265" s="527" t="s">
        <v>10874</v>
      </c>
      <c r="N2265" s="527">
        <v>0</v>
      </c>
      <c r="O2265" s="528">
        <v>412</v>
      </c>
    </row>
    <row r="2266" spans="2:15">
      <c r="B2266" s="29" t="s">
        <v>13827</v>
      </c>
      <c r="C2266" s="29" t="s">
        <v>837</v>
      </c>
      <c r="D2266" s="29" t="s">
        <v>838</v>
      </c>
      <c r="E2266" s="29" t="s">
        <v>2581</v>
      </c>
      <c r="F2266" s="29" t="s">
        <v>2582</v>
      </c>
      <c r="G2266" s="29" t="s">
        <v>4065</v>
      </c>
      <c r="H2266" s="522">
        <v>0</v>
      </c>
      <c r="I2266" s="522">
        <v>58</v>
      </c>
      <c r="J2266" s="522">
        <v>48</v>
      </c>
      <c r="K2266" s="522">
        <v>15</v>
      </c>
      <c r="L2266" s="522" t="s">
        <v>10874</v>
      </c>
      <c r="M2266" s="522" t="s">
        <v>10874</v>
      </c>
      <c r="N2266" s="522">
        <v>0</v>
      </c>
      <c r="O2266" s="523">
        <v>135</v>
      </c>
    </row>
    <row r="2267" spans="2:15">
      <c r="B2267" s="29" t="s">
        <v>13828</v>
      </c>
      <c r="C2267" s="29" t="s">
        <v>837</v>
      </c>
      <c r="D2267" s="29" t="s">
        <v>838</v>
      </c>
      <c r="E2267" s="29" t="s">
        <v>2581</v>
      </c>
      <c r="F2267" s="29" t="s">
        <v>2582</v>
      </c>
      <c r="G2267" s="29" t="s">
        <v>4066</v>
      </c>
      <c r="H2267" s="522">
        <v>0</v>
      </c>
      <c r="I2267" s="522">
        <v>50</v>
      </c>
      <c r="J2267" s="522">
        <v>50</v>
      </c>
      <c r="K2267" s="522">
        <v>15</v>
      </c>
      <c r="L2267" s="522" t="s">
        <v>10874</v>
      </c>
      <c r="M2267" s="522" t="s">
        <v>10874</v>
      </c>
      <c r="N2267" s="522">
        <v>0</v>
      </c>
      <c r="O2267" s="523">
        <v>121</v>
      </c>
    </row>
    <row r="2268" spans="2:15">
      <c r="B2268" t="str">
        <f>C2268&amp;F2268</f>
        <v>1234656023320 Total</v>
      </c>
      <c r="C2268" s="29" t="s">
        <v>837</v>
      </c>
      <c r="D2268" s="29" t="s">
        <v>838</v>
      </c>
      <c r="E2268" s="29" t="s">
        <v>2581</v>
      </c>
      <c r="F2268" s="29" t="s">
        <v>11618</v>
      </c>
      <c r="G2268" s="526" t="s">
        <v>3453</v>
      </c>
      <c r="H2268" s="527">
        <v>0</v>
      </c>
      <c r="I2268" s="527">
        <v>108</v>
      </c>
      <c r="J2268" s="527">
        <v>98</v>
      </c>
      <c r="K2268" s="527">
        <v>30</v>
      </c>
      <c r="L2268" s="527" t="s">
        <v>10874</v>
      </c>
      <c r="M2268" s="527" t="s">
        <v>10874</v>
      </c>
      <c r="N2268" s="527">
        <v>0</v>
      </c>
      <c r="O2268" s="528">
        <v>256</v>
      </c>
    </row>
    <row r="2269" spans="2:15">
      <c r="B2269" s="29" t="s">
        <v>13821</v>
      </c>
      <c r="C2269" s="29" t="s">
        <v>837</v>
      </c>
      <c r="D2269" s="29" t="s">
        <v>838</v>
      </c>
      <c r="E2269" s="29" t="s">
        <v>2575</v>
      </c>
      <c r="F2269" s="29" t="s">
        <v>2576</v>
      </c>
      <c r="G2269" s="29" t="s">
        <v>4065</v>
      </c>
      <c r="H2269" s="522">
        <v>0</v>
      </c>
      <c r="I2269" s="522">
        <v>77</v>
      </c>
      <c r="J2269" s="522">
        <v>53</v>
      </c>
      <c r="K2269" s="522">
        <v>13</v>
      </c>
      <c r="L2269" s="522" t="s">
        <v>10874</v>
      </c>
      <c r="M2269" s="522" t="s">
        <v>10874</v>
      </c>
      <c r="N2269" s="522">
        <v>0</v>
      </c>
      <c r="O2269" s="523">
        <v>147</v>
      </c>
    </row>
    <row r="2270" spans="2:15">
      <c r="B2270" s="29" t="s">
        <v>13822</v>
      </c>
      <c r="C2270" s="29" t="s">
        <v>837</v>
      </c>
      <c r="D2270" s="29" t="s">
        <v>838</v>
      </c>
      <c r="E2270" s="29" t="s">
        <v>2575</v>
      </c>
      <c r="F2270" s="29" t="s">
        <v>2576</v>
      </c>
      <c r="G2270" s="29" t="s">
        <v>4066</v>
      </c>
      <c r="H2270" s="522">
        <v>0</v>
      </c>
      <c r="I2270" s="522">
        <v>60</v>
      </c>
      <c r="J2270" s="522">
        <v>42</v>
      </c>
      <c r="K2270" s="522">
        <v>15</v>
      </c>
      <c r="L2270" s="522" t="s">
        <v>10874</v>
      </c>
      <c r="M2270" s="522" t="s">
        <v>10874</v>
      </c>
      <c r="N2270" s="522">
        <v>0</v>
      </c>
      <c r="O2270" s="523">
        <v>128</v>
      </c>
    </row>
    <row r="2271" spans="2:15">
      <c r="B2271" t="str">
        <f>C2271&amp;F2271</f>
        <v>1234656023321 Total</v>
      </c>
      <c r="C2271" s="29" t="s">
        <v>837</v>
      </c>
      <c r="D2271" s="29" t="s">
        <v>838</v>
      </c>
      <c r="E2271" s="29" t="s">
        <v>2575</v>
      </c>
      <c r="F2271" s="29" t="s">
        <v>11615</v>
      </c>
      <c r="G2271" s="526" t="s">
        <v>3453</v>
      </c>
      <c r="H2271" s="527">
        <v>0</v>
      </c>
      <c r="I2271" s="527">
        <v>137</v>
      </c>
      <c r="J2271" s="527">
        <v>95</v>
      </c>
      <c r="K2271" s="527">
        <v>28</v>
      </c>
      <c r="L2271" s="527" t="s">
        <v>10874</v>
      </c>
      <c r="M2271" s="527" t="s">
        <v>10874</v>
      </c>
      <c r="N2271" s="527">
        <v>0</v>
      </c>
      <c r="O2271" s="528">
        <v>275</v>
      </c>
    </row>
    <row r="2272" spans="2:15">
      <c r="B2272" s="29" t="s">
        <v>13823</v>
      </c>
      <c r="C2272" s="29" t="s">
        <v>837</v>
      </c>
      <c r="D2272" s="29" t="s">
        <v>838</v>
      </c>
      <c r="E2272" s="29" t="s">
        <v>2577</v>
      </c>
      <c r="F2272" s="29" t="s">
        <v>2578</v>
      </c>
      <c r="G2272" s="29" t="s">
        <v>4065</v>
      </c>
      <c r="H2272" s="522" t="s">
        <v>10874</v>
      </c>
      <c r="I2272" s="522">
        <v>363</v>
      </c>
      <c r="J2272" s="522">
        <v>212</v>
      </c>
      <c r="K2272" s="522">
        <v>207</v>
      </c>
      <c r="L2272" s="522">
        <v>11</v>
      </c>
      <c r="M2272" s="522" t="s">
        <v>10874</v>
      </c>
      <c r="N2272" s="522">
        <v>0</v>
      </c>
      <c r="O2272" s="523">
        <v>805</v>
      </c>
    </row>
    <row r="2273" spans="2:15">
      <c r="B2273" s="29" t="s">
        <v>13824</v>
      </c>
      <c r="C2273" s="29" t="s">
        <v>837</v>
      </c>
      <c r="D2273" s="29" t="s">
        <v>838</v>
      </c>
      <c r="E2273" s="29" t="s">
        <v>2577</v>
      </c>
      <c r="F2273" s="29" t="s">
        <v>2578</v>
      </c>
      <c r="G2273" s="29" t="s">
        <v>4066</v>
      </c>
      <c r="H2273" s="522">
        <v>0</v>
      </c>
      <c r="I2273" s="522">
        <v>407</v>
      </c>
      <c r="J2273" s="522">
        <v>213</v>
      </c>
      <c r="K2273" s="522">
        <v>228</v>
      </c>
      <c r="L2273" s="522">
        <v>16</v>
      </c>
      <c r="M2273" s="522">
        <v>18</v>
      </c>
      <c r="N2273" s="522">
        <v>0</v>
      </c>
      <c r="O2273" s="523">
        <v>882</v>
      </c>
    </row>
    <row r="2274" spans="2:15">
      <c r="B2274" t="str">
        <f>C2274&amp;F2274</f>
        <v>1234656026729 Total</v>
      </c>
      <c r="C2274" s="29" t="s">
        <v>837</v>
      </c>
      <c r="D2274" s="29" t="s">
        <v>838</v>
      </c>
      <c r="E2274" s="29" t="s">
        <v>2577</v>
      </c>
      <c r="F2274" s="29" t="s">
        <v>11616</v>
      </c>
      <c r="G2274" s="526" t="s">
        <v>3453</v>
      </c>
      <c r="H2274" s="527" t="s">
        <v>10874</v>
      </c>
      <c r="I2274" s="527">
        <v>770</v>
      </c>
      <c r="J2274" s="527">
        <v>425</v>
      </c>
      <c r="K2274" s="527">
        <v>435</v>
      </c>
      <c r="L2274" s="527" t="s">
        <v>10874</v>
      </c>
      <c r="M2274" s="527" t="s">
        <v>10874</v>
      </c>
      <c r="N2274" s="527">
        <v>0</v>
      </c>
      <c r="O2274" s="528">
        <v>1687</v>
      </c>
    </row>
    <row r="2275" spans="2:15">
      <c r="B2275" s="29" t="s">
        <v>13825</v>
      </c>
      <c r="C2275" s="29" t="s">
        <v>837</v>
      </c>
      <c r="D2275" s="29" t="s">
        <v>838</v>
      </c>
      <c r="E2275" s="29" t="s">
        <v>2579</v>
      </c>
      <c r="F2275" s="29" t="s">
        <v>2580</v>
      </c>
      <c r="G2275" s="29" t="s">
        <v>4065</v>
      </c>
      <c r="H2275" s="522">
        <v>0</v>
      </c>
      <c r="I2275" s="522">
        <v>29</v>
      </c>
      <c r="J2275" s="522" t="s">
        <v>10874</v>
      </c>
      <c r="K2275" s="522" t="s">
        <v>10874</v>
      </c>
      <c r="L2275" s="522">
        <v>0</v>
      </c>
      <c r="M2275" s="522">
        <v>0</v>
      </c>
      <c r="N2275" s="522">
        <v>0</v>
      </c>
      <c r="O2275" s="523">
        <v>50</v>
      </c>
    </row>
    <row r="2276" spans="2:15">
      <c r="B2276" s="29" t="s">
        <v>13826</v>
      </c>
      <c r="C2276" s="29" t="s">
        <v>837</v>
      </c>
      <c r="D2276" s="29" t="s">
        <v>838</v>
      </c>
      <c r="E2276" s="29" t="s">
        <v>2579</v>
      </c>
      <c r="F2276" s="29" t="s">
        <v>2580</v>
      </c>
      <c r="G2276" s="29" t="s">
        <v>4066</v>
      </c>
      <c r="H2276" s="522">
        <v>0</v>
      </c>
      <c r="I2276" s="522">
        <v>31</v>
      </c>
      <c r="J2276" s="522">
        <v>16</v>
      </c>
      <c r="K2276" s="522" t="s">
        <v>10874</v>
      </c>
      <c r="L2276" s="522" t="s">
        <v>10874</v>
      </c>
      <c r="M2276" s="522">
        <v>0</v>
      </c>
      <c r="N2276" s="522">
        <v>0</v>
      </c>
      <c r="O2276" s="523">
        <v>60</v>
      </c>
    </row>
    <row r="2277" spans="2:15">
      <c r="B2277" t="str">
        <f>C2277&amp;F2277</f>
        <v>1234656026998 Total</v>
      </c>
      <c r="C2277" s="29" t="s">
        <v>837</v>
      </c>
      <c r="D2277" s="29" t="s">
        <v>838</v>
      </c>
      <c r="E2277" s="29" t="s">
        <v>2579</v>
      </c>
      <c r="F2277" s="29" t="s">
        <v>11617</v>
      </c>
      <c r="G2277" s="526" t="s">
        <v>3453</v>
      </c>
      <c r="H2277" s="527">
        <v>0</v>
      </c>
      <c r="I2277" s="527">
        <v>60</v>
      </c>
      <c r="J2277" s="527" t="s">
        <v>10874</v>
      </c>
      <c r="K2277" s="527" t="s">
        <v>10874</v>
      </c>
      <c r="L2277" s="527" t="s">
        <v>10874</v>
      </c>
      <c r="M2277" s="527">
        <v>0</v>
      </c>
      <c r="N2277" s="527">
        <v>0</v>
      </c>
      <c r="O2277" s="528">
        <v>110</v>
      </c>
    </row>
    <row r="2278" spans="2:15">
      <c r="B2278" s="29" t="s">
        <v>13831</v>
      </c>
      <c r="C2278" s="29" t="s">
        <v>839</v>
      </c>
      <c r="D2278" s="29" t="s">
        <v>840</v>
      </c>
      <c r="E2278" s="29" t="s">
        <v>2585</v>
      </c>
      <c r="F2278" s="29" t="s">
        <v>2586</v>
      </c>
      <c r="G2278" s="29" t="s">
        <v>4065</v>
      </c>
      <c r="H2278" s="522" t="s">
        <v>10874</v>
      </c>
      <c r="I2278" s="522" t="s">
        <v>10874</v>
      </c>
      <c r="J2278" s="522" t="s">
        <v>10874</v>
      </c>
      <c r="K2278" s="522">
        <v>159</v>
      </c>
      <c r="L2278" s="522" t="s">
        <v>10874</v>
      </c>
      <c r="M2278" s="522">
        <v>30</v>
      </c>
      <c r="N2278" s="522">
        <v>0</v>
      </c>
      <c r="O2278" s="523">
        <v>196</v>
      </c>
    </row>
    <row r="2279" spans="2:15">
      <c r="B2279" s="29" t="s">
        <v>13832</v>
      </c>
      <c r="C2279" s="29" t="s">
        <v>839</v>
      </c>
      <c r="D2279" s="29" t="s">
        <v>840</v>
      </c>
      <c r="E2279" s="29" t="s">
        <v>2585</v>
      </c>
      <c r="F2279" s="29" t="s">
        <v>2586</v>
      </c>
      <c r="G2279" s="29" t="s">
        <v>4066</v>
      </c>
      <c r="H2279" s="522">
        <v>0</v>
      </c>
      <c r="I2279" s="522" t="s">
        <v>10874</v>
      </c>
      <c r="J2279" s="522" t="s">
        <v>10874</v>
      </c>
      <c r="K2279" s="522">
        <v>179</v>
      </c>
      <c r="L2279" s="522" t="s">
        <v>10874</v>
      </c>
      <c r="M2279" s="522">
        <v>29</v>
      </c>
      <c r="N2279" s="522">
        <v>0</v>
      </c>
      <c r="O2279" s="523">
        <v>215</v>
      </c>
    </row>
    <row r="2280" spans="2:15">
      <c r="B2280" t="str">
        <f>C2280&amp;F2280</f>
        <v>1030268520270 Total</v>
      </c>
      <c r="C2280" s="29" t="s">
        <v>839</v>
      </c>
      <c r="D2280" s="29" t="s">
        <v>840</v>
      </c>
      <c r="E2280" s="29" t="s">
        <v>2585</v>
      </c>
      <c r="F2280" s="29" t="s">
        <v>11620</v>
      </c>
      <c r="G2280" s="526" t="s">
        <v>3453</v>
      </c>
      <c r="H2280" s="527" t="s">
        <v>10874</v>
      </c>
      <c r="I2280" s="527" t="s">
        <v>10874</v>
      </c>
      <c r="J2280" s="527" t="s">
        <v>10874</v>
      </c>
      <c r="K2280" s="527">
        <v>338</v>
      </c>
      <c r="L2280" s="527" t="s">
        <v>10874</v>
      </c>
      <c r="M2280" s="527">
        <v>59</v>
      </c>
      <c r="N2280" s="527">
        <v>0</v>
      </c>
      <c r="O2280" s="528">
        <v>411</v>
      </c>
    </row>
    <row r="2281" spans="2:15">
      <c r="B2281" s="29" t="s">
        <v>13829</v>
      </c>
      <c r="C2281" s="29" t="s">
        <v>839</v>
      </c>
      <c r="D2281" s="29" t="s">
        <v>840</v>
      </c>
      <c r="E2281" s="29" t="s">
        <v>2583</v>
      </c>
      <c r="F2281" s="29" t="s">
        <v>2584</v>
      </c>
      <c r="G2281" s="29" t="s">
        <v>4065</v>
      </c>
      <c r="H2281" s="522">
        <v>0</v>
      </c>
      <c r="I2281" s="522" t="s">
        <v>10874</v>
      </c>
      <c r="J2281" s="522" t="s">
        <v>10874</v>
      </c>
      <c r="K2281" s="522">
        <v>192</v>
      </c>
      <c r="L2281" s="522">
        <v>0</v>
      </c>
      <c r="M2281" s="522">
        <v>24</v>
      </c>
      <c r="N2281" s="522">
        <v>0</v>
      </c>
      <c r="O2281" s="523">
        <v>221</v>
      </c>
    </row>
    <row r="2282" spans="2:15">
      <c r="B2282" s="29" t="s">
        <v>13830</v>
      </c>
      <c r="C2282" s="29" t="s">
        <v>839</v>
      </c>
      <c r="D2282" s="29" t="s">
        <v>840</v>
      </c>
      <c r="E2282" s="29" t="s">
        <v>2583</v>
      </c>
      <c r="F2282" s="29" t="s">
        <v>2584</v>
      </c>
      <c r="G2282" s="29" t="s">
        <v>4066</v>
      </c>
      <c r="H2282" s="522">
        <v>0</v>
      </c>
      <c r="I2282" s="522">
        <v>12</v>
      </c>
      <c r="J2282" s="522" t="s">
        <v>10874</v>
      </c>
      <c r="K2282" s="522">
        <v>186</v>
      </c>
      <c r="L2282" s="522" t="s">
        <v>10874</v>
      </c>
      <c r="M2282" s="522">
        <v>26</v>
      </c>
      <c r="N2282" s="522">
        <v>0</v>
      </c>
      <c r="O2282" s="523">
        <v>227</v>
      </c>
    </row>
    <row r="2283" spans="2:15">
      <c r="B2283" t="str">
        <f>C2283&amp;F2283</f>
        <v>1030268525108 Total</v>
      </c>
      <c r="C2283" s="29" t="s">
        <v>839</v>
      </c>
      <c r="D2283" s="29" t="s">
        <v>840</v>
      </c>
      <c r="E2283" s="29" t="s">
        <v>2583</v>
      </c>
      <c r="F2283" s="29" t="s">
        <v>11619</v>
      </c>
      <c r="G2283" s="526" t="s">
        <v>3453</v>
      </c>
      <c r="H2283" s="527">
        <v>0</v>
      </c>
      <c r="I2283" s="527" t="s">
        <v>10874</v>
      </c>
      <c r="J2283" s="527" t="s">
        <v>10874</v>
      </c>
      <c r="K2283" s="527">
        <v>378</v>
      </c>
      <c r="L2283" s="527" t="s">
        <v>10874</v>
      </c>
      <c r="M2283" s="527">
        <v>50</v>
      </c>
      <c r="N2283" s="527">
        <v>0</v>
      </c>
      <c r="O2283" s="528">
        <v>448</v>
      </c>
    </row>
    <row r="2284" spans="2:15">
      <c r="B2284" s="29" t="s">
        <v>13833</v>
      </c>
      <c r="C2284" s="29" t="s">
        <v>839</v>
      </c>
      <c r="D2284" s="29" t="s">
        <v>840</v>
      </c>
      <c r="E2284" s="29" t="s">
        <v>2587</v>
      </c>
      <c r="F2284" s="29" t="s">
        <v>2588</v>
      </c>
      <c r="G2284" s="29" t="s">
        <v>4065</v>
      </c>
      <c r="H2284" s="522">
        <v>0</v>
      </c>
      <c r="I2284" s="522" t="s">
        <v>10874</v>
      </c>
      <c r="J2284" s="522" t="s">
        <v>10874</v>
      </c>
      <c r="K2284" s="522">
        <v>166</v>
      </c>
      <c r="L2284" s="522" t="s">
        <v>10874</v>
      </c>
      <c r="M2284" s="522">
        <v>44</v>
      </c>
      <c r="N2284" s="522" t="s">
        <v>10874</v>
      </c>
      <c r="O2284" s="523">
        <v>218</v>
      </c>
    </row>
    <row r="2285" spans="2:15">
      <c r="B2285" s="29" t="s">
        <v>13834</v>
      </c>
      <c r="C2285" s="29" t="s">
        <v>839</v>
      </c>
      <c r="D2285" s="29" t="s">
        <v>840</v>
      </c>
      <c r="E2285" s="29" t="s">
        <v>2587</v>
      </c>
      <c r="F2285" s="29" t="s">
        <v>2588</v>
      </c>
      <c r="G2285" s="29" t="s">
        <v>4066</v>
      </c>
      <c r="H2285" s="522" t="s">
        <v>10874</v>
      </c>
      <c r="I2285" s="522" t="s">
        <v>10874</v>
      </c>
      <c r="J2285" s="522" t="s">
        <v>10874</v>
      </c>
      <c r="K2285" s="522">
        <v>189</v>
      </c>
      <c r="L2285" s="522" t="s">
        <v>10874</v>
      </c>
      <c r="M2285" s="522">
        <v>34</v>
      </c>
      <c r="N2285" s="522">
        <v>0</v>
      </c>
      <c r="O2285" s="523">
        <v>230</v>
      </c>
    </row>
    <row r="2286" spans="2:15">
      <c r="B2286" t="str">
        <f>C2286&amp;F2286</f>
        <v>1030268527379 Total</v>
      </c>
      <c r="C2286" s="29" t="s">
        <v>839</v>
      </c>
      <c r="D2286" s="29" t="s">
        <v>840</v>
      </c>
      <c r="E2286" s="29" t="s">
        <v>2587</v>
      </c>
      <c r="F2286" s="29" t="s">
        <v>11621</v>
      </c>
      <c r="G2286" s="526" t="s">
        <v>3453</v>
      </c>
      <c r="H2286" s="527" t="s">
        <v>10874</v>
      </c>
      <c r="I2286" s="527" t="s">
        <v>10874</v>
      </c>
      <c r="J2286" s="527" t="s">
        <v>10874</v>
      </c>
      <c r="K2286" s="527">
        <v>355</v>
      </c>
      <c r="L2286" s="527" t="s">
        <v>10874</v>
      </c>
      <c r="M2286" s="527">
        <v>78</v>
      </c>
      <c r="N2286" s="527" t="s">
        <v>10874</v>
      </c>
      <c r="O2286" s="528">
        <v>448</v>
      </c>
    </row>
    <row r="2287" spans="2:15">
      <c r="B2287" s="29" t="s">
        <v>13835</v>
      </c>
      <c r="C2287" s="29" t="s">
        <v>839</v>
      </c>
      <c r="D2287" s="29" t="s">
        <v>840</v>
      </c>
      <c r="E2287" s="29" t="s">
        <v>5573</v>
      </c>
      <c r="F2287" s="29" t="s">
        <v>5572</v>
      </c>
      <c r="G2287" s="29" t="s">
        <v>4065</v>
      </c>
      <c r="H2287" s="522" t="s">
        <v>10874</v>
      </c>
      <c r="I2287" s="522">
        <v>30</v>
      </c>
      <c r="J2287" s="522">
        <v>11</v>
      </c>
      <c r="K2287" s="522">
        <v>1104</v>
      </c>
      <c r="L2287" s="522" t="s">
        <v>10874</v>
      </c>
      <c r="M2287" s="522">
        <v>160</v>
      </c>
      <c r="N2287" s="522" t="s">
        <v>10874</v>
      </c>
      <c r="O2287" s="523">
        <v>1311</v>
      </c>
    </row>
    <row r="2288" spans="2:15">
      <c r="B2288" s="29" t="s">
        <v>13836</v>
      </c>
      <c r="C2288" s="29" t="s">
        <v>839</v>
      </c>
      <c r="D2288" s="29" t="s">
        <v>840</v>
      </c>
      <c r="E2288" s="29" t="s">
        <v>5573</v>
      </c>
      <c r="F2288" s="29" t="s">
        <v>5572</v>
      </c>
      <c r="G2288" s="29" t="s">
        <v>4066</v>
      </c>
      <c r="H2288" s="522" t="s">
        <v>10874</v>
      </c>
      <c r="I2288" s="522">
        <v>27</v>
      </c>
      <c r="J2288" s="522" t="s">
        <v>10874</v>
      </c>
      <c r="K2288" s="522">
        <v>1223</v>
      </c>
      <c r="L2288" s="522" t="s">
        <v>10874</v>
      </c>
      <c r="M2288" s="522">
        <v>142</v>
      </c>
      <c r="N2288" s="522" t="s">
        <v>10874</v>
      </c>
      <c r="O2288" s="523">
        <v>1410</v>
      </c>
    </row>
    <row r="2289" spans="2:15">
      <c r="B2289" t="str">
        <f>C2289&amp;F2289</f>
        <v>1030268528305 Total</v>
      </c>
      <c r="C2289" s="29" t="s">
        <v>839</v>
      </c>
      <c r="D2289" s="29" t="s">
        <v>840</v>
      </c>
      <c r="E2289" s="29" t="s">
        <v>5573</v>
      </c>
      <c r="F2289" s="29" t="s">
        <v>11622</v>
      </c>
      <c r="G2289" s="526" t="s">
        <v>3453</v>
      </c>
      <c r="H2289" s="527" t="s">
        <v>10874</v>
      </c>
      <c r="I2289" s="527">
        <v>57</v>
      </c>
      <c r="J2289" s="527" t="s">
        <v>10874</v>
      </c>
      <c r="K2289" s="527">
        <v>2327</v>
      </c>
      <c r="L2289" s="527" t="s">
        <v>10874</v>
      </c>
      <c r="M2289" s="527">
        <v>302</v>
      </c>
      <c r="N2289" s="527" t="s">
        <v>10874</v>
      </c>
      <c r="O2289" s="528">
        <v>2721</v>
      </c>
    </row>
    <row r="2290" spans="2:15">
      <c r="B2290" s="29" t="s">
        <v>13837</v>
      </c>
      <c r="C2290" s="29" t="s">
        <v>5502</v>
      </c>
      <c r="D2290" s="29" t="s">
        <v>5503</v>
      </c>
      <c r="E2290" s="29" t="s">
        <v>5503</v>
      </c>
      <c r="F2290" s="29" t="s">
        <v>5574</v>
      </c>
      <c r="G2290" s="29" t="s">
        <v>4065</v>
      </c>
      <c r="H2290" s="522">
        <v>0</v>
      </c>
      <c r="I2290" s="522">
        <v>0</v>
      </c>
      <c r="J2290" s="522">
        <v>0</v>
      </c>
      <c r="K2290" s="522">
        <v>0</v>
      </c>
      <c r="L2290" s="522">
        <v>0</v>
      </c>
      <c r="M2290" s="522">
        <v>0</v>
      </c>
      <c r="N2290" s="522">
        <v>0</v>
      </c>
      <c r="O2290" s="523">
        <v>0</v>
      </c>
    </row>
    <row r="2291" spans="2:15">
      <c r="B2291" s="29" t="s">
        <v>13838</v>
      </c>
      <c r="C2291" s="29" t="s">
        <v>5502</v>
      </c>
      <c r="D2291" s="29" t="s">
        <v>5503</v>
      </c>
      <c r="E2291" s="29" t="s">
        <v>5503</v>
      </c>
      <c r="F2291" s="29" t="s">
        <v>5574</v>
      </c>
      <c r="G2291" s="29" t="s">
        <v>4066</v>
      </c>
      <c r="H2291" s="522">
        <v>0</v>
      </c>
      <c r="I2291" s="522">
        <v>43</v>
      </c>
      <c r="J2291" s="522" t="s">
        <v>10874</v>
      </c>
      <c r="K2291" s="522" t="s">
        <v>10874</v>
      </c>
      <c r="L2291" s="522" t="s">
        <v>10874</v>
      </c>
      <c r="M2291" s="522">
        <v>0</v>
      </c>
      <c r="N2291" s="522">
        <v>0</v>
      </c>
      <c r="O2291" s="523">
        <v>60</v>
      </c>
    </row>
    <row r="2292" spans="2:15">
      <c r="B2292" t="str">
        <f>C2292&amp;F2292</f>
        <v>1164799987151 Total</v>
      </c>
      <c r="C2292" s="29" t="s">
        <v>5502</v>
      </c>
      <c r="D2292" s="29" t="s">
        <v>5503</v>
      </c>
      <c r="E2292" s="29" t="s">
        <v>5503</v>
      </c>
      <c r="F2292" s="29" t="s">
        <v>11623</v>
      </c>
      <c r="G2292" s="526" t="s">
        <v>3453</v>
      </c>
      <c r="H2292" s="527">
        <v>0</v>
      </c>
      <c r="I2292" s="527">
        <v>43</v>
      </c>
      <c r="J2292" s="527" t="s">
        <v>10874</v>
      </c>
      <c r="K2292" s="527" t="s">
        <v>10874</v>
      </c>
      <c r="L2292" s="527" t="s">
        <v>10874</v>
      </c>
      <c r="M2292" s="527">
        <v>0</v>
      </c>
      <c r="N2292" s="527">
        <v>0</v>
      </c>
      <c r="O2292" s="528">
        <v>60</v>
      </c>
    </row>
    <row r="2293" spans="2:15">
      <c r="B2293" s="29" t="s">
        <v>13839</v>
      </c>
      <c r="C2293" s="29" t="s">
        <v>841</v>
      </c>
      <c r="D2293" s="29" t="s">
        <v>842</v>
      </c>
      <c r="E2293" s="29" t="s">
        <v>2589</v>
      </c>
      <c r="F2293" s="29" t="s">
        <v>2590</v>
      </c>
      <c r="G2293" s="29" t="s">
        <v>4065</v>
      </c>
      <c r="H2293" s="522">
        <v>0</v>
      </c>
      <c r="I2293" s="522">
        <v>0</v>
      </c>
      <c r="J2293" s="522">
        <v>0</v>
      </c>
      <c r="K2293" s="522" t="s">
        <v>10874</v>
      </c>
      <c r="L2293" s="522" t="s">
        <v>10874</v>
      </c>
      <c r="M2293" s="522">
        <v>0</v>
      </c>
      <c r="N2293" s="522">
        <v>0</v>
      </c>
      <c r="O2293" s="523">
        <v>132</v>
      </c>
    </row>
    <row r="2294" spans="2:15">
      <c r="B2294" s="29" t="s">
        <v>13840</v>
      </c>
      <c r="C2294" s="29" t="s">
        <v>841</v>
      </c>
      <c r="D2294" s="29" t="s">
        <v>842</v>
      </c>
      <c r="E2294" s="29" t="s">
        <v>2589</v>
      </c>
      <c r="F2294" s="29" t="s">
        <v>2590</v>
      </c>
      <c r="G2294" s="29" t="s">
        <v>4066</v>
      </c>
      <c r="H2294" s="522">
        <v>0</v>
      </c>
      <c r="I2294" s="522" t="s">
        <v>10874</v>
      </c>
      <c r="J2294" s="522" t="s">
        <v>10874</v>
      </c>
      <c r="K2294" s="522">
        <v>145</v>
      </c>
      <c r="L2294" s="522" t="s">
        <v>10874</v>
      </c>
      <c r="M2294" s="522" t="s">
        <v>10874</v>
      </c>
      <c r="N2294" s="522">
        <v>0</v>
      </c>
      <c r="O2294" s="523">
        <v>153</v>
      </c>
    </row>
    <row r="2295" spans="2:15">
      <c r="B2295" t="str">
        <f>C2295&amp;F2295</f>
        <v>1061675041489 Total</v>
      </c>
      <c r="C2295" s="29" t="s">
        <v>841</v>
      </c>
      <c r="D2295" s="29" t="s">
        <v>842</v>
      </c>
      <c r="E2295" s="29" t="s">
        <v>2589</v>
      </c>
      <c r="F2295" s="29" t="s">
        <v>11624</v>
      </c>
      <c r="G2295" s="526" t="s">
        <v>3453</v>
      </c>
      <c r="H2295" s="527">
        <v>0</v>
      </c>
      <c r="I2295" s="527" t="s">
        <v>10874</v>
      </c>
      <c r="J2295" s="527" t="s">
        <v>10874</v>
      </c>
      <c r="K2295" s="527" t="s">
        <v>10874</v>
      </c>
      <c r="L2295" s="527" t="s">
        <v>10874</v>
      </c>
      <c r="M2295" s="527" t="s">
        <v>10874</v>
      </c>
      <c r="N2295" s="527">
        <v>0</v>
      </c>
      <c r="O2295" s="528">
        <v>285</v>
      </c>
    </row>
    <row r="2296" spans="2:15">
      <c r="B2296" s="29" t="s">
        <v>13841</v>
      </c>
      <c r="C2296" s="29" t="s">
        <v>843</v>
      </c>
      <c r="D2296" s="29" t="s">
        <v>844</v>
      </c>
      <c r="E2296" s="29" t="s">
        <v>2591</v>
      </c>
      <c r="F2296" s="29" t="s">
        <v>2592</v>
      </c>
      <c r="G2296" s="29" t="s">
        <v>4065</v>
      </c>
      <c r="H2296" s="522">
        <v>0</v>
      </c>
      <c r="I2296" s="522" t="s">
        <v>10874</v>
      </c>
      <c r="J2296" s="522">
        <v>12</v>
      </c>
      <c r="K2296" s="522">
        <v>227</v>
      </c>
      <c r="L2296" s="522" t="s">
        <v>10874</v>
      </c>
      <c r="M2296" s="522">
        <v>0</v>
      </c>
      <c r="N2296" s="522" t="s">
        <v>10874</v>
      </c>
      <c r="O2296" s="523">
        <v>247</v>
      </c>
    </row>
    <row r="2297" spans="2:15">
      <c r="B2297" s="29" t="s">
        <v>13842</v>
      </c>
      <c r="C2297" s="29" t="s">
        <v>843</v>
      </c>
      <c r="D2297" s="29" t="s">
        <v>844</v>
      </c>
      <c r="E2297" s="29" t="s">
        <v>2591</v>
      </c>
      <c r="F2297" s="29" t="s">
        <v>2592</v>
      </c>
      <c r="G2297" s="29" t="s">
        <v>4066</v>
      </c>
      <c r="H2297" s="522">
        <v>0</v>
      </c>
      <c r="I2297" s="522">
        <v>0</v>
      </c>
      <c r="J2297" s="522" t="s">
        <v>10874</v>
      </c>
      <c r="K2297" s="522">
        <v>221</v>
      </c>
      <c r="L2297" s="522" t="s">
        <v>10874</v>
      </c>
      <c r="M2297" s="522" t="s">
        <v>10874</v>
      </c>
      <c r="N2297" s="522">
        <v>0</v>
      </c>
      <c r="O2297" s="523">
        <v>238</v>
      </c>
    </row>
    <row r="2298" spans="2:15">
      <c r="B2298" t="str">
        <f>C2298&amp;F2298</f>
        <v>1052583036145 Total</v>
      </c>
      <c r="C2298" s="29" t="s">
        <v>843</v>
      </c>
      <c r="D2298" s="29" t="s">
        <v>844</v>
      </c>
      <c r="E2298" s="29" t="s">
        <v>2591</v>
      </c>
      <c r="F2298" s="29" t="s">
        <v>11625</v>
      </c>
      <c r="G2298" s="526" t="s">
        <v>3453</v>
      </c>
      <c r="H2298" s="527">
        <v>0</v>
      </c>
      <c r="I2298" s="527" t="s">
        <v>10874</v>
      </c>
      <c r="J2298" s="527" t="s">
        <v>10874</v>
      </c>
      <c r="K2298" s="527">
        <v>448</v>
      </c>
      <c r="L2298" s="527" t="s">
        <v>10874</v>
      </c>
      <c r="M2298" s="527" t="s">
        <v>10874</v>
      </c>
      <c r="N2298" s="527" t="s">
        <v>10874</v>
      </c>
      <c r="O2298" s="528">
        <v>485</v>
      </c>
    </row>
    <row r="2299" spans="2:15">
      <c r="B2299" s="29" t="s">
        <v>13843</v>
      </c>
      <c r="C2299" s="29" t="s">
        <v>843</v>
      </c>
      <c r="D2299" s="29" t="s">
        <v>844</v>
      </c>
      <c r="E2299" s="29" t="s">
        <v>2593</v>
      </c>
      <c r="F2299" s="29" t="s">
        <v>2594</v>
      </c>
      <c r="G2299" s="29" t="s">
        <v>4065</v>
      </c>
      <c r="H2299" s="522">
        <v>0</v>
      </c>
      <c r="I2299" s="522" t="s">
        <v>10874</v>
      </c>
      <c r="J2299" s="522" t="s">
        <v>10874</v>
      </c>
      <c r="K2299" s="522">
        <v>112</v>
      </c>
      <c r="L2299" s="522" t="s">
        <v>10874</v>
      </c>
      <c r="M2299" s="522">
        <v>0</v>
      </c>
      <c r="N2299" s="522">
        <v>0</v>
      </c>
      <c r="O2299" s="523">
        <v>122</v>
      </c>
    </row>
    <row r="2300" spans="2:15">
      <c r="B2300" s="29" t="s">
        <v>13844</v>
      </c>
      <c r="C2300" s="29" t="s">
        <v>843</v>
      </c>
      <c r="D2300" s="29" t="s">
        <v>844</v>
      </c>
      <c r="E2300" s="29" t="s">
        <v>2593</v>
      </c>
      <c r="F2300" s="29" t="s">
        <v>2594</v>
      </c>
      <c r="G2300" s="29" t="s">
        <v>4066</v>
      </c>
      <c r="H2300" s="522" t="s">
        <v>10874</v>
      </c>
      <c r="I2300" s="522" t="s">
        <v>10874</v>
      </c>
      <c r="J2300" s="522" t="s">
        <v>10874</v>
      </c>
      <c r="K2300" s="522">
        <v>133</v>
      </c>
      <c r="L2300" s="522" t="s">
        <v>10874</v>
      </c>
      <c r="M2300" s="522">
        <v>0</v>
      </c>
      <c r="N2300" s="522">
        <v>0</v>
      </c>
      <c r="O2300" s="523">
        <v>141</v>
      </c>
    </row>
    <row r="2301" spans="2:15">
      <c r="B2301" t="str">
        <f>C2301&amp;F2301</f>
        <v>1052583037360 Total</v>
      </c>
      <c r="C2301" s="29" t="s">
        <v>843</v>
      </c>
      <c r="D2301" s="29" t="s">
        <v>844</v>
      </c>
      <c r="E2301" s="29" t="s">
        <v>2593</v>
      </c>
      <c r="F2301" s="29" t="s">
        <v>11626</v>
      </c>
      <c r="G2301" s="526" t="s">
        <v>3453</v>
      </c>
      <c r="H2301" s="527" t="s">
        <v>10874</v>
      </c>
      <c r="I2301" s="527" t="s">
        <v>10874</v>
      </c>
      <c r="J2301" s="527" t="s">
        <v>10874</v>
      </c>
      <c r="K2301" s="527">
        <v>245</v>
      </c>
      <c r="L2301" s="527" t="s">
        <v>10874</v>
      </c>
      <c r="M2301" s="527">
        <v>0</v>
      </c>
      <c r="N2301" s="527">
        <v>0</v>
      </c>
      <c r="O2301" s="528">
        <v>263</v>
      </c>
    </row>
    <row r="2302" spans="2:15">
      <c r="B2302" s="29" t="s">
        <v>13845</v>
      </c>
      <c r="C2302" s="29" t="s">
        <v>845</v>
      </c>
      <c r="D2302" s="29" t="s">
        <v>846</v>
      </c>
      <c r="E2302" s="29" t="s">
        <v>5575</v>
      </c>
      <c r="F2302" s="29" t="s">
        <v>2595</v>
      </c>
      <c r="G2302" s="29" t="s">
        <v>4065</v>
      </c>
      <c r="H2302" s="522">
        <v>0</v>
      </c>
      <c r="I2302" s="522" t="s">
        <v>10874</v>
      </c>
      <c r="J2302" s="522" t="s">
        <v>10874</v>
      </c>
      <c r="K2302" s="522">
        <v>275</v>
      </c>
      <c r="L2302" s="522" t="s">
        <v>10874</v>
      </c>
      <c r="M2302" s="522" t="s">
        <v>10874</v>
      </c>
      <c r="N2302" s="522">
        <v>0</v>
      </c>
      <c r="O2302" s="523">
        <v>299</v>
      </c>
    </row>
    <row r="2303" spans="2:15">
      <c r="B2303" s="29" t="s">
        <v>13846</v>
      </c>
      <c r="C2303" s="29" t="s">
        <v>845</v>
      </c>
      <c r="D2303" s="29" t="s">
        <v>846</v>
      </c>
      <c r="E2303" s="29" t="s">
        <v>5575</v>
      </c>
      <c r="F2303" s="29" t="s">
        <v>2595</v>
      </c>
      <c r="G2303" s="29" t="s">
        <v>4066</v>
      </c>
      <c r="H2303" s="522">
        <v>0</v>
      </c>
      <c r="I2303" s="522" t="s">
        <v>10874</v>
      </c>
      <c r="J2303" s="522" t="s">
        <v>10874</v>
      </c>
      <c r="K2303" s="522">
        <v>261</v>
      </c>
      <c r="L2303" s="522" t="s">
        <v>10874</v>
      </c>
      <c r="M2303" s="522" t="s">
        <v>10874</v>
      </c>
      <c r="N2303" s="522">
        <v>0</v>
      </c>
      <c r="O2303" s="523">
        <v>282</v>
      </c>
    </row>
    <row r="2304" spans="2:15">
      <c r="B2304" t="str">
        <f>C2304&amp;F2304</f>
        <v>1030269026106 Total</v>
      </c>
      <c r="C2304" s="29" t="s">
        <v>845</v>
      </c>
      <c r="D2304" s="29" t="s">
        <v>846</v>
      </c>
      <c r="E2304" s="29" t="s">
        <v>5575</v>
      </c>
      <c r="F2304" s="29" t="s">
        <v>11627</v>
      </c>
      <c r="G2304" s="526" t="s">
        <v>3453</v>
      </c>
      <c r="H2304" s="527">
        <v>0</v>
      </c>
      <c r="I2304" s="527">
        <v>18</v>
      </c>
      <c r="J2304" s="527" t="s">
        <v>10874</v>
      </c>
      <c r="K2304" s="527">
        <v>536</v>
      </c>
      <c r="L2304" s="527" t="s">
        <v>10874</v>
      </c>
      <c r="M2304" s="527">
        <v>21</v>
      </c>
      <c r="N2304" s="527">
        <v>0</v>
      </c>
      <c r="O2304" s="528">
        <v>581</v>
      </c>
    </row>
    <row r="2305" spans="2:15">
      <c r="B2305" s="29" t="s">
        <v>13847</v>
      </c>
      <c r="C2305" s="29" t="s">
        <v>845</v>
      </c>
      <c r="D2305" s="29" t="s">
        <v>846</v>
      </c>
      <c r="E2305" s="29" t="s">
        <v>2596</v>
      </c>
      <c r="F2305" s="29" t="s">
        <v>2597</v>
      </c>
      <c r="G2305" s="29" t="s">
        <v>4065</v>
      </c>
      <c r="H2305" s="522">
        <v>0</v>
      </c>
      <c r="I2305" s="522">
        <v>26</v>
      </c>
      <c r="J2305" s="522" t="s">
        <v>10874</v>
      </c>
      <c r="K2305" s="522">
        <v>645</v>
      </c>
      <c r="L2305" s="522" t="s">
        <v>10874</v>
      </c>
      <c r="M2305" s="522">
        <v>15</v>
      </c>
      <c r="N2305" s="522">
        <v>0</v>
      </c>
      <c r="O2305" s="523">
        <v>707</v>
      </c>
    </row>
    <row r="2306" spans="2:15">
      <c r="B2306" s="29" t="s">
        <v>13848</v>
      </c>
      <c r="C2306" s="29" t="s">
        <v>845</v>
      </c>
      <c r="D2306" s="29" t="s">
        <v>846</v>
      </c>
      <c r="E2306" s="29" t="s">
        <v>2596</v>
      </c>
      <c r="F2306" s="29" t="s">
        <v>2597</v>
      </c>
      <c r="G2306" s="29" t="s">
        <v>4066</v>
      </c>
      <c r="H2306" s="522" t="s">
        <v>10874</v>
      </c>
      <c r="I2306" s="522">
        <v>23</v>
      </c>
      <c r="J2306" s="522" t="s">
        <v>10874</v>
      </c>
      <c r="K2306" s="522">
        <v>696</v>
      </c>
      <c r="L2306" s="522" t="s">
        <v>10874</v>
      </c>
      <c r="M2306" s="522">
        <v>18</v>
      </c>
      <c r="N2306" s="522">
        <v>0</v>
      </c>
      <c r="O2306" s="523">
        <v>749</v>
      </c>
    </row>
    <row r="2307" spans="2:15">
      <c r="B2307" t="str">
        <f>C2307&amp;F2307</f>
        <v>1030269027101 Total</v>
      </c>
      <c r="C2307" s="29" t="s">
        <v>845</v>
      </c>
      <c r="D2307" s="29" t="s">
        <v>846</v>
      </c>
      <c r="E2307" s="29" t="s">
        <v>2596</v>
      </c>
      <c r="F2307" s="29" t="s">
        <v>11628</v>
      </c>
      <c r="G2307" s="526" t="s">
        <v>3453</v>
      </c>
      <c r="H2307" s="527" t="s">
        <v>10874</v>
      </c>
      <c r="I2307" s="527">
        <v>49</v>
      </c>
      <c r="J2307" s="527">
        <v>20</v>
      </c>
      <c r="K2307" s="527">
        <v>1341</v>
      </c>
      <c r="L2307" s="527" t="s">
        <v>10874</v>
      </c>
      <c r="M2307" s="527">
        <v>33</v>
      </c>
      <c r="N2307" s="527">
        <v>0</v>
      </c>
      <c r="O2307" s="528">
        <v>1456</v>
      </c>
    </row>
    <row r="2308" spans="2:15">
      <c r="B2308" s="29" t="s">
        <v>13849</v>
      </c>
      <c r="C2308" s="29" t="s">
        <v>847</v>
      </c>
      <c r="D2308" s="29" t="s">
        <v>848</v>
      </c>
      <c r="E2308" s="29" t="s">
        <v>848</v>
      </c>
      <c r="F2308" s="29" t="s">
        <v>4025</v>
      </c>
      <c r="G2308" s="29" t="s">
        <v>4065</v>
      </c>
      <c r="H2308" s="522" t="s">
        <v>10874</v>
      </c>
      <c r="I2308" s="522">
        <v>64</v>
      </c>
      <c r="J2308" s="522">
        <v>44</v>
      </c>
      <c r="K2308" s="522">
        <v>260</v>
      </c>
      <c r="L2308" s="522">
        <v>0</v>
      </c>
      <c r="M2308" s="522" t="s">
        <v>10874</v>
      </c>
      <c r="N2308" s="522">
        <v>0</v>
      </c>
      <c r="O2308" s="523">
        <v>392</v>
      </c>
    </row>
    <row r="2309" spans="2:15">
      <c r="B2309" s="29" t="s">
        <v>13850</v>
      </c>
      <c r="C2309" s="29" t="s">
        <v>847</v>
      </c>
      <c r="D2309" s="29" t="s">
        <v>848</v>
      </c>
      <c r="E2309" s="29" t="s">
        <v>848</v>
      </c>
      <c r="F2309" s="29" t="s">
        <v>4025</v>
      </c>
      <c r="G2309" s="29" t="s">
        <v>4066</v>
      </c>
      <c r="H2309" s="522" t="s">
        <v>10874</v>
      </c>
      <c r="I2309" s="522">
        <v>54</v>
      </c>
      <c r="J2309" s="522">
        <v>39</v>
      </c>
      <c r="K2309" s="522">
        <v>503</v>
      </c>
      <c r="L2309" s="522">
        <v>0</v>
      </c>
      <c r="M2309" s="522" t="s">
        <v>10874</v>
      </c>
      <c r="N2309" s="522">
        <v>0</v>
      </c>
      <c r="O2309" s="523">
        <v>634</v>
      </c>
    </row>
    <row r="2310" spans="2:15">
      <c r="B2310" t="str">
        <f>C2310&amp;F2310</f>
        <v>1234655074958 Total</v>
      </c>
      <c r="C2310" s="29" t="s">
        <v>847</v>
      </c>
      <c r="D2310" s="29" t="s">
        <v>848</v>
      </c>
      <c r="E2310" s="29" t="s">
        <v>848</v>
      </c>
      <c r="F2310" s="29" t="s">
        <v>11629</v>
      </c>
      <c r="G2310" s="526" t="s">
        <v>3453</v>
      </c>
      <c r="H2310" s="527" t="s">
        <v>10874</v>
      </c>
      <c r="I2310" s="527">
        <v>118</v>
      </c>
      <c r="J2310" s="527">
        <v>83</v>
      </c>
      <c r="K2310" s="527">
        <v>763</v>
      </c>
      <c r="L2310" s="527">
        <v>0</v>
      </c>
      <c r="M2310" s="527" t="s">
        <v>10874</v>
      </c>
      <c r="N2310" s="527">
        <v>0</v>
      </c>
      <c r="O2310" s="528">
        <v>1026</v>
      </c>
    </row>
    <row r="2311" spans="2:15">
      <c r="B2311" s="29" t="s">
        <v>13853</v>
      </c>
      <c r="C2311" s="29" t="s">
        <v>849</v>
      </c>
      <c r="D2311" s="29" t="s">
        <v>850</v>
      </c>
      <c r="E2311" s="29" t="s">
        <v>2600</v>
      </c>
      <c r="F2311" s="29" t="s">
        <v>2601</v>
      </c>
      <c r="G2311" s="29" t="s">
        <v>4065</v>
      </c>
      <c r="H2311" s="522" t="s">
        <v>10874</v>
      </c>
      <c r="I2311" s="522">
        <v>37</v>
      </c>
      <c r="J2311" s="522">
        <v>14</v>
      </c>
      <c r="K2311" s="522">
        <v>284</v>
      </c>
      <c r="L2311" s="522" t="s">
        <v>10874</v>
      </c>
      <c r="M2311" s="522">
        <v>90</v>
      </c>
      <c r="N2311" s="522">
        <v>0</v>
      </c>
      <c r="O2311" s="523">
        <v>430</v>
      </c>
    </row>
    <row r="2312" spans="2:15">
      <c r="B2312" s="29" t="s">
        <v>13854</v>
      </c>
      <c r="C2312" s="29" t="s">
        <v>849</v>
      </c>
      <c r="D2312" s="29" t="s">
        <v>850</v>
      </c>
      <c r="E2312" s="29" t="s">
        <v>2600</v>
      </c>
      <c r="F2312" s="29" t="s">
        <v>2601</v>
      </c>
      <c r="G2312" s="29" t="s">
        <v>4066</v>
      </c>
      <c r="H2312" s="522">
        <v>0</v>
      </c>
      <c r="I2312" s="522">
        <v>38</v>
      </c>
      <c r="J2312" s="522" t="s">
        <v>10874</v>
      </c>
      <c r="K2312" s="522">
        <v>310</v>
      </c>
      <c r="L2312" s="522" t="s">
        <v>10874</v>
      </c>
      <c r="M2312" s="522">
        <v>66</v>
      </c>
      <c r="N2312" s="522">
        <v>0</v>
      </c>
      <c r="O2312" s="523">
        <v>428</v>
      </c>
    </row>
    <row r="2313" spans="2:15">
      <c r="B2313" t="str">
        <f>C2313&amp;F2313</f>
        <v>1234657023322 Total</v>
      </c>
      <c r="C2313" s="29" t="s">
        <v>849</v>
      </c>
      <c r="D2313" s="29" t="s">
        <v>850</v>
      </c>
      <c r="E2313" s="29" t="s">
        <v>2600</v>
      </c>
      <c r="F2313" s="29" t="s">
        <v>11631</v>
      </c>
      <c r="G2313" s="526" t="s">
        <v>3453</v>
      </c>
      <c r="H2313" s="527" t="s">
        <v>10874</v>
      </c>
      <c r="I2313" s="527">
        <v>75</v>
      </c>
      <c r="J2313" s="527" t="s">
        <v>10874</v>
      </c>
      <c r="K2313" s="527">
        <v>594</v>
      </c>
      <c r="L2313" s="527" t="s">
        <v>10874</v>
      </c>
      <c r="M2313" s="527">
        <v>156</v>
      </c>
      <c r="N2313" s="527">
        <v>0</v>
      </c>
      <c r="O2313" s="528">
        <v>858</v>
      </c>
    </row>
    <row r="2314" spans="2:15">
      <c r="B2314" s="29" t="s">
        <v>13857</v>
      </c>
      <c r="C2314" s="29" t="s">
        <v>849</v>
      </c>
      <c r="D2314" s="29" t="s">
        <v>850</v>
      </c>
      <c r="E2314" s="29" t="s">
        <v>2604</v>
      </c>
      <c r="F2314" s="29" t="s">
        <v>2605</v>
      </c>
      <c r="G2314" s="29" t="s">
        <v>4065</v>
      </c>
      <c r="H2314" s="522">
        <v>0</v>
      </c>
      <c r="I2314" s="522">
        <v>35</v>
      </c>
      <c r="J2314" s="522" t="s">
        <v>10874</v>
      </c>
      <c r="K2314" s="522">
        <v>225</v>
      </c>
      <c r="L2314" s="522" t="s">
        <v>10874</v>
      </c>
      <c r="M2314" s="522">
        <v>74</v>
      </c>
      <c r="N2314" s="522">
        <v>0</v>
      </c>
      <c r="O2314" s="523">
        <v>367</v>
      </c>
    </row>
    <row r="2315" spans="2:15">
      <c r="B2315" s="29" t="s">
        <v>13858</v>
      </c>
      <c r="C2315" s="29" t="s">
        <v>849</v>
      </c>
      <c r="D2315" s="29" t="s">
        <v>850</v>
      </c>
      <c r="E2315" s="29" t="s">
        <v>2604</v>
      </c>
      <c r="F2315" s="29" t="s">
        <v>2605</v>
      </c>
      <c r="G2315" s="29" t="s">
        <v>4066</v>
      </c>
      <c r="H2315" s="522">
        <v>0</v>
      </c>
      <c r="I2315" s="522" t="s">
        <v>10874</v>
      </c>
      <c r="J2315" s="522">
        <v>22</v>
      </c>
      <c r="K2315" s="522">
        <v>277</v>
      </c>
      <c r="L2315" s="522" t="s">
        <v>10874</v>
      </c>
      <c r="M2315" s="522">
        <v>85</v>
      </c>
      <c r="N2315" s="522">
        <v>0</v>
      </c>
      <c r="O2315" s="523">
        <v>404</v>
      </c>
    </row>
    <row r="2316" spans="2:15">
      <c r="B2316" t="str">
        <f>C2316&amp;F2316</f>
        <v>1234657023323 Total</v>
      </c>
      <c r="C2316" s="29" t="s">
        <v>849</v>
      </c>
      <c r="D2316" s="29" t="s">
        <v>850</v>
      </c>
      <c r="E2316" s="29" t="s">
        <v>2604</v>
      </c>
      <c r="F2316" s="29" t="s">
        <v>11633</v>
      </c>
      <c r="G2316" s="526" t="s">
        <v>3453</v>
      </c>
      <c r="H2316" s="527">
        <v>0</v>
      </c>
      <c r="I2316" s="527" t="s">
        <v>10874</v>
      </c>
      <c r="J2316" s="527" t="s">
        <v>10874</v>
      </c>
      <c r="K2316" s="527">
        <v>502</v>
      </c>
      <c r="L2316" s="527" t="s">
        <v>10874</v>
      </c>
      <c r="M2316" s="527">
        <v>159</v>
      </c>
      <c r="N2316" s="527">
        <v>0</v>
      </c>
      <c r="O2316" s="528">
        <v>771</v>
      </c>
    </row>
    <row r="2317" spans="2:15">
      <c r="B2317" s="29" t="s">
        <v>13855</v>
      </c>
      <c r="C2317" s="29" t="s">
        <v>849</v>
      </c>
      <c r="D2317" s="29" t="s">
        <v>850</v>
      </c>
      <c r="E2317" s="29" t="s">
        <v>2602</v>
      </c>
      <c r="F2317" s="29" t="s">
        <v>2603</v>
      </c>
      <c r="G2317" s="29" t="s">
        <v>4065</v>
      </c>
      <c r="H2317" s="522" t="s">
        <v>10874</v>
      </c>
      <c r="I2317" s="522">
        <v>70</v>
      </c>
      <c r="J2317" s="522">
        <v>31</v>
      </c>
      <c r="K2317" s="522">
        <v>413</v>
      </c>
      <c r="L2317" s="522">
        <v>11</v>
      </c>
      <c r="M2317" s="522">
        <v>145</v>
      </c>
      <c r="N2317" s="522" t="s">
        <v>10874</v>
      </c>
      <c r="O2317" s="523">
        <v>675</v>
      </c>
    </row>
    <row r="2318" spans="2:15">
      <c r="B2318" s="29" t="s">
        <v>13856</v>
      </c>
      <c r="C2318" s="29" t="s">
        <v>849</v>
      </c>
      <c r="D2318" s="29" t="s">
        <v>850</v>
      </c>
      <c r="E2318" s="29" t="s">
        <v>2602</v>
      </c>
      <c r="F2318" s="29" t="s">
        <v>2603</v>
      </c>
      <c r="G2318" s="29" t="s">
        <v>4066</v>
      </c>
      <c r="H2318" s="522" t="s">
        <v>10874</v>
      </c>
      <c r="I2318" s="522">
        <v>64</v>
      </c>
      <c r="J2318" s="522">
        <v>43</v>
      </c>
      <c r="K2318" s="522">
        <v>437</v>
      </c>
      <c r="L2318" s="522" t="s">
        <v>10874</v>
      </c>
      <c r="M2318" s="522">
        <v>130</v>
      </c>
      <c r="N2318" s="522">
        <v>0</v>
      </c>
      <c r="O2318" s="523">
        <v>683</v>
      </c>
    </row>
    <row r="2319" spans="2:15">
      <c r="B2319" t="str">
        <f>C2319&amp;F2319</f>
        <v>1234657023324 Total</v>
      </c>
      <c r="C2319" s="29" t="s">
        <v>849</v>
      </c>
      <c r="D2319" s="29" t="s">
        <v>850</v>
      </c>
      <c r="E2319" s="29" t="s">
        <v>2602</v>
      </c>
      <c r="F2319" s="29" t="s">
        <v>11632</v>
      </c>
      <c r="G2319" s="526" t="s">
        <v>3453</v>
      </c>
      <c r="H2319" s="527" t="s">
        <v>10874</v>
      </c>
      <c r="I2319" s="527">
        <v>134</v>
      </c>
      <c r="J2319" s="527">
        <v>74</v>
      </c>
      <c r="K2319" s="527">
        <v>850</v>
      </c>
      <c r="L2319" s="527" t="s">
        <v>10874</v>
      </c>
      <c r="M2319" s="527">
        <v>275</v>
      </c>
      <c r="N2319" s="527" t="s">
        <v>10874</v>
      </c>
      <c r="O2319" s="528">
        <v>1358</v>
      </c>
    </row>
    <row r="2320" spans="2:15">
      <c r="B2320" s="29" t="s">
        <v>13851</v>
      </c>
      <c r="C2320" s="29" t="s">
        <v>849</v>
      </c>
      <c r="D2320" s="29" t="s">
        <v>850</v>
      </c>
      <c r="E2320" s="29" t="s">
        <v>2598</v>
      </c>
      <c r="F2320" s="29" t="s">
        <v>2599</v>
      </c>
      <c r="G2320" s="29" t="s">
        <v>4065</v>
      </c>
      <c r="H2320" s="522" t="s">
        <v>10874</v>
      </c>
      <c r="I2320" s="522">
        <v>120</v>
      </c>
      <c r="J2320" s="522">
        <v>60</v>
      </c>
      <c r="K2320" s="522">
        <v>989</v>
      </c>
      <c r="L2320" s="522" t="s">
        <v>10874</v>
      </c>
      <c r="M2320" s="522">
        <v>282</v>
      </c>
      <c r="N2320" s="522">
        <v>0</v>
      </c>
      <c r="O2320" s="523">
        <v>1465</v>
      </c>
    </row>
    <row r="2321" spans="2:15">
      <c r="B2321" s="29" t="s">
        <v>13852</v>
      </c>
      <c r="C2321" s="29" t="s">
        <v>849</v>
      </c>
      <c r="D2321" s="29" t="s">
        <v>850</v>
      </c>
      <c r="E2321" s="29" t="s">
        <v>2598</v>
      </c>
      <c r="F2321" s="29" t="s">
        <v>2599</v>
      </c>
      <c r="G2321" s="29" t="s">
        <v>4066</v>
      </c>
      <c r="H2321" s="522" t="s">
        <v>10874</v>
      </c>
      <c r="I2321" s="522">
        <v>149</v>
      </c>
      <c r="J2321" s="522">
        <v>79</v>
      </c>
      <c r="K2321" s="522">
        <v>1066</v>
      </c>
      <c r="L2321" s="522">
        <v>24</v>
      </c>
      <c r="M2321" s="522">
        <v>290</v>
      </c>
      <c r="N2321" s="522" t="s">
        <v>10874</v>
      </c>
      <c r="O2321" s="523">
        <v>1617</v>
      </c>
    </row>
    <row r="2322" spans="2:15">
      <c r="B2322" t="str">
        <f>C2322&amp;F2322</f>
        <v>1234657025345 Total</v>
      </c>
      <c r="C2322" s="29" t="s">
        <v>849</v>
      </c>
      <c r="D2322" s="29" t="s">
        <v>850</v>
      </c>
      <c r="E2322" s="29" t="s">
        <v>2598</v>
      </c>
      <c r="F2322" s="29" t="s">
        <v>11630</v>
      </c>
      <c r="G2322" s="526" t="s">
        <v>3453</v>
      </c>
      <c r="H2322" s="527" t="s">
        <v>10874</v>
      </c>
      <c r="I2322" s="527">
        <v>269</v>
      </c>
      <c r="J2322" s="527">
        <v>139</v>
      </c>
      <c r="K2322" s="527">
        <v>2055</v>
      </c>
      <c r="L2322" s="527" t="s">
        <v>10874</v>
      </c>
      <c r="M2322" s="527">
        <v>572</v>
      </c>
      <c r="N2322" s="527" t="s">
        <v>10874</v>
      </c>
      <c r="O2322" s="528">
        <v>3082</v>
      </c>
    </row>
    <row r="2323" spans="2:15">
      <c r="B2323" s="29" t="s">
        <v>13859</v>
      </c>
      <c r="C2323" s="29" t="s">
        <v>849</v>
      </c>
      <c r="D2323" s="29" t="s">
        <v>850</v>
      </c>
      <c r="E2323" s="29" t="s">
        <v>5577</v>
      </c>
      <c r="F2323" s="29" t="s">
        <v>5576</v>
      </c>
      <c r="G2323" s="29" t="s">
        <v>4065</v>
      </c>
      <c r="H2323" s="522">
        <v>0</v>
      </c>
      <c r="I2323" s="522">
        <v>0</v>
      </c>
      <c r="J2323" s="522">
        <v>0</v>
      </c>
      <c r="K2323" s="522">
        <v>0</v>
      </c>
      <c r="L2323" s="522">
        <v>0</v>
      </c>
      <c r="M2323" s="522">
        <v>0</v>
      </c>
      <c r="N2323" s="522">
        <v>0</v>
      </c>
      <c r="O2323" s="523">
        <v>0</v>
      </c>
    </row>
    <row r="2324" spans="2:15">
      <c r="B2324" s="29" t="s">
        <v>13860</v>
      </c>
      <c r="C2324" s="29" t="s">
        <v>849</v>
      </c>
      <c r="D2324" s="29" t="s">
        <v>850</v>
      </c>
      <c r="E2324" s="29" t="s">
        <v>5577</v>
      </c>
      <c r="F2324" s="29" t="s">
        <v>5576</v>
      </c>
      <c r="G2324" s="29" t="s">
        <v>4066</v>
      </c>
      <c r="H2324" s="522">
        <v>0</v>
      </c>
      <c r="I2324" s="522">
        <v>0</v>
      </c>
      <c r="J2324" s="522">
        <v>0</v>
      </c>
      <c r="K2324" s="522" t="s">
        <v>10874</v>
      </c>
      <c r="L2324" s="522">
        <v>0</v>
      </c>
      <c r="M2324" s="522">
        <v>0</v>
      </c>
      <c r="N2324" s="522">
        <v>0</v>
      </c>
      <c r="O2324" s="523" t="s">
        <v>10874</v>
      </c>
    </row>
    <row r="2325" spans="2:15">
      <c r="B2325" t="str">
        <f>C2325&amp;F2325</f>
        <v>1234657027407 Total</v>
      </c>
      <c r="C2325" s="29" t="s">
        <v>849</v>
      </c>
      <c r="D2325" s="29" t="s">
        <v>850</v>
      </c>
      <c r="E2325" s="29" t="s">
        <v>5577</v>
      </c>
      <c r="F2325" s="29" t="s">
        <v>11634</v>
      </c>
      <c r="G2325" s="526" t="s">
        <v>3453</v>
      </c>
      <c r="H2325" s="527" t="s">
        <v>10874</v>
      </c>
      <c r="I2325" s="527" t="s">
        <v>10874</v>
      </c>
      <c r="J2325" s="527" t="s">
        <v>10874</v>
      </c>
      <c r="K2325" s="527" t="s">
        <v>10874</v>
      </c>
      <c r="L2325" s="527" t="s">
        <v>10874</v>
      </c>
      <c r="M2325" s="527" t="s">
        <v>10874</v>
      </c>
      <c r="N2325" s="527" t="s">
        <v>10874</v>
      </c>
      <c r="O2325" s="528" t="s">
        <v>10874</v>
      </c>
    </row>
    <row r="2326" spans="2:15">
      <c r="B2326" s="29" t="s">
        <v>13861</v>
      </c>
      <c r="C2326" s="29" t="s">
        <v>851</v>
      </c>
      <c r="D2326" s="29" t="s">
        <v>852</v>
      </c>
      <c r="E2326" s="29" t="s">
        <v>2606</v>
      </c>
      <c r="F2326" s="29" t="s">
        <v>2607</v>
      </c>
      <c r="G2326" s="29" t="s">
        <v>4065</v>
      </c>
      <c r="H2326" s="522" t="s">
        <v>10874</v>
      </c>
      <c r="I2326" s="522" t="s">
        <v>10874</v>
      </c>
      <c r="J2326" s="522" t="s">
        <v>10874</v>
      </c>
      <c r="K2326" s="522">
        <v>436</v>
      </c>
      <c r="L2326" s="522">
        <v>0</v>
      </c>
      <c r="M2326" s="522" t="s">
        <v>10874</v>
      </c>
      <c r="N2326" s="522">
        <v>0</v>
      </c>
      <c r="O2326" s="523">
        <v>452</v>
      </c>
    </row>
    <row r="2327" spans="2:15">
      <c r="B2327" s="29" t="s">
        <v>13862</v>
      </c>
      <c r="C2327" s="29" t="s">
        <v>851</v>
      </c>
      <c r="D2327" s="29" t="s">
        <v>852</v>
      </c>
      <c r="E2327" s="29" t="s">
        <v>2606</v>
      </c>
      <c r="F2327" s="29" t="s">
        <v>2607</v>
      </c>
      <c r="G2327" s="29" t="s">
        <v>4066</v>
      </c>
      <c r="H2327" s="522" t="s">
        <v>10874</v>
      </c>
      <c r="I2327" s="522" t="s">
        <v>10874</v>
      </c>
      <c r="J2327" s="522" t="s">
        <v>10874</v>
      </c>
      <c r="K2327" s="522">
        <v>481</v>
      </c>
      <c r="L2327" s="522" t="s">
        <v>10874</v>
      </c>
      <c r="M2327" s="522" t="s">
        <v>10874</v>
      </c>
      <c r="N2327" s="522">
        <v>0</v>
      </c>
      <c r="O2327" s="523">
        <v>500</v>
      </c>
    </row>
    <row r="2328" spans="2:15">
      <c r="B2328" t="str">
        <f>C2328&amp;F2328</f>
        <v>1193565032446 Total</v>
      </c>
      <c r="C2328" s="29" t="s">
        <v>851</v>
      </c>
      <c r="D2328" s="29" t="s">
        <v>852</v>
      </c>
      <c r="E2328" s="29" t="s">
        <v>2606</v>
      </c>
      <c r="F2328" s="29" t="s">
        <v>11635</v>
      </c>
      <c r="G2328" s="526" t="s">
        <v>3453</v>
      </c>
      <c r="H2328" s="527" t="s">
        <v>10874</v>
      </c>
      <c r="I2328" s="527">
        <v>14</v>
      </c>
      <c r="J2328" s="527">
        <v>11</v>
      </c>
      <c r="K2328" s="527">
        <v>917</v>
      </c>
      <c r="L2328" s="527" t="s">
        <v>10874</v>
      </c>
      <c r="M2328" s="527" t="s">
        <v>10874</v>
      </c>
      <c r="N2328" s="527">
        <v>0</v>
      </c>
      <c r="O2328" s="528">
        <v>952</v>
      </c>
    </row>
    <row r="2329" spans="2:15">
      <c r="B2329" s="29" t="s">
        <v>13865</v>
      </c>
      <c r="C2329" s="29" t="s">
        <v>851</v>
      </c>
      <c r="D2329" s="29" t="s">
        <v>852</v>
      </c>
      <c r="E2329" s="29" t="s">
        <v>2610</v>
      </c>
      <c r="F2329" s="29" t="s">
        <v>2611</v>
      </c>
      <c r="G2329" s="29" t="s">
        <v>4065</v>
      </c>
      <c r="H2329" s="522">
        <v>0</v>
      </c>
      <c r="I2329" s="522" t="s">
        <v>10874</v>
      </c>
      <c r="J2329" s="522" t="s">
        <v>10874</v>
      </c>
      <c r="K2329" s="522">
        <v>213</v>
      </c>
      <c r="L2329" s="522" t="s">
        <v>10874</v>
      </c>
      <c r="M2329" s="522" t="s">
        <v>10874</v>
      </c>
      <c r="N2329" s="522" t="s">
        <v>10874</v>
      </c>
      <c r="O2329" s="523">
        <v>223</v>
      </c>
    </row>
    <row r="2330" spans="2:15">
      <c r="B2330" s="29" t="s">
        <v>13866</v>
      </c>
      <c r="C2330" s="29" t="s">
        <v>851</v>
      </c>
      <c r="D2330" s="29" t="s">
        <v>852</v>
      </c>
      <c r="E2330" s="29" t="s">
        <v>2610</v>
      </c>
      <c r="F2330" s="29" t="s">
        <v>2611</v>
      </c>
      <c r="G2330" s="29" t="s">
        <v>4066</v>
      </c>
      <c r="H2330" s="522">
        <v>0</v>
      </c>
      <c r="I2330" s="522" t="s">
        <v>10874</v>
      </c>
      <c r="J2330" s="522" t="s">
        <v>10874</v>
      </c>
      <c r="K2330" s="522">
        <v>244</v>
      </c>
      <c r="L2330" s="522" t="s">
        <v>10874</v>
      </c>
      <c r="M2330" s="522" t="s">
        <v>10874</v>
      </c>
      <c r="N2330" s="522" t="s">
        <v>10874</v>
      </c>
      <c r="O2330" s="523">
        <v>255</v>
      </c>
    </row>
    <row r="2331" spans="2:15">
      <c r="B2331" t="str">
        <f>C2331&amp;F2331</f>
        <v>1193565035233 Total</v>
      </c>
      <c r="C2331" s="29" t="s">
        <v>851</v>
      </c>
      <c r="D2331" s="29" t="s">
        <v>852</v>
      </c>
      <c r="E2331" s="29" t="s">
        <v>2610</v>
      </c>
      <c r="F2331" s="29" t="s">
        <v>11637</v>
      </c>
      <c r="G2331" s="526" t="s">
        <v>3453</v>
      </c>
      <c r="H2331" s="527">
        <v>0</v>
      </c>
      <c r="I2331" s="527" t="s">
        <v>10874</v>
      </c>
      <c r="J2331" s="527" t="s">
        <v>10874</v>
      </c>
      <c r="K2331" s="527">
        <v>457</v>
      </c>
      <c r="L2331" s="527" t="s">
        <v>10874</v>
      </c>
      <c r="M2331" s="527" t="s">
        <v>10874</v>
      </c>
      <c r="N2331" s="527" t="s">
        <v>10874</v>
      </c>
      <c r="O2331" s="528">
        <v>478</v>
      </c>
    </row>
    <row r="2332" spans="2:15">
      <c r="B2332" s="29" t="s">
        <v>13863</v>
      </c>
      <c r="C2332" s="29" t="s">
        <v>851</v>
      </c>
      <c r="D2332" s="29" t="s">
        <v>852</v>
      </c>
      <c r="E2332" s="29" t="s">
        <v>2608</v>
      </c>
      <c r="F2332" s="29" t="s">
        <v>2609</v>
      </c>
      <c r="G2332" s="29" t="s">
        <v>4065</v>
      </c>
      <c r="H2332" s="522">
        <v>0</v>
      </c>
      <c r="I2332" s="522">
        <v>0</v>
      </c>
      <c r="J2332" s="522">
        <v>0</v>
      </c>
      <c r="K2332" s="522" t="s">
        <v>10874</v>
      </c>
      <c r="L2332" s="522">
        <v>0</v>
      </c>
      <c r="M2332" s="522">
        <v>0</v>
      </c>
      <c r="N2332" s="522">
        <v>0</v>
      </c>
      <c r="O2332" s="523" t="s">
        <v>10874</v>
      </c>
    </row>
    <row r="2333" spans="2:15">
      <c r="B2333" s="29" t="s">
        <v>13864</v>
      </c>
      <c r="C2333" s="29" t="s">
        <v>851</v>
      </c>
      <c r="D2333" s="29" t="s">
        <v>852</v>
      </c>
      <c r="E2333" s="29" t="s">
        <v>2608</v>
      </c>
      <c r="F2333" s="29" t="s">
        <v>2609</v>
      </c>
      <c r="G2333" s="29" t="s">
        <v>4066</v>
      </c>
      <c r="H2333" s="522">
        <v>0</v>
      </c>
      <c r="I2333" s="522">
        <v>0</v>
      </c>
      <c r="J2333" s="522">
        <v>0</v>
      </c>
      <c r="K2333" s="522" t="s">
        <v>10874</v>
      </c>
      <c r="L2333" s="522">
        <v>0</v>
      </c>
      <c r="M2333" s="522">
        <v>0</v>
      </c>
      <c r="N2333" s="522">
        <v>0</v>
      </c>
      <c r="O2333" s="523" t="s">
        <v>10874</v>
      </c>
    </row>
    <row r="2334" spans="2:15">
      <c r="B2334" t="str">
        <f>C2334&amp;F2334</f>
        <v>1193565038099 Total</v>
      </c>
      <c r="C2334" s="29" t="s">
        <v>851</v>
      </c>
      <c r="D2334" s="29" t="s">
        <v>852</v>
      </c>
      <c r="E2334" s="29" t="s">
        <v>2608</v>
      </c>
      <c r="F2334" s="29" t="s">
        <v>11636</v>
      </c>
      <c r="G2334" s="526" t="s">
        <v>3453</v>
      </c>
      <c r="H2334" s="527" t="s">
        <v>10874</v>
      </c>
      <c r="I2334" s="527" t="s">
        <v>10874</v>
      </c>
      <c r="J2334" s="527" t="s">
        <v>10874</v>
      </c>
      <c r="K2334" s="527" t="s">
        <v>10874</v>
      </c>
      <c r="L2334" s="527" t="s">
        <v>10874</v>
      </c>
      <c r="M2334" s="527" t="s">
        <v>10874</v>
      </c>
      <c r="N2334" s="527" t="s">
        <v>10874</v>
      </c>
      <c r="O2334" s="528" t="s">
        <v>10874</v>
      </c>
    </row>
    <row r="2335" spans="2:15">
      <c r="B2335" s="29" t="s">
        <v>13867</v>
      </c>
      <c r="C2335" s="29" t="s">
        <v>853</v>
      </c>
      <c r="D2335" s="29" t="s">
        <v>854</v>
      </c>
      <c r="E2335" s="29" t="s">
        <v>2612</v>
      </c>
      <c r="F2335" s="29" t="s">
        <v>2613</v>
      </c>
      <c r="G2335" s="29" t="s">
        <v>4065</v>
      </c>
      <c r="H2335" s="522">
        <v>0</v>
      </c>
      <c r="I2335" s="522" t="s">
        <v>10874</v>
      </c>
      <c r="J2335" s="522" t="s">
        <v>10874</v>
      </c>
      <c r="K2335" s="522">
        <v>375</v>
      </c>
      <c r="L2335" s="522">
        <v>0</v>
      </c>
      <c r="M2335" s="522" t="s">
        <v>10874</v>
      </c>
      <c r="N2335" s="522">
        <v>0</v>
      </c>
      <c r="O2335" s="523">
        <v>392</v>
      </c>
    </row>
    <row r="2336" spans="2:15">
      <c r="B2336" s="29" t="s">
        <v>13868</v>
      </c>
      <c r="C2336" s="29" t="s">
        <v>853</v>
      </c>
      <c r="D2336" s="29" t="s">
        <v>854</v>
      </c>
      <c r="E2336" s="29" t="s">
        <v>2612</v>
      </c>
      <c r="F2336" s="29" t="s">
        <v>2613</v>
      </c>
      <c r="G2336" s="29" t="s">
        <v>4066</v>
      </c>
      <c r="H2336" s="522" t="s">
        <v>10874</v>
      </c>
      <c r="I2336" s="522" t="s">
        <v>10874</v>
      </c>
      <c r="J2336" s="522">
        <v>14</v>
      </c>
      <c r="K2336" s="522">
        <v>441</v>
      </c>
      <c r="L2336" s="522" t="s">
        <v>10874</v>
      </c>
      <c r="M2336" s="522" t="s">
        <v>10874</v>
      </c>
      <c r="N2336" s="522">
        <v>0</v>
      </c>
      <c r="O2336" s="523">
        <v>463</v>
      </c>
    </row>
    <row r="2337" spans="2:15">
      <c r="B2337" t="str">
        <f>C2337&amp;F2337</f>
        <v>1295450033883 Total</v>
      </c>
      <c r="C2337" s="29" t="s">
        <v>853</v>
      </c>
      <c r="D2337" s="29" t="s">
        <v>854</v>
      </c>
      <c r="E2337" s="29" t="s">
        <v>2612</v>
      </c>
      <c r="F2337" s="29" t="s">
        <v>11638</v>
      </c>
      <c r="G2337" s="526" t="s">
        <v>3453</v>
      </c>
      <c r="H2337" s="527" t="s">
        <v>10874</v>
      </c>
      <c r="I2337" s="527" t="s">
        <v>10874</v>
      </c>
      <c r="J2337" s="527" t="s">
        <v>10874</v>
      </c>
      <c r="K2337" s="527">
        <v>816</v>
      </c>
      <c r="L2337" s="527" t="s">
        <v>10874</v>
      </c>
      <c r="M2337" s="527" t="s">
        <v>10874</v>
      </c>
      <c r="N2337" s="527">
        <v>0</v>
      </c>
      <c r="O2337" s="528">
        <v>855</v>
      </c>
    </row>
    <row r="2338" spans="2:15">
      <c r="B2338" s="29" t="s">
        <v>13871</v>
      </c>
      <c r="C2338" s="29" t="s">
        <v>855</v>
      </c>
      <c r="D2338" s="29" t="s">
        <v>856</v>
      </c>
      <c r="E2338" s="29" t="s">
        <v>2616</v>
      </c>
      <c r="F2338" s="29" t="s">
        <v>2617</v>
      </c>
      <c r="G2338" s="29" t="s">
        <v>4065</v>
      </c>
      <c r="H2338" s="522">
        <v>0</v>
      </c>
      <c r="I2338" s="522">
        <v>0</v>
      </c>
      <c r="J2338" s="522">
        <v>0</v>
      </c>
      <c r="K2338" s="522" t="s">
        <v>10874</v>
      </c>
      <c r="L2338" s="522">
        <v>0</v>
      </c>
      <c r="M2338" s="522">
        <v>0</v>
      </c>
      <c r="N2338" s="522" t="s">
        <v>10874</v>
      </c>
      <c r="O2338" s="523">
        <v>177</v>
      </c>
    </row>
    <row r="2339" spans="2:15">
      <c r="B2339" s="29" t="s">
        <v>13872</v>
      </c>
      <c r="C2339" s="29" t="s">
        <v>855</v>
      </c>
      <c r="D2339" s="29" t="s">
        <v>856</v>
      </c>
      <c r="E2339" s="29" t="s">
        <v>2616</v>
      </c>
      <c r="F2339" s="29" t="s">
        <v>2617</v>
      </c>
      <c r="G2339" s="29" t="s">
        <v>4066</v>
      </c>
      <c r="H2339" s="522">
        <v>0</v>
      </c>
      <c r="I2339" s="522">
        <v>0</v>
      </c>
      <c r="J2339" s="522">
        <v>0</v>
      </c>
      <c r="K2339" s="522">
        <v>177</v>
      </c>
      <c r="L2339" s="522">
        <v>0</v>
      </c>
      <c r="M2339" s="522">
        <v>0</v>
      </c>
      <c r="N2339" s="522">
        <v>0</v>
      </c>
      <c r="O2339" s="523">
        <v>177</v>
      </c>
    </row>
    <row r="2340" spans="2:15">
      <c r="B2340" t="str">
        <f>C2340&amp;F2340</f>
        <v>1085655033988 Total</v>
      </c>
      <c r="C2340" s="29" t="s">
        <v>855</v>
      </c>
      <c r="D2340" s="29" t="s">
        <v>856</v>
      </c>
      <c r="E2340" s="29" t="s">
        <v>2616</v>
      </c>
      <c r="F2340" s="29" t="s">
        <v>11640</v>
      </c>
      <c r="G2340" s="526" t="s">
        <v>3453</v>
      </c>
      <c r="H2340" s="527">
        <v>0</v>
      </c>
      <c r="I2340" s="527">
        <v>0</v>
      </c>
      <c r="J2340" s="527">
        <v>0</v>
      </c>
      <c r="K2340" s="527" t="s">
        <v>10874</v>
      </c>
      <c r="L2340" s="527">
        <v>0</v>
      </c>
      <c r="M2340" s="527">
        <v>0</v>
      </c>
      <c r="N2340" s="527" t="s">
        <v>10874</v>
      </c>
      <c r="O2340" s="528">
        <v>354</v>
      </c>
    </row>
    <row r="2341" spans="2:15">
      <c r="B2341" s="29" t="s">
        <v>13869</v>
      </c>
      <c r="C2341" s="29" t="s">
        <v>855</v>
      </c>
      <c r="D2341" s="29" t="s">
        <v>856</v>
      </c>
      <c r="E2341" s="29" t="s">
        <v>2614</v>
      </c>
      <c r="F2341" s="29" t="s">
        <v>2615</v>
      </c>
      <c r="G2341" s="29" t="s">
        <v>4065</v>
      </c>
      <c r="H2341" s="522">
        <v>0</v>
      </c>
      <c r="I2341" s="522" t="s">
        <v>10874</v>
      </c>
      <c r="J2341" s="522" t="s">
        <v>10874</v>
      </c>
      <c r="K2341" s="522" t="s">
        <v>10874</v>
      </c>
      <c r="L2341" s="522" t="s">
        <v>10874</v>
      </c>
      <c r="M2341" s="522">
        <v>0</v>
      </c>
      <c r="N2341" s="522" t="s">
        <v>10874</v>
      </c>
      <c r="O2341" s="523">
        <v>74</v>
      </c>
    </row>
    <row r="2342" spans="2:15">
      <c r="B2342" s="29" t="s">
        <v>13870</v>
      </c>
      <c r="C2342" s="29" t="s">
        <v>855</v>
      </c>
      <c r="D2342" s="29" t="s">
        <v>856</v>
      </c>
      <c r="E2342" s="29" t="s">
        <v>2614</v>
      </c>
      <c r="F2342" s="29" t="s">
        <v>2615</v>
      </c>
      <c r="G2342" s="29" t="s">
        <v>4066</v>
      </c>
      <c r="H2342" s="522">
        <v>0</v>
      </c>
      <c r="I2342" s="522">
        <v>0</v>
      </c>
      <c r="J2342" s="522">
        <v>0</v>
      </c>
      <c r="K2342" s="522">
        <v>84</v>
      </c>
      <c r="L2342" s="522">
        <v>0</v>
      </c>
      <c r="M2342" s="522">
        <v>0</v>
      </c>
      <c r="N2342" s="522">
        <v>0</v>
      </c>
      <c r="O2342" s="523">
        <v>84</v>
      </c>
    </row>
    <row r="2343" spans="2:15">
      <c r="B2343" t="str">
        <f>C2343&amp;F2343</f>
        <v>1085655037259 Total</v>
      </c>
      <c r="C2343" s="29" t="s">
        <v>855</v>
      </c>
      <c r="D2343" s="29" t="s">
        <v>856</v>
      </c>
      <c r="E2343" s="29" t="s">
        <v>2614</v>
      </c>
      <c r="F2343" s="29" t="s">
        <v>11639</v>
      </c>
      <c r="G2343" s="526" t="s">
        <v>3453</v>
      </c>
      <c r="H2343" s="527">
        <v>0</v>
      </c>
      <c r="I2343" s="527" t="s">
        <v>10874</v>
      </c>
      <c r="J2343" s="527" t="s">
        <v>10874</v>
      </c>
      <c r="K2343" s="527" t="s">
        <v>10874</v>
      </c>
      <c r="L2343" s="527" t="s">
        <v>10874</v>
      </c>
      <c r="M2343" s="527">
        <v>0</v>
      </c>
      <c r="N2343" s="527" t="s">
        <v>10874</v>
      </c>
      <c r="O2343" s="528">
        <v>158</v>
      </c>
    </row>
    <row r="2344" spans="2:15">
      <c r="B2344" s="29" t="s">
        <v>13873</v>
      </c>
      <c r="C2344" s="29" t="s">
        <v>857</v>
      </c>
      <c r="D2344" s="29" t="s">
        <v>858</v>
      </c>
      <c r="E2344" s="29" t="s">
        <v>2618</v>
      </c>
      <c r="F2344" s="29" t="s">
        <v>2619</v>
      </c>
      <c r="G2344" s="29" t="s">
        <v>4065</v>
      </c>
      <c r="H2344" s="522">
        <v>0</v>
      </c>
      <c r="I2344" s="522">
        <v>19</v>
      </c>
      <c r="J2344" s="522">
        <v>49</v>
      </c>
      <c r="K2344" s="522">
        <v>710</v>
      </c>
      <c r="L2344" s="522">
        <v>12</v>
      </c>
      <c r="M2344" s="522" t="s">
        <v>10874</v>
      </c>
      <c r="N2344" s="522" t="s">
        <v>10874</v>
      </c>
      <c r="O2344" s="523">
        <v>801</v>
      </c>
    </row>
    <row r="2345" spans="2:15">
      <c r="B2345" s="29" t="s">
        <v>13874</v>
      </c>
      <c r="C2345" s="29" t="s">
        <v>857</v>
      </c>
      <c r="D2345" s="29" t="s">
        <v>858</v>
      </c>
      <c r="E2345" s="29" t="s">
        <v>2618</v>
      </c>
      <c r="F2345" s="29" t="s">
        <v>2619</v>
      </c>
      <c r="G2345" s="29" t="s">
        <v>4066</v>
      </c>
      <c r="H2345" s="522">
        <v>0</v>
      </c>
      <c r="I2345" s="522">
        <v>35</v>
      </c>
      <c r="J2345" s="522">
        <v>55</v>
      </c>
      <c r="K2345" s="522">
        <v>775</v>
      </c>
      <c r="L2345" s="522" t="s">
        <v>10874</v>
      </c>
      <c r="M2345" s="522" t="s">
        <v>10874</v>
      </c>
      <c r="N2345" s="522">
        <v>0</v>
      </c>
      <c r="O2345" s="523">
        <v>880</v>
      </c>
    </row>
    <row r="2346" spans="2:15">
      <c r="B2346" t="str">
        <f>C2346&amp;F2346</f>
        <v>1204849033505 Total</v>
      </c>
      <c r="C2346" s="29" t="s">
        <v>857</v>
      </c>
      <c r="D2346" s="29" t="s">
        <v>858</v>
      </c>
      <c r="E2346" s="29" t="s">
        <v>2618</v>
      </c>
      <c r="F2346" s="29" t="s">
        <v>11641</v>
      </c>
      <c r="G2346" s="526" t="s">
        <v>3453</v>
      </c>
      <c r="H2346" s="527">
        <v>0</v>
      </c>
      <c r="I2346" s="527">
        <v>54</v>
      </c>
      <c r="J2346" s="527">
        <v>104</v>
      </c>
      <c r="K2346" s="527">
        <v>1485</v>
      </c>
      <c r="L2346" s="527" t="s">
        <v>10874</v>
      </c>
      <c r="M2346" s="527">
        <v>20</v>
      </c>
      <c r="N2346" s="527" t="s">
        <v>10874</v>
      </c>
      <c r="O2346" s="528">
        <v>1681</v>
      </c>
    </row>
    <row r="2347" spans="2:15">
      <c r="B2347" s="29" t="s">
        <v>13875</v>
      </c>
      <c r="C2347" s="29" t="s">
        <v>857</v>
      </c>
      <c r="D2347" s="29" t="s">
        <v>858</v>
      </c>
      <c r="E2347" s="29" t="s">
        <v>8727</v>
      </c>
      <c r="F2347" s="29" t="s">
        <v>2620</v>
      </c>
      <c r="G2347" s="29" t="s">
        <v>4065</v>
      </c>
      <c r="H2347" s="522">
        <v>0</v>
      </c>
      <c r="I2347" s="522">
        <v>16</v>
      </c>
      <c r="J2347" s="522">
        <v>28</v>
      </c>
      <c r="K2347" s="522">
        <v>366</v>
      </c>
      <c r="L2347" s="522" t="s">
        <v>10874</v>
      </c>
      <c r="M2347" s="522" t="s">
        <v>10874</v>
      </c>
      <c r="N2347" s="522">
        <v>0</v>
      </c>
      <c r="O2347" s="523">
        <v>423</v>
      </c>
    </row>
    <row r="2348" spans="2:15">
      <c r="B2348" s="29" t="s">
        <v>13876</v>
      </c>
      <c r="C2348" s="29" t="s">
        <v>857</v>
      </c>
      <c r="D2348" s="29" t="s">
        <v>858</v>
      </c>
      <c r="E2348" s="29" t="s">
        <v>8727</v>
      </c>
      <c r="F2348" s="29" t="s">
        <v>2620</v>
      </c>
      <c r="G2348" s="29" t="s">
        <v>4066</v>
      </c>
      <c r="H2348" s="522">
        <v>0</v>
      </c>
      <c r="I2348" s="522">
        <v>14</v>
      </c>
      <c r="J2348" s="522">
        <v>25</v>
      </c>
      <c r="K2348" s="522">
        <v>407</v>
      </c>
      <c r="L2348" s="522" t="s">
        <v>10874</v>
      </c>
      <c r="M2348" s="522" t="s">
        <v>10874</v>
      </c>
      <c r="N2348" s="522">
        <v>0</v>
      </c>
      <c r="O2348" s="523">
        <v>459</v>
      </c>
    </row>
    <row r="2349" spans="2:15">
      <c r="B2349" t="str">
        <f>C2349&amp;F2349</f>
        <v>1204849035258 Total</v>
      </c>
      <c r="C2349" s="29" t="s">
        <v>857</v>
      </c>
      <c r="D2349" s="29" t="s">
        <v>858</v>
      </c>
      <c r="E2349" s="29" t="s">
        <v>8727</v>
      </c>
      <c r="F2349" s="29" t="s">
        <v>11642</v>
      </c>
      <c r="G2349" s="526" t="s">
        <v>3453</v>
      </c>
      <c r="H2349" s="527">
        <v>0</v>
      </c>
      <c r="I2349" s="527">
        <v>30</v>
      </c>
      <c r="J2349" s="527">
        <v>53</v>
      </c>
      <c r="K2349" s="527">
        <v>773</v>
      </c>
      <c r="L2349" s="527">
        <v>13</v>
      </c>
      <c r="M2349" s="527">
        <v>13</v>
      </c>
      <c r="N2349" s="527">
        <v>0</v>
      </c>
      <c r="O2349" s="528">
        <v>882</v>
      </c>
    </row>
    <row r="2350" spans="2:15">
      <c r="B2350" s="29" t="s">
        <v>13877</v>
      </c>
      <c r="C2350" s="29" t="s">
        <v>859</v>
      </c>
      <c r="D2350" s="29" t="s">
        <v>860</v>
      </c>
      <c r="E2350" s="29" t="s">
        <v>2621</v>
      </c>
      <c r="F2350" s="29" t="s">
        <v>2622</v>
      </c>
      <c r="G2350" s="29" t="s">
        <v>4065</v>
      </c>
      <c r="H2350" s="522">
        <v>0</v>
      </c>
      <c r="I2350" s="522">
        <v>0</v>
      </c>
      <c r="J2350" s="522" t="s">
        <v>10874</v>
      </c>
      <c r="K2350" s="522">
        <v>186</v>
      </c>
      <c r="L2350" s="522" t="s">
        <v>10874</v>
      </c>
      <c r="M2350" s="522" t="s">
        <v>10874</v>
      </c>
      <c r="N2350" s="522">
        <v>0</v>
      </c>
      <c r="O2350" s="523">
        <v>192</v>
      </c>
    </row>
    <row r="2351" spans="2:15">
      <c r="B2351" s="29" t="s">
        <v>13878</v>
      </c>
      <c r="C2351" s="29" t="s">
        <v>859</v>
      </c>
      <c r="D2351" s="29" t="s">
        <v>860</v>
      </c>
      <c r="E2351" s="29" t="s">
        <v>2621</v>
      </c>
      <c r="F2351" s="29" t="s">
        <v>2622</v>
      </c>
      <c r="G2351" s="29" t="s">
        <v>4066</v>
      </c>
      <c r="H2351" s="522">
        <v>0</v>
      </c>
      <c r="I2351" s="522" t="s">
        <v>10874</v>
      </c>
      <c r="J2351" s="522" t="s">
        <v>10874</v>
      </c>
      <c r="K2351" s="522">
        <v>212</v>
      </c>
      <c r="L2351" s="522">
        <v>0</v>
      </c>
      <c r="M2351" s="522" t="s">
        <v>10874</v>
      </c>
      <c r="N2351" s="522">
        <v>0</v>
      </c>
      <c r="O2351" s="523">
        <v>216</v>
      </c>
    </row>
    <row r="2352" spans="2:15">
      <c r="B2352" t="str">
        <f>C2352&amp;F2352</f>
        <v>1170830040964 Total</v>
      </c>
      <c r="C2352" s="29" t="s">
        <v>859</v>
      </c>
      <c r="D2352" s="29" t="s">
        <v>860</v>
      </c>
      <c r="E2352" s="29" t="s">
        <v>2621</v>
      </c>
      <c r="F2352" s="29" t="s">
        <v>11643</v>
      </c>
      <c r="G2352" s="526" t="s">
        <v>3453</v>
      </c>
      <c r="H2352" s="527">
        <v>0</v>
      </c>
      <c r="I2352" s="527" t="s">
        <v>10874</v>
      </c>
      <c r="J2352" s="527" t="s">
        <v>10874</v>
      </c>
      <c r="K2352" s="527">
        <v>398</v>
      </c>
      <c r="L2352" s="527" t="s">
        <v>10874</v>
      </c>
      <c r="M2352" s="527" t="s">
        <v>10874</v>
      </c>
      <c r="N2352" s="527">
        <v>0</v>
      </c>
      <c r="O2352" s="528">
        <v>408</v>
      </c>
    </row>
    <row r="2353" spans="2:15">
      <c r="B2353" s="29" t="s">
        <v>13881</v>
      </c>
      <c r="C2353" s="29" t="s">
        <v>862</v>
      </c>
      <c r="D2353" s="29" t="s">
        <v>863</v>
      </c>
      <c r="E2353" s="29" t="s">
        <v>2625</v>
      </c>
      <c r="F2353" s="29" t="s">
        <v>2626</v>
      </c>
      <c r="G2353" s="29" t="s">
        <v>4065</v>
      </c>
      <c r="H2353" s="522" t="s">
        <v>10874</v>
      </c>
      <c r="I2353" s="522">
        <v>52</v>
      </c>
      <c r="J2353" s="522">
        <v>28</v>
      </c>
      <c r="K2353" s="522">
        <v>384</v>
      </c>
      <c r="L2353" s="522" t="s">
        <v>10874</v>
      </c>
      <c r="M2353" s="522" t="s">
        <v>10874</v>
      </c>
      <c r="N2353" s="522">
        <v>0</v>
      </c>
      <c r="O2353" s="523">
        <v>483</v>
      </c>
    </row>
    <row r="2354" spans="2:15">
      <c r="B2354" s="29" t="s">
        <v>13882</v>
      </c>
      <c r="C2354" s="29" t="s">
        <v>862</v>
      </c>
      <c r="D2354" s="29" t="s">
        <v>863</v>
      </c>
      <c r="E2354" s="29" t="s">
        <v>2625</v>
      </c>
      <c r="F2354" s="29" t="s">
        <v>2626</v>
      </c>
      <c r="G2354" s="29" t="s">
        <v>4066</v>
      </c>
      <c r="H2354" s="522" t="s">
        <v>10874</v>
      </c>
      <c r="I2354" s="522">
        <v>53</v>
      </c>
      <c r="J2354" s="522">
        <v>27</v>
      </c>
      <c r="K2354" s="522">
        <v>417</v>
      </c>
      <c r="L2354" s="522">
        <v>12</v>
      </c>
      <c r="M2354" s="522" t="s">
        <v>10874</v>
      </c>
      <c r="N2354" s="522">
        <v>0</v>
      </c>
      <c r="O2354" s="523">
        <v>513</v>
      </c>
    </row>
    <row r="2355" spans="2:15">
      <c r="B2355" t="str">
        <f>C2355&amp;F2355</f>
        <v>1126744034577 Total</v>
      </c>
      <c r="C2355" s="29" t="s">
        <v>862</v>
      </c>
      <c r="D2355" s="29" t="s">
        <v>863</v>
      </c>
      <c r="E2355" s="29" t="s">
        <v>2625</v>
      </c>
      <c r="F2355" s="29" t="s">
        <v>11645</v>
      </c>
      <c r="G2355" s="526" t="s">
        <v>3453</v>
      </c>
      <c r="H2355" s="527" t="s">
        <v>10874</v>
      </c>
      <c r="I2355" s="527">
        <v>105</v>
      </c>
      <c r="J2355" s="527">
        <v>55</v>
      </c>
      <c r="K2355" s="527">
        <v>801</v>
      </c>
      <c r="L2355" s="527" t="s">
        <v>10874</v>
      </c>
      <c r="M2355" s="527" t="s">
        <v>10874</v>
      </c>
      <c r="N2355" s="527">
        <v>0</v>
      </c>
      <c r="O2355" s="528">
        <v>996</v>
      </c>
    </row>
    <row r="2356" spans="2:15">
      <c r="B2356" s="29" t="s">
        <v>13879</v>
      </c>
      <c r="C2356" s="29" t="s">
        <v>862</v>
      </c>
      <c r="D2356" s="29" t="s">
        <v>863</v>
      </c>
      <c r="E2356" s="29" t="s">
        <v>2623</v>
      </c>
      <c r="F2356" s="29" t="s">
        <v>2624</v>
      </c>
      <c r="G2356" s="29" t="s">
        <v>4065</v>
      </c>
      <c r="H2356" s="522" t="s">
        <v>10874</v>
      </c>
      <c r="I2356" s="522">
        <v>26</v>
      </c>
      <c r="J2356" s="522">
        <v>19</v>
      </c>
      <c r="K2356" s="522">
        <v>244</v>
      </c>
      <c r="L2356" s="522" t="s">
        <v>10874</v>
      </c>
      <c r="M2356" s="522" t="s">
        <v>10874</v>
      </c>
      <c r="N2356" s="522" t="s">
        <v>10874</v>
      </c>
      <c r="O2356" s="523">
        <v>306</v>
      </c>
    </row>
    <row r="2357" spans="2:15">
      <c r="B2357" s="29" t="s">
        <v>13880</v>
      </c>
      <c r="C2357" s="29" t="s">
        <v>862</v>
      </c>
      <c r="D2357" s="29" t="s">
        <v>863</v>
      </c>
      <c r="E2357" s="29" t="s">
        <v>2623</v>
      </c>
      <c r="F2357" s="29" t="s">
        <v>2624</v>
      </c>
      <c r="G2357" s="29" t="s">
        <v>4066</v>
      </c>
      <c r="H2357" s="522" t="s">
        <v>10874</v>
      </c>
      <c r="I2357" s="522">
        <v>36</v>
      </c>
      <c r="J2357" s="522">
        <v>22</v>
      </c>
      <c r="K2357" s="522">
        <v>258</v>
      </c>
      <c r="L2357" s="522" t="s">
        <v>10874</v>
      </c>
      <c r="M2357" s="522" t="s">
        <v>10874</v>
      </c>
      <c r="N2357" s="522" t="s">
        <v>10874</v>
      </c>
      <c r="O2357" s="523">
        <v>329</v>
      </c>
    </row>
    <row r="2358" spans="2:15">
      <c r="B2358" t="str">
        <f>C2358&amp;F2358</f>
        <v>1126744034578 Total</v>
      </c>
      <c r="C2358" s="29" t="s">
        <v>862</v>
      </c>
      <c r="D2358" s="29" t="s">
        <v>863</v>
      </c>
      <c r="E2358" s="29" t="s">
        <v>2623</v>
      </c>
      <c r="F2358" s="29" t="s">
        <v>11644</v>
      </c>
      <c r="G2358" s="526" t="s">
        <v>3453</v>
      </c>
      <c r="H2358" s="527" t="s">
        <v>10874</v>
      </c>
      <c r="I2358" s="527">
        <v>62</v>
      </c>
      <c r="J2358" s="527">
        <v>41</v>
      </c>
      <c r="K2358" s="527">
        <v>502</v>
      </c>
      <c r="L2358" s="527">
        <v>13</v>
      </c>
      <c r="M2358" s="527">
        <v>12</v>
      </c>
      <c r="N2358" s="527" t="s">
        <v>10874</v>
      </c>
      <c r="O2358" s="528">
        <v>635</v>
      </c>
    </row>
    <row r="2359" spans="2:15">
      <c r="B2359" s="29" t="s">
        <v>13883</v>
      </c>
      <c r="C2359" s="29" t="s">
        <v>864</v>
      </c>
      <c r="D2359" s="29" t="s">
        <v>865</v>
      </c>
      <c r="E2359" s="29" t="s">
        <v>2627</v>
      </c>
      <c r="F2359" s="29" t="s">
        <v>2628</v>
      </c>
      <c r="G2359" s="29" t="s">
        <v>4065</v>
      </c>
      <c r="H2359" s="522">
        <v>0</v>
      </c>
      <c r="I2359" s="522">
        <v>0</v>
      </c>
      <c r="J2359" s="522" t="s">
        <v>10874</v>
      </c>
      <c r="K2359" s="522">
        <v>232</v>
      </c>
      <c r="L2359" s="522" t="s">
        <v>10874</v>
      </c>
      <c r="M2359" s="522">
        <v>0</v>
      </c>
      <c r="N2359" s="522" t="s">
        <v>10874</v>
      </c>
      <c r="O2359" s="523">
        <v>238</v>
      </c>
    </row>
    <row r="2360" spans="2:15">
      <c r="B2360" s="29" t="s">
        <v>13884</v>
      </c>
      <c r="C2360" s="29" t="s">
        <v>864</v>
      </c>
      <c r="D2360" s="29" t="s">
        <v>865</v>
      </c>
      <c r="E2360" s="29" t="s">
        <v>2627</v>
      </c>
      <c r="F2360" s="29" t="s">
        <v>2628</v>
      </c>
      <c r="G2360" s="29" t="s">
        <v>4066</v>
      </c>
      <c r="H2360" s="522">
        <v>0</v>
      </c>
      <c r="I2360" s="522">
        <v>0</v>
      </c>
      <c r="J2360" s="522" t="s">
        <v>10874</v>
      </c>
      <c r="K2360" s="522">
        <v>230</v>
      </c>
      <c r="L2360" s="522" t="s">
        <v>10874</v>
      </c>
      <c r="M2360" s="522">
        <v>0</v>
      </c>
      <c r="N2360" s="522">
        <v>0</v>
      </c>
      <c r="O2360" s="523">
        <v>233</v>
      </c>
    </row>
    <row r="2361" spans="2:15">
      <c r="B2361" t="str">
        <f>C2361&amp;F2361</f>
        <v>1080560040747 Total</v>
      </c>
      <c r="C2361" s="29" t="s">
        <v>864</v>
      </c>
      <c r="D2361" s="29" t="s">
        <v>865</v>
      </c>
      <c r="E2361" s="29" t="s">
        <v>2627</v>
      </c>
      <c r="F2361" s="29" t="s">
        <v>11646</v>
      </c>
      <c r="G2361" s="526" t="s">
        <v>3453</v>
      </c>
      <c r="H2361" s="527">
        <v>0</v>
      </c>
      <c r="I2361" s="527">
        <v>0</v>
      </c>
      <c r="J2361" s="527" t="s">
        <v>10874</v>
      </c>
      <c r="K2361" s="527">
        <v>462</v>
      </c>
      <c r="L2361" s="527" t="s">
        <v>10874</v>
      </c>
      <c r="M2361" s="527">
        <v>0</v>
      </c>
      <c r="N2361" s="527" t="s">
        <v>10874</v>
      </c>
      <c r="O2361" s="528">
        <v>471</v>
      </c>
    </row>
    <row r="2362" spans="2:15">
      <c r="B2362" s="29" t="s">
        <v>13885</v>
      </c>
      <c r="C2362" s="29" t="s">
        <v>866</v>
      </c>
      <c r="D2362" s="29" t="s">
        <v>867</v>
      </c>
      <c r="E2362" s="29" t="s">
        <v>5579</v>
      </c>
      <c r="F2362" s="29" t="s">
        <v>5578</v>
      </c>
      <c r="G2362" s="29" t="s">
        <v>4065</v>
      </c>
      <c r="H2362" s="522">
        <v>0</v>
      </c>
      <c r="I2362" s="522" t="s">
        <v>10874</v>
      </c>
      <c r="J2362" s="522" t="s">
        <v>10874</v>
      </c>
      <c r="K2362" s="522">
        <v>177</v>
      </c>
      <c r="L2362" s="522" t="s">
        <v>10874</v>
      </c>
      <c r="M2362" s="522">
        <v>0</v>
      </c>
      <c r="N2362" s="522">
        <v>0</v>
      </c>
      <c r="O2362" s="523">
        <v>181</v>
      </c>
    </row>
    <row r="2363" spans="2:15">
      <c r="B2363" s="29" t="s">
        <v>13886</v>
      </c>
      <c r="C2363" s="29" t="s">
        <v>866</v>
      </c>
      <c r="D2363" s="29" t="s">
        <v>867</v>
      </c>
      <c r="E2363" s="29" t="s">
        <v>5579</v>
      </c>
      <c r="F2363" s="29" t="s">
        <v>5578</v>
      </c>
      <c r="G2363" s="29" t="s">
        <v>4066</v>
      </c>
      <c r="H2363" s="522">
        <v>0</v>
      </c>
      <c r="I2363" s="522">
        <v>0</v>
      </c>
      <c r="J2363" s="522">
        <v>0</v>
      </c>
      <c r="K2363" s="522" t="s">
        <v>10874</v>
      </c>
      <c r="L2363" s="522" t="s">
        <v>10874</v>
      </c>
      <c r="M2363" s="522">
        <v>0</v>
      </c>
      <c r="N2363" s="522">
        <v>0</v>
      </c>
      <c r="O2363" s="523">
        <v>184</v>
      </c>
    </row>
    <row r="2364" spans="2:15">
      <c r="B2364" t="str">
        <f>C2364&amp;F2364</f>
        <v>1081145036201 Total</v>
      </c>
      <c r="C2364" s="29" t="s">
        <v>866</v>
      </c>
      <c r="D2364" s="29" t="s">
        <v>867</v>
      </c>
      <c r="E2364" s="29" t="s">
        <v>5579</v>
      </c>
      <c r="F2364" s="29" t="s">
        <v>11647</v>
      </c>
      <c r="G2364" s="526" t="s">
        <v>3453</v>
      </c>
      <c r="H2364" s="527">
        <v>0</v>
      </c>
      <c r="I2364" s="527" t="s">
        <v>10874</v>
      </c>
      <c r="J2364" s="527" t="s">
        <v>10874</v>
      </c>
      <c r="K2364" s="527" t="s">
        <v>10874</v>
      </c>
      <c r="L2364" s="527" t="s">
        <v>10874</v>
      </c>
      <c r="M2364" s="527">
        <v>0</v>
      </c>
      <c r="N2364" s="527">
        <v>0</v>
      </c>
      <c r="O2364" s="528">
        <v>365</v>
      </c>
    </row>
    <row r="2365" spans="2:15">
      <c r="B2365" s="29" t="s">
        <v>13887</v>
      </c>
      <c r="C2365" s="29" t="s">
        <v>866</v>
      </c>
      <c r="D2365" s="29" t="s">
        <v>867</v>
      </c>
      <c r="E2365" s="29" t="s">
        <v>2629</v>
      </c>
      <c r="F2365" s="29" t="s">
        <v>2630</v>
      </c>
      <c r="G2365" s="29" t="s">
        <v>4065</v>
      </c>
      <c r="H2365" s="522">
        <v>0</v>
      </c>
      <c r="I2365" s="522">
        <v>0</v>
      </c>
      <c r="J2365" s="522">
        <v>0</v>
      </c>
      <c r="K2365" s="522">
        <v>83</v>
      </c>
      <c r="L2365" s="522">
        <v>0</v>
      </c>
      <c r="M2365" s="522">
        <v>0</v>
      </c>
      <c r="N2365" s="522">
        <v>0</v>
      </c>
      <c r="O2365" s="523">
        <v>83</v>
      </c>
    </row>
    <row r="2366" spans="2:15">
      <c r="B2366" s="29" t="s">
        <v>13888</v>
      </c>
      <c r="C2366" s="29" t="s">
        <v>866</v>
      </c>
      <c r="D2366" s="29" t="s">
        <v>867</v>
      </c>
      <c r="E2366" s="29" t="s">
        <v>2629</v>
      </c>
      <c r="F2366" s="29" t="s">
        <v>2630</v>
      </c>
      <c r="G2366" s="29" t="s">
        <v>4066</v>
      </c>
      <c r="H2366" s="522">
        <v>0</v>
      </c>
      <c r="I2366" s="522">
        <v>0</v>
      </c>
      <c r="J2366" s="522">
        <v>0</v>
      </c>
      <c r="K2366" s="522">
        <v>77</v>
      </c>
      <c r="L2366" s="522">
        <v>0</v>
      </c>
      <c r="M2366" s="522">
        <v>0</v>
      </c>
      <c r="N2366" s="522">
        <v>0</v>
      </c>
      <c r="O2366" s="523">
        <v>77</v>
      </c>
    </row>
    <row r="2367" spans="2:15">
      <c r="B2367" t="str">
        <f>C2367&amp;F2367</f>
        <v>1081145036860 Total</v>
      </c>
      <c r="C2367" s="29" t="s">
        <v>866</v>
      </c>
      <c r="D2367" s="29" t="s">
        <v>867</v>
      </c>
      <c r="E2367" s="29" t="s">
        <v>2629</v>
      </c>
      <c r="F2367" s="29" t="s">
        <v>11648</v>
      </c>
      <c r="G2367" s="526" t="s">
        <v>3453</v>
      </c>
      <c r="H2367" s="527">
        <v>0</v>
      </c>
      <c r="I2367" s="527">
        <v>0</v>
      </c>
      <c r="J2367" s="527">
        <v>0</v>
      </c>
      <c r="K2367" s="527">
        <v>160</v>
      </c>
      <c r="L2367" s="527">
        <v>0</v>
      </c>
      <c r="M2367" s="527">
        <v>0</v>
      </c>
      <c r="N2367" s="527">
        <v>0</v>
      </c>
      <c r="O2367" s="528">
        <v>160</v>
      </c>
    </row>
    <row r="2368" spans="2:15">
      <c r="B2368" s="29" t="s">
        <v>13891</v>
      </c>
      <c r="C2368" s="29" t="s">
        <v>868</v>
      </c>
      <c r="D2368" s="29" t="s">
        <v>869</v>
      </c>
      <c r="E2368" s="29" t="s">
        <v>2632</v>
      </c>
      <c r="F2368" s="29" t="s">
        <v>2633</v>
      </c>
      <c r="G2368" s="29" t="s">
        <v>4065</v>
      </c>
      <c r="H2368" s="522">
        <v>0</v>
      </c>
      <c r="I2368" s="522" t="s">
        <v>10874</v>
      </c>
      <c r="J2368" s="522">
        <v>19</v>
      </c>
      <c r="K2368" s="522">
        <v>282</v>
      </c>
      <c r="L2368" s="522" t="s">
        <v>10874</v>
      </c>
      <c r="M2368" s="522" t="s">
        <v>10874</v>
      </c>
      <c r="N2368" s="522">
        <v>0</v>
      </c>
      <c r="O2368" s="523">
        <v>310</v>
      </c>
    </row>
    <row r="2369" spans="2:15">
      <c r="B2369" s="29" t="s">
        <v>13892</v>
      </c>
      <c r="C2369" s="29" t="s">
        <v>868</v>
      </c>
      <c r="D2369" s="29" t="s">
        <v>869</v>
      </c>
      <c r="E2369" s="29" t="s">
        <v>2632</v>
      </c>
      <c r="F2369" s="29" t="s">
        <v>2633</v>
      </c>
      <c r="G2369" s="29" t="s">
        <v>4066</v>
      </c>
      <c r="H2369" s="522">
        <v>0</v>
      </c>
      <c r="I2369" s="522" t="s">
        <v>10874</v>
      </c>
      <c r="J2369" s="522">
        <v>19</v>
      </c>
      <c r="K2369" s="522">
        <v>367</v>
      </c>
      <c r="L2369" s="522" t="s">
        <v>10874</v>
      </c>
      <c r="M2369" s="522" t="s">
        <v>10874</v>
      </c>
      <c r="N2369" s="522">
        <v>0</v>
      </c>
      <c r="O2369" s="523">
        <v>396</v>
      </c>
    </row>
    <row r="2370" spans="2:15">
      <c r="B2370" t="str">
        <f>C2370&amp;F2370</f>
        <v>1133850032760 Total</v>
      </c>
      <c r="C2370" s="29" t="s">
        <v>868</v>
      </c>
      <c r="D2370" s="29" t="s">
        <v>869</v>
      </c>
      <c r="E2370" s="29" t="s">
        <v>2632</v>
      </c>
      <c r="F2370" s="29" t="s">
        <v>11650</v>
      </c>
      <c r="G2370" s="526" t="s">
        <v>3453</v>
      </c>
      <c r="H2370" s="527">
        <v>0</v>
      </c>
      <c r="I2370" s="527" t="s">
        <v>10874</v>
      </c>
      <c r="J2370" s="527">
        <v>38</v>
      </c>
      <c r="K2370" s="527">
        <v>649</v>
      </c>
      <c r="L2370" s="527" t="s">
        <v>10874</v>
      </c>
      <c r="M2370" s="527" t="s">
        <v>10874</v>
      </c>
      <c r="N2370" s="527">
        <v>0</v>
      </c>
      <c r="O2370" s="528">
        <v>706</v>
      </c>
    </row>
    <row r="2371" spans="2:15">
      <c r="B2371" s="29" t="s">
        <v>13889</v>
      </c>
      <c r="C2371" s="29" t="s">
        <v>868</v>
      </c>
      <c r="D2371" s="29" t="s">
        <v>869</v>
      </c>
      <c r="E2371" s="29" t="s">
        <v>2631</v>
      </c>
      <c r="F2371" s="29" t="s">
        <v>8752</v>
      </c>
      <c r="G2371" s="29" t="s">
        <v>4065</v>
      </c>
      <c r="H2371" s="522" t="s">
        <v>10874</v>
      </c>
      <c r="I2371" s="522" t="s">
        <v>10874</v>
      </c>
      <c r="J2371" s="522" t="s">
        <v>10874</v>
      </c>
      <c r="K2371" s="522">
        <v>153</v>
      </c>
      <c r="L2371" s="522" t="s">
        <v>10874</v>
      </c>
      <c r="M2371" s="522" t="s">
        <v>10874</v>
      </c>
      <c r="N2371" s="522">
        <v>0</v>
      </c>
      <c r="O2371" s="523">
        <v>166</v>
      </c>
    </row>
    <row r="2372" spans="2:15">
      <c r="B2372" s="29" t="s">
        <v>13890</v>
      </c>
      <c r="C2372" s="29" t="s">
        <v>868</v>
      </c>
      <c r="D2372" s="29" t="s">
        <v>869</v>
      </c>
      <c r="E2372" s="29" t="s">
        <v>2631</v>
      </c>
      <c r="F2372" s="29" t="s">
        <v>8752</v>
      </c>
      <c r="G2372" s="29" t="s">
        <v>4066</v>
      </c>
      <c r="H2372" s="522" t="s">
        <v>10874</v>
      </c>
      <c r="I2372" s="522" t="s">
        <v>10874</v>
      </c>
      <c r="J2372" s="522" t="s">
        <v>10874</v>
      </c>
      <c r="K2372" s="522">
        <v>173</v>
      </c>
      <c r="L2372" s="522" t="s">
        <v>10874</v>
      </c>
      <c r="M2372" s="522" t="s">
        <v>10874</v>
      </c>
      <c r="N2372" s="522">
        <v>0</v>
      </c>
      <c r="O2372" s="523">
        <v>185</v>
      </c>
    </row>
    <row r="2373" spans="2:15">
      <c r="B2373" t="str">
        <f>C2373&amp;F2373</f>
        <v>1133850038310 Total</v>
      </c>
      <c r="C2373" s="29" t="s">
        <v>868</v>
      </c>
      <c r="D2373" s="29" t="s">
        <v>869</v>
      </c>
      <c r="E2373" s="29" t="s">
        <v>2631</v>
      </c>
      <c r="F2373" s="29" t="s">
        <v>11649</v>
      </c>
      <c r="G2373" s="526" t="s">
        <v>3453</v>
      </c>
      <c r="H2373" s="527" t="s">
        <v>10874</v>
      </c>
      <c r="I2373" s="527" t="s">
        <v>10874</v>
      </c>
      <c r="J2373" s="527">
        <v>12</v>
      </c>
      <c r="K2373" s="527">
        <v>326</v>
      </c>
      <c r="L2373" s="527" t="s">
        <v>10874</v>
      </c>
      <c r="M2373" s="527" t="s">
        <v>10874</v>
      </c>
      <c r="N2373" s="527">
        <v>0</v>
      </c>
      <c r="O2373" s="528">
        <v>351</v>
      </c>
    </row>
    <row r="2374" spans="2:15">
      <c r="B2374" s="29" t="s">
        <v>13895</v>
      </c>
      <c r="C2374" s="29" t="s">
        <v>870</v>
      </c>
      <c r="D2374" s="29" t="s">
        <v>871</v>
      </c>
      <c r="E2374" s="29" t="s">
        <v>2636</v>
      </c>
      <c r="F2374" s="29" t="s">
        <v>2637</v>
      </c>
      <c r="G2374" s="29" t="s">
        <v>4065</v>
      </c>
      <c r="H2374" s="522">
        <v>0</v>
      </c>
      <c r="I2374" s="522" t="s">
        <v>10874</v>
      </c>
      <c r="J2374" s="522">
        <v>29</v>
      </c>
      <c r="K2374" s="522">
        <v>224</v>
      </c>
      <c r="L2374" s="522" t="s">
        <v>10874</v>
      </c>
      <c r="M2374" s="522" t="s">
        <v>10874</v>
      </c>
      <c r="N2374" s="522">
        <v>0</v>
      </c>
      <c r="O2374" s="523">
        <v>268</v>
      </c>
    </row>
    <row r="2375" spans="2:15">
      <c r="B2375" s="29" t="s">
        <v>13896</v>
      </c>
      <c r="C2375" s="29" t="s">
        <v>870</v>
      </c>
      <c r="D2375" s="29" t="s">
        <v>871</v>
      </c>
      <c r="E2375" s="29" t="s">
        <v>2636</v>
      </c>
      <c r="F2375" s="29" t="s">
        <v>2637</v>
      </c>
      <c r="G2375" s="29" t="s">
        <v>4066</v>
      </c>
      <c r="H2375" s="522">
        <v>0</v>
      </c>
      <c r="I2375" s="522" t="s">
        <v>10874</v>
      </c>
      <c r="J2375" s="522">
        <v>23</v>
      </c>
      <c r="K2375" s="522">
        <v>237</v>
      </c>
      <c r="L2375" s="522" t="s">
        <v>10874</v>
      </c>
      <c r="M2375" s="522" t="s">
        <v>10874</v>
      </c>
      <c r="N2375" s="522">
        <v>0</v>
      </c>
      <c r="O2375" s="523">
        <v>269</v>
      </c>
    </row>
    <row r="2376" spans="2:15">
      <c r="B2376" t="str">
        <f>C2376&amp;F2376</f>
        <v>1213945032818 Total</v>
      </c>
      <c r="C2376" s="29" t="s">
        <v>870</v>
      </c>
      <c r="D2376" s="29" t="s">
        <v>871</v>
      </c>
      <c r="E2376" s="29" t="s">
        <v>2636</v>
      </c>
      <c r="F2376" s="29" t="s">
        <v>11652</v>
      </c>
      <c r="G2376" s="526" t="s">
        <v>3453</v>
      </c>
      <c r="H2376" s="527">
        <v>0</v>
      </c>
      <c r="I2376" s="527">
        <v>12</v>
      </c>
      <c r="J2376" s="527">
        <v>52</v>
      </c>
      <c r="K2376" s="527">
        <v>461</v>
      </c>
      <c r="L2376" s="527" t="s">
        <v>10874</v>
      </c>
      <c r="M2376" s="527" t="s">
        <v>10874</v>
      </c>
      <c r="N2376" s="527">
        <v>0</v>
      </c>
      <c r="O2376" s="528">
        <v>537</v>
      </c>
    </row>
    <row r="2377" spans="2:15">
      <c r="B2377" s="29" t="s">
        <v>13893</v>
      </c>
      <c r="C2377" s="29" t="s">
        <v>870</v>
      </c>
      <c r="D2377" s="29" t="s">
        <v>871</v>
      </c>
      <c r="E2377" s="29" t="s">
        <v>2634</v>
      </c>
      <c r="F2377" s="29" t="s">
        <v>2635</v>
      </c>
      <c r="G2377" s="29" t="s">
        <v>4065</v>
      </c>
      <c r="H2377" s="522">
        <v>0</v>
      </c>
      <c r="I2377" s="522" t="s">
        <v>10874</v>
      </c>
      <c r="J2377" s="522" t="s">
        <v>10874</v>
      </c>
      <c r="K2377" s="522">
        <v>94</v>
      </c>
      <c r="L2377" s="522" t="s">
        <v>10874</v>
      </c>
      <c r="M2377" s="522" t="s">
        <v>10874</v>
      </c>
      <c r="N2377" s="522">
        <v>0</v>
      </c>
      <c r="O2377" s="523">
        <v>109</v>
      </c>
    </row>
    <row r="2378" spans="2:15">
      <c r="B2378" s="29" t="s">
        <v>13894</v>
      </c>
      <c r="C2378" s="29" t="s">
        <v>870</v>
      </c>
      <c r="D2378" s="29" t="s">
        <v>871</v>
      </c>
      <c r="E2378" s="29" t="s">
        <v>2634</v>
      </c>
      <c r="F2378" s="29" t="s">
        <v>2635</v>
      </c>
      <c r="G2378" s="29" t="s">
        <v>4066</v>
      </c>
      <c r="H2378" s="522">
        <v>0</v>
      </c>
      <c r="I2378" s="522">
        <v>0</v>
      </c>
      <c r="J2378" s="522">
        <v>23</v>
      </c>
      <c r="K2378" s="522">
        <v>136</v>
      </c>
      <c r="L2378" s="522">
        <v>0</v>
      </c>
      <c r="M2378" s="522">
        <v>0</v>
      </c>
      <c r="N2378" s="522">
        <v>0</v>
      </c>
      <c r="O2378" s="523">
        <v>159</v>
      </c>
    </row>
    <row r="2379" spans="2:15">
      <c r="B2379" t="str">
        <f>C2379&amp;F2379</f>
        <v>1213945036829 Total</v>
      </c>
      <c r="C2379" s="29" t="s">
        <v>870</v>
      </c>
      <c r="D2379" s="29" t="s">
        <v>871</v>
      </c>
      <c r="E2379" s="29" t="s">
        <v>2634</v>
      </c>
      <c r="F2379" s="29" t="s">
        <v>11651</v>
      </c>
      <c r="G2379" s="526" t="s">
        <v>3453</v>
      </c>
      <c r="H2379" s="527">
        <v>0</v>
      </c>
      <c r="I2379" s="527" t="s">
        <v>10874</v>
      </c>
      <c r="J2379" s="527" t="s">
        <v>10874</v>
      </c>
      <c r="K2379" s="527">
        <v>230</v>
      </c>
      <c r="L2379" s="527" t="s">
        <v>10874</v>
      </c>
      <c r="M2379" s="527" t="s">
        <v>10874</v>
      </c>
      <c r="N2379" s="527">
        <v>0</v>
      </c>
      <c r="O2379" s="528">
        <v>268</v>
      </c>
    </row>
    <row r="2380" spans="2:15">
      <c r="B2380" s="29" t="s">
        <v>13897</v>
      </c>
      <c r="C2380" s="29" t="s">
        <v>872</v>
      </c>
      <c r="D2380" s="29" t="s">
        <v>873</v>
      </c>
      <c r="E2380" s="29" t="s">
        <v>2638</v>
      </c>
      <c r="F2380" s="29" t="s">
        <v>2639</v>
      </c>
      <c r="G2380" s="29" t="s">
        <v>4065</v>
      </c>
      <c r="H2380" s="522">
        <v>0</v>
      </c>
      <c r="I2380" s="522">
        <v>0</v>
      </c>
      <c r="J2380" s="522">
        <v>0</v>
      </c>
      <c r="K2380" s="522" t="s">
        <v>10874</v>
      </c>
      <c r="L2380" s="522" t="s">
        <v>10874</v>
      </c>
      <c r="M2380" s="522">
        <v>0</v>
      </c>
      <c r="N2380" s="522">
        <v>0</v>
      </c>
      <c r="O2380" s="523">
        <v>121</v>
      </c>
    </row>
    <row r="2381" spans="2:15">
      <c r="B2381" s="29" t="s">
        <v>13898</v>
      </c>
      <c r="C2381" s="29" t="s">
        <v>872</v>
      </c>
      <c r="D2381" s="29" t="s">
        <v>873</v>
      </c>
      <c r="E2381" s="29" t="s">
        <v>2638</v>
      </c>
      <c r="F2381" s="29" t="s">
        <v>2639</v>
      </c>
      <c r="G2381" s="29" t="s">
        <v>4066</v>
      </c>
      <c r="H2381" s="522" t="s">
        <v>10874</v>
      </c>
      <c r="I2381" s="522">
        <v>0</v>
      </c>
      <c r="J2381" s="522">
        <v>0</v>
      </c>
      <c r="K2381" s="522" t="s">
        <v>10874</v>
      </c>
      <c r="L2381" s="522">
        <v>0</v>
      </c>
      <c r="M2381" s="522">
        <v>0</v>
      </c>
      <c r="N2381" s="522">
        <v>0</v>
      </c>
      <c r="O2381" s="523">
        <v>131</v>
      </c>
    </row>
    <row r="2382" spans="2:15">
      <c r="B2382" t="str">
        <f>C2382&amp;F2382</f>
        <v>1095355043875 Total</v>
      </c>
      <c r="C2382" s="29" t="s">
        <v>872</v>
      </c>
      <c r="D2382" s="29" t="s">
        <v>873</v>
      </c>
      <c r="E2382" s="29" t="s">
        <v>2638</v>
      </c>
      <c r="F2382" s="29" t="s">
        <v>11653</v>
      </c>
      <c r="G2382" s="526" t="s">
        <v>3453</v>
      </c>
      <c r="H2382" s="527" t="s">
        <v>10874</v>
      </c>
      <c r="I2382" s="527">
        <v>0</v>
      </c>
      <c r="J2382" s="527">
        <v>0</v>
      </c>
      <c r="K2382" s="527" t="s">
        <v>10874</v>
      </c>
      <c r="L2382" s="527" t="s">
        <v>10874</v>
      </c>
      <c r="M2382" s="527">
        <v>0</v>
      </c>
      <c r="N2382" s="527">
        <v>0</v>
      </c>
      <c r="O2382" s="528">
        <v>252</v>
      </c>
    </row>
    <row r="2383" spans="2:15">
      <c r="B2383" s="29" t="s">
        <v>13899</v>
      </c>
      <c r="C2383" s="29" t="s">
        <v>874</v>
      </c>
      <c r="D2383" s="29" t="s">
        <v>875</v>
      </c>
      <c r="E2383" s="29" t="s">
        <v>875</v>
      </c>
      <c r="F2383" s="29" t="s">
        <v>4026</v>
      </c>
      <c r="G2383" s="29" t="s">
        <v>4065</v>
      </c>
      <c r="H2383" s="522">
        <v>0</v>
      </c>
      <c r="I2383" s="522" t="s">
        <v>10874</v>
      </c>
      <c r="J2383" s="522" t="s">
        <v>10874</v>
      </c>
      <c r="K2383" s="522">
        <v>108</v>
      </c>
      <c r="L2383" s="522">
        <v>0</v>
      </c>
      <c r="M2383" s="522">
        <v>0</v>
      </c>
      <c r="N2383" s="522">
        <v>0</v>
      </c>
      <c r="O2383" s="523">
        <v>112</v>
      </c>
    </row>
    <row r="2384" spans="2:15">
      <c r="B2384" s="29" t="s">
        <v>13900</v>
      </c>
      <c r="C2384" s="29" t="s">
        <v>874</v>
      </c>
      <c r="D2384" s="29" t="s">
        <v>875</v>
      </c>
      <c r="E2384" s="29" t="s">
        <v>875</v>
      </c>
      <c r="F2384" s="29" t="s">
        <v>4026</v>
      </c>
      <c r="G2384" s="29" t="s">
        <v>4066</v>
      </c>
      <c r="H2384" s="522">
        <v>0</v>
      </c>
      <c r="I2384" s="522">
        <v>0</v>
      </c>
      <c r="J2384" s="522">
        <v>0</v>
      </c>
      <c r="K2384" s="522">
        <v>213</v>
      </c>
      <c r="L2384" s="522">
        <v>0</v>
      </c>
      <c r="M2384" s="522">
        <v>0</v>
      </c>
      <c r="N2384" s="522">
        <v>0</v>
      </c>
      <c r="O2384" s="523">
        <v>213</v>
      </c>
    </row>
    <row r="2385" spans="2:15">
      <c r="B2385" t="str">
        <f>C2385&amp;F2385</f>
        <v>1170806076908 Total</v>
      </c>
      <c r="C2385" s="29" t="s">
        <v>874</v>
      </c>
      <c r="D2385" s="29" t="s">
        <v>875</v>
      </c>
      <c r="E2385" s="29" t="s">
        <v>875</v>
      </c>
      <c r="F2385" s="29" t="s">
        <v>11654</v>
      </c>
      <c r="G2385" s="526" t="s">
        <v>3453</v>
      </c>
      <c r="H2385" s="527">
        <v>0</v>
      </c>
      <c r="I2385" s="527" t="s">
        <v>10874</v>
      </c>
      <c r="J2385" s="527" t="s">
        <v>10874</v>
      </c>
      <c r="K2385" s="527">
        <v>321</v>
      </c>
      <c r="L2385" s="527">
        <v>0</v>
      </c>
      <c r="M2385" s="527">
        <v>0</v>
      </c>
      <c r="N2385" s="527">
        <v>0</v>
      </c>
      <c r="O2385" s="528">
        <v>325</v>
      </c>
    </row>
    <row r="2386" spans="2:15">
      <c r="B2386" s="29" t="s">
        <v>13901</v>
      </c>
      <c r="C2386" s="29" t="s">
        <v>876</v>
      </c>
      <c r="D2386" s="29" t="s">
        <v>877</v>
      </c>
      <c r="E2386" s="29" t="s">
        <v>2640</v>
      </c>
      <c r="F2386" s="29" t="s">
        <v>2641</v>
      </c>
      <c r="G2386" s="29" t="s">
        <v>4065</v>
      </c>
      <c r="H2386" s="522">
        <v>0</v>
      </c>
      <c r="I2386" s="522">
        <v>0</v>
      </c>
      <c r="J2386" s="522" t="s">
        <v>10874</v>
      </c>
      <c r="K2386" s="522">
        <v>181</v>
      </c>
      <c r="L2386" s="522" t="s">
        <v>10874</v>
      </c>
      <c r="M2386" s="522">
        <v>0</v>
      </c>
      <c r="N2386" s="522">
        <v>0</v>
      </c>
      <c r="O2386" s="523">
        <v>184</v>
      </c>
    </row>
    <row r="2387" spans="2:15">
      <c r="B2387" s="29" t="s">
        <v>13902</v>
      </c>
      <c r="C2387" s="29" t="s">
        <v>876</v>
      </c>
      <c r="D2387" s="29" t="s">
        <v>877</v>
      </c>
      <c r="E2387" s="29" t="s">
        <v>2640</v>
      </c>
      <c r="F2387" s="29" t="s">
        <v>2641</v>
      </c>
      <c r="G2387" s="29" t="s">
        <v>4066</v>
      </c>
      <c r="H2387" s="522">
        <v>0</v>
      </c>
      <c r="I2387" s="522" t="s">
        <v>10874</v>
      </c>
      <c r="J2387" s="522" t="s">
        <v>10874</v>
      </c>
      <c r="K2387" s="522">
        <v>201</v>
      </c>
      <c r="L2387" s="522">
        <v>0</v>
      </c>
      <c r="M2387" s="522" t="s">
        <v>10874</v>
      </c>
      <c r="N2387" s="522">
        <v>0</v>
      </c>
      <c r="O2387" s="523">
        <v>206</v>
      </c>
    </row>
    <row r="2388" spans="2:15">
      <c r="B2388" t="str">
        <f>C2388&amp;F2388</f>
        <v>1175960034058 Total</v>
      </c>
      <c r="C2388" s="29" t="s">
        <v>876</v>
      </c>
      <c r="D2388" s="29" t="s">
        <v>877</v>
      </c>
      <c r="E2388" s="29" t="s">
        <v>2640</v>
      </c>
      <c r="F2388" s="29" t="s">
        <v>11655</v>
      </c>
      <c r="G2388" s="526" t="s">
        <v>3453</v>
      </c>
      <c r="H2388" s="527">
        <v>0</v>
      </c>
      <c r="I2388" s="527" t="s">
        <v>10874</v>
      </c>
      <c r="J2388" s="527" t="s">
        <v>10874</v>
      </c>
      <c r="K2388" s="527">
        <v>382</v>
      </c>
      <c r="L2388" s="527" t="s">
        <v>10874</v>
      </c>
      <c r="M2388" s="527" t="s">
        <v>10874</v>
      </c>
      <c r="N2388" s="527">
        <v>0</v>
      </c>
      <c r="O2388" s="528">
        <v>390</v>
      </c>
    </row>
    <row r="2389" spans="2:15">
      <c r="B2389" s="29" t="s">
        <v>13903</v>
      </c>
      <c r="C2389" s="29" t="s">
        <v>876</v>
      </c>
      <c r="D2389" s="29" t="s">
        <v>877</v>
      </c>
      <c r="E2389" s="29" t="s">
        <v>2642</v>
      </c>
      <c r="F2389" s="29" t="s">
        <v>2643</v>
      </c>
      <c r="G2389" s="29" t="s">
        <v>4065</v>
      </c>
      <c r="H2389" s="522" t="s">
        <v>10874</v>
      </c>
      <c r="I2389" s="522" t="s">
        <v>10874</v>
      </c>
      <c r="J2389" s="522" t="s">
        <v>10874</v>
      </c>
      <c r="K2389" s="522">
        <v>240</v>
      </c>
      <c r="L2389" s="522" t="s">
        <v>10874</v>
      </c>
      <c r="M2389" s="522" t="s">
        <v>10874</v>
      </c>
      <c r="N2389" s="522">
        <v>0</v>
      </c>
      <c r="O2389" s="523">
        <v>250</v>
      </c>
    </row>
    <row r="2390" spans="2:15">
      <c r="B2390" s="29" t="s">
        <v>13904</v>
      </c>
      <c r="C2390" s="29" t="s">
        <v>876</v>
      </c>
      <c r="D2390" s="29" t="s">
        <v>877</v>
      </c>
      <c r="E2390" s="29" t="s">
        <v>2642</v>
      </c>
      <c r="F2390" s="29" t="s">
        <v>2643</v>
      </c>
      <c r="G2390" s="29" t="s">
        <v>4066</v>
      </c>
      <c r="H2390" s="522" t="s">
        <v>10874</v>
      </c>
      <c r="I2390" s="522" t="s">
        <v>10874</v>
      </c>
      <c r="J2390" s="522" t="s">
        <v>10874</v>
      </c>
      <c r="K2390" s="522">
        <v>252</v>
      </c>
      <c r="L2390" s="522" t="s">
        <v>10874</v>
      </c>
      <c r="M2390" s="522" t="s">
        <v>10874</v>
      </c>
      <c r="N2390" s="522">
        <v>0</v>
      </c>
      <c r="O2390" s="523">
        <v>267</v>
      </c>
    </row>
    <row r="2391" spans="2:15">
      <c r="B2391" t="str">
        <f>C2391&amp;F2391</f>
        <v>1175960036373 Total</v>
      </c>
      <c r="C2391" s="29" t="s">
        <v>876</v>
      </c>
      <c r="D2391" s="29" t="s">
        <v>877</v>
      </c>
      <c r="E2391" s="29" t="s">
        <v>2642</v>
      </c>
      <c r="F2391" s="29" t="s">
        <v>11656</v>
      </c>
      <c r="G2391" s="526" t="s">
        <v>3453</v>
      </c>
      <c r="H2391" s="527" t="s">
        <v>10874</v>
      </c>
      <c r="I2391" s="527" t="s">
        <v>10874</v>
      </c>
      <c r="J2391" s="527" t="s">
        <v>10874</v>
      </c>
      <c r="K2391" s="527">
        <v>492</v>
      </c>
      <c r="L2391" s="527" t="s">
        <v>10874</v>
      </c>
      <c r="M2391" s="527" t="s">
        <v>10874</v>
      </c>
      <c r="N2391" s="527">
        <v>0</v>
      </c>
      <c r="O2391" s="528">
        <v>517</v>
      </c>
    </row>
    <row r="2392" spans="2:15">
      <c r="B2392" s="29" t="s">
        <v>13905</v>
      </c>
      <c r="C2392" s="29" t="s">
        <v>878</v>
      </c>
      <c r="D2392" s="29" t="s">
        <v>879</v>
      </c>
      <c r="E2392" s="29" t="s">
        <v>879</v>
      </c>
      <c r="F2392" s="29" t="s">
        <v>4027</v>
      </c>
      <c r="G2392" s="29" t="s">
        <v>4065</v>
      </c>
      <c r="H2392" s="522">
        <v>0</v>
      </c>
      <c r="I2392" s="522" t="s">
        <v>10874</v>
      </c>
      <c r="J2392" s="522">
        <v>0</v>
      </c>
      <c r="K2392" s="522">
        <v>102</v>
      </c>
      <c r="L2392" s="522">
        <v>0</v>
      </c>
      <c r="M2392" s="522" t="s">
        <v>10874</v>
      </c>
      <c r="N2392" s="522" t="s">
        <v>10874</v>
      </c>
      <c r="O2392" s="523">
        <v>123</v>
      </c>
    </row>
    <row r="2393" spans="2:15">
      <c r="B2393" s="29" t="s">
        <v>13906</v>
      </c>
      <c r="C2393" s="29" t="s">
        <v>878</v>
      </c>
      <c r="D2393" s="29" t="s">
        <v>879</v>
      </c>
      <c r="E2393" s="29" t="s">
        <v>879</v>
      </c>
      <c r="F2393" s="29" t="s">
        <v>4027</v>
      </c>
      <c r="G2393" s="29" t="s">
        <v>4066</v>
      </c>
      <c r="H2393" s="522" t="s">
        <v>10874</v>
      </c>
      <c r="I2393" s="522">
        <v>11</v>
      </c>
      <c r="J2393" s="522">
        <v>0</v>
      </c>
      <c r="K2393" s="522">
        <v>232</v>
      </c>
      <c r="L2393" s="522">
        <v>0</v>
      </c>
      <c r="M2393" s="522" t="s">
        <v>10874</v>
      </c>
      <c r="N2393" s="522">
        <v>0</v>
      </c>
      <c r="O2393" s="523">
        <v>247</v>
      </c>
    </row>
    <row r="2394" spans="2:15">
      <c r="B2394" t="str">
        <f>C2394&amp;F2394</f>
        <v>1076564076816 Total</v>
      </c>
      <c r="C2394" s="29" t="s">
        <v>878</v>
      </c>
      <c r="D2394" s="29" t="s">
        <v>879</v>
      </c>
      <c r="E2394" s="29" t="s">
        <v>879</v>
      </c>
      <c r="F2394" s="29" t="s">
        <v>11657</v>
      </c>
      <c r="G2394" s="526" t="s">
        <v>3453</v>
      </c>
      <c r="H2394" s="527" t="s">
        <v>10874</v>
      </c>
      <c r="I2394" s="527" t="s">
        <v>10874</v>
      </c>
      <c r="J2394" s="527">
        <v>0</v>
      </c>
      <c r="K2394" s="527">
        <v>334</v>
      </c>
      <c r="L2394" s="527">
        <v>0</v>
      </c>
      <c r="M2394" s="527" t="s">
        <v>10874</v>
      </c>
      <c r="N2394" s="527" t="s">
        <v>10874</v>
      </c>
      <c r="O2394" s="528">
        <v>370</v>
      </c>
    </row>
    <row r="2395" spans="2:15">
      <c r="B2395" s="29" t="s">
        <v>13907</v>
      </c>
      <c r="C2395" s="29" t="s">
        <v>880</v>
      </c>
      <c r="D2395" s="29" t="s">
        <v>881</v>
      </c>
      <c r="E2395" s="29" t="s">
        <v>2644</v>
      </c>
      <c r="F2395" s="29" t="s">
        <v>2645</v>
      </c>
      <c r="G2395" s="29" t="s">
        <v>4065</v>
      </c>
      <c r="H2395" s="522" t="s">
        <v>10874</v>
      </c>
      <c r="I2395" s="522" t="s">
        <v>10874</v>
      </c>
      <c r="J2395" s="522">
        <v>13</v>
      </c>
      <c r="K2395" s="522">
        <v>420</v>
      </c>
      <c r="L2395" s="522" t="s">
        <v>10874</v>
      </c>
      <c r="M2395" s="522">
        <v>13</v>
      </c>
      <c r="N2395" s="522">
        <v>0</v>
      </c>
      <c r="O2395" s="523">
        <v>459</v>
      </c>
    </row>
    <row r="2396" spans="2:15">
      <c r="B2396" s="29" t="s">
        <v>13908</v>
      </c>
      <c r="C2396" s="29" t="s">
        <v>880</v>
      </c>
      <c r="D2396" s="29" t="s">
        <v>881</v>
      </c>
      <c r="E2396" s="29" t="s">
        <v>2644</v>
      </c>
      <c r="F2396" s="29" t="s">
        <v>2645</v>
      </c>
      <c r="G2396" s="29" t="s">
        <v>4066</v>
      </c>
      <c r="H2396" s="522" t="s">
        <v>10874</v>
      </c>
      <c r="I2396" s="522" t="s">
        <v>10874</v>
      </c>
      <c r="J2396" s="522">
        <v>15</v>
      </c>
      <c r="K2396" s="522">
        <v>477</v>
      </c>
      <c r="L2396" s="522" t="s">
        <v>10874</v>
      </c>
      <c r="M2396" s="522" t="s">
        <v>10874</v>
      </c>
      <c r="N2396" s="522" t="s">
        <v>10874</v>
      </c>
      <c r="O2396" s="523">
        <v>515</v>
      </c>
    </row>
    <row r="2397" spans="2:15">
      <c r="B2397" t="str">
        <f>C2397&amp;F2397</f>
        <v>1156746036345 Total</v>
      </c>
      <c r="C2397" s="29" t="s">
        <v>880</v>
      </c>
      <c r="D2397" s="29" t="s">
        <v>881</v>
      </c>
      <c r="E2397" s="29" t="s">
        <v>2644</v>
      </c>
      <c r="F2397" s="29" t="s">
        <v>11658</v>
      </c>
      <c r="G2397" s="526" t="s">
        <v>3453</v>
      </c>
      <c r="H2397" s="527" t="s">
        <v>10874</v>
      </c>
      <c r="I2397" s="527">
        <v>12</v>
      </c>
      <c r="J2397" s="527">
        <v>28</v>
      </c>
      <c r="K2397" s="527">
        <v>897</v>
      </c>
      <c r="L2397" s="527">
        <v>14</v>
      </c>
      <c r="M2397" s="527" t="s">
        <v>10874</v>
      </c>
      <c r="N2397" s="527" t="s">
        <v>10874</v>
      </c>
      <c r="O2397" s="528">
        <v>974</v>
      </c>
    </row>
    <row r="2398" spans="2:15">
      <c r="B2398" s="29" t="s">
        <v>13909</v>
      </c>
      <c r="C2398" s="29" t="s">
        <v>880</v>
      </c>
      <c r="D2398" s="29" t="s">
        <v>881</v>
      </c>
      <c r="E2398" s="29" t="s">
        <v>2646</v>
      </c>
      <c r="F2398" s="29" t="s">
        <v>2647</v>
      </c>
      <c r="G2398" s="29" t="s">
        <v>4065</v>
      </c>
      <c r="H2398" s="522">
        <v>0</v>
      </c>
      <c r="I2398" s="522" t="s">
        <v>10874</v>
      </c>
      <c r="J2398" s="522" t="s">
        <v>10874</v>
      </c>
      <c r="K2398" s="522">
        <v>215</v>
      </c>
      <c r="L2398" s="522" t="s">
        <v>10874</v>
      </c>
      <c r="M2398" s="522" t="s">
        <v>10874</v>
      </c>
      <c r="N2398" s="522">
        <v>0</v>
      </c>
      <c r="O2398" s="523">
        <v>228</v>
      </c>
    </row>
    <row r="2399" spans="2:15">
      <c r="B2399" s="29" t="s">
        <v>13910</v>
      </c>
      <c r="C2399" s="29" t="s">
        <v>880</v>
      </c>
      <c r="D2399" s="29" t="s">
        <v>881</v>
      </c>
      <c r="E2399" s="29" t="s">
        <v>2646</v>
      </c>
      <c r="F2399" s="29" t="s">
        <v>2647</v>
      </c>
      <c r="G2399" s="29" t="s">
        <v>4066</v>
      </c>
      <c r="H2399" s="522" t="s">
        <v>10874</v>
      </c>
      <c r="I2399" s="522" t="s">
        <v>10874</v>
      </c>
      <c r="J2399" s="522" t="s">
        <v>10874</v>
      </c>
      <c r="K2399" s="522">
        <v>229</v>
      </c>
      <c r="L2399" s="522" t="s">
        <v>10874</v>
      </c>
      <c r="M2399" s="522" t="s">
        <v>10874</v>
      </c>
      <c r="N2399" s="522">
        <v>0</v>
      </c>
      <c r="O2399" s="523">
        <v>245</v>
      </c>
    </row>
    <row r="2400" spans="2:15">
      <c r="B2400" t="str">
        <f>C2400&amp;F2400</f>
        <v>1156746036346 Total</v>
      </c>
      <c r="C2400" s="29" t="s">
        <v>880</v>
      </c>
      <c r="D2400" s="29" t="s">
        <v>881</v>
      </c>
      <c r="E2400" s="29" t="s">
        <v>2646</v>
      </c>
      <c r="F2400" s="29" t="s">
        <v>11659</v>
      </c>
      <c r="G2400" s="526" t="s">
        <v>3453</v>
      </c>
      <c r="H2400" s="527" t="s">
        <v>10874</v>
      </c>
      <c r="I2400" s="527" t="s">
        <v>10874</v>
      </c>
      <c r="J2400" s="527" t="s">
        <v>10874</v>
      </c>
      <c r="K2400" s="527">
        <v>444</v>
      </c>
      <c r="L2400" s="527" t="s">
        <v>10874</v>
      </c>
      <c r="M2400" s="527" t="s">
        <v>10874</v>
      </c>
      <c r="N2400" s="527">
        <v>0</v>
      </c>
      <c r="O2400" s="528">
        <v>473</v>
      </c>
    </row>
    <row r="2401" spans="2:15">
      <c r="B2401" s="29" t="s">
        <v>15311</v>
      </c>
      <c r="C2401" s="29" t="s">
        <v>882</v>
      </c>
      <c r="D2401" s="29" t="s">
        <v>883</v>
      </c>
      <c r="E2401" s="29" t="s">
        <v>15313</v>
      </c>
      <c r="F2401" s="29" t="s">
        <v>15312</v>
      </c>
      <c r="G2401" s="29" t="s">
        <v>4065</v>
      </c>
      <c r="H2401" s="522">
        <v>0</v>
      </c>
      <c r="I2401" s="522">
        <v>44</v>
      </c>
      <c r="J2401" s="522" t="s">
        <v>10874</v>
      </c>
      <c r="K2401" s="522">
        <v>181</v>
      </c>
      <c r="L2401" s="522">
        <v>26</v>
      </c>
      <c r="M2401" s="522">
        <v>13</v>
      </c>
      <c r="N2401" s="522" t="s">
        <v>10874</v>
      </c>
      <c r="O2401" s="523">
        <v>269</v>
      </c>
    </row>
    <row r="2402" spans="2:15">
      <c r="B2402" s="29" t="s">
        <v>15314</v>
      </c>
      <c r="C2402" s="29" t="s">
        <v>882</v>
      </c>
      <c r="D2402" s="29" t="s">
        <v>883</v>
      </c>
      <c r="E2402" s="29" t="s">
        <v>15313</v>
      </c>
      <c r="F2402" s="29" t="s">
        <v>15312</v>
      </c>
      <c r="G2402" s="29" t="s">
        <v>4066</v>
      </c>
      <c r="H2402" s="522" t="s">
        <v>10874</v>
      </c>
      <c r="I2402" s="522">
        <v>40</v>
      </c>
      <c r="J2402" s="522" t="s">
        <v>10874</v>
      </c>
      <c r="K2402" s="522">
        <v>196</v>
      </c>
      <c r="L2402" s="522">
        <v>22</v>
      </c>
      <c r="M2402" s="522">
        <v>11</v>
      </c>
      <c r="N2402" s="522" t="s">
        <v>10874</v>
      </c>
      <c r="O2402" s="523">
        <v>274</v>
      </c>
    </row>
    <row r="2403" spans="2:15">
      <c r="B2403" t="str">
        <f>C2403&amp;F2403</f>
        <v>1030268730053 Total</v>
      </c>
      <c r="C2403" s="29" t="s">
        <v>882</v>
      </c>
      <c r="D2403" s="29" t="s">
        <v>883</v>
      </c>
      <c r="E2403" s="29" t="s">
        <v>15313</v>
      </c>
      <c r="F2403" s="29" t="s">
        <v>15345</v>
      </c>
      <c r="G2403" s="526" t="s">
        <v>3453</v>
      </c>
      <c r="H2403" s="527" t="s">
        <v>10874</v>
      </c>
      <c r="I2403" s="527">
        <v>84</v>
      </c>
      <c r="J2403" s="527" t="s">
        <v>10874</v>
      </c>
      <c r="K2403" s="527">
        <v>377</v>
      </c>
      <c r="L2403" s="527">
        <v>48</v>
      </c>
      <c r="M2403" s="527">
        <v>24</v>
      </c>
      <c r="N2403" s="527" t="s">
        <v>10874</v>
      </c>
      <c r="O2403" s="528">
        <v>543</v>
      </c>
    </row>
    <row r="2404" spans="2:15">
      <c r="B2404" s="29" t="s">
        <v>13911</v>
      </c>
      <c r="C2404" s="29" t="s">
        <v>885</v>
      </c>
      <c r="D2404" s="29" t="s">
        <v>886</v>
      </c>
      <c r="E2404" s="29" t="s">
        <v>886</v>
      </c>
      <c r="F2404" s="29" t="s">
        <v>5580</v>
      </c>
      <c r="G2404" s="29" t="s">
        <v>4065</v>
      </c>
      <c r="H2404" s="522">
        <v>0</v>
      </c>
      <c r="I2404" s="522">
        <v>0</v>
      </c>
      <c r="J2404" s="522" t="s">
        <v>10874</v>
      </c>
      <c r="K2404" s="522" t="s">
        <v>10874</v>
      </c>
      <c r="L2404" s="522">
        <v>0</v>
      </c>
      <c r="M2404" s="522">
        <v>0</v>
      </c>
      <c r="N2404" s="522">
        <v>0</v>
      </c>
      <c r="O2404" s="523">
        <v>59</v>
      </c>
    </row>
    <row r="2405" spans="2:15">
      <c r="B2405" s="29" t="s">
        <v>13912</v>
      </c>
      <c r="C2405" s="29" t="s">
        <v>885</v>
      </c>
      <c r="D2405" s="29" t="s">
        <v>886</v>
      </c>
      <c r="E2405" s="29" t="s">
        <v>886</v>
      </c>
      <c r="F2405" s="29" t="s">
        <v>5580</v>
      </c>
      <c r="G2405" s="29" t="s">
        <v>4066</v>
      </c>
      <c r="H2405" s="522" t="s">
        <v>10874</v>
      </c>
      <c r="I2405" s="522" t="s">
        <v>10874</v>
      </c>
      <c r="J2405" s="522" t="s">
        <v>10874</v>
      </c>
      <c r="K2405" s="522">
        <v>97</v>
      </c>
      <c r="L2405" s="522" t="s">
        <v>10874</v>
      </c>
      <c r="M2405" s="522">
        <v>0</v>
      </c>
      <c r="N2405" s="522">
        <v>0</v>
      </c>
      <c r="O2405" s="523">
        <v>107</v>
      </c>
    </row>
    <row r="2406" spans="2:15">
      <c r="B2406" t="str">
        <f>C2406&amp;F2406</f>
        <v>1164952076353 Total</v>
      </c>
      <c r="C2406" s="29" t="s">
        <v>885</v>
      </c>
      <c r="D2406" s="29" t="s">
        <v>886</v>
      </c>
      <c r="E2406" s="29" t="s">
        <v>886</v>
      </c>
      <c r="F2406" s="29" t="s">
        <v>11660</v>
      </c>
      <c r="G2406" s="526" t="s">
        <v>3453</v>
      </c>
      <c r="H2406" s="527" t="s">
        <v>10874</v>
      </c>
      <c r="I2406" s="527" t="s">
        <v>10874</v>
      </c>
      <c r="J2406" s="527" t="s">
        <v>10874</v>
      </c>
      <c r="K2406" s="527" t="s">
        <v>10874</v>
      </c>
      <c r="L2406" s="527" t="s">
        <v>10874</v>
      </c>
      <c r="M2406" s="527">
        <v>0</v>
      </c>
      <c r="N2406" s="527">
        <v>0</v>
      </c>
      <c r="O2406" s="528">
        <v>166</v>
      </c>
    </row>
    <row r="2407" spans="2:15">
      <c r="B2407" s="29" t="s">
        <v>13913</v>
      </c>
      <c r="C2407" s="29" t="s">
        <v>887</v>
      </c>
      <c r="D2407" s="29" t="s">
        <v>888</v>
      </c>
      <c r="E2407" s="29" t="s">
        <v>2649</v>
      </c>
      <c r="F2407" s="29" t="s">
        <v>2650</v>
      </c>
      <c r="G2407" s="29" t="s">
        <v>4065</v>
      </c>
      <c r="H2407" s="522">
        <v>0</v>
      </c>
      <c r="I2407" s="522" t="s">
        <v>10874</v>
      </c>
      <c r="J2407" s="522" t="s">
        <v>10874</v>
      </c>
      <c r="K2407" s="522">
        <v>242</v>
      </c>
      <c r="L2407" s="522" t="s">
        <v>10874</v>
      </c>
      <c r="M2407" s="522" t="s">
        <v>10874</v>
      </c>
      <c r="N2407" s="522">
        <v>0</v>
      </c>
      <c r="O2407" s="523">
        <v>249</v>
      </c>
    </row>
    <row r="2408" spans="2:15">
      <c r="B2408" s="29" t="s">
        <v>13914</v>
      </c>
      <c r="C2408" s="29" t="s">
        <v>887</v>
      </c>
      <c r="D2408" s="29" t="s">
        <v>888</v>
      </c>
      <c r="E2408" s="29" t="s">
        <v>2649</v>
      </c>
      <c r="F2408" s="29" t="s">
        <v>2650</v>
      </c>
      <c r="G2408" s="29" t="s">
        <v>4066</v>
      </c>
      <c r="H2408" s="522">
        <v>0</v>
      </c>
      <c r="I2408" s="522" t="s">
        <v>10874</v>
      </c>
      <c r="J2408" s="522">
        <v>0</v>
      </c>
      <c r="K2408" s="522" t="s">
        <v>10874</v>
      </c>
      <c r="L2408" s="522">
        <v>0</v>
      </c>
      <c r="M2408" s="522">
        <v>0</v>
      </c>
      <c r="N2408" s="522">
        <v>0</v>
      </c>
      <c r="O2408" s="523">
        <v>248</v>
      </c>
    </row>
    <row r="2409" spans="2:15">
      <c r="B2409" t="str">
        <f>C2409&amp;F2409</f>
        <v>1184060032958 Total</v>
      </c>
      <c r="C2409" s="29" t="s">
        <v>887</v>
      </c>
      <c r="D2409" s="29" t="s">
        <v>888</v>
      </c>
      <c r="E2409" s="29" t="s">
        <v>2649</v>
      </c>
      <c r="F2409" s="29" t="s">
        <v>11661</v>
      </c>
      <c r="G2409" s="526" t="s">
        <v>3453</v>
      </c>
      <c r="H2409" s="527">
        <v>0</v>
      </c>
      <c r="I2409" s="527" t="s">
        <v>10874</v>
      </c>
      <c r="J2409" s="527" t="s">
        <v>10874</v>
      </c>
      <c r="K2409" s="527" t="s">
        <v>10874</v>
      </c>
      <c r="L2409" s="527" t="s">
        <v>10874</v>
      </c>
      <c r="M2409" s="527" t="s">
        <v>10874</v>
      </c>
      <c r="N2409" s="527">
        <v>0</v>
      </c>
      <c r="O2409" s="528">
        <v>497</v>
      </c>
    </row>
    <row r="2410" spans="2:15">
      <c r="B2410" s="29" t="s">
        <v>13915</v>
      </c>
      <c r="C2410" s="29" t="s">
        <v>890</v>
      </c>
      <c r="D2410" s="29" t="s">
        <v>891</v>
      </c>
      <c r="E2410" s="29" t="s">
        <v>2651</v>
      </c>
      <c r="F2410" s="29" t="s">
        <v>2652</v>
      </c>
      <c r="G2410" s="29" t="s">
        <v>4065</v>
      </c>
      <c r="H2410" s="522" t="s">
        <v>10874</v>
      </c>
      <c r="I2410" s="522">
        <v>0</v>
      </c>
      <c r="J2410" s="522" t="s">
        <v>10874</v>
      </c>
      <c r="K2410" s="522">
        <v>108</v>
      </c>
      <c r="L2410" s="522" t="s">
        <v>10874</v>
      </c>
      <c r="M2410" s="522">
        <v>0</v>
      </c>
      <c r="N2410" s="522">
        <v>0</v>
      </c>
      <c r="O2410" s="523">
        <v>115</v>
      </c>
    </row>
    <row r="2411" spans="2:15">
      <c r="B2411" s="29" t="s">
        <v>13916</v>
      </c>
      <c r="C2411" s="29" t="s">
        <v>890</v>
      </c>
      <c r="D2411" s="29" t="s">
        <v>891</v>
      </c>
      <c r="E2411" s="29" t="s">
        <v>2651</v>
      </c>
      <c r="F2411" s="29" t="s">
        <v>2652</v>
      </c>
      <c r="G2411" s="29" t="s">
        <v>4066</v>
      </c>
      <c r="H2411" s="522">
        <v>0</v>
      </c>
      <c r="I2411" s="522" t="s">
        <v>10874</v>
      </c>
      <c r="J2411" s="522">
        <v>0</v>
      </c>
      <c r="K2411" s="522" t="s">
        <v>10874</v>
      </c>
      <c r="L2411" s="522" t="s">
        <v>10874</v>
      </c>
      <c r="M2411" s="522">
        <v>0</v>
      </c>
      <c r="N2411" s="522">
        <v>0</v>
      </c>
      <c r="O2411" s="523">
        <v>119</v>
      </c>
    </row>
    <row r="2412" spans="2:15">
      <c r="B2412" t="str">
        <f>C2412&amp;F2412</f>
        <v>1052585036146 Total</v>
      </c>
      <c r="C2412" s="29" t="s">
        <v>890</v>
      </c>
      <c r="D2412" s="29" t="s">
        <v>891</v>
      </c>
      <c r="E2412" s="29" t="s">
        <v>2651</v>
      </c>
      <c r="F2412" s="29" t="s">
        <v>11662</v>
      </c>
      <c r="G2412" s="526" t="s">
        <v>3453</v>
      </c>
      <c r="H2412" s="527" t="s">
        <v>10874</v>
      </c>
      <c r="I2412" s="527" t="s">
        <v>10874</v>
      </c>
      <c r="J2412" s="527" t="s">
        <v>10874</v>
      </c>
      <c r="K2412" s="527" t="s">
        <v>10874</v>
      </c>
      <c r="L2412" s="527" t="s">
        <v>10874</v>
      </c>
      <c r="M2412" s="527">
        <v>0</v>
      </c>
      <c r="N2412" s="527">
        <v>0</v>
      </c>
      <c r="O2412" s="528">
        <v>234</v>
      </c>
    </row>
    <row r="2413" spans="2:15">
      <c r="B2413" s="29" t="s">
        <v>13917</v>
      </c>
      <c r="C2413" s="29" t="s">
        <v>890</v>
      </c>
      <c r="D2413" s="29" t="s">
        <v>891</v>
      </c>
      <c r="E2413" s="29" t="s">
        <v>2653</v>
      </c>
      <c r="F2413" s="29" t="s">
        <v>2654</v>
      </c>
      <c r="G2413" s="29" t="s">
        <v>4065</v>
      </c>
      <c r="H2413" s="522">
        <v>0</v>
      </c>
      <c r="I2413" s="522" t="s">
        <v>10874</v>
      </c>
      <c r="J2413" s="522" t="s">
        <v>10874</v>
      </c>
      <c r="K2413" s="522">
        <v>221</v>
      </c>
      <c r="L2413" s="522" t="s">
        <v>10874</v>
      </c>
      <c r="M2413" s="522">
        <v>0</v>
      </c>
      <c r="N2413" s="522">
        <v>0</v>
      </c>
      <c r="O2413" s="523">
        <v>226</v>
      </c>
    </row>
    <row r="2414" spans="2:15">
      <c r="B2414" s="29" t="s">
        <v>13918</v>
      </c>
      <c r="C2414" s="29" t="s">
        <v>890</v>
      </c>
      <c r="D2414" s="29" t="s">
        <v>891</v>
      </c>
      <c r="E2414" s="29" t="s">
        <v>2653</v>
      </c>
      <c r="F2414" s="29" t="s">
        <v>2654</v>
      </c>
      <c r="G2414" s="29" t="s">
        <v>4066</v>
      </c>
      <c r="H2414" s="522" t="s">
        <v>10874</v>
      </c>
      <c r="I2414" s="522" t="s">
        <v>10874</v>
      </c>
      <c r="J2414" s="522" t="s">
        <v>10874</v>
      </c>
      <c r="K2414" s="522">
        <v>243</v>
      </c>
      <c r="L2414" s="522" t="s">
        <v>10874</v>
      </c>
      <c r="M2414" s="522">
        <v>0</v>
      </c>
      <c r="N2414" s="522">
        <v>0</v>
      </c>
      <c r="O2414" s="523">
        <v>250</v>
      </c>
    </row>
    <row r="2415" spans="2:15">
      <c r="B2415" t="str">
        <f>C2415&amp;F2415</f>
        <v>1052585036745 Total</v>
      </c>
      <c r="C2415" s="29" t="s">
        <v>890</v>
      </c>
      <c r="D2415" s="29" t="s">
        <v>891</v>
      </c>
      <c r="E2415" s="29" t="s">
        <v>2653</v>
      </c>
      <c r="F2415" s="29" t="s">
        <v>11663</v>
      </c>
      <c r="G2415" s="526" t="s">
        <v>3453</v>
      </c>
      <c r="H2415" s="527" t="s">
        <v>10874</v>
      </c>
      <c r="I2415" s="527" t="s">
        <v>10874</v>
      </c>
      <c r="J2415" s="527" t="s">
        <v>10874</v>
      </c>
      <c r="K2415" s="527">
        <v>464</v>
      </c>
      <c r="L2415" s="527" t="s">
        <v>10874</v>
      </c>
      <c r="M2415" s="527">
        <v>0</v>
      </c>
      <c r="N2415" s="527">
        <v>0</v>
      </c>
      <c r="O2415" s="528">
        <v>476</v>
      </c>
    </row>
    <row r="2416" spans="2:15">
      <c r="B2416" s="29" t="s">
        <v>13919</v>
      </c>
      <c r="C2416" s="29" t="s">
        <v>892</v>
      </c>
      <c r="D2416" s="29" t="s">
        <v>893</v>
      </c>
      <c r="E2416" s="29" t="s">
        <v>2655</v>
      </c>
      <c r="F2416" s="29" t="s">
        <v>2656</v>
      </c>
      <c r="G2416" s="29" t="s">
        <v>4065</v>
      </c>
      <c r="H2416" s="522" t="s">
        <v>10874</v>
      </c>
      <c r="I2416" s="522" t="s">
        <v>10874</v>
      </c>
      <c r="J2416" s="522">
        <v>22</v>
      </c>
      <c r="K2416" s="522">
        <v>309</v>
      </c>
      <c r="L2416" s="522" t="s">
        <v>10874</v>
      </c>
      <c r="M2416" s="522" t="s">
        <v>10874</v>
      </c>
      <c r="N2416" s="522">
        <v>0</v>
      </c>
      <c r="O2416" s="523">
        <v>344</v>
      </c>
    </row>
    <row r="2417" spans="2:15">
      <c r="B2417" s="29" t="s">
        <v>13920</v>
      </c>
      <c r="C2417" s="29" t="s">
        <v>892</v>
      </c>
      <c r="D2417" s="29" t="s">
        <v>893</v>
      </c>
      <c r="E2417" s="29" t="s">
        <v>2655</v>
      </c>
      <c r="F2417" s="29" t="s">
        <v>2656</v>
      </c>
      <c r="G2417" s="29" t="s">
        <v>4066</v>
      </c>
      <c r="H2417" s="522" t="s">
        <v>10874</v>
      </c>
      <c r="I2417" s="522" t="s">
        <v>10874</v>
      </c>
      <c r="J2417" s="522">
        <v>14</v>
      </c>
      <c r="K2417" s="522">
        <v>366</v>
      </c>
      <c r="L2417" s="522">
        <v>0</v>
      </c>
      <c r="M2417" s="522" t="s">
        <v>10874</v>
      </c>
      <c r="N2417" s="522" t="s">
        <v>10874</v>
      </c>
      <c r="O2417" s="523">
        <v>389</v>
      </c>
    </row>
    <row r="2418" spans="2:15">
      <c r="B2418" t="str">
        <f>C2418&amp;F2418</f>
        <v>1213946032821 Total</v>
      </c>
      <c r="C2418" s="29" t="s">
        <v>892</v>
      </c>
      <c r="D2418" s="29" t="s">
        <v>893</v>
      </c>
      <c r="E2418" s="29" t="s">
        <v>2655</v>
      </c>
      <c r="F2418" s="29" t="s">
        <v>11664</v>
      </c>
      <c r="G2418" s="526" t="s">
        <v>3453</v>
      </c>
      <c r="H2418" s="527" t="s">
        <v>10874</v>
      </c>
      <c r="I2418" s="527" t="s">
        <v>10874</v>
      </c>
      <c r="J2418" s="527">
        <v>36</v>
      </c>
      <c r="K2418" s="527">
        <v>675</v>
      </c>
      <c r="L2418" s="527" t="s">
        <v>10874</v>
      </c>
      <c r="M2418" s="527" t="s">
        <v>10874</v>
      </c>
      <c r="N2418" s="527" t="s">
        <v>10874</v>
      </c>
      <c r="O2418" s="528">
        <v>733</v>
      </c>
    </row>
    <row r="2419" spans="2:15">
      <c r="B2419" s="29" t="s">
        <v>13921</v>
      </c>
      <c r="C2419" s="29" t="s">
        <v>892</v>
      </c>
      <c r="D2419" s="29" t="s">
        <v>893</v>
      </c>
      <c r="E2419" s="29" t="s">
        <v>2657</v>
      </c>
      <c r="F2419" s="29" t="s">
        <v>2658</v>
      </c>
      <c r="G2419" s="29" t="s">
        <v>4065</v>
      </c>
      <c r="H2419" s="522">
        <v>0</v>
      </c>
      <c r="I2419" s="522" t="s">
        <v>10874</v>
      </c>
      <c r="J2419" s="522" t="s">
        <v>10874</v>
      </c>
      <c r="K2419" s="522">
        <v>161</v>
      </c>
      <c r="L2419" s="522" t="s">
        <v>10874</v>
      </c>
      <c r="M2419" s="522" t="s">
        <v>10874</v>
      </c>
      <c r="N2419" s="522">
        <v>0</v>
      </c>
      <c r="O2419" s="523">
        <v>174</v>
      </c>
    </row>
    <row r="2420" spans="2:15">
      <c r="B2420" s="29" t="s">
        <v>13922</v>
      </c>
      <c r="C2420" s="29" t="s">
        <v>892</v>
      </c>
      <c r="D2420" s="29" t="s">
        <v>893</v>
      </c>
      <c r="E2420" s="29" t="s">
        <v>2657</v>
      </c>
      <c r="F2420" s="29" t="s">
        <v>2658</v>
      </c>
      <c r="G2420" s="29" t="s">
        <v>4066</v>
      </c>
      <c r="H2420" s="522">
        <v>0</v>
      </c>
      <c r="I2420" s="522" t="s">
        <v>10874</v>
      </c>
      <c r="J2420" s="522" t="s">
        <v>10874</v>
      </c>
      <c r="K2420" s="522">
        <v>177</v>
      </c>
      <c r="L2420" s="522">
        <v>0</v>
      </c>
      <c r="M2420" s="522" t="s">
        <v>10874</v>
      </c>
      <c r="N2420" s="522">
        <v>0</v>
      </c>
      <c r="O2420" s="523">
        <v>188</v>
      </c>
    </row>
    <row r="2421" spans="2:15">
      <c r="B2421" t="str">
        <f>C2421&amp;F2421</f>
        <v>1213946037353 Total</v>
      </c>
      <c r="C2421" s="29" t="s">
        <v>892</v>
      </c>
      <c r="D2421" s="29" t="s">
        <v>893</v>
      </c>
      <c r="E2421" s="29" t="s">
        <v>2657</v>
      </c>
      <c r="F2421" s="29" t="s">
        <v>11665</v>
      </c>
      <c r="G2421" s="526" t="s">
        <v>3453</v>
      </c>
      <c r="H2421" s="527">
        <v>0</v>
      </c>
      <c r="I2421" s="527" t="s">
        <v>10874</v>
      </c>
      <c r="J2421" s="527">
        <v>14</v>
      </c>
      <c r="K2421" s="527">
        <v>338</v>
      </c>
      <c r="L2421" s="527" t="s">
        <v>10874</v>
      </c>
      <c r="M2421" s="527" t="s">
        <v>10874</v>
      </c>
      <c r="N2421" s="527">
        <v>0</v>
      </c>
      <c r="O2421" s="528">
        <v>362</v>
      </c>
    </row>
    <row r="2422" spans="2:15">
      <c r="B2422" s="29" t="s">
        <v>13923</v>
      </c>
      <c r="C2422" s="29" t="s">
        <v>894</v>
      </c>
      <c r="D2422" s="29" t="s">
        <v>895</v>
      </c>
      <c r="E2422" s="29" t="s">
        <v>895</v>
      </c>
      <c r="F2422" s="29" t="s">
        <v>2659</v>
      </c>
      <c r="G2422" s="29" t="s">
        <v>4065</v>
      </c>
      <c r="H2422" s="522">
        <v>0</v>
      </c>
      <c r="I2422" s="522">
        <v>61</v>
      </c>
      <c r="J2422" s="522">
        <v>24</v>
      </c>
      <c r="K2422" s="522" t="s">
        <v>10874</v>
      </c>
      <c r="L2422" s="522" t="s">
        <v>10874</v>
      </c>
      <c r="M2422" s="522" t="s">
        <v>10874</v>
      </c>
      <c r="N2422" s="522">
        <v>0</v>
      </c>
      <c r="O2422" s="523">
        <v>92</v>
      </c>
    </row>
    <row r="2423" spans="2:15">
      <c r="B2423" s="29" t="s">
        <v>13924</v>
      </c>
      <c r="C2423" s="29" t="s">
        <v>894</v>
      </c>
      <c r="D2423" s="29" t="s">
        <v>895</v>
      </c>
      <c r="E2423" s="29" t="s">
        <v>895</v>
      </c>
      <c r="F2423" s="29" t="s">
        <v>2659</v>
      </c>
      <c r="G2423" s="29" t="s">
        <v>4066</v>
      </c>
      <c r="H2423" s="522">
        <v>0</v>
      </c>
      <c r="I2423" s="522">
        <v>41</v>
      </c>
      <c r="J2423" s="522">
        <v>15</v>
      </c>
      <c r="K2423" s="522" t="s">
        <v>10874</v>
      </c>
      <c r="L2423" s="522" t="s">
        <v>10874</v>
      </c>
      <c r="M2423" s="522">
        <v>0</v>
      </c>
      <c r="N2423" s="522">
        <v>0</v>
      </c>
      <c r="O2423" s="523">
        <v>62</v>
      </c>
    </row>
    <row r="2424" spans="2:15">
      <c r="B2424" t="str">
        <f>C2424&amp;F2424</f>
        <v>1265100197856 Total</v>
      </c>
      <c r="C2424" s="29" t="s">
        <v>894</v>
      </c>
      <c r="D2424" s="29" t="s">
        <v>895</v>
      </c>
      <c r="E2424" s="29" t="s">
        <v>895</v>
      </c>
      <c r="F2424" s="29" t="s">
        <v>11666</v>
      </c>
      <c r="G2424" s="526" t="s">
        <v>3453</v>
      </c>
      <c r="H2424" s="527">
        <v>0</v>
      </c>
      <c r="I2424" s="527">
        <v>102</v>
      </c>
      <c r="J2424" s="527">
        <v>39</v>
      </c>
      <c r="K2424" s="527" t="s">
        <v>10874</v>
      </c>
      <c r="L2424" s="527" t="s">
        <v>10874</v>
      </c>
      <c r="M2424" s="527" t="s">
        <v>10874</v>
      </c>
      <c r="N2424" s="527">
        <v>0</v>
      </c>
      <c r="O2424" s="528">
        <v>154</v>
      </c>
    </row>
    <row r="2425" spans="2:15">
      <c r="B2425" s="29" t="s">
        <v>13925</v>
      </c>
      <c r="C2425" s="29" t="s">
        <v>896</v>
      </c>
      <c r="D2425" s="29" t="s">
        <v>897</v>
      </c>
      <c r="E2425" s="29" t="s">
        <v>2660</v>
      </c>
      <c r="F2425" s="29" t="s">
        <v>2661</v>
      </c>
      <c r="G2425" s="29" t="s">
        <v>4065</v>
      </c>
      <c r="H2425" s="522">
        <v>0</v>
      </c>
      <c r="I2425" s="522" t="s">
        <v>10874</v>
      </c>
      <c r="J2425" s="522" t="s">
        <v>10874</v>
      </c>
      <c r="K2425" s="522">
        <v>386</v>
      </c>
      <c r="L2425" s="522" t="s">
        <v>10874</v>
      </c>
      <c r="M2425" s="522" t="s">
        <v>10874</v>
      </c>
      <c r="N2425" s="522">
        <v>0</v>
      </c>
      <c r="O2425" s="523">
        <v>410</v>
      </c>
    </row>
    <row r="2426" spans="2:15">
      <c r="B2426" s="29" t="s">
        <v>13926</v>
      </c>
      <c r="C2426" s="29" t="s">
        <v>896</v>
      </c>
      <c r="D2426" s="29" t="s">
        <v>897</v>
      </c>
      <c r="E2426" s="29" t="s">
        <v>2660</v>
      </c>
      <c r="F2426" s="29" t="s">
        <v>2661</v>
      </c>
      <c r="G2426" s="29" t="s">
        <v>4066</v>
      </c>
      <c r="H2426" s="522" t="s">
        <v>10874</v>
      </c>
      <c r="I2426" s="522" t="s">
        <v>10874</v>
      </c>
      <c r="J2426" s="522" t="s">
        <v>10874</v>
      </c>
      <c r="K2426" s="522">
        <v>386</v>
      </c>
      <c r="L2426" s="522" t="s">
        <v>10874</v>
      </c>
      <c r="M2426" s="522" t="s">
        <v>10874</v>
      </c>
      <c r="N2426" s="522">
        <v>0</v>
      </c>
      <c r="O2426" s="523">
        <v>404</v>
      </c>
    </row>
    <row r="2427" spans="2:15">
      <c r="B2427" t="str">
        <f>C2427&amp;F2427</f>
        <v>1076565024482 Total</v>
      </c>
      <c r="C2427" s="29" t="s">
        <v>896</v>
      </c>
      <c r="D2427" s="29" t="s">
        <v>897</v>
      </c>
      <c r="E2427" s="29" t="s">
        <v>2660</v>
      </c>
      <c r="F2427" s="29" t="s">
        <v>11667</v>
      </c>
      <c r="G2427" s="526" t="s">
        <v>3453</v>
      </c>
      <c r="H2427" s="527" t="s">
        <v>10874</v>
      </c>
      <c r="I2427" s="527" t="s">
        <v>10874</v>
      </c>
      <c r="J2427" s="527" t="s">
        <v>10874</v>
      </c>
      <c r="K2427" s="527">
        <v>772</v>
      </c>
      <c r="L2427" s="527" t="s">
        <v>10874</v>
      </c>
      <c r="M2427" s="527">
        <v>15</v>
      </c>
      <c r="N2427" s="527">
        <v>0</v>
      </c>
      <c r="O2427" s="528">
        <v>814</v>
      </c>
    </row>
    <row r="2428" spans="2:15">
      <c r="B2428" s="29" t="s">
        <v>13927</v>
      </c>
      <c r="C2428" s="29" t="s">
        <v>896</v>
      </c>
      <c r="D2428" s="29" t="s">
        <v>897</v>
      </c>
      <c r="E2428" s="29" t="s">
        <v>2662</v>
      </c>
      <c r="F2428" s="29" t="s">
        <v>2663</v>
      </c>
      <c r="G2428" s="29" t="s">
        <v>4065</v>
      </c>
      <c r="H2428" s="522" t="s">
        <v>10874</v>
      </c>
      <c r="I2428" s="522" t="s">
        <v>10874</v>
      </c>
      <c r="J2428" s="522" t="s">
        <v>10874</v>
      </c>
      <c r="K2428" s="522">
        <v>775</v>
      </c>
      <c r="L2428" s="522" t="s">
        <v>10874</v>
      </c>
      <c r="M2428" s="522">
        <v>14</v>
      </c>
      <c r="N2428" s="522">
        <v>0</v>
      </c>
      <c r="O2428" s="523">
        <v>805</v>
      </c>
    </row>
    <row r="2429" spans="2:15">
      <c r="B2429" s="29" t="s">
        <v>13928</v>
      </c>
      <c r="C2429" s="29" t="s">
        <v>896</v>
      </c>
      <c r="D2429" s="29" t="s">
        <v>897</v>
      </c>
      <c r="E2429" s="29" t="s">
        <v>2662</v>
      </c>
      <c r="F2429" s="29" t="s">
        <v>2663</v>
      </c>
      <c r="G2429" s="29" t="s">
        <v>4066</v>
      </c>
      <c r="H2429" s="522" t="s">
        <v>10874</v>
      </c>
      <c r="I2429" s="522" t="s">
        <v>10874</v>
      </c>
      <c r="J2429" s="522" t="s">
        <v>10874</v>
      </c>
      <c r="K2429" s="522">
        <v>768</v>
      </c>
      <c r="L2429" s="522">
        <v>0</v>
      </c>
      <c r="M2429" s="522" t="s">
        <v>10874</v>
      </c>
      <c r="N2429" s="522">
        <v>0</v>
      </c>
      <c r="O2429" s="523">
        <v>790</v>
      </c>
    </row>
    <row r="2430" spans="2:15">
      <c r="B2430" t="str">
        <f>C2430&amp;F2430</f>
        <v>1076565024717 Total</v>
      </c>
      <c r="C2430" s="29" t="s">
        <v>896</v>
      </c>
      <c r="D2430" s="29" t="s">
        <v>897</v>
      </c>
      <c r="E2430" s="29" t="s">
        <v>2662</v>
      </c>
      <c r="F2430" s="29" t="s">
        <v>11668</v>
      </c>
      <c r="G2430" s="526" t="s">
        <v>3453</v>
      </c>
      <c r="H2430" s="527" t="s">
        <v>10874</v>
      </c>
      <c r="I2430" s="527">
        <v>16</v>
      </c>
      <c r="J2430" s="527">
        <v>13</v>
      </c>
      <c r="K2430" s="527">
        <v>1543</v>
      </c>
      <c r="L2430" s="527" t="s">
        <v>10874</v>
      </c>
      <c r="M2430" s="527" t="s">
        <v>10874</v>
      </c>
      <c r="N2430" s="527">
        <v>0</v>
      </c>
      <c r="O2430" s="528">
        <v>1595</v>
      </c>
    </row>
    <row r="2431" spans="2:15">
      <c r="B2431" s="29" t="s">
        <v>13929</v>
      </c>
      <c r="C2431" s="29" t="s">
        <v>898</v>
      </c>
      <c r="D2431" s="29" t="s">
        <v>899</v>
      </c>
      <c r="E2431" s="29" t="s">
        <v>2664</v>
      </c>
      <c r="F2431" s="29" t="s">
        <v>2665</v>
      </c>
      <c r="G2431" s="29" t="s">
        <v>4065</v>
      </c>
      <c r="H2431" s="522">
        <v>0</v>
      </c>
      <c r="I2431" s="522">
        <v>33</v>
      </c>
      <c r="J2431" s="522">
        <v>58</v>
      </c>
      <c r="K2431" s="522">
        <v>522</v>
      </c>
      <c r="L2431" s="522" t="s">
        <v>10874</v>
      </c>
      <c r="M2431" s="522" t="s">
        <v>10874</v>
      </c>
      <c r="N2431" s="522">
        <v>0</v>
      </c>
      <c r="O2431" s="523">
        <v>623</v>
      </c>
    </row>
    <row r="2432" spans="2:15">
      <c r="B2432" s="29" t="s">
        <v>13930</v>
      </c>
      <c r="C2432" s="29" t="s">
        <v>898</v>
      </c>
      <c r="D2432" s="29" t="s">
        <v>899</v>
      </c>
      <c r="E2432" s="29" t="s">
        <v>2664</v>
      </c>
      <c r="F2432" s="29" t="s">
        <v>2665</v>
      </c>
      <c r="G2432" s="29" t="s">
        <v>4066</v>
      </c>
      <c r="H2432" s="522" t="s">
        <v>10874</v>
      </c>
      <c r="I2432" s="522">
        <v>41</v>
      </c>
      <c r="J2432" s="522">
        <v>58</v>
      </c>
      <c r="K2432" s="522">
        <v>477</v>
      </c>
      <c r="L2432" s="522" t="s">
        <v>10874</v>
      </c>
      <c r="M2432" s="522" t="s">
        <v>10874</v>
      </c>
      <c r="N2432" s="522">
        <v>0</v>
      </c>
      <c r="O2432" s="523">
        <v>582</v>
      </c>
    </row>
    <row r="2433" spans="2:15">
      <c r="B2433" t="str">
        <f>C2433&amp;F2433</f>
        <v>1241565031414 Total</v>
      </c>
      <c r="C2433" s="29" t="s">
        <v>898</v>
      </c>
      <c r="D2433" s="29" t="s">
        <v>899</v>
      </c>
      <c r="E2433" s="29" t="s">
        <v>2664</v>
      </c>
      <c r="F2433" s="29" t="s">
        <v>11669</v>
      </c>
      <c r="G2433" s="526" t="s">
        <v>3453</v>
      </c>
      <c r="H2433" s="527" t="s">
        <v>10874</v>
      </c>
      <c r="I2433" s="527">
        <v>74</v>
      </c>
      <c r="J2433" s="527">
        <v>116</v>
      </c>
      <c r="K2433" s="527">
        <v>999</v>
      </c>
      <c r="L2433" s="527" t="s">
        <v>10874</v>
      </c>
      <c r="M2433" s="527" t="s">
        <v>10874</v>
      </c>
      <c r="N2433" s="527">
        <v>0</v>
      </c>
      <c r="O2433" s="528">
        <v>1205</v>
      </c>
    </row>
    <row r="2434" spans="2:15">
      <c r="B2434" s="29" t="s">
        <v>13933</v>
      </c>
      <c r="C2434" s="29" t="s">
        <v>900</v>
      </c>
      <c r="D2434" s="29" t="s">
        <v>901</v>
      </c>
      <c r="E2434" s="29" t="s">
        <v>2668</v>
      </c>
      <c r="F2434" s="29" t="s">
        <v>2669</v>
      </c>
      <c r="G2434" s="29" t="s">
        <v>4065</v>
      </c>
      <c r="H2434" s="522">
        <v>0</v>
      </c>
      <c r="I2434" s="522" t="s">
        <v>10874</v>
      </c>
      <c r="J2434" s="522" t="s">
        <v>10874</v>
      </c>
      <c r="K2434" s="522">
        <v>311</v>
      </c>
      <c r="L2434" s="522" t="s">
        <v>10874</v>
      </c>
      <c r="M2434" s="522" t="s">
        <v>10874</v>
      </c>
      <c r="N2434" s="522" t="s">
        <v>10874</v>
      </c>
      <c r="O2434" s="523">
        <v>325</v>
      </c>
    </row>
    <row r="2435" spans="2:15">
      <c r="B2435" s="29" t="s">
        <v>13934</v>
      </c>
      <c r="C2435" s="29" t="s">
        <v>900</v>
      </c>
      <c r="D2435" s="29" t="s">
        <v>901</v>
      </c>
      <c r="E2435" s="29" t="s">
        <v>2668</v>
      </c>
      <c r="F2435" s="29" t="s">
        <v>2669</v>
      </c>
      <c r="G2435" s="29" t="s">
        <v>4066</v>
      </c>
      <c r="H2435" s="522">
        <v>0</v>
      </c>
      <c r="I2435" s="522">
        <v>11</v>
      </c>
      <c r="J2435" s="522" t="s">
        <v>10874</v>
      </c>
      <c r="K2435" s="522">
        <v>287</v>
      </c>
      <c r="L2435" s="522" t="s">
        <v>10874</v>
      </c>
      <c r="M2435" s="522" t="s">
        <v>10874</v>
      </c>
      <c r="N2435" s="522" t="s">
        <v>10874</v>
      </c>
      <c r="O2435" s="523">
        <v>306</v>
      </c>
    </row>
    <row r="2436" spans="2:15">
      <c r="B2436" t="str">
        <f>C2436&amp;F2436</f>
        <v>1066162034931 Total</v>
      </c>
      <c r="C2436" s="29" t="s">
        <v>900</v>
      </c>
      <c r="D2436" s="29" t="s">
        <v>901</v>
      </c>
      <c r="E2436" s="29" t="s">
        <v>2668</v>
      </c>
      <c r="F2436" s="29" t="s">
        <v>11671</v>
      </c>
      <c r="G2436" s="526" t="s">
        <v>3453</v>
      </c>
      <c r="H2436" s="527">
        <v>0</v>
      </c>
      <c r="I2436" s="527" t="s">
        <v>10874</v>
      </c>
      <c r="J2436" s="527" t="s">
        <v>10874</v>
      </c>
      <c r="K2436" s="527">
        <v>598</v>
      </c>
      <c r="L2436" s="527" t="s">
        <v>10874</v>
      </c>
      <c r="M2436" s="527" t="s">
        <v>10874</v>
      </c>
      <c r="N2436" s="527" t="s">
        <v>10874</v>
      </c>
      <c r="O2436" s="528">
        <v>631</v>
      </c>
    </row>
    <row r="2437" spans="2:15">
      <c r="B2437" s="29" t="s">
        <v>13931</v>
      </c>
      <c r="C2437" s="29" t="s">
        <v>900</v>
      </c>
      <c r="D2437" s="29" t="s">
        <v>901</v>
      </c>
      <c r="E2437" s="29" t="s">
        <v>2666</v>
      </c>
      <c r="F2437" s="29" t="s">
        <v>2667</v>
      </c>
      <c r="G2437" s="29" t="s">
        <v>4065</v>
      </c>
      <c r="H2437" s="522">
        <v>0</v>
      </c>
      <c r="I2437" s="522" t="s">
        <v>10874</v>
      </c>
      <c r="J2437" s="522" t="s">
        <v>10874</v>
      </c>
      <c r="K2437" s="522">
        <v>132</v>
      </c>
      <c r="L2437" s="522" t="s">
        <v>10874</v>
      </c>
      <c r="M2437" s="522" t="s">
        <v>10874</v>
      </c>
      <c r="N2437" s="522">
        <v>0</v>
      </c>
      <c r="O2437" s="523">
        <v>141</v>
      </c>
    </row>
    <row r="2438" spans="2:15">
      <c r="B2438" s="29" t="s">
        <v>13932</v>
      </c>
      <c r="C2438" s="29" t="s">
        <v>900</v>
      </c>
      <c r="D2438" s="29" t="s">
        <v>901</v>
      </c>
      <c r="E2438" s="29" t="s">
        <v>2666</v>
      </c>
      <c r="F2438" s="29" t="s">
        <v>2667</v>
      </c>
      <c r="G2438" s="29" t="s">
        <v>4066</v>
      </c>
      <c r="H2438" s="522" t="s">
        <v>10874</v>
      </c>
      <c r="I2438" s="522" t="s">
        <v>10874</v>
      </c>
      <c r="J2438" s="522" t="s">
        <v>10874</v>
      </c>
      <c r="K2438" s="522">
        <v>158</v>
      </c>
      <c r="L2438" s="522">
        <v>0</v>
      </c>
      <c r="M2438" s="522" t="s">
        <v>10874</v>
      </c>
      <c r="N2438" s="522">
        <v>0</v>
      </c>
      <c r="O2438" s="523">
        <v>169</v>
      </c>
    </row>
    <row r="2439" spans="2:15">
      <c r="B2439" t="str">
        <f>C2439&amp;F2439</f>
        <v>1066162037215 Total</v>
      </c>
      <c r="C2439" s="29" t="s">
        <v>900</v>
      </c>
      <c r="D2439" s="29" t="s">
        <v>901</v>
      </c>
      <c r="E2439" s="29" t="s">
        <v>2666</v>
      </c>
      <c r="F2439" s="29" t="s">
        <v>11670</v>
      </c>
      <c r="G2439" s="526" t="s">
        <v>3453</v>
      </c>
      <c r="H2439" s="527" t="s">
        <v>10874</v>
      </c>
      <c r="I2439" s="527" t="s">
        <v>10874</v>
      </c>
      <c r="J2439" s="527" t="s">
        <v>10874</v>
      </c>
      <c r="K2439" s="527">
        <v>290</v>
      </c>
      <c r="L2439" s="527" t="s">
        <v>10874</v>
      </c>
      <c r="M2439" s="527" t="s">
        <v>10874</v>
      </c>
      <c r="N2439" s="527">
        <v>0</v>
      </c>
      <c r="O2439" s="528">
        <v>310</v>
      </c>
    </row>
    <row r="2440" spans="2:15">
      <c r="B2440" s="29" t="s">
        <v>13935</v>
      </c>
      <c r="C2440" s="29" t="s">
        <v>902</v>
      </c>
      <c r="D2440" s="29" t="s">
        <v>903</v>
      </c>
      <c r="E2440" s="29" t="s">
        <v>2670</v>
      </c>
      <c r="F2440" s="29" t="s">
        <v>2671</v>
      </c>
      <c r="G2440" s="29" t="s">
        <v>4065</v>
      </c>
      <c r="H2440" s="522">
        <v>0</v>
      </c>
      <c r="I2440" s="522" t="s">
        <v>10874</v>
      </c>
      <c r="J2440" s="522" t="s">
        <v>10874</v>
      </c>
      <c r="K2440" s="522">
        <v>184</v>
      </c>
      <c r="L2440" s="522" t="s">
        <v>10874</v>
      </c>
      <c r="M2440" s="522" t="s">
        <v>10874</v>
      </c>
      <c r="N2440" s="522">
        <v>0</v>
      </c>
      <c r="O2440" s="523">
        <v>203</v>
      </c>
    </row>
    <row r="2441" spans="2:15">
      <c r="B2441" s="29" t="s">
        <v>13936</v>
      </c>
      <c r="C2441" s="29" t="s">
        <v>902</v>
      </c>
      <c r="D2441" s="29" t="s">
        <v>903</v>
      </c>
      <c r="E2441" s="29" t="s">
        <v>2670</v>
      </c>
      <c r="F2441" s="29" t="s">
        <v>2671</v>
      </c>
      <c r="G2441" s="29" t="s">
        <v>4066</v>
      </c>
      <c r="H2441" s="522">
        <v>0</v>
      </c>
      <c r="I2441" s="522" t="s">
        <v>10874</v>
      </c>
      <c r="J2441" s="522" t="s">
        <v>10874</v>
      </c>
      <c r="K2441" s="522">
        <v>175</v>
      </c>
      <c r="L2441" s="522" t="s">
        <v>10874</v>
      </c>
      <c r="M2441" s="522" t="s">
        <v>10874</v>
      </c>
      <c r="N2441" s="522" t="s">
        <v>10874</v>
      </c>
      <c r="O2441" s="523">
        <v>196</v>
      </c>
    </row>
    <row r="2442" spans="2:15">
      <c r="B2442" t="str">
        <f>C2442&amp;F2442</f>
        <v>1193566032449 Total</v>
      </c>
      <c r="C2442" s="29" t="s">
        <v>902</v>
      </c>
      <c r="D2442" s="29" t="s">
        <v>903</v>
      </c>
      <c r="E2442" s="29" t="s">
        <v>2670</v>
      </c>
      <c r="F2442" s="29" t="s">
        <v>11672</v>
      </c>
      <c r="G2442" s="526" t="s">
        <v>3453</v>
      </c>
      <c r="H2442" s="527">
        <v>0</v>
      </c>
      <c r="I2442" s="527">
        <v>14</v>
      </c>
      <c r="J2442" s="527">
        <v>12</v>
      </c>
      <c r="K2442" s="527">
        <v>359</v>
      </c>
      <c r="L2442" s="527" t="s">
        <v>10874</v>
      </c>
      <c r="M2442" s="527" t="s">
        <v>10874</v>
      </c>
      <c r="N2442" s="527" t="s">
        <v>10874</v>
      </c>
      <c r="O2442" s="528">
        <v>399</v>
      </c>
    </row>
    <row r="2443" spans="2:15">
      <c r="B2443" s="29" t="s">
        <v>13939</v>
      </c>
      <c r="C2443" s="29" t="s">
        <v>904</v>
      </c>
      <c r="D2443" s="29" t="s">
        <v>905</v>
      </c>
      <c r="E2443" s="29" t="s">
        <v>2674</v>
      </c>
      <c r="F2443" s="29" t="s">
        <v>2675</v>
      </c>
      <c r="G2443" s="29" t="s">
        <v>4065</v>
      </c>
      <c r="H2443" s="522">
        <v>0</v>
      </c>
      <c r="I2443" s="522" t="s">
        <v>10874</v>
      </c>
      <c r="J2443" s="522" t="s">
        <v>10874</v>
      </c>
      <c r="K2443" s="522">
        <v>252</v>
      </c>
      <c r="L2443" s="522" t="s">
        <v>10874</v>
      </c>
      <c r="M2443" s="522" t="s">
        <v>10874</v>
      </c>
      <c r="N2443" s="522">
        <v>0</v>
      </c>
      <c r="O2443" s="523">
        <v>268</v>
      </c>
    </row>
    <row r="2444" spans="2:15">
      <c r="B2444" s="29" t="s">
        <v>13940</v>
      </c>
      <c r="C2444" s="29" t="s">
        <v>904</v>
      </c>
      <c r="D2444" s="29" t="s">
        <v>905</v>
      </c>
      <c r="E2444" s="29" t="s">
        <v>2674</v>
      </c>
      <c r="F2444" s="29" t="s">
        <v>2675</v>
      </c>
      <c r="G2444" s="29" t="s">
        <v>4066</v>
      </c>
      <c r="H2444" s="522">
        <v>0</v>
      </c>
      <c r="I2444" s="522" t="s">
        <v>10874</v>
      </c>
      <c r="J2444" s="522" t="s">
        <v>10874</v>
      </c>
      <c r="K2444" s="522">
        <v>288</v>
      </c>
      <c r="L2444" s="522" t="s">
        <v>10874</v>
      </c>
      <c r="M2444" s="522" t="s">
        <v>10874</v>
      </c>
      <c r="N2444" s="522">
        <v>0</v>
      </c>
      <c r="O2444" s="523">
        <v>302</v>
      </c>
    </row>
    <row r="2445" spans="2:15">
      <c r="B2445" t="str">
        <f>C2445&amp;F2445</f>
        <v>1140665036318 Total</v>
      </c>
      <c r="C2445" s="29" t="s">
        <v>904</v>
      </c>
      <c r="D2445" s="29" t="s">
        <v>905</v>
      </c>
      <c r="E2445" s="29" t="s">
        <v>2674</v>
      </c>
      <c r="F2445" s="29" t="s">
        <v>11674</v>
      </c>
      <c r="G2445" s="526" t="s">
        <v>3453</v>
      </c>
      <c r="H2445" s="527">
        <v>0</v>
      </c>
      <c r="I2445" s="527" t="s">
        <v>10874</v>
      </c>
      <c r="J2445" s="527">
        <v>15</v>
      </c>
      <c r="K2445" s="527">
        <v>540</v>
      </c>
      <c r="L2445" s="527" t="s">
        <v>10874</v>
      </c>
      <c r="M2445" s="527" t="s">
        <v>10874</v>
      </c>
      <c r="N2445" s="527">
        <v>0</v>
      </c>
      <c r="O2445" s="528">
        <v>570</v>
      </c>
    </row>
    <row r="2446" spans="2:15">
      <c r="B2446" s="29" t="s">
        <v>13937</v>
      </c>
      <c r="C2446" s="29" t="s">
        <v>904</v>
      </c>
      <c r="D2446" s="29" t="s">
        <v>905</v>
      </c>
      <c r="E2446" s="29" t="s">
        <v>2672</v>
      </c>
      <c r="F2446" s="29" t="s">
        <v>2673</v>
      </c>
      <c r="G2446" s="29" t="s">
        <v>4065</v>
      </c>
      <c r="H2446" s="522">
        <v>0</v>
      </c>
      <c r="I2446" s="522" t="s">
        <v>10874</v>
      </c>
      <c r="J2446" s="522" t="s">
        <v>10874</v>
      </c>
      <c r="K2446" s="522">
        <v>128</v>
      </c>
      <c r="L2446" s="522">
        <v>0</v>
      </c>
      <c r="M2446" s="522" t="s">
        <v>10874</v>
      </c>
      <c r="N2446" s="522">
        <v>0</v>
      </c>
      <c r="O2446" s="523">
        <v>137</v>
      </c>
    </row>
    <row r="2447" spans="2:15">
      <c r="B2447" s="29" t="s">
        <v>13938</v>
      </c>
      <c r="C2447" s="29" t="s">
        <v>904</v>
      </c>
      <c r="D2447" s="29" t="s">
        <v>905</v>
      </c>
      <c r="E2447" s="29" t="s">
        <v>2672</v>
      </c>
      <c r="F2447" s="29" t="s">
        <v>2673</v>
      </c>
      <c r="G2447" s="29" t="s">
        <v>4066</v>
      </c>
      <c r="H2447" s="522">
        <v>0</v>
      </c>
      <c r="I2447" s="522" t="s">
        <v>10874</v>
      </c>
      <c r="J2447" s="522" t="s">
        <v>10874</v>
      </c>
      <c r="K2447" s="522">
        <v>119</v>
      </c>
      <c r="L2447" s="522">
        <v>0</v>
      </c>
      <c r="M2447" s="522" t="s">
        <v>10874</v>
      </c>
      <c r="N2447" s="522">
        <v>0</v>
      </c>
      <c r="O2447" s="523">
        <v>129</v>
      </c>
    </row>
    <row r="2448" spans="2:15">
      <c r="B2448" t="str">
        <f>C2448&amp;F2448</f>
        <v>1140665036319 Total</v>
      </c>
      <c r="C2448" s="29" t="s">
        <v>904</v>
      </c>
      <c r="D2448" s="29" t="s">
        <v>905</v>
      </c>
      <c r="E2448" s="29" t="s">
        <v>2672</v>
      </c>
      <c r="F2448" s="29" t="s">
        <v>11673</v>
      </c>
      <c r="G2448" s="526" t="s">
        <v>3453</v>
      </c>
      <c r="H2448" s="527">
        <v>0</v>
      </c>
      <c r="I2448" s="527" t="s">
        <v>10874</v>
      </c>
      <c r="J2448" s="527">
        <v>12</v>
      </c>
      <c r="K2448" s="527">
        <v>247</v>
      </c>
      <c r="L2448" s="527">
        <v>0</v>
      </c>
      <c r="M2448" s="527" t="s">
        <v>10874</v>
      </c>
      <c r="N2448" s="527">
        <v>0</v>
      </c>
      <c r="O2448" s="528">
        <v>266</v>
      </c>
    </row>
    <row r="2449" spans="2:15">
      <c r="B2449" s="29" t="s">
        <v>13941</v>
      </c>
      <c r="C2449" s="29" t="s">
        <v>906</v>
      </c>
      <c r="D2449" s="29" t="s">
        <v>907</v>
      </c>
      <c r="E2449" s="29" t="s">
        <v>907</v>
      </c>
      <c r="F2449" s="29" t="s">
        <v>2676</v>
      </c>
      <c r="G2449" s="29" t="s">
        <v>4065</v>
      </c>
      <c r="H2449" s="522">
        <v>0</v>
      </c>
      <c r="I2449" s="522">
        <v>217</v>
      </c>
      <c r="J2449" s="522">
        <v>468</v>
      </c>
      <c r="K2449" s="522" t="s">
        <v>10874</v>
      </c>
      <c r="L2449" s="522" t="s">
        <v>10874</v>
      </c>
      <c r="M2449" s="522">
        <v>34</v>
      </c>
      <c r="N2449" s="522">
        <v>0</v>
      </c>
      <c r="O2449" s="523">
        <v>740</v>
      </c>
    </row>
    <row r="2450" spans="2:15">
      <c r="B2450" s="29" t="s">
        <v>13942</v>
      </c>
      <c r="C2450" s="29" t="s">
        <v>906</v>
      </c>
      <c r="D2450" s="29" t="s">
        <v>907</v>
      </c>
      <c r="E2450" s="29" t="s">
        <v>907</v>
      </c>
      <c r="F2450" s="29" t="s">
        <v>2676</v>
      </c>
      <c r="G2450" s="29" t="s">
        <v>4066</v>
      </c>
      <c r="H2450" s="522">
        <v>0</v>
      </c>
      <c r="I2450" s="522">
        <v>276</v>
      </c>
      <c r="J2450" s="522">
        <v>595</v>
      </c>
      <c r="K2450" s="522" t="s">
        <v>10874</v>
      </c>
      <c r="L2450" s="522">
        <v>16</v>
      </c>
      <c r="M2450" s="522">
        <v>34</v>
      </c>
      <c r="N2450" s="522" t="s">
        <v>10874</v>
      </c>
      <c r="O2450" s="523">
        <v>932</v>
      </c>
    </row>
    <row r="2451" spans="2:15">
      <c r="B2451" t="str">
        <f>C2451&amp;F2451</f>
        <v>1265134528205 Total</v>
      </c>
      <c r="C2451" s="29" t="s">
        <v>906</v>
      </c>
      <c r="D2451" s="29" t="s">
        <v>907</v>
      </c>
      <c r="E2451" s="29" t="s">
        <v>907</v>
      </c>
      <c r="F2451" s="29" t="s">
        <v>11675</v>
      </c>
      <c r="G2451" s="526" t="s">
        <v>3453</v>
      </c>
      <c r="H2451" s="527">
        <v>0</v>
      </c>
      <c r="I2451" s="527">
        <v>493</v>
      </c>
      <c r="J2451" s="527">
        <v>1063</v>
      </c>
      <c r="K2451" s="527" t="s">
        <v>10874</v>
      </c>
      <c r="L2451" s="527" t="s">
        <v>10874</v>
      </c>
      <c r="M2451" s="527">
        <v>68</v>
      </c>
      <c r="N2451" s="527" t="s">
        <v>10874</v>
      </c>
      <c r="O2451" s="528">
        <v>1672</v>
      </c>
    </row>
    <row r="2452" spans="2:15">
      <c r="B2452" s="29" t="s">
        <v>13943</v>
      </c>
      <c r="C2452" s="29" t="s">
        <v>908</v>
      </c>
      <c r="D2452" s="29" t="s">
        <v>909</v>
      </c>
      <c r="E2452" s="29" t="s">
        <v>2677</v>
      </c>
      <c r="F2452" s="29" t="s">
        <v>2678</v>
      </c>
      <c r="G2452" s="29" t="s">
        <v>4065</v>
      </c>
      <c r="H2452" s="522">
        <v>0</v>
      </c>
      <c r="I2452" s="522">
        <v>0</v>
      </c>
      <c r="J2452" s="522">
        <v>0</v>
      </c>
      <c r="K2452" s="522" t="s">
        <v>10874</v>
      </c>
      <c r="L2452" s="522" t="s">
        <v>10874</v>
      </c>
      <c r="M2452" s="522">
        <v>0</v>
      </c>
      <c r="N2452" s="522">
        <v>0</v>
      </c>
      <c r="O2452" s="523">
        <v>65</v>
      </c>
    </row>
    <row r="2453" spans="2:15">
      <c r="B2453" s="29" t="s">
        <v>13944</v>
      </c>
      <c r="C2453" s="29" t="s">
        <v>908</v>
      </c>
      <c r="D2453" s="29" t="s">
        <v>909</v>
      </c>
      <c r="E2453" s="29" t="s">
        <v>2677</v>
      </c>
      <c r="F2453" s="29" t="s">
        <v>2678</v>
      </c>
      <c r="G2453" s="29" t="s">
        <v>4066</v>
      </c>
      <c r="H2453" s="522">
        <v>0</v>
      </c>
      <c r="I2453" s="522">
        <v>0</v>
      </c>
      <c r="J2453" s="522" t="s">
        <v>10874</v>
      </c>
      <c r="K2453" s="522" t="s">
        <v>10874</v>
      </c>
      <c r="L2453" s="522">
        <v>0</v>
      </c>
      <c r="M2453" s="522">
        <v>0</v>
      </c>
      <c r="N2453" s="522">
        <v>0</v>
      </c>
      <c r="O2453" s="523">
        <v>83</v>
      </c>
    </row>
    <row r="2454" spans="2:15">
      <c r="B2454" t="str">
        <f>C2454&amp;F2454</f>
        <v>1095375043877 Total</v>
      </c>
      <c r="C2454" s="29" t="s">
        <v>908</v>
      </c>
      <c r="D2454" s="29" t="s">
        <v>909</v>
      </c>
      <c r="E2454" s="29" t="s">
        <v>2677</v>
      </c>
      <c r="F2454" s="29" t="s">
        <v>11676</v>
      </c>
      <c r="G2454" s="526" t="s">
        <v>3453</v>
      </c>
      <c r="H2454" s="527">
        <v>0</v>
      </c>
      <c r="I2454" s="527">
        <v>0</v>
      </c>
      <c r="J2454" s="527" t="s">
        <v>10874</v>
      </c>
      <c r="K2454" s="527">
        <v>145</v>
      </c>
      <c r="L2454" s="527" t="s">
        <v>10874</v>
      </c>
      <c r="M2454" s="527">
        <v>0</v>
      </c>
      <c r="N2454" s="527">
        <v>0</v>
      </c>
      <c r="O2454" s="528">
        <v>148</v>
      </c>
    </row>
    <row r="2455" spans="2:15">
      <c r="B2455" s="29" t="s">
        <v>13945</v>
      </c>
      <c r="C2455" s="29" t="s">
        <v>908</v>
      </c>
      <c r="D2455" s="29" t="s">
        <v>909</v>
      </c>
      <c r="E2455" s="29" t="s">
        <v>2679</v>
      </c>
      <c r="F2455" s="29" t="s">
        <v>2680</v>
      </c>
      <c r="G2455" s="29" t="s">
        <v>4065</v>
      </c>
      <c r="H2455" s="522">
        <v>0</v>
      </c>
      <c r="I2455" s="522">
        <v>0</v>
      </c>
      <c r="J2455" s="522">
        <v>0</v>
      </c>
      <c r="K2455" s="522">
        <v>31</v>
      </c>
      <c r="L2455" s="522">
        <v>0</v>
      </c>
      <c r="M2455" s="522">
        <v>0</v>
      </c>
      <c r="N2455" s="522">
        <v>0</v>
      </c>
      <c r="O2455" s="523">
        <v>31</v>
      </c>
    </row>
    <row r="2456" spans="2:15">
      <c r="B2456" s="29" t="s">
        <v>13946</v>
      </c>
      <c r="C2456" s="29" t="s">
        <v>908</v>
      </c>
      <c r="D2456" s="29" t="s">
        <v>909</v>
      </c>
      <c r="E2456" s="29" t="s">
        <v>2679</v>
      </c>
      <c r="F2456" s="29" t="s">
        <v>2680</v>
      </c>
      <c r="G2456" s="29" t="s">
        <v>4066</v>
      </c>
      <c r="H2456" s="522">
        <v>0</v>
      </c>
      <c r="I2456" s="522">
        <v>0</v>
      </c>
      <c r="J2456" s="522">
        <v>0</v>
      </c>
      <c r="K2456" s="522" t="s">
        <v>10874</v>
      </c>
      <c r="L2456" s="522" t="s">
        <v>10874</v>
      </c>
      <c r="M2456" s="522" t="s">
        <v>10874</v>
      </c>
      <c r="N2456" s="522">
        <v>0</v>
      </c>
      <c r="O2456" s="523">
        <v>35</v>
      </c>
    </row>
    <row r="2457" spans="2:15">
      <c r="B2457" t="str">
        <f>C2457&amp;F2457</f>
        <v>1095375047753 Total</v>
      </c>
      <c r="C2457" s="29" t="s">
        <v>908</v>
      </c>
      <c r="D2457" s="29" t="s">
        <v>909</v>
      </c>
      <c r="E2457" s="29" t="s">
        <v>2679</v>
      </c>
      <c r="F2457" s="29" t="s">
        <v>11677</v>
      </c>
      <c r="G2457" s="526" t="s">
        <v>3453</v>
      </c>
      <c r="H2457" s="527">
        <v>0</v>
      </c>
      <c r="I2457" s="527">
        <v>0</v>
      </c>
      <c r="J2457" s="527">
        <v>0</v>
      </c>
      <c r="K2457" s="527" t="s">
        <v>10874</v>
      </c>
      <c r="L2457" s="527" t="s">
        <v>10874</v>
      </c>
      <c r="M2457" s="527" t="s">
        <v>10874</v>
      </c>
      <c r="N2457" s="527">
        <v>0</v>
      </c>
      <c r="O2457" s="528">
        <v>66</v>
      </c>
    </row>
    <row r="2458" spans="2:15">
      <c r="B2458" s="29" t="s">
        <v>13947</v>
      </c>
      <c r="C2458" s="29" t="s">
        <v>910</v>
      </c>
      <c r="D2458" s="29" t="s">
        <v>911</v>
      </c>
      <c r="E2458" s="29" t="s">
        <v>2681</v>
      </c>
      <c r="F2458" s="29" t="s">
        <v>2682</v>
      </c>
      <c r="G2458" s="29" t="s">
        <v>4065</v>
      </c>
      <c r="H2458" s="522">
        <v>0</v>
      </c>
      <c r="I2458" s="522">
        <v>0</v>
      </c>
      <c r="J2458" s="522" t="s">
        <v>10874</v>
      </c>
      <c r="K2458" s="522" t="s">
        <v>10874</v>
      </c>
      <c r="L2458" s="522" t="s">
        <v>10874</v>
      </c>
      <c r="M2458" s="522" t="s">
        <v>10874</v>
      </c>
      <c r="N2458" s="522">
        <v>0</v>
      </c>
      <c r="O2458" s="523">
        <v>151</v>
      </c>
    </row>
    <row r="2459" spans="2:15">
      <c r="B2459" s="29" t="s">
        <v>13948</v>
      </c>
      <c r="C2459" s="29" t="s">
        <v>910</v>
      </c>
      <c r="D2459" s="29" t="s">
        <v>911</v>
      </c>
      <c r="E2459" s="29" t="s">
        <v>2681</v>
      </c>
      <c r="F2459" s="29" t="s">
        <v>2682</v>
      </c>
      <c r="G2459" s="29" t="s">
        <v>4066</v>
      </c>
      <c r="H2459" s="522">
        <v>0</v>
      </c>
      <c r="I2459" s="522">
        <v>0</v>
      </c>
      <c r="J2459" s="522" t="s">
        <v>10874</v>
      </c>
      <c r="K2459" s="522">
        <v>183</v>
      </c>
      <c r="L2459" s="522">
        <v>0</v>
      </c>
      <c r="M2459" s="522" t="s">
        <v>10874</v>
      </c>
      <c r="N2459" s="522" t="s">
        <v>10874</v>
      </c>
      <c r="O2459" s="523">
        <v>188</v>
      </c>
    </row>
    <row r="2460" spans="2:15">
      <c r="B2460" t="str">
        <f>C2460&amp;F2460</f>
        <v>1094260033107 Total</v>
      </c>
      <c r="C2460" s="29" t="s">
        <v>910</v>
      </c>
      <c r="D2460" s="29" t="s">
        <v>911</v>
      </c>
      <c r="E2460" s="29" t="s">
        <v>2681</v>
      </c>
      <c r="F2460" s="29" t="s">
        <v>11678</v>
      </c>
      <c r="G2460" s="526" t="s">
        <v>3453</v>
      </c>
      <c r="H2460" s="527">
        <v>0</v>
      </c>
      <c r="I2460" s="527">
        <v>0</v>
      </c>
      <c r="J2460" s="527" t="s">
        <v>10874</v>
      </c>
      <c r="K2460" s="527" t="s">
        <v>10874</v>
      </c>
      <c r="L2460" s="527" t="s">
        <v>10874</v>
      </c>
      <c r="M2460" s="527" t="s">
        <v>10874</v>
      </c>
      <c r="N2460" s="527" t="s">
        <v>10874</v>
      </c>
      <c r="O2460" s="528">
        <v>339</v>
      </c>
    </row>
    <row r="2461" spans="2:15">
      <c r="B2461" s="29" t="s">
        <v>13949</v>
      </c>
      <c r="C2461" s="29" t="s">
        <v>912</v>
      </c>
      <c r="D2461" s="29" t="s">
        <v>913</v>
      </c>
      <c r="E2461" s="29" t="s">
        <v>2683</v>
      </c>
      <c r="F2461" s="29" t="s">
        <v>2684</v>
      </c>
      <c r="G2461" s="29" t="s">
        <v>4065</v>
      </c>
      <c r="H2461" s="522" t="s">
        <v>10874</v>
      </c>
      <c r="I2461" s="522" t="s">
        <v>10874</v>
      </c>
      <c r="J2461" s="522">
        <v>23</v>
      </c>
      <c r="K2461" s="522">
        <v>707</v>
      </c>
      <c r="L2461" s="522" t="s">
        <v>10874</v>
      </c>
      <c r="M2461" s="522" t="s">
        <v>10874</v>
      </c>
      <c r="N2461" s="522">
        <v>0</v>
      </c>
      <c r="O2461" s="523">
        <v>786</v>
      </c>
    </row>
    <row r="2462" spans="2:15">
      <c r="B2462" s="29" t="s">
        <v>13950</v>
      </c>
      <c r="C2462" s="29" t="s">
        <v>912</v>
      </c>
      <c r="D2462" s="29" t="s">
        <v>913</v>
      </c>
      <c r="E2462" s="29" t="s">
        <v>2683</v>
      </c>
      <c r="F2462" s="29" t="s">
        <v>2684</v>
      </c>
      <c r="G2462" s="29" t="s">
        <v>4066</v>
      </c>
      <c r="H2462" s="522" t="s">
        <v>10874</v>
      </c>
      <c r="I2462" s="522">
        <v>24</v>
      </c>
      <c r="J2462" s="522">
        <v>20</v>
      </c>
      <c r="K2462" s="522">
        <v>701</v>
      </c>
      <c r="L2462" s="522">
        <v>18</v>
      </c>
      <c r="M2462" s="522" t="s">
        <v>10874</v>
      </c>
      <c r="N2462" s="522">
        <v>0</v>
      </c>
      <c r="O2462" s="523">
        <v>779</v>
      </c>
    </row>
    <row r="2463" spans="2:15">
      <c r="B2463" t="str">
        <f>C2463&amp;F2463</f>
        <v>1241566031406 Total</v>
      </c>
      <c r="C2463" s="29" t="s">
        <v>912</v>
      </c>
      <c r="D2463" s="29" t="s">
        <v>913</v>
      </c>
      <c r="E2463" s="29" t="s">
        <v>2683</v>
      </c>
      <c r="F2463" s="29" t="s">
        <v>11679</v>
      </c>
      <c r="G2463" s="526" t="s">
        <v>3453</v>
      </c>
      <c r="H2463" s="527" t="s">
        <v>10874</v>
      </c>
      <c r="I2463" s="527" t="s">
        <v>10874</v>
      </c>
      <c r="J2463" s="527">
        <v>43</v>
      </c>
      <c r="K2463" s="527">
        <v>1408</v>
      </c>
      <c r="L2463" s="527" t="s">
        <v>10874</v>
      </c>
      <c r="M2463" s="527" t="s">
        <v>10874</v>
      </c>
      <c r="N2463" s="527">
        <v>0</v>
      </c>
      <c r="O2463" s="528">
        <v>1565</v>
      </c>
    </row>
    <row r="2464" spans="2:15">
      <c r="B2464" s="29" t="s">
        <v>13951</v>
      </c>
      <c r="C2464" s="29" t="s">
        <v>912</v>
      </c>
      <c r="D2464" s="29" t="s">
        <v>913</v>
      </c>
      <c r="E2464" s="29" t="s">
        <v>2685</v>
      </c>
      <c r="F2464" s="29" t="s">
        <v>2686</v>
      </c>
      <c r="G2464" s="29" t="s">
        <v>4065</v>
      </c>
      <c r="H2464" s="522" t="s">
        <v>10874</v>
      </c>
      <c r="I2464" s="522" t="s">
        <v>10874</v>
      </c>
      <c r="J2464" s="522">
        <v>18</v>
      </c>
      <c r="K2464" s="522">
        <v>359</v>
      </c>
      <c r="L2464" s="522">
        <v>13</v>
      </c>
      <c r="M2464" s="522">
        <v>13</v>
      </c>
      <c r="N2464" s="522">
        <v>0</v>
      </c>
      <c r="O2464" s="523">
        <v>411</v>
      </c>
    </row>
    <row r="2465" spans="2:15">
      <c r="B2465" s="29" t="s">
        <v>13952</v>
      </c>
      <c r="C2465" s="29" t="s">
        <v>912</v>
      </c>
      <c r="D2465" s="29" t="s">
        <v>913</v>
      </c>
      <c r="E2465" s="29" t="s">
        <v>2685</v>
      </c>
      <c r="F2465" s="29" t="s">
        <v>2686</v>
      </c>
      <c r="G2465" s="29" t="s">
        <v>4066</v>
      </c>
      <c r="H2465" s="522">
        <v>0</v>
      </c>
      <c r="I2465" s="522" t="s">
        <v>10874</v>
      </c>
      <c r="J2465" s="522">
        <v>18</v>
      </c>
      <c r="K2465" s="522">
        <v>358</v>
      </c>
      <c r="L2465" s="522">
        <v>21</v>
      </c>
      <c r="M2465" s="522" t="s">
        <v>10874</v>
      </c>
      <c r="N2465" s="522">
        <v>0</v>
      </c>
      <c r="O2465" s="523">
        <v>417</v>
      </c>
    </row>
    <row r="2466" spans="2:15">
      <c r="B2466" t="str">
        <f>C2466&amp;F2466</f>
        <v>1241566035010 Total</v>
      </c>
      <c r="C2466" s="29" t="s">
        <v>912</v>
      </c>
      <c r="D2466" s="29" t="s">
        <v>913</v>
      </c>
      <c r="E2466" s="29" t="s">
        <v>2685</v>
      </c>
      <c r="F2466" s="29" t="s">
        <v>11680</v>
      </c>
      <c r="G2466" s="526" t="s">
        <v>3453</v>
      </c>
      <c r="H2466" s="527" t="s">
        <v>10874</v>
      </c>
      <c r="I2466" s="527" t="s">
        <v>10874</v>
      </c>
      <c r="J2466" s="527">
        <v>36</v>
      </c>
      <c r="K2466" s="527">
        <v>717</v>
      </c>
      <c r="L2466" s="527">
        <v>34</v>
      </c>
      <c r="M2466" s="527" t="s">
        <v>10874</v>
      </c>
      <c r="N2466" s="527">
        <v>0</v>
      </c>
      <c r="O2466" s="528">
        <v>828</v>
      </c>
    </row>
    <row r="2467" spans="2:15">
      <c r="B2467" s="29" t="s">
        <v>13955</v>
      </c>
      <c r="C2467" s="29" t="s">
        <v>914</v>
      </c>
      <c r="D2467" s="29" t="s">
        <v>915</v>
      </c>
      <c r="E2467" s="29" t="s">
        <v>2689</v>
      </c>
      <c r="F2467" s="29" t="s">
        <v>2690</v>
      </c>
      <c r="G2467" s="29" t="s">
        <v>4065</v>
      </c>
      <c r="H2467" s="522">
        <v>0</v>
      </c>
      <c r="I2467" s="522">
        <v>15</v>
      </c>
      <c r="J2467" s="522">
        <v>66</v>
      </c>
      <c r="K2467" s="522">
        <v>220</v>
      </c>
      <c r="L2467" s="522" t="s">
        <v>10874</v>
      </c>
      <c r="M2467" s="522" t="s">
        <v>10874</v>
      </c>
      <c r="N2467" s="522">
        <v>0</v>
      </c>
      <c r="O2467" s="523">
        <v>307</v>
      </c>
    </row>
    <row r="2468" spans="2:15">
      <c r="B2468" s="29" t="s">
        <v>13956</v>
      </c>
      <c r="C2468" s="29" t="s">
        <v>914</v>
      </c>
      <c r="D2468" s="29" t="s">
        <v>915</v>
      </c>
      <c r="E2468" s="29" t="s">
        <v>2689</v>
      </c>
      <c r="F2468" s="29" t="s">
        <v>2690</v>
      </c>
      <c r="G2468" s="29" t="s">
        <v>4066</v>
      </c>
      <c r="H2468" s="522">
        <v>0</v>
      </c>
      <c r="I2468" s="522">
        <v>17</v>
      </c>
      <c r="J2468" s="522">
        <v>51</v>
      </c>
      <c r="K2468" s="522">
        <v>203</v>
      </c>
      <c r="L2468" s="522" t="s">
        <v>10874</v>
      </c>
      <c r="M2468" s="522" t="s">
        <v>10874</v>
      </c>
      <c r="N2468" s="522" t="s">
        <v>10874</v>
      </c>
      <c r="O2468" s="523">
        <v>278</v>
      </c>
    </row>
    <row r="2469" spans="2:15">
      <c r="B2469" t="str">
        <f>C2469&amp;F2469</f>
        <v>1241567031418 Total</v>
      </c>
      <c r="C2469" s="29" t="s">
        <v>914</v>
      </c>
      <c r="D2469" s="29" t="s">
        <v>915</v>
      </c>
      <c r="E2469" s="29" t="s">
        <v>2689</v>
      </c>
      <c r="F2469" s="29" t="s">
        <v>11682</v>
      </c>
      <c r="G2469" s="526" t="s">
        <v>3453</v>
      </c>
      <c r="H2469" s="527">
        <v>0</v>
      </c>
      <c r="I2469" s="527">
        <v>32</v>
      </c>
      <c r="J2469" s="527">
        <v>117</v>
      </c>
      <c r="K2469" s="527">
        <v>423</v>
      </c>
      <c r="L2469" s="527" t="s">
        <v>10874</v>
      </c>
      <c r="M2469" s="527" t="s">
        <v>10874</v>
      </c>
      <c r="N2469" s="527" t="s">
        <v>10874</v>
      </c>
      <c r="O2469" s="528">
        <v>585</v>
      </c>
    </row>
    <row r="2470" spans="2:15">
      <c r="B2470" s="29" t="s">
        <v>13953</v>
      </c>
      <c r="C2470" s="29" t="s">
        <v>914</v>
      </c>
      <c r="D2470" s="29" t="s">
        <v>915</v>
      </c>
      <c r="E2470" s="29" t="s">
        <v>2687</v>
      </c>
      <c r="F2470" s="29" t="s">
        <v>2688</v>
      </c>
      <c r="G2470" s="29" t="s">
        <v>4065</v>
      </c>
      <c r="H2470" s="522" t="s">
        <v>10874</v>
      </c>
      <c r="I2470" s="522">
        <v>33</v>
      </c>
      <c r="J2470" s="522">
        <v>137</v>
      </c>
      <c r="K2470" s="522">
        <v>476</v>
      </c>
      <c r="L2470" s="522" t="s">
        <v>10874</v>
      </c>
      <c r="M2470" s="522" t="s">
        <v>10874</v>
      </c>
      <c r="N2470" s="522">
        <v>0</v>
      </c>
      <c r="O2470" s="523">
        <v>656</v>
      </c>
    </row>
    <row r="2471" spans="2:15">
      <c r="B2471" s="29" t="s">
        <v>13954</v>
      </c>
      <c r="C2471" s="29" t="s">
        <v>914</v>
      </c>
      <c r="D2471" s="29" t="s">
        <v>915</v>
      </c>
      <c r="E2471" s="29" t="s">
        <v>2687</v>
      </c>
      <c r="F2471" s="29" t="s">
        <v>2688</v>
      </c>
      <c r="G2471" s="29" t="s">
        <v>4066</v>
      </c>
      <c r="H2471" s="522" t="s">
        <v>10874</v>
      </c>
      <c r="I2471" s="522">
        <v>30</v>
      </c>
      <c r="J2471" s="522">
        <v>150</v>
      </c>
      <c r="K2471" s="522">
        <v>472</v>
      </c>
      <c r="L2471" s="522" t="s">
        <v>10874</v>
      </c>
      <c r="M2471" s="522" t="s">
        <v>10874</v>
      </c>
      <c r="N2471" s="522">
        <v>0</v>
      </c>
      <c r="O2471" s="523">
        <v>667</v>
      </c>
    </row>
    <row r="2472" spans="2:15">
      <c r="B2472" t="str">
        <f>C2472&amp;F2472</f>
        <v>1241567031420 Total</v>
      </c>
      <c r="C2472" s="29" t="s">
        <v>914</v>
      </c>
      <c r="D2472" s="29" t="s">
        <v>915</v>
      </c>
      <c r="E2472" s="29" t="s">
        <v>2687</v>
      </c>
      <c r="F2472" s="29" t="s">
        <v>11681</v>
      </c>
      <c r="G2472" s="526" t="s">
        <v>3453</v>
      </c>
      <c r="H2472" s="527" t="s">
        <v>10874</v>
      </c>
      <c r="I2472" s="527">
        <v>63</v>
      </c>
      <c r="J2472" s="527">
        <v>287</v>
      </c>
      <c r="K2472" s="527">
        <v>948</v>
      </c>
      <c r="L2472" s="527">
        <v>12</v>
      </c>
      <c r="M2472" s="527" t="s">
        <v>10874</v>
      </c>
      <c r="N2472" s="527">
        <v>0</v>
      </c>
      <c r="O2472" s="528">
        <v>1323</v>
      </c>
    </row>
    <row r="2473" spans="2:15">
      <c r="B2473" s="29" t="s">
        <v>13957</v>
      </c>
      <c r="C2473" s="29" t="s">
        <v>916</v>
      </c>
      <c r="D2473" s="29" t="s">
        <v>917</v>
      </c>
      <c r="E2473" s="29" t="s">
        <v>2691</v>
      </c>
      <c r="F2473" s="29" t="s">
        <v>2692</v>
      </c>
      <c r="G2473" s="29" t="s">
        <v>4065</v>
      </c>
      <c r="H2473" s="522" t="s">
        <v>10874</v>
      </c>
      <c r="I2473" s="522" t="s">
        <v>10874</v>
      </c>
      <c r="J2473" s="522" t="s">
        <v>10874</v>
      </c>
      <c r="K2473" s="522">
        <v>258</v>
      </c>
      <c r="L2473" s="522" t="s">
        <v>10874</v>
      </c>
      <c r="M2473" s="522" t="s">
        <v>10874</v>
      </c>
      <c r="N2473" s="522">
        <v>0</v>
      </c>
      <c r="O2473" s="523">
        <v>275</v>
      </c>
    </row>
    <row r="2474" spans="2:15">
      <c r="B2474" s="29" t="s">
        <v>13958</v>
      </c>
      <c r="C2474" s="29" t="s">
        <v>916</v>
      </c>
      <c r="D2474" s="29" t="s">
        <v>917</v>
      </c>
      <c r="E2474" s="29" t="s">
        <v>2691</v>
      </c>
      <c r="F2474" s="29" t="s">
        <v>2692</v>
      </c>
      <c r="G2474" s="29" t="s">
        <v>4066</v>
      </c>
      <c r="H2474" s="522" t="s">
        <v>10874</v>
      </c>
      <c r="I2474" s="522" t="s">
        <v>10874</v>
      </c>
      <c r="J2474" s="522" t="s">
        <v>10874</v>
      </c>
      <c r="K2474" s="522">
        <v>317</v>
      </c>
      <c r="L2474" s="522" t="s">
        <v>10874</v>
      </c>
      <c r="M2474" s="522" t="s">
        <v>10874</v>
      </c>
      <c r="N2474" s="522">
        <v>0</v>
      </c>
      <c r="O2474" s="523">
        <v>331</v>
      </c>
    </row>
    <row r="2475" spans="2:15">
      <c r="B2475" t="str">
        <f>C2475&amp;F2475</f>
        <v>1220980031094 Total</v>
      </c>
      <c r="C2475" s="29" t="s">
        <v>916</v>
      </c>
      <c r="D2475" s="29" t="s">
        <v>917</v>
      </c>
      <c r="E2475" s="29" t="s">
        <v>2691</v>
      </c>
      <c r="F2475" s="29" t="s">
        <v>11683</v>
      </c>
      <c r="G2475" s="526" t="s">
        <v>3453</v>
      </c>
      <c r="H2475" s="527" t="s">
        <v>10874</v>
      </c>
      <c r="I2475" s="527" t="s">
        <v>10874</v>
      </c>
      <c r="J2475" s="527">
        <v>12</v>
      </c>
      <c r="K2475" s="527">
        <v>575</v>
      </c>
      <c r="L2475" s="527" t="s">
        <v>10874</v>
      </c>
      <c r="M2475" s="527" t="s">
        <v>10874</v>
      </c>
      <c r="N2475" s="527">
        <v>0</v>
      </c>
      <c r="O2475" s="528">
        <v>606</v>
      </c>
    </row>
    <row r="2476" spans="2:15">
      <c r="B2476" s="29" t="s">
        <v>13959</v>
      </c>
      <c r="C2476" s="29" t="s">
        <v>916</v>
      </c>
      <c r="D2476" s="29" t="s">
        <v>917</v>
      </c>
      <c r="E2476" s="29" t="s">
        <v>2693</v>
      </c>
      <c r="F2476" s="29" t="s">
        <v>2694</v>
      </c>
      <c r="G2476" s="29" t="s">
        <v>4065</v>
      </c>
      <c r="H2476" s="522">
        <v>0</v>
      </c>
      <c r="I2476" s="522" t="s">
        <v>10874</v>
      </c>
      <c r="J2476" s="522" t="s">
        <v>10874</v>
      </c>
      <c r="K2476" s="522">
        <v>156</v>
      </c>
      <c r="L2476" s="522" t="s">
        <v>10874</v>
      </c>
      <c r="M2476" s="522" t="s">
        <v>10874</v>
      </c>
      <c r="N2476" s="522">
        <v>0</v>
      </c>
      <c r="O2476" s="523">
        <v>166</v>
      </c>
    </row>
    <row r="2477" spans="2:15">
      <c r="B2477" s="29" t="s">
        <v>13960</v>
      </c>
      <c r="C2477" s="29" t="s">
        <v>916</v>
      </c>
      <c r="D2477" s="29" t="s">
        <v>917</v>
      </c>
      <c r="E2477" s="29" t="s">
        <v>2693</v>
      </c>
      <c r="F2477" s="29" t="s">
        <v>2694</v>
      </c>
      <c r="G2477" s="29" t="s">
        <v>4066</v>
      </c>
      <c r="H2477" s="522">
        <v>0</v>
      </c>
      <c r="I2477" s="522">
        <v>0</v>
      </c>
      <c r="J2477" s="522" t="s">
        <v>10874</v>
      </c>
      <c r="K2477" s="522">
        <v>142</v>
      </c>
      <c r="L2477" s="522" t="s">
        <v>10874</v>
      </c>
      <c r="M2477" s="522">
        <v>0</v>
      </c>
      <c r="N2477" s="522">
        <v>0</v>
      </c>
      <c r="O2477" s="523">
        <v>146</v>
      </c>
    </row>
    <row r="2478" spans="2:15">
      <c r="B2478" t="str">
        <f>C2478&amp;F2478</f>
        <v>1220980037312 Total</v>
      </c>
      <c r="C2478" s="29" t="s">
        <v>916</v>
      </c>
      <c r="D2478" s="29" t="s">
        <v>917</v>
      </c>
      <c r="E2478" s="29" t="s">
        <v>2693</v>
      </c>
      <c r="F2478" s="29" t="s">
        <v>11684</v>
      </c>
      <c r="G2478" s="526" t="s">
        <v>3453</v>
      </c>
      <c r="H2478" s="527">
        <v>0</v>
      </c>
      <c r="I2478" s="527" t="s">
        <v>10874</v>
      </c>
      <c r="J2478" s="527" t="s">
        <v>10874</v>
      </c>
      <c r="K2478" s="527">
        <v>298</v>
      </c>
      <c r="L2478" s="527" t="s">
        <v>10874</v>
      </c>
      <c r="M2478" s="527" t="s">
        <v>10874</v>
      </c>
      <c r="N2478" s="527">
        <v>0</v>
      </c>
      <c r="O2478" s="528">
        <v>312</v>
      </c>
    </row>
    <row r="2479" spans="2:15">
      <c r="B2479" s="29" t="s">
        <v>13961</v>
      </c>
      <c r="C2479" s="29" t="s">
        <v>918</v>
      </c>
      <c r="D2479" s="29" t="s">
        <v>919</v>
      </c>
      <c r="E2479" s="29" t="s">
        <v>2695</v>
      </c>
      <c r="F2479" s="29" t="s">
        <v>2696</v>
      </c>
      <c r="G2479" s="29" t="s">
        <v>4065</v>
      </c>
      <c r="H2479" s="522">
        <v>0</v>
      </c>
      <c r="I2479" s="522">
        <v>0</v>
      </c>
      <c r="J2479" s="522" t="s">
        <v>10874</v>
      </c>
      <c r="K2479" s="522">
        <v>244</v>
      </c>
      <c r="L2479" s="522">
        <v>0</v>
      </c>
      <c r="M2479" s="522" t="s">
        <v>10874</v>
      </c>
      <c r="N2479" s="522">
        <v>0</v>
      </c>
      <c r="O2479" s="523">
        <v>248</v>
      </c>
    </row>
    <row r="2480" spans="2:15">
      <c r="B2480" s="29" t="s">
        <v>13962</v>
      </c>
      <c r="C2480" s="29" t="s">
        <v>918</v>
      </c>
      <c r="D2480" s="29" t="s">
        <v>919</v>
      </c>
      <c r="E2480" s="29" t="s">
        <v>2695</v>
      </c>
      <c r="F2480" s="29" t="s">
        <v>2696</v>
      </c>
      <c r="G2480" s="29" t="s">
        <v>4066</v>
      </c>
      <c r="H2480" s="522">
        <v>0</v>
      </c>
      <c r="I2480" s="522" t="s">
        <v>10874</v>
      </c>
      <c r="J2480" s="522">
        <v>12</v>
      </c>
      <c r="K2480" s="522">
        <v>240</v>
      </c>
      <c r="L2480" s="522" t="s">
        <v>10874</v>
      </c>
      <c r="M2480" s="522" t="s">
        <v>10874</v>
      </c>
      <c r="N2480" s="522">
        <v>0</v>
      </c>
      <c r="O2480" s="523">
        <v>258</v>
      </c>
    </row>
    <row r="2481" spans="2:15">
      <c r="B2481" t="str">
        <f>C2481&amp;F2481</f>
        <v>1211365034734 Total</v>
      </c>
      <c r="C2481" s="29" t="s">
        <v>918</v>
      </c>
      <c r="D2481" s="29" t="s">
        <v>919</v>
      </c>
      <c r="E2481" s="29" t="s">
        <v>2695</v>
      </c>
      <c r="F2481" s="29" t="s">
        <v>11685</v>
      </c>
      <c r="G2481" s="526" t="s">
        <v>3453</v>
      </c>
      <c r="H2481" s="527">
        <v>0</v>
      </c>
      <c r="I2481" s="527" t="s">
        <v>10874</v>
      </c>
      <c r="J2481" s="527" t="s">
        <v>10874</v>
      </c>
      <c r="K2481" s="527">
        <v>484</v>
      </c>
      <c r="L2481" s="527" t="s">
        <v>10874</v>
      </c>
      <c r="M2481" s="527" t="s">
        <v>10874</v>
      </c>
      <c r="N2481" s="527">
        <v>0</v>
      </c>
      <c r="O2481" s="528">
        <v>506</v>
      </c>
    </row>
    <row r="2482" spans="2:15">
      <c r="B2482" s="29" t="s">
        <v>13963</v>
      </c>
      <c r="C2482" s="29" t="s">
        <v>918</v>
      </c>
      <c r="D2482" s="29" t="s">
        <v>919</v>
      </c>
      <c r="E2482" s="29" t="s">
        <v>2697</v>
      </c>
      <c r="F2482" s="29" t="s">
        <v>2698</v>
      </c>
      <c r="G2482" s="29" t="s">
        <v>4065</v>
      </c>
      <c r="H2482" s="522">
        <v>0</v>
      </c>
      <c r="I2482" s="522" t="s">
        <v>10874</v>
      </c>
      <c r="J2482" s="522" t="s">
        <v>10874</v>
      </c>
      <c r="K2482" s="522">
        <v>134</v>
      </c>
      <c r="L2482" s="522" t="s">
        <v>10874</v>
      </c>
      <c r="M2482" s="522">
        <v>0</v>
      </c>
      <c r="N2482" s="522">
        <v>0</v>
      </c>
      <c r="O2482" s="523">
        <v>142</v>
      </c>
    </row>
    <row r="2483" spans="2:15">
      <c r="B2483" s="29" t="s">
        <v>13964</v>
      </c>
      <c r="C2483" s="29" t="s">
        <v>918</v>
      </c>
      <c r="D2483" s="29" t="s">
        <v>919</v>
      </c>
      <c r="E2483" s="29" t="s">
        <v>2697</v>
      </c>
      <c r="F2483" s="29" t="s">
        <v>2698</v>
      </c>
      <c r="G2483" s="29" t="s">
        <v>4066</v>
      </c>
      <c r="H2483" s="522">
        <v>0</v>
      </c>
      <c r="I2483" s="522" t="s">
        <v>10874</v>
      </c>
      <c r="J2483" s="522" t="s">
        <v>10874</v>
      </c>
      <c r="K2483" s="522">
        <v>161</v>
      </c>
      <c r="L2483" s="522" t="s">
        <v>10874</v>
      </c>
      <c r="M2483" s="522" t="s">
        <v>10874</v>
      </c>
      <c r="N2483" s="522">
        <v>0</v>
      </c>
      <c r="O2483" s="523">
        <v>170</v>
      </c>
    </row>
    <row r="2484" spans="2:15">
      <c r="B2484" t="str">
        <f>C2484&amp;F2484</f>
        <v>1211365037140 Total</v>
      </c>
      <c r="C2484" s="29" t="s">
        <v>918</v>
      </c>
      <c r="D2484" s="29" t="s">
        <v>919</v>
      </c>
      <c r="E2484" s="29" t="s">
        <v>2697</v>
      </c>
      <c r="F2484" s="29" t="s">
        <v>11686</v>
      </c>
      <c r="G2484" s="526" t="s">
        <v>3453</v>
      </c>
      <c r="H2484" s="527">
        <v>0</v>
      </c>
      <c r="I2484" s="527" t="s">
        <v>10874</v>
      </c>
      <c r="J2484" s="527" t="s">
        <v>10874</v>
      </c>
      <c r="K2484" s="527">
        <v>295</v>
      </c>
      <c r="L2484" s="527" t="s">
        <v>10874</v>
      </c>
      <c r="M2484" s="527" t="s">
        <v>10874</v>
      </c>
      <c r="N2484" s="527">
        <v>0</v>
      </c>
      <c r="O2484" s="528">
        <v>312</v>
      </c>
    </row>
    <row r="2485" spans="2:15">
      <c r="B2485" s="29" t="s">
        <v>13965</v>
      </c>
      <c r="C2485" s="29" t="s">
        <v>920</v>
      </c>
      <c r="D2485" s="29" t="s">
        <v>921</v>
      </c>
      <c r="E2485" s="29" t="s">
        <v>2699</v>
      </c>
      <c r="F2485" s="29" t="s">
        <v>2700</v>
      </c>
      <c r="G2485" s="29" t="s">
        <v>4065</v>
      </c>
      <c r="H2485" s="522" t="s">
        <v>10874</v>
      </c>
      <c r="I2485" s="522" t="s">
        <v>10874</v>
      </c>
      <c r="J2485" s="522" t="s">
        <v>10874</v>
      </c>
      <c r="K2485" s="522">
        <v>243</v>
      </c>
      <c r="L2485" s="522" t="s">
        <v>10874</v>
      </c>
      <c r="M2485" s="522" t="s">
        <v>10874</v>
      </c>
      <c r="N2485" s="522">
        <v>0</v>
      </c>
      <c r="O2485" s="523">
        <v>268</v>
      </c>
    </row>
    <row r="2486" spans="2:15">
      <c r="B2486" s="29" t="s">
        <v>13966</v>
      </c>
      <c r="C2486" s="29" t="s">
        <v>920</v>
      </c>
      <c r="D2486" s="29" t="s">
        <v>921</v>
      </c>
      <c r="E2486" s="29" t="s">
        <v>2699</v>
      </c>
      <c r="F2486" s="29" t="s">
        <v>2700</v>
      </c>
      <c r="G2486" s="29" t="s">
        <v>4066</v>
      </c>
      <c r="H2486" s="522">
        <v>0</v>
      </c>
      <c r="I2486" s="522" t="s">
        <v>10874</v>
      </c>
      <c r="J2486" s="522">
        <v>13</v>
      </c>
      <c r="K2486" s="522">
        <v>252</v>
      </c>
      <c r="L2486" s="522">
        <v>15</v>
      </c>
      <c r="M2486" s="522" t="s">
        <v>10874</v>
      </c>
      <c r="N2486" s="522">
        <v>0</v>
      </c>
      <c r="O2486" s="523">
        <v>290</v>
      </c>
    </row>
    <row r="2487" spans="2:15">
      <c r="B2487" t="str">
        <f>C2487&amp;F2487</f>
        <v>1133853032765 Total</v>
      </c>
      <c r="C2487" s="29" t="s">
        <v>920</v>
      </c>
      <c r="D2487" s="29" t="s">
        <v>921</v>
      </c>
      <c r="E2487" s="29" t="s">
        <v>2699</v>
      </c>
      <c r="F2487" s="29" t="s">
        <v>11687</v>
      </c>
      <c r="G2487" s="526" t="s">
        <v>3453</v>
      </c>
      <c r="H2487" s="527" t="s">
        <v>10874</v>
      </c>
      <c r="I2487" s="527" t="s">
        <v>10874</v>
      </c>
      <c r="J2487" s="527" t="s">
        <v>10874</v>
      </c>
      <c r="K2487" s="527">
        <v>495</v>
      </c>
      <c r="L2487" s="527" t="s">
        <v>10874</v>
      </c>
      <c r="M2487" s="527">
        <v>13</v>
      </c>
      <c r="N2487" s="527">
        <v>0</v>
      </c>
      <c r="O2487" s="528">
        <v>558</v>
      </c>
    </row>
    <row r="2488" spans="2:15">
      <c r="B2488" s="29" t="s">
        <v>13967</v>
      </c>
      <c r="C2488" s="29" t="s">
        <v>920</v>
      </c>
      <c r="D2488" s="29" t="s">
        <v>921</v>
      </c>
      <c r="E2488" s="29" t="s">
        <v>2701</v>
      </c>
      <c r="F2488" s="29" t="s">
        <v>2702</v>
      </c>
      <c r="G2488" s="29" t="s">
        <v>4065</v>
      </c>
      <c r="H2488" s="522">
        <v>0</v>
      </c>
      <c r="I2488" s="522" t="s">
        <v>10874</v>
      </c>
      <c r="J2488" s="522">
        <v>12</v>
      </c>
      <c r="K2488" s="522">
        <v>492</v>
      </c>
      <c r="L2488" s="522" t="s">
        <v>10874</v>
      </c>
      <c r="M2488" s="522">
        <v>12</v>
      </c>
      <c r="N2488" s="522">
        <v>0</v>
      </c>
      <c r="O2488" s="523">
        <v>527</v>
      </c>
    </row>
    <row r="2489" spans="2:15">
      <c r="B2489" s="29" t="s">
        <v>13968</v>
      </c>
      <c r="C2489" s="29" t="s">
        <v>920</v>
      </c>
      <c r="D2489" s="29" t="s">
        <v>921</v>
      </c>
      <c r="E2489" s="29" t="s">
        <v>2701</v>
      </c>
      <c r="F2489" s="29" t="s">
        <v>2702</v>
      </c>
      <c r="G2489" s="29" t="s">
        <v>4066</v>
      </c>
      <c r="H2489" s="522" t="s">
        <v>10874</v>
      </c>
      <c r="I2489" s="522" t="s">
        <v>10874</v>
      </c>
      <c r="J2489" s="522">
        <v>16</v>
      </c>
      <c r="K2489" s="522">
        <v>439</v>
      </c>
      <c r="L2489" s="522">
        <v>11</v>
      </c>
      <c r="M2489" s="522">
        <v>13</v>
      </c>
      <c r="N2489" s="522" t="s">
        <v>10874</v>
      </c>
      <c r="O2489" s="523">
        <v>488</v>
      </c>
    </row>
    <row r="2490" spans="2:15">
      <c r="B2490" t="str">
        <f>C2490&amp;F2490</f>
        <v>1133853032766 Total</v>
      </c>
      <c r="C2490" s="29" t="s">
        <v>920</v>
      </c>
      <c r="D2490" s="29" t="s">
        <v>921</v>
      </c>
      <c r="E2490" s="29" t="s">
        <v>2701</v>
      </c>
      <c r="F2490" s="29" t="s">
        <v>11688</v>
      </c>
      <c r="G2490" s="526" t="s">
        <v>3453</v>
      </c>
      <c r="H2490" s="527" t="s">
        <v>10874</v>
      </c>
      <c r="I2490" s="527" t="s">
        <v>10874</v>
      </c>
      <c r="J2490" s="527">
        <v>28</v>
      </c>
      <c r="K2490" s="527">
        <v>931</v>
      </c>
      <c r="L2490" s="527" t="s">
        <v>10874</v>
      </c>
      <c r="M2490" s="527">
        <v>25</v>
      </c>
      <c r="N2490" s="527" t="s">
        <v>10874</v>
      </c>
      <c r="O2490" s="528">
        <v>1015</v>
      </c>
    </row>
    <row r="2491" spans="2:15">
      <c r="B2491" s="29" t="s">
        <v>13969</v>
      </c>
      <c r="C2491" s="29" t="s">
        <v>922</v>
      </c>
      <c r="D2491" s="29" t="s">
        <v>923</v>
      </c>
      <c r="E2491" s="29" t="s">
        <v>923</v>
      </c>
      <c r="F2491" s="29" t="s">
        <v>2703</v>
      </c>
      <c r="G2491" s="29" t="s">
        <v>4065</v>
      </c>
      <c r="H2491" s="522">
        <v>0</v>
      </c>
      <c r="I2491" s="522" t="s">
        <v>10874</v>
      </c>
      <c r="J2491" s="522" t="s">
        <v>10874</v>
      </c>
      <c r="K2491" s="522">
        <v>0</v>
      </c>
      <c r="L2491" s="522">
        <v>0</v>
      </c>
      <c r="M2491" s="522">
        <v>0</v>
      </c>
      <c r="N2491" s="522">
        <v>0</v>
      </c>
      <c r="O2491" s="523">
        <v>69</v>
      </c>
    </row>
    <row r="2492" spans="2:15">
      <c r="B2492" s="29" t="s">
        <v>13970</v>
      </c>
      <c r="C2492" s="29" t="s">
        <v>922</v>
      </c>
      <c r="D2492" s="29" t="s">
        <v>923</v>
      </c>
      <c r="E2492" s="29" t="s">
        <v>923</v>
      </c>
      <c r="F2492" s="29" t="s">
        <v>2703</v>
      </c>
      <c r="G2492" s="29" t="s">
        <v>4066</v>
      </c>
      <c r="H2492" s="522">
        <v>0</v>
      </c>
      <c r="I2492" s="522" t="s">
        <v>10874</v>
      </c>
      <c r="J2492" s="522">
        <v>68</v>
      </c>
      <c r="K2492" s="522">
        <v>0</v>
      </c>
      <c r="L2492" s="522">
        <v>0</v>
      </c>
      <c r="M2492" s="522" t="s">
        <v>10874</v>
      </c>
      <c r="N2492" s="522">
        <v>0</v>
      </c>
      <c r="O2492" s="523">
        <v>75</v>
      </c>
    </row>
    <row r="2493" spans="2:15">
      <c r="B2493" t="str">
        <f>C2493&amp;F2493</f>
        <v>1735153687985 Total</v>
      </c>
      <c r="C2493" s="29" t="s">
        <v>922</v>
      </c>
      <c r="D2493" s="29" t="s">
        <v>923</v>
      </c>
      <c r="E2493" s="29" t="s">
        <v>923</v>
      </c>
      <c r="F2493" s="29" t="s">
        <v>11689</v>
      </c>
      <c r="G2493" s="526" t="s">
        <v>3453</v>
      </c>
      <c r="H2493" s="527">
        <v>0</v>
      </c>
      <c r="I2493" s="527" t="s">
        <v>10874</v>
      </c>
      <c r="J2493" s="527" t="s">
        <v>10874</v>
      </c>
      <c r="K2493" s="527">
        <v>0</v>
      </c>
      <c r="L2493" s="527">
        <v>0</v>
      </c>
      <c r="M2493" s="527" t="s">
        <v>10874</v>
      </c>
      <c r="N2493" s="527">
        <v>0</v>
      </c>
      <c r="O2493" s="528">
        <v>144</v>
      </c>
    </row>
    <row r="2494" spans="2:15">
      <c r="B2494" s="29" t="s">
        <v>13971</v>
      </c>
      <c r="C2494" s="29" t="s">
        <v>924</v>
      </c>
      <c r="D2494" s="29" t="s">
        <v>925</v>
      </c>
      <c r="E2494" s="29" t="s">
        <v>2704</v>
      </c>
      <c r="F2494" s="29" t="s">
        <v>2705</v>
      </c>
      <c r="G2494" s="29" t="s">
        <v>4065</v>
      </c>
      <c r="H2494" s="522">
        <v>0</v>
      </c>
      <c r="I2494" s="522" t="s">
        <v>10874</v>
      </c>
      <c r="J2494" s="522" t="s">
        <v>10874</v>
      </c>
      <c r="K2494" s="522">
        <v>123</v>
      </c>
      <c r="L2494" s="522" t="s">
        <v>10874</v>
      </c>
      <c r="M2494" s="522">
        <v>0</v>
      </c>
      <c r="N2494" s="522">
        <v>0</v>
      </c>
      <c r="O2494" s="523">
        <v>135</v>
      </c>
    </row>
    <row r="2495" spans="2:15">
      <c r="B2495" s="29" t="s">
        <v>13972</v>
      </c>
      <c r="C2495" s="29" t="s">
        <v>924</v>
      </c>
      <c r="D2495" s="29" t="s">
        <v>925</v>
      </c>
      <c r="E2495" s="29" t="s">
        <v>2704</v>
      </c>
      <c r="F2495" s="29" t="s">
        <v>2705</v>
      </c>
      <c r="G2495" s="29" t="s">
        <v>4066</v>
      </c>
      <c r="H2495" s="522">
        <v>0</v>
      </c>
      <c r="I2495" s="522" t="s">
        <v>10874</v>
      </c>
      <c r="J2495" s="522" t="s">
        <v>10874</v>
      </c>
      <c r="K2495" s="522">
        <v>120</v>
      </c>
      <c r="L2495" s="522" t="s">
        <v>10874</v>
      </c>
      <c r="M2495" s="522" t="s">
        <v>10874</v>
      </c>
      <c r="N2495" s="522">
        <v>0</v>
      </c>
      <c r="O2495" s="523">
        <v>130</v>
      </c>
    </row>
    <row r="2496" spans="2:15">
      <c r="B2496" t="str">
        <f>C2496&amp;F2496</f>
        <v>1211366031323 Total</v>
      </c>
      <c r="C2496" s="29" t="s">
        <v>924</v>
      </c>
      <c r="D2496" s="29" t="s">
        <v>925</v>
      </c>
      <c r="E2496" s="29" t="s">
        <v>2704</v>
      </c>
      <c r="F2496" s="29" t="s">
        <v>11690</v>
      </c>
      <c r="G2496" s="526" t="s">
        <v>3453</v>
      </c>
      <c r="H2496" s="527">
        <v>0</v>
      </c>
      <c r="I2496" s="527" t="s">
        <v>10874</v>
      </c>
      <c r="J2496" s="527" t="s">
        <v>10874</v>
      </c>
      <c r="K2496" s="527">
        <v>243</v>
      </c>
      <c r="L2496" s="527" t="s">
        <v>10874</v>
      </c>
      <c r="M2496" s="527" t="s">
        <v>10874</v>
      </c>
      <c r="N2496" s="527">
        <v>0</v>
      </c>
      <c r="O2496" s="528">
        <v>265</v>
      </c>
    </row>
    <row r="2497" spans="2:15">
      <c r="B2497" s="29" t="s">
        <v>13973</v>
      </c>
      <c r="C2497" s="29" t="s">
        <v>924</v>
      </c>
      <c r="D2497" s="29" t="s">
        <v>925</v>
      </c>
      <c r="E2497" s="29" t="s">
        <v>2706</v>
      </c>
      <c r="F2497" s="29" t="s">
        <v>2707</v>
      </c>
      <c r="G2497" s="29" t="s">
        <v>4065</v>
      </c>
      <c r="H2497" s="522">
        <v>0</v>
      </c>
      <c r="I2497" s="522" t="s">
        <v>10874</v>
      </c>
      <c r="J2497" s="522" t="s">
        <v>10874</v>
      </c>
      <c r="K2497" s="522">
        <v>167</v>
      </c>
      <c r="L2497" s="522" t="s">
        <v>10874</v>
      </c>
      <c r="M2497" s="522" t="s">
        <v>10874</v>
      </c>
      <c r="N2497" s="522">
        <v>0</v>
      </c>
      <c r="O2497" s="523">
        <v>188</v>
      </c>
    </row>
    <row r="2498" spans="2:15">
      <c r="B2498" s="29" t="s">
        <v>13974</v>
      </c>
      <c r="C2498" s="29" t="s">
        <v>924</v>
      </c>
      <c r="D2498" s="29" t="s">
        <v>925</v>
      </c>
      <c r="E2498" s="29" t="s">
        <v>2706</v>
      </c>
      <c r="F2498" s="29" t="s">
        <v>2707</v>
      </c>
      <c r="G2498" s="29" t="s">
        <v>4066</v>
      </c>
      <c r="H2498" s="522">
        <v>0</v>
      </c>
      <c r="I2498" s="522" t="s">
        <v>10874</v>
      </c>
      <c r="J2498" s="522" t="s">
        <v>10874</v>
      </c>
      <c r="K2498" s="522">
        <v>189</v>
      </c>
      <c r="L2498" s="522" t="s">
        <v>10874</v>
      </c>
      <c r="M2498" s="522">
        <v>0</v>
      </c>
      <c r="N2498" s="522">
        <v>0</v>
      </c>
      <c r="O2498" s="523">
        <v>208</v>
      </c>
    </row>
    <row r="2499" spans="2:15">
      <c r="B2499" t="str">
        <f>C2499&amp;F2499</f>
        <v>1211366036693 Total</v>
      </c>
      <c r="C2499" s="29" t="s">
        <v>924</v>
      </c>
      <c r="D2499" s="29" t="s">
        <v>925</v>
      </c>
      <c r="E2499" s="29" t="s">
        <v>2706</v>
      </c>
      <c r="F2499" s="29" t="s">
        <v>11691</v>
      </c>
      <c r="G2499" s="526" t="s">
        <v>3453</v>
      </c>
      <c r="H2499" s="527">
        <v>0</v>
      </c>
      <c r="I2499" s="527" t="s">
        <v>10874</v>
      </c>
      <c r="J2499" s="527">
        <v>18</v>
      </c>
      <c r="K2499" s="527">
        <v>356</v>
      </c>
      <c r="L2499" s="527">
        <v>13</v>
      </c>
      <c r="M2499" s="527" t="s">
        <v>10874</v>
      </c>
      <c r="N2499" s="527">
        <v>0</v>
      </c>
      <c r="O2499" s="528">
        <v>396</v>
      </c>
    </row>
    <row r="2500" spans="2:15">
      <c r="B2500" s="29" t="s">
        <v>13977</v>
      </c>
      <c r="C2500" s="29" t="s">
        <v>926</v>
      </c>
      <c r="D2500" s="29" t="s">
        <v>927</v>
      </c>
      <c r="E2500" s="29" t="s">
        <v>5582</v>
      </c>
      <c r="F2500" s="29" t="s">
        <v>2710</v>
      </c>
      <c r="G2500" s="29" t="s">
        <v>4065</v>
      </c>
      <c r="H2500" s="522">
        <v>0</v>
      </c>
      <c r="I2500" s="522">
        <v>58</v>
      </c>
      <c r="J2500" s="522">
        <v>169</v>
      </c>
      <c r="K2500" s="522">
        <v>1116</v>
      </c>
      <c r="L2500" s="522">
        <v>33</v>
      </c>
      <c r="M2500" s="522">
        <v>145</v>
      </c>
      <c r="N2500" s="522">
        <v>0</v>
      </c>
      <c r="O2500" s="523">
        <v>1521</v>
      </c>
    </row>
    <row r="2501" spans="2:15">
      <c r="B2501" s="29" t="s">
        <v>13978</v>
      </c>
      <c r="C2501" s="29" t="s">
        <v>926</v>
      </c>
      <c r="D2501" s="29" t="s">
        <v>927</v>
      </c>
      <c r="E2501" s="29" t="s">
        <v>5582</v>
      </c>
      <c r="F2501" s="29" t="s">
        <v>2710</v>
      </c>
      <c r="G2501" s="29" t="s">
        <v>4066</v>
      </c>
      <c r="H2501" s="522">
        <v>0</v>
      </c>
      <c r="I2501" s="522">
        <v>68</v>
      </c>
      <c r="J2501" s="522">
        <v>169</v>
      </c>
      <c r="K2501" s="522">
        <v>1197</v>
      </c>
      <c r="L2501" s="522" t="s">
        <v>10874</v>
      </c>
      <c r="M2501" s="522">
        <v>134</v>
      </c>
      <c r="N2501" s="522" t="s">
        <v>10874</v>
      </c>
      <c r="O2501" s="523">
        <v>1602</v>
      </c>
    </row>
    <row r="2502" spans="2:15">
      <c r="B2502" t="str">
        <f>C2502&amp;F2502</f>
        <v>1213951032829 Total</v>
      </c>
      <c r="C2502" s="29" t="s">
        <v>926</v>
      </c>
      <c r="D2502" s="29" t="s">
        <v>927</v>
      </c>
      <c r="E2502" s="29" t="s">
        <v>5582</v>
      </c>
      <c r="F2502" s="29" t="s">
        <v>11693</v>
      </c>
      <c r="G2502" s="526" t="s">
        <v>3453</v>
      </c>
      <c r="H2502" s="527">
        <v>0</v>
      </c>
      <c r="I2502" s="527">
        <v>126</v>
      </c>
      <c r="J2502" s="527">
        <v>338</v>
      </c>
      <c r="K2502" s="527">
        <v>2313</v>
      </c>
      <c r="L2502" s="527" t="s">
        <v>10874</v>
      </c>
      <c r="M2502" s="527">
        <v>279</v>
      </c>
      <c r="N2502" s="527" t="s">
        <v>10874</v>
      </c>
      <c r="O2502" s="528">
        <v>3123</v>
      </c>
    </row>
    <row r="2503" spans="2:15">
      <c r="B2503" s="29" t="s">
        <v>13979</v>
      </c>
      <c r="C2503" s="29" t="s">
        <v>926</v>
      </c>
      <c r="D2503" s="29" t="s">
        <v>927</v>
      </c>
      <c r="E2503" s="29" t="s">
        <v>2711</v>
      </c>
      <c r="F2503" s="29" t="s">
        <v>2712</v>
      </c>
      <c r="G2503" s="29" t="s">
        <v>4065</v>
      </c>
      <c r="H2503" s="522">
        <v>0</v>
      </c>
      <c r="I2503" s="522" t="s">
        <v>10874</v>
      </c>
      <c r="J2503" s="522">
        <v>44</v>
      </c>
      <c r="K2503" s="522">
        <v>271</v>
      </c>
      <c r="L2503" s="522" t="s">
        <v>10874</v>
      </c>
      <c r="M2503" s="522">
        <v>61</v>
      </c>
      <c r="N2503" s="522">
        <v>0</v>
      </c>
      <c r="O2503" s="523">
        <v>402</v>
      </c>
    </row>
    <row r="2504" spans="2:15">
      <c r="B2504" s="29" t="s">
        <v>13980</v>
      </c>
      <c r="C2504" s="29" t="s">
        <v>926</v>
      </c>
      <c r="D2504" s="29" t="s">
        <v>927</v>
      </c>
      <c r="E2504" s="29" t="s">
        <v>2711</v>
      </c>
      <c r="F2504" s="29" t="s">
        <v>2712</v>
      </c>
      <c r="G2504" s="29" t="s">
        <v>4066</v>
      </c>
      <c r="H2504" s="522">
        <v>0</v>
      </c>
      <c r="I2504" s="522">
        <v>15</v>
      </c>
      <c r="J2504" s="522">
        <v>46</v>
      </c>
      <c r="K2504" s="522">
        <v>298</v>
      </c>
      <c r="L2504" s="522">
        <v>11</v>
      </c>
      <c r="M2504" s="522">
        <v>62</v>
      </c>
      <c r="N2504" s="522">
        <v>0</v>
      </c>
      <c r="O2504" s="523">
        <v>432</v>
      </c>
    </row>
    <row r="2505" spans="2:15">
      <c r="B2505" t="str">
        <f>C2505&amp;F2505</f>
        <v>1213951037603 Total</v>
      </c>
      <c r="C2505" s="29" t="s">
        <v>926</v>
      </c>
      <c r="D2505" s="29" t="s">
        <v>927</v>
      </c>
      <c r="E2505" s="29" t="s">
        <v>2711</v>
      </c>
      <c r="F2505" s="29" t="s">
        <v>11694</v>
      </c>
      <c r="G2505" s="526" t="s">
        <v>3453</v>
      </c>
      <c r="H2505" s="527">
        <v>0</v>
      </c>
      <c r="I2505" s="527" t="s">
        <v>10874</v>
      </c>
      <c r="J2505" s="527">
        <v>90</v>
      </c>
      <c r="K2505" s="527">
        <v>569</v>
      </c>
      <c r="L2505" s="527" t="s">
        <v>10874</v>
      </c>
      <c r="M2505" s="527">
        <v>123</v>
      </c>
      <c r="N2505" s="527">
        <v>0</v>
      </c>
      <c r="O2505" s="528">
        <v>834</v>
      </c>
    </row>
    <row r="2506" spans="2:15">
      <c r="B2506" s="29" t="s">
        <v>13975</v>
      </c>
      <c r="C2506" s="29" t="s">
        <v>926</v>
      </c>
      <c r="D2506" s="29" t="s">
        <v>927</v>
      </c>
      <c r="E2506" s="29" t="s">
        <v>2708</v>
      </c>
      <c r="F2506" s="29" t="s">
        <v>2709</v>
      </c>
      <c r="G2506" s="29" t="s">
        <v>4065</v>
      </c>
      <c r="H2506" s="522">
        <v>0</v>
      </c>
      <c r="I2506" s="522" t="s">
        <v>10874</v>
      </c>
      <c r="J2506" s="522">
        <v>30</v>
      </c>
      <c r="K2506" s="522">
        <v>268</v>
      </c>
      <c r="L2506" s="522" t="s">
        <v>10874</v>
      </c>
      <c r="M2506" s="522">
        <v>17</v>
      </c>
      <c r="N2506" s="522">
        <v>0</v>
      </c>
      <c r="O2506" s="523">
        <v>335</v>
      </c>
    </row>
    <row r="2507" spans="2:15">
      <c r="B2507" s="29" t="s">
        <v>13976</v>
      </c>
      <c r="C2507" s="29" t="s">
        <v>926</v>
      </c>
      <c r="D2507" s="29" t="s">
        <v>927</v>
      </c>
      <c r="E2507" s="29" t="s">
        <v>2708</v>
      </c>
      <c r="F2507" s="29" t="s">
        <v>2709</v>
      </c>
      <c r="G2507" s="29" t="s">
        <v>4066</v>
      </c>
      <c r="H2507" s="522">
        <v>0</v>
      </c>
      <c r="I2507" s="522" t="s">
        <v>10874</v>
      </c>
      <c r="J2507" s="522">
        <v>37</v>
      </c>
      <c r="K2507" s="522">
        <v>304</v>
      </c>
      <c r="L2507" s="522" t="s">
        <v>10874</v>
      </c>
      <c r="M2507" s="522">
        <v>15</v>
      </c>
      <c r="N2507" s="522">
        <v>0</v>
      </c>
      <c r="O2507" s="523">
        <v>372</v>
      </c>
    </row>
    <row r="2508" spans="2:15">
      <c r="B2508" t="str">
        <f>C2508&amp;F2508</f>
        <v>1213951037604 Total</v>
      </c>
      <c r="C2508" s="29" t="s">
        <v>926</v>
      </c>
      <c r="D2508" s="29" t="s">
        <v>927</v>
      </c>
      <c r="E2508" s="29" t="s">
        <v>2708</v>
      </c>
      <c r="F2508" s="29" t="s">
        <v>11692</v>
      </c>
      <c r="G2508" s="526" t="s">
        <v>3453</v>
      </c>
      <c r="H2508" s="527">
        <v>0</v>
      </c>
      <c r="I2508" s="527">
        <v>20</v>
      </c>
      <c r="J2508" s="527">
        <v>67</v>
      </c>
      <c r="K2508" s="527">
        <v>572</v>
      </c>
      <c r="L2508" s="527">
        <v>16</v>
      </c>
      <c r="M2508" s="527">
        <v>32</v>
      </c>
      <c r="N2508" s="527">
        <v>0</v>
      </c>
      <c r="O2508" s="528">
        <v>707</v>
      </c>
    </row>
    <row r="2509" spans="2:15">
      <c r="B2509" s="29" t="s">
        <v>13981</v>
      </c>
      <c r="C2509" s="29" t="s">
        <v>928</v>
      </c>
      <c r="D2509" s="29" t="s">
        <v>929</v>
      </c>
      <c r="E2509" s="29" t="s">
        <v>929</v>
      </c>
      <c r="F2509" s="29" t="s">
        <v>4028</v>
      </c>
      <c r="G2509" s="29" t="s">
        <v>4065</v>
      </c>
      <c r="H2509" s="522" t="s">
        <v>10874</v>
      </c>
      <c r="I2509" s="522">
        <v>37</v>
      </c>
      <c r="J2509" s="522" t="s">
        <v>10874</v>
      </c>
      <c r="K2509" s="522">
        <v>205</v>
      </c>
      <c r="L2509" s="522">
        <v>13</v>
      </c>
      <c r="M2509" s="522" t="s">
        <v>10874</v>
      </c>
      <c r="N2509" s="522">
        <v>0</v>
      </c>
      <c r="O2509" s="523">
        <v>266</v>
      </c>
    </row>
    <row r="2510" spans="2:15">
      <c r="B2510" s="29" t="s">
        <v>13982</v>
      </c>
      <c r="C2510" s="29" t="s">
        <v>928</v>
      </c>
      <c r="D2510" s="29" t="s">
        <v>929</v>
      </c>
      <c r="E2510" s="29" t="s">
        <v>929</v>
      </c>
      <c r="F2510" s="29" t="s">
        <v>4028</v>
      </c>
      <c r="G2510" s="29" t="s">
        <v>4066</v>
      </c>
      <c r="H2510" s="522">
        <v>0</v>
      </c>
      <c r="I2510" s="522">
        <v>32</v>
      </c>
      <c r="J2510" s="522" t="s">
        <v>10874</v>
      </c>
      <c r="K2510" s="522">
        <v>335</v>
      </c>
      <c r="L2510" s="522" t="s">
        <v>10874</v>
      </c>
      <c r="M2510" s="522" t="s">
        <v>10874</v>
      </c>
      <c r="N2510" s="522">
        <v>0</v>
      </c>
      <c r="O2510" s="523">
        <v>384</v>
      </c>
    </row>
    <row r="2511" spans="2:15">
      <c r="B2511" t="str">
        <f>C2511&amp;F2511</f>
        <v>1030273075274 Total</v>
      </c>
      <c r="C2511" s="29" t="s">
        <v>928</v>
      </c>
      <c r="D2511" s="29" t="s">
        <v>929</v>
      </c>
      <c r="E2511" s="29" t="s">
        <v>929</v>
      </c>
      <c r="F2511" s="29" t="s">
        <v>11695</v>
      </c>
      <c r="G2511" s="526" t="s">
        <v>3453</v>
      </c>
      <c r="H2511" s="527" t="s">
        <v>10874</v>
      </c>
      <c r="I2511" s="527">
        <v>69</v>
      </c>
      <c r="J2511" s="527">
        <v>12</v>
      </c>
      <c r="K2511" s="527">
        <v>540</v>
      </c>
      <c r="L2511" s="527" t="s">
        <v>10874</v>
      </c>
      <c r="M2511" s="527" t="s">
        <v>10874</v>
      </c>
      <c r="N2511" s="527">
        <v>0</v>
      </c>
      <c r="O2511" s="528">
        <v>650</v>
      </c>
    </row>
    <row r="2512" spans="2:15">
      <c r="B2512" s="29" t="s">
        <v>13985</v>
      </c>
      <c r="C2512" s="29" t="s">
        <v>930</v>
      </c>
      <c r="D2512" s="29" t="s">
        <v>931</v>
      </c>
      <c r="E2512" s="29" t="s">
        <v>2715</v>
      </c>
      <c r="F2512" s="29" t="s">
        <v>2716</v>
      </c>
      <c r="G2512" s="29" t="s">
        <v>4065</v>
      </c>
      <c r="H2512" s="522">
        <v>0</v>
      </c>
      <c r="I2512" s="522" t="s">
        <v>10874</v>
      </c>
      <c r="J2512" s="522" t="s">
        <v>10874</v>
      </c>
      <c r="K2512" s="522">
        <v>122</v>
      </c>
      <c r="L2512" s="522" t="s">
        <v>10874</v>
      </c>
      <c r="M2512" s="522" t="s">
        <v>10874</v>
      </c>
      <c r="N2512" s="522">
        <v>0</v>
      </c>
      <c r="O2512" s="523">
        <v>131</v>
      </c>
    </row>
    <row r="2513" spans="2:15">
      <c r="B2513" s="29" t="s">
        <v>13986</v>
      </c>
      <c r="C2513" s="29" t="s">
        <v>930</v>
      </c>
      <c r="D2513" s="29" t="s">
        <v>931</v>
      </c>
      <c r="E2513" s="29" t="s">
        <v>2715</v>
      </c>
      <c r="F2513" s="29" t="s">
        <v>2716</v>
      </c>
      <c r="G2513" s="29" t="s">
        <v>4066</v>
      </c>
      <c r="H2513" s="522">
        <v>0</v>
      </c>
      <c r="I2513" s="522">
        <v>0</v>
      </c>
      <c r="J2513" s="522" t="s">
        <v>10874</v>
      </c>
      <c r="K2513" s="522">
        <v>120</v>
      </c>
      <c r="L2513" s="522" t="s">
        <v>10874</v>
      </c>
      <c r="M2513" s="522" t="s">
        <v>10874</v>
      </c>
      <c r="N2513" s="522">
        <v>0</v>
      </c>
      <c r="O2513" s="523">
        <v>130</v>
      </c>
    </row>
    <row r="2514" spans="2:15">
      <c r="B2514" t="str">
        <f>C2514&amp;F2514</f>
        <v>1204856035351 Total</v>
      </c>
      <c r="C2514" s="29" t="s">
        <v>930</v>
      </c>
      <c r="D2514" s="29" t="s">
        <v>931</v>
      </c>
      <c r="E2514" s="29" t="s">
        <v>2715</v>
      </c>
      <c r="F2514" s="29" t="s">
        <v>11697</v>
      </c>
      <c r="G2514" s="526" t="s">
        <v>3453</v>
      </c>
      <c r="H2514" s="527">
        <v>0</v>
      </c>
      <c r="I2514" s="527" t="s">
        <v>10874</v>
      </c>
      <c r="J2514" s="527" t="s">
        <v>10874</v>
      </c>
      <c r="K2514" s="527">
        <v>242</v>
      </c>
      <c r="L2514" s="527" t="s">
        <v>10874</v>
      </c>
      <c r="M2514" s="527" t="s">
        <v>10874</v>
      </c>
      <c r="N2514" s="527">
        <v>0</v>
      </c>
      <c r="O2514" s="528">
        <v>261</v>
      </c>
    </row>
    <row r="2515" spans="2:15">
      <c r="B2515" s="29" t="s">
        <v>13983</v>
      </c>
      <c r="C2515" s="29" t="s">
        <v>930</v>
      </c>
      <c r="D2515" s="29" t="s">
        <v>931</v>
      </c>
      <c r="E2515" s="29" t="s">
        <v>2713</v>
      </c>
      <c r="F2515" s="29" t="s">
        <v>2714</v>
      </c>
      <c r="G2515" s="29" t="s">
        <v>4065</v>
      </c>
      <c r="H2515" s="522">
        <v>0</v>
      </c>
      <c r="I2515" s="522">
        <v>0</v>
      </c>
      <c r="J2515" s="522" t="s">
        <v>10874</v>
      </c>
      <c r="K2515" s="522">
        <v>225</v>
      </c>
      <c r="L2515" s="522" t="s">
        <v>10874</v>
      </c>
      <c r="M2515" s="522" t="s">
        <v>10874</v>
      </c>
      <c r="N2515" s="522">
        <v>0</v>
      </c>
      <c r="O2515" s="523">
        <v>238</v>
      </c>
    </row>
    <row r="2516" spans="2:15">
      <c r="B2516" s="29" t="s">
        <v>13984</v>
      </c>
      <c r="C2516" s="29" t="s">
        <v>930</v>
      </c>
      <c r="D2516" s="29" t="s">
        <v>931</v>
      </c>
      <c r="E2516" s="29" t="s">
        <v>2713</v>
      </c>
      <c r="F2516" s="29" t="s">
        <v>2714</v>
      </c>
      <c r="G2516" s="29" t="s">
        <v>4066</v>
      </c>
      <c r="H2516" s="522">
        <v>0</v>
      </c>
      <c r="I2516" s="522" t="s">
        <v>10874</v>
      </c>
      <c r="J2516" s="522" t="s">
        <v>10874</v>
      </c>
      <c r="K2516" s="522">
        <v>257</v>
      </c>
      <c r="L2516" s="522" t="s">
        <v>10874</v>
      </c>
      <c r="M2516" s="522" t="s">
        <v>10874</v>
      </c>
      <c r="N2516" s="522">
        <v>0</v>
      </c>
      <c r="O2516" s="523">
        <v>277</v>
      </c>
    </row>
    <row r="2517" spans="2:15">
      <c r="B2517" t="str">
        <f>C2517&amp;F2517</f>
        <v>1204856036439 Total</v>
      </c>
      <c r="C2517" s="29" t="s">
        <v>930</v>
      </c>
      <c r="D2517" s="29" t="s">
        <v>931</v>
      </c>
      <c r="E2517" s="29" t="s">
        <v>2713</v>
      </c>
      <c r="F2517" s="29" t="s">
        <v>11696</v>
      </c>
      <c r="G2517" s="526" t="s">
        <v>3453</v>
      </c>
      <c r="H2517" s="527">
        <v>0</v>
      </c>
      <c r="I2517" s="527" t="s">
        <v>10874</v>
      </c>
      <c r="J2517" s="527">
        <v>15</v>
      </c>
      <c r="K2517" s="527">
        <v>482</v>
      </c>
      <c r="L2517" s="527" t="s">
        <v>10874</v>
      </c>
      <c r="M2517" s="527" t="s">
        <v>10874</v>
      </c>
      <c r="N2517" s="527">
        <v>0</v>
      </c>
      <c r="O2517" s="528">
        <v>515</v>
      </c>
    </row>
    <row r="2518" spans="2:15">
      <c r="B2518" s="29" t="s">
        <v>13987</v>
      </c>
      <c r="C2518" s="29" t="s">
        <v>932</v>
      </c>
      <c r="D2518" s="29" t="s">
        <v>933</v>
      </c>
      <c r="E2518" s="29" t="s">
        <v>2717</v>
      </c>
      <c r="F2518" s="29" t="s">
        <v>2718</v>
      </c>
      <c r="G2518" s="29" t="s">
        <v>4065</v>
      </c>
      <c r="H2518" s="522">
        <v>0</v>
      </c>
      <c r="I2518" s="522" t="s">
        <v>10874</v>
      </c>
      <c r="J2518" s="522" t="s">
        <v>10874</v>
      </c>
      <c r="K2518" s="522" t="s">
        <v>10874</v>
      </c>
      <c r="L2518" s="522">
        <v>0</v>
      </c>
      <c r="M2518" s="522">
        <v>0</v>
      </c>
      <c r="N2518" s="522">
        <v>0</v>
      </c>
      <c r="O2518" s="523">
        <v>244</v>
      </c>
    </row>
    <row r="2519" spans="2:15">
      <c r="B2519" s="29" t="s">
        <v>13988</v>
      </c>
      <c r="C2519" s="29" t="s">
        <v>932</v>
      </c>
      <c r="D2519" s="29" t="s">
        <v>933</v>
      </c>
      <c r="E2519" s="29" t="s">
        <v>2717</v>
      </c>
      <c r="F2519" s="29" t="s">
        <v>2718</v>
      </c>
      <c r="G2519" s="29" t="s">
        <v>4066</v>
      </c>
      <c r="H2519" s="522">
        <v>0</v>
      </c>
      <c r="I2519" s="522" t="s">
        <v>10874</v>
      </c>
      <c r="J2519" s="522" t="s">
        <v>10874</v>
      </c>
      <c r="K2519" s="522">
        <v>264</v>
      </c>
      <c r="L2519" s="522">
        <v>0</v>
      </c>
      <c r="M2519" s="522">
        <v>0</v>
      </c>
      <c r="N2519" s="522">
        <v>0</v>
      </c>
      <c r="O2519" s="523">
        <v>267</v>
      </c>
    </row>
    <row r="2520" spans="2:15">
      <c r="B2520" t="str">
        <f>C2520&amp;F2520</f>
        <v>1081160031213 Total</v>
      </c>
      <c r="C2520" s="29" t="s">
        <v>932</v>
      </c>
      <c r="D2520" s="29" t="s">
        <v>933</v>
      </c>
      <c r="E2520" s="29" t="s">
        <v>2717</v>
      </c>
      <c r="F2520" s="29" t="s">
        <v>11698</v>
      </c>
      <c r="G2520" s="526" t="s">
        <v>3453</v>
      </c>
      <c r="H2520" s="527">
        <v>0</v>
      </c>
      <c r="I2520" s="527" t="s">
        <v>10874</v>
      </c>
      <c r="J2520" s="527" t="s">
        <v>10874</v>
      </c>
      <c r="K2520" s="527" t="s">
        <v>10874</v>
      </c>
      <c r="L2520" s="527">
        <v>0</v>
      </c>
      <c r="M2520" s="527">
        <v>0</v>
      </c>
      <c r="N2520" s="527">
        <v>0</v>
      </c>
      <c r="O2520" s="528">
        <v>511</v>
      </c>
    </row>
    <row r="2521" spans="2:15">
      <c r="B2521" s="29" t="s">
        <v>13989</v>
      </c>
      <c r="C2521" s="29" t="s">
        <v>932</v>
      </c>
      <c r="D2521" s="29" t="s">
        <v>933</v>
      </c>
      <c r="E2521" s="29" t="s">
        <v>2719</v>
      </c>
      <c r="F2521" s="29" t="s">
        <v>2720</v>
      </c>
      <c r="G2521" s="29" t="s">
        <v>4065</v>
      </c>
      <c r="H2521" s="522">
        <v>0</v>
      </c>
      <c r="I2521" s="522" t="s">
        <v>10874</v>
      </c>
      <c r="J2521" s="522">
        <v>0</v>
      </c>
      <c r="K2521" s="522">
        <v>127</v>
      </c>
      <c r="L2521" s="522" t="s">
        <v>10874</v>
      </c>
      <c r="M2521" s="522">
        <v>0</v>
      </c>
      <c r="N2521" s="522">
        <v>0</v>
      </c>
      <c r="O2521" s="523">
        <v>130</v>
      </c>
    </row>
    <row r="2522" spans="2:15">
      <c r="B2522" s="29" t="s">
        <v>13990</v>
      </c>
      <c r="C2522" s="29" t="s">
        <v>932</v>
      </c>
      <c r="D2522" s="29" t="s">
        <v>933</v>
      </c>
      <c r="E2522" s="29" t="s">
        <v>2719</v>
      </c>
      <c r="F2522" s="29" t="s">
        <v>2720</v>
      </c>
      <c r="G2522" s="29" t="s">
        <v>4066</v>
      </c>
      <c r="H2522" s="522">
        <v>0</v>
      </c>
      <c r="I2522" s="522">
        <v>0</v>
      </c>
      <c r="J2522" s="522">
        <v>0</v>
      </c>
      <c r="K2522" s="522">
        <v>135</v>
      </c>
      <c r="L2522" s="522">
        <v>0</v>
      </c>
      <c r="M2522" s="522">
        <v>0</v>
      </c>
      <c r="N2522" s="522">
        <v>0</v>
      </c>
      <c r="O2522" s="523">
        <v>135</v>
      </c>
    </row>
    <row r="2523" spans="2:15">
      <c r="B2523" t="str">
        <f>C2523&amp;F2523</f>
        <v>1081160036990 Total</v>
      </c>
      <c r="C2523" s="29" t="s">
        <v>932</v>
      </c>
      <c r="D2523" s="29" t="s">
        <v>933</v>
      </c>
      <c r="E2523" s="29" t="s">
        <v>2719</v>
      </c>
      <c r="F2523" s="29" t="s">
        <v>11699</v>
      </c>
      <c r="G2523" s="526" t="s">
        <v>3453</v>
      </c>
      <c r="H2523" s="527">
        <v>0</v>
      </c>
      <c r="I2523" s="527" t="s">
        <v>10874</v>
      </c>
      <c r="J2523" s="527">
        <v>0</v>
      </c>
      <c r="K2523" s="527">
        <v>262</v>
      </c>
      <c r="L2523" s="527" t="s">
        <v>10874</v>
      </c>
      <c r="M2523" s="527">
        <v>0</v>
      </c>
      <c r="N2523" s="527">
        <v>0</v>
      </c>
      <c r="O2523" s="528">
        <v>265</v>
      </c>
    </row>
    <row r="2524" spans="2:15">
      <c r="B2524" s="29" t="s">
        <v>13993</v>
      </c>
      <c r="C2524" s="29" t="s">
        <v>934</v>
      </c>
      <c r="D2524" s="29" t="s">
        <v>935</v>
      </c>
      <c r="E2524" s="29" t="s">
        <v>2723</v>
      </c>
      <c r="F2524" s="29" t="s">
        <v>2724</v>
      </c>
      <c r="G2524" s="29" t="s">
        <v>4065</v>
      </c>
      <c r="H2524" s="522">
        <v>0</v>
      </c>
      <c r="I2524" s="522">
        <v>411</v>
      </c>
      <c r="J2524" s="522" t="s">
        <v>10874</v>
      </c>
      <c r="K2524" s="522">
        <v>225</v>
      </c>
      <c r="L2524" s="522">
        <v>14</v>
      </c>
      <c r="M2524" s="522" t="s">
        <v>10874</v>
      </c>
      <c r="N2524" s="522" t="s">
        <v>10874</v>
      </c>
      <c r="O2524" s="523">
        <v>656</v>
      </c>
    </row>
    <row r="2525" spans="2:15">
      <c r="B2525" s="29" t="s">
        <v>13994</v>
      </c>
      <c r="C2525" s="29" t="s">
        <v>934</v>
      </c>
      <c r="D2525" s="29" t="s">
        <v>935</v>
      </c>
      <c r="E2525" s="29" t="s">
        <v>2723</v>
      </c>
      <c r="F2525" s="29" t="s">
        <v>2724</v>
      </c>
      <c r="G2525" s="29" t="s">
        <v>4066</v>
      </c>
      <c r="H2525" s="522">
        <v>0</v>
      </c>
      <c r="I2525" s="522">
        <v>506</v>
      </c>
      <c r="J2525" s="522" t="s">
        <v>10874</v>
      </c>
      <c r="K2525" s="522">
        <v>261</v>
      </c>
      <c r="L2525" s="522">
        <v>15</v>
      </c>
      <c r="M2525" s="522" t="s">
        <v>10874</v>
      </c>
      <c r="N2525" s="522">
        <v>0</v>
      </c>
      <c r="O2525" s="523">
        <v>797</v>
      </c>
    </row>
    <row r="2526" spans="2:15">
      <c r="B2526" t="str">
        <f>C2526&amp;F2526</f>
        <v>1030273520309 Total</v>
      </c>
      <c r="C2526" s="29" t="s">
        <v>934</v>
      </c>
      <c r="D2526" s="29" t="s">
        <v>935</v>
      </c>
      <c r="E2526" s="29" t="s">
        <v>2723</v>
      </c>
      <c r="F2526" s="29" t="s">
        <v>11701</v>
      </c>
      <c r="G2526" s="526" t="s">
        <v>3453</v>
      </c>
      <c r="H2526" s="527">
        <v>0</v>
      </c>
      <c r="I2526" s="527">
        <v>917</v>
      </c>
      <c r="J2526" s="527" t="s">
        <v>10874</v>
      </c>
      <c r="K2526" s="527">
        <v>486</v>
      </c>
      <c r="L2526" s="527">
        <v>29</v>
      </c>
      <c r="M2526" s="527">
        <v>13</v>
      </c>
      <c r="N2526" s="527" t="s">
        <v>10874</v>
      </c>
      <c r="O2526" s="528">
        <v>1453</v>
      </c>
    </row>
    <row r="2527" spans="2:15">
      <c r="B2527" s="29" t="s">
        <v>13991</v>
      </c>
      <c r="C2527" s="29" t="s">
        <v>934</v>
      </c>
      <c r="D2527" s="29" t="s">
        <v>935</v>
      </c>
      <c r="E2527" s="29" t="s">
        <v>2721</v>
      </c>
      <c r="F2527" s="29" t="s">
        <v>2722</v>
      </c>
      <c r="G2527" s="29" t="s">
        <v>4065</v>
      </c>
      <c r="H2527" s="522">
        <v>0</v>
      </c>
      <c r="I2527" s="522">
        <v>198</v>
      </c>
      <c r="J2527" s="522" t="s">
        <v>10874</v>
      </c>
      <c r="K2527" s="522">
        <v>93</v>
      </c>
      <c r="L2527" s="522" t="s">
        <v>10874</v>
      </c>
      <c r="M2527" s="522" t="s">
        <v>10874</v>
      </c>
      <c r="N2527" s="522">
        <v>0</v>
      </c>
      <c r="O2527" s="523">
        <v>308</v>
      </c>
    </row>
    <row r="2528" spans="2:15">
      <c r="B2528" s="29" t="s">
        <v>13992</v>
      </c>
      <c r="C2528" s="29" t="s">
        <v>934</v>
      </c>
      <c r="D2528" s="29" t="s">
        <v>935</v>
      </c>
      <c r="E2528" s="29" t="s">
        <v>2721</v>
      </c>
      <c r="F2528" s="29" t="s">
        <v>2722</v>
      </c>
      <c r="G2528" s="29" t="s">
        <v>4066</v>
      </c>
      <c r="H2528" s="522">
        <v>0</v>
      </c>
      <c r="I2528" s="522">
        <v>216</v>
      </c>
      <c r="J2528" s="522" t="s">
        <v>10874</v>
      </c>
      <c r="K2528" s="522">
        <v>93</v>
      </c>
      <c r="L2528" s="522" t="s">
        <v>10874</v>
      </c>
      <c r="M2528" s="522" t="s">
        <v>10874</v>
      </c>
      <c r="N2528" s="522">
        <v>0</v>
      </c>
      <c r="O2528" s="523">
        <v>320</v>
      </c>
    </row>
    <row r="2529" spans="2:15">
      <c r="B2529" t="str">
        <f>C2529&amp;F2529</f>
        <v>1030273525019 Total</v>
      </c>
      <c r="C2529" s="29" t="s">
        <v>934</v>
      </c>
      <c r="D2529" s="29" t="s">
        <v>935</v>
      </c>
      <c r="E2529" s="29" t="s">
        <v>2721</v>
      </c>
      <c r="F2529" s="29" t="s">
        <v>11700</v>
      </c>
      <c r="G2529" s="526" t="s">
        <v>3453</v>
      </c>
      <c r="H2529" s="527">
        <v>0</v>
      </c>
      <c r="I2529" s="527">
        <v>414</v>
      </c>
      <c r="J2529" s="527" t="s">
        <v>10874</v>
      </c>
      <c r="K2529" s="527">
        <v>186</v>
      </c>
      <c r="L2529" s="527">
        <v>17</v>
      </c>
      <c r="M2529" s="527" t="s">
        <v>10874</v>
      </c>
      <c r="N2529" s="527">
        <v>0</v>
      </c>
      <c r="O2529" s="528">
        <v>628</v>
      </c>
    </row>
    <row r="2530" spans="2:15">
      <c r="B2530" s="29" t="s">
        <v>13999</v>
      </c>
      <c r="C2530" s="29" t="s">
        <v>936</v>
      </c>
      <c r="D2530" s="29" t="s">
        <v>937</v>
      </c>
      <c r="E2530" s="29" t="s">
        <v>2729</v>
      </c>
      <c r="F2530" s="29" t="s">
        <v>2730</v>
      </c>
      <c r="G2530" s="29" t="s">
        <v>4065</v>
      </c>
      <c r="H2530" s="522" t="s">
        <v>10874</v>
      </c>
      <c r="I2530" s="522">
        <v>23</v>
      </c>
      <c r="J2530" s="522">
        <v>89</v>
      </c>
      <c r="K2530" s="522">
        <v>664</v>
      </c>
      <c r="L2530" s="522" t="s">
        <v>10874</v>
      </c>
      <c r="M2530" s="522">
        <v>21</v>
      </c>
      <c r="N2530" s="522">
        <v>0</v>
      </c>
      <c r="O2530" s="523">
        <v>818</v>
      </c>
    </row>
    <row r="2531" spans="2:15">
      <c r="B2531" s="29" t="s">
        <v>14000</v>
      </c>
      <c r="C2531" s="29" t="s">
        <v>936</v>
      </c>
      <c r="D2531" s="29" t="s">
        <v>937</v>
      </c>
      <c r="E2531" s="29" t="s">
        <v>2729</v>
      </c>
      <c r="F2531" s="29" t="s">
        <v>2730</v>
      </c>
      <c r="G2531" s="29" t="s">
        <v>4066</v>
      </c>
      <c r="H2531" s="522" t="s">
        <v>10874</v>
      </c>
      <c r="I2531" s="522">
        <v>27</v>
      </c>
      <c r="J2531" s="522">
        <v>68</v>
      </c>
      <c r="K2531" s="522">
        <v>706</v>
      </c>
      <c r="L2531" s="522">
        <v>18</v>
      </c>
      <c r="M2531" s="522" t="s">
        <v>10874</v>
      </c>
      <c r="N2531" s="522">
        <v>0</v>
      </c>
      <c r="O2531" s="523">
        <v>839</v>
      </c>
    </row>
    <row r="2532" spans="2:15">
      <c r="B2532" t="str">
        <f>C2532&amp;F2532</f>
        <v>1133652032633 Total</v>
      </c>
      <c r="C2532" s="29" t="s">
        <v>936</v>
      </c>
      <c r="D2532" s="29" t="s">
        <v>937</v>
      </c>
      <c r="E2532" s="29" t="s">
        <v>2729</v>
      </c>
      <c r="F2532" s="29" t="s">
        <v>11704</v>
      </c>
      <c r="G2532" s="526" t="s">
        <v>3453</v>
      </c>
      <c r="H2532" s="527" t="s">
        <v>10874</v>
      </c>
      <c r="I2532" s="527">
        <v>50</v>
      </c>
      <c r="J2532" s="527">
        <v>157</v>
      </c>
      <c r="K2532" s="527">
        <v>1370</v>
      </c>
      <c r="L2532" s="527" t="s">
        <v>10874</v>
      </c>
      <c r="M2532" s="527" t="s">
        <v>10874</v>
      </c>
      <c r="N2532" s="527">
        <v>0</v>
      </c>
      <c r="O2532" s="528">
        <v>1657</v>
      </c>
    </row>
    <row r="2533" spans="2:15">
      <c r="B2533" s="29" t="s">
        <v>13997</v>
      </c>
      <c r="C2533" s="29" t="s">
        <v>936</v>
      </c>
      <c r="D2533" s="29" t="s">
        <v>937</v>
      </c>
      <c r="E2533" s="29" t="s">
        <v>2727</v>
      </c>
      <c r="F2533" s="29" t="s">
        <v>2728</v>
      </c>
      <c r="G2533" s="29" t="s">
        <v>4065</v>
      </c>
      <c r="H2533" s="522">
        <v>0</v>
      </c>
      <c r="I2533" s="522" t="s">
        <v>10874</v>
      </c>
      <c r="J2533" s="522" t="s">
        <v>10874</v>
      </c>
      <c r="K2533" s="522">
        <v>119</v>
      </c>
      <c r="L2533" s="522" t="s">
        <v>10874</v>
      </c>
      <c r="M2533" s="522" t="s">
        <v>10874</v>
      </c>
      <c r="N2533" s="522">
        <v>0</v>
      </c>
      <c r="O2533" s="523">
        <v>138</v>
      </c>
    </row>
    <row r="2534" spans="2:15">
      <c r="B2534" s="29" t="s">
        <v>13998</v>
      </c>
      <c r="C2534" s="29" t="s">
        <v>936</v>
      </c>
      <c r="D2534" s="29" t="s">
        <v>937</v>
      </c>
      <c r="E2534" s="29" t="s">
        <v>2727</v>
      </c>
      <c r="F2534" s="29" t="s">
        <v>2728</v>
      </c>
      <c r="G2534" s="29" t="s">
        <v>4066</v>
      </c>
      <c r="H2534" s="522">
        <v>0</v>
      </c>
      <c r="I2534" s="522" t="s">
        <v>10874</v>
      </c>
      <c r="J2534" s="522" t="s">
        <v>10874</v>
      </c>
      <c r="K2534" s="522">
        <v>160</v>
      </c>
      <c r="L2534" s="522" t="s">
        <v>10874</v>
      </c>
      <c r="M2534" s="522" t="s">
        <v>10874</v>
      </c>
      <c r="N2534" s="522">
        <v>0</v>
      </c>
      <c r="O2534" s="523">
        <v>178</v>
      </c>
    </row>
    <row r="2535" spans="2:15">
      <c r="B2535" t="str">
        <f>C2535&amp;F2535</f>
        <v>1133652035238 Total</v>
      </c>
      <c r="C2535" s="29" t="s">
        <v>936</v>
      </c>
      <c r="D2535" s="29" t="s">
        <v>937</v>
      </c>
      <c r="E2535" s="29" t="s">
        <v>2727</v>
      </c>
      <c r="F2535" s="29" t="s">
        <v>11703</v>
      </c>
      <c r="G2535" s="526" t="s">
        <v>3453</v>
      </c>
      <c r="H2535" s="527">
        <v>0</v>
      </c>
      <c r="I2535" s="527" t="s">
        <v>10874</v>
      </c>
      <c r="J2535" s="527">
        <v>15</v>
      </c>
      <c r="K2535" s="527">
        <v>279</v>
      </c>
      <c r="L2535" s="527" t="s">
        <v>10874</v>
      </c>
      <c r="M2535" s="527" t="s">
        <v>10874</v>
      </c>
      <c r="N2535" s="527">
        <v>0</v>
      </c>
      <c r="O2535" s="528">
        <v>316</v>
      </c>
    </row>
    <row r="2536" spans="2:15">
      <c r="B2536" s="29" t="s">
        <v>13995</v>
      </c>
      <c r="C2536" s="29" t="s">
        <v>936</v>
      </c>
      <c r="D2536" s="29" t="s">
        <v>937</v>
      </c>
      <c r="E2536" s="29" t="s">
        <v>2725</v>
      </c>
      <c r="F2536" s="29" t="s">
        <v>2726</v>
      </c>
      <c r="G2536" s="29" t="s">
        <v>4065</v>
      </c>
      <c r="H2536" s="522" t="s">
        <v>10874</v>
      </c>
      <c r="I2536" s="522" t="s">
        <v>10874</v>
      </c>
      <c r="J2536" s="522">
        <v>37</v>
      </c>
      <c r="K2536" s="522">
        <v>168</v>
      </c>
      <c r="L2536" s="522" t="s">
        <v>10874</v>
      </c>
      <c r="M2536" s="522" t="s">
        <v>10874</v>
      </c>
      <c r="N2536" s="522">
        <v>0</v>
      </c>
      <c r="O2536" s="523">
        <v>233</v>
      </c>
    </row>
    <row r="2537" spans="2:15">
      <c r="B2537" s="29" t="s">
        <v>13996</v>
      </c>
      <c r="C2537" s="29" t="s">
        <v>936</v>
      </c>
      <c r="D2537" s="29" t="s">
        <v>937</v>
      </c>
      <c r="E2537" s="29" t="s">
        <v>2725</v>
      </c>
      <c r="F2537" s="29" t="s">
        <v>2726</v>
      </c>
      <c r="G2537" s="29" t="s">
        <v>4066</v>
      </c>
      <c r="H2537" s="522">
        <v>0</v>
      </c>
      <c r="I2537" s="522" t="s">
        <v>10874</v>
      </c>
      <c r="J2537" s="522">
        <v>31</v>
      </c>
      <c r="K2537" s="522">
        <v>166</v>
      </c>
      <c r="L2537" s="522" t="s">
        <v>10874</v>
      </c>
      <c r="M2537" s="522" t="s">
        <v>10874</v>
      </c>
      <c r="N2537" s="522" t="s">
        <v>10874</v>
      </c>
      <c r="O2537" s="523">
        <v>217</v>
      </c>
    </row>
    <row r="2538" spans="2:15">
      <c r="B2538" t="str">
        <f>C2538&amp;F2538</f>
        <v>1133652037410 Total</v>
      </c>
      <c r="C2538" s="29" t="s">
        <v>936</v>
      </c>
      <c r="D2538" s="29" t="s">
        <v>937</v>
      </c>
      <c r="E2538" s="29" t="s">
        <v>2725</v>
      </c>
      <c r="F2538" s="29" t="s">
        <v>11702</v>
      </c>
      <c r="G2538" s="526" t="s">
        <v>3453</v>
      </c>
      <c r="H2538" s="527" t="s">
        <v>10874</v>
      </c>
      <c r="I2538" s="527">
        <v>16</v>
      </c>
      <c r="J2538" s="527">
        <v>68</v>
      </c>
      <c r="K2538" s="527">
        <v>334</v>
      </c>
      <c r="L2538" s="527" t="s">
        <v>10874</v>
      </c>
      <c r="M2538" s="527">
        <v>19</v>
      </c>
      <c r="N2538" s="527" t="s">
        <v>10874</v>
      </c>
      <c r="O2538" s="528">
        <v>450</v>
      </c>
    </row>
    <row r="2539" spans="2:15">
      <c r="B2539" s="29" t="s">
        <v>14001</v>
      </c>
      <c r="C2539" s="29" t="s">
        <v>938</v>
      </c>
      <c r="D2539" s="29" t="s">
        <v>939</v>
      </c>
      <c r="E2539" s="29" t="s">
        <v>2731</v>
      </c>
      <c r="F2539" s="29" t="s">
        <v>2732</v>
      </c>
      <c r="G2539" s="29" t="s">
        <v>4065</v>
      </c>
      <c r="H2539" s="522">
        <v>0</v>
      </c>
      <c r="I2539" s="522">
        <v>0</v>
      </c>
      <c r="J2539" s="522" t="s">
        <v>10874</v>
      </c>
      <c r="K2539" s="522">
        <v>221</v>
      </c>
      <c r="L2539" s="522" t="s">
        <v>10874</v>
      </c>
      <c r="M2539" s="522">
        <v>0</v>
      </c>
      <c r="N2539" s="522">
        <v>0</v>
      </c>
      <c r="O2539" s="523">
        <v>235</v>
      </c>
    </row>
    <row r="2540" spans="2:15">
      <c r="B2540" s="29" t="s">
        <v>14002</v>
      </c>
      <c r="C2540" s="29" t="s">
        <v>938</v>
      </c>
      <c r="D2540" s="29" t="s">
        <v>939</v>
      </c>
      <c r="E2540" s="29" t="s">
        <v>2731</v>
      </c>
      <c r="F2540" s="29" t="s">
        <v>2732</v>
      </c>
      <c r="G2540" s="29" t="s">
        <v>4066</v>
      </c>
      <c r="H2540" s="522">
        <v>0</v>
      </c>
      <c r="I2540" s="522" t="s">
        <v>10874</v>
      </c>
      <c r="J2540" s="522" t="s">
        <v>10874</v>
      </c>
      <c r="K2540" s="522">
        <v>256</v>
      </c>
      <c r="L2540" s="522" t="s">
        <v>10874</v>
      </c>
      <c r="M2540" s="522">
        <v>0</v>
      </c>
      <c r="N2540" s="522">
        <v>0</v>
      </c>
      <c r="O2540" s="523">
        <v>270</v>
      </c>
    </row>
    <row r="2541" spans="2:15">
      <c r="B2541" t="str">
        <f>C2541&amp;F2541</f>
        <v>1052047031629 Total</v>
      </c>
      <c r="C2541" s="29" t="s">
        <v>938</v>
      </c>
      <c r="D2541" s="29" t="s">
        <v>939</v>
      </c>
      <c r="E2541" s="29" t="s">
        <v>2731</v>
      </c>
      <c r="F2541" s="29" t="s">
        <v>11705</v>
      </c>
      <c r="G2541" s="526" t="s">
        <v>3453</v>
      </c>
      <c r="H2541" s="527">
        <v>0</v>
      </c>
      <c r="I2541" s="527" t="s">
        <v>10874</v>
      </c>
      <c r="J2541" s="527" t="s">
        <v>10874</v>
      </c>
      <c r="K2541" s="527">
        <v>477</v>
      </c>
      <c r="L2541" s="527">
        <v>20</v>
      </c>
      <c r="M2541" s="527">
        <v>0</v>
      </c>
      <c r="N2541" s="527">
        <v>0</v>
      </c>
      <c r="O2541" s="528">
        <v>505</v>
      </c>
    </row>
    <row r="2542" spans="2:15">
      <c r="B2542" s="29" t="s">
        <v>14005</v>
      </c>
      <c r="C2542" s="29" t="s">
        <v>938</v>
      </c>
      <c r="D2542" s="29" t="s">
        <v>939</v>
      </c>
      <c r="E2542" s="29" t="s">
        <v>2735</v>
      </c>
      <c r="F2542" s="29" t="s">
        <v>2736</v>
      </c>
      <c r="G2542" s="29" t="s">
        <v>4065</v>
      </c>
      <c r="H2542" s="522">
        <v>0</v>
      </c>
      <c r="I2542" s="522" t="s">
        <v>10874</v>
      </c>
      <c r="J2542" s="522" t="s">
        <v>10874</v>
      </c>
      <c r="K2542" s="522">
        <v>236</v>
      </c>
      <c r="L2542" s="522" t="s">
        <v>10874</v>
      </c>
      <c r="M2542" s="522" t="s">
        <v>10874</v>
      </c>
      <c r="N2542" s="522" t="s">
        <v>10874</v>
      </c>
      <c r="O2542" s="523">
        <v>247</v>
      </c>
    </row>
    <row r="2543" spans="2:15">
      <c r="B2543" s="29" t="s">
        <v>14006</v>
      </c>
      <c r="C2543" s="29" t="s">
        <v>938</v>
      </c>
      <c r="D2543" s="29" t="s">
        <v>939</v>
      </c>
      <c r="E2543" s="29" t="s">
        <v>2735</v>
      </c>
      <c r="F2543" s="29" t="s">
        <v>2736</v>
      </c>
      <c r="G2543" s="29" t="s">
        <v>4066</v>
      </c>
      <c r="H2543" s="522">
        <v>0</v>
      </c>
      <c r="I2543" s="522" t="s">
        <v>10874</v>
      </c>
      <c r="J2543" s="522" t="s">
        <v>10874</v>
      </c>
      <c r="K2543" s="522">
        <v>273</v>
      </c>
      <c r="L2543" s="522" t="s">
        <v>10874</v>
      </c>
      <c r="M2543" s="522" t="s">
        <v>10874</v>
      </c>
      <c r="N2543" s="522" t="s">
        <v>10874</v>
      </c>
      <c r="O2543" s="523">
        <v>288</v>
      </c>
    </row>
    <row r="2544" spans="2:15">
      <c r="B2544" t="str">
        <f>C2544&amp;F2544</f>
        <v>1052047036136 Total</v>
      </c>
      <c r="C2544" s="29" t="s">
        <v>938</v>
      </c>
      <c r="D2544" s="29" t="s">
        <v>939</v>
      </c>
      <c r="E2544" s="29" t="s">
        <v>2735</v>
      </c>
      <c r="F2544" s="29" t="s">
        <v>11707</v>
      </c>
      <c r="G2544" s="526" t="s">
        <v>3453</v>
      </c>
      <c r="H2544" s="527">
        <v>0</v>
      </c>
      <c r="I2544" s="527" t="s">
        <v>10874</v>
      </c>
      <c r="J2544" s="527" t="s">
        <v>10874</v>
      </c>
      <c r="K2544" s="527">
        <v>509</v>
      </c>
      <c r="L2544" s="527">
        <v>11</v>
      </c>
      <c r="M2544" s="527" t="s">
        <v>10874</v>
      </c>
      <c r="N2544" s="527" t="s">
        <v>10874</v>
      </c>
      <c r="O2544" s="528">
        <v>535</v>
      </c>
    </row>
    <row r="2545" spans="2:15">
      <c r="B2545" s="29" t="s">
        <v>14003</v>
      </c>
      <c r="C2545" s="29" t="s">
        <v>938</v>
      </c>
      <c r="D2545" s="29" t="s">
        <v>939</v>
      </c>
      <c r="E2545" s="29" t="s">
        <v>2733</v>
      </c>
      <c r="F2545" s="29" t="s">
        <v>2734</v>
      </c>
      <c r="G2545" s="29" t="s">
        <v>4065</v>
      </c>
      <c r="H2545" s="522" t="s">
        <v>10874</v>
      </c>
      <c r="I2545" s="522" t="s">
        <v>10874</v>
      </c>
      <c r="J2545" s="522" t="s">
        <v>10874</v>
      </c>
      <c r="K2545" s="522">
        <v>246</v>
      </c>
      <c r="L2545" s="522">
        <v>15</v>
      </c>
      <c r="M2545" s="522" t="s">
        <v>10874</v>
      </c>
      <c r="N2545" s="522">
        <v>0</v>
      </c>
      <c r="O2545" s="523">
        <v>268</v>
      </c>
    </row>
    <row r="2546" spans="2:15">
      <c r="B2546" s="29" t="s">
        <v>14004</v>
      </c>
      <c r="C2546" s="29" t="s">
        <v>938</v>
      </c>
      <c r="D2546" s="29" t="s">
        <v>939</v>
      </c>
      <c r="E2546" s="29" t="s">
        <v>2733</v>
      </c>
      <c r="F2546" s="29" t="s">
        <v>2734</v>
      </c>
      <c r="G2546" s="29" t="s">
        <v>4066</v>
      </c>
      <c r="H2546" s="522" t="s">
        <v>10874</v>
      </c>
      <c r="I2546" s="522" t="s">
        <v>10874</v>
      </c>
      <c r="J2546" s="522">
        <v>0</v>
      </c>
      <c r="K2546" s="522">
        <v>263</v>
      </c>
      <c r="L2546" s="522" t="s">
        <v>10874</v>
      </c>
      <c r="M2546" s="522">
        <v>0</v>
      </c>
      <c r="N2546" s="522">
        <v>0</v>
      </c>
      <c r="O2546" s="523">
        <v>280</v>
      </c>
    </row>
    <row r="2547" spans="2:15">
      <c r="B2547" t="str">
        <f>C2547&amp;F2547</f>
        <v>1052047036942 Total</v>
      </c>
      <c r="C2547" s="29" t="s">
        <v>938</v>
      </c>
      <c r="D2547" s="29" t="s">
        <v>939</v>
      </c>
      <c r="E2547" s="29" t="s">
        <v>2733</v>
      </c>
      <c r="F2547" s="29" t="s">
        <v>11706</v>
      </c>
      <c r="G2547" s="526" t="s">
        <v>3453</v>
      </c>
      <c r="H2547" s="527" t="s">
        <v>10874</v>
      </c>
      <c r="I2547" s="527" t="s">
        <v>10874</v>
      </c>
      <c r="J2547" s="527" t="s">
        <v>10874</v>
      </c>
      <c r="K2547" s="527">
        <v>509</v>
      </c>
      <c r="L2547" s="527" t="s">
        <v>10874</v>
      </c>
      <c r="M2547" s="527" t="s">
        <v>10874</v>
      </c>
      <c r="N2547" s="527">
        <v>0</v>
      </c>
      <c r="O2547" s="528">
        <v>548</v>
      </c>
    </row>
    <row r="2548" spans="2:15">
      <c r="B2548" s="29" t="s">
        <v>14009</v>
      </c>
      <c r="C2548" s="29" t="s">
        <v>940</v>
      </c>
      <c r="D2548" s="29" t="s">
        <v>941</v>
      </c>
      <c r="E2548" s="29" t="s">
        <v>2739</v>
      </c>
      <c r="F2548" s="29" t="s">
        <v>2740</v>
      </c>
      <c r="G2548" s="29" t="s">
        <v>4065</v>
      </c>
      <c r="H2548" s="522">
        <v>0</v>
      </c>
      <c r="I2548" s="522">
        <v>26</v>
      </c>
      <c r="J2548" s="522">
        <v>14</v>
      </c>
      <c r="K2548" s="522">
        <v>449</v>
      </c>
      <c r="L2548" s="522" t="s">
        <v>10874</v>
      </c>
      <c r="M2548" s="522" t="s">
        <v>10874</v>
      </c>
      <c r="N2548" s="522">
        <v>0</v>
      </c>
      <c r="O2548" s="523">
        <v>507</v>
      </c>
    </row>
    <row r="2549" spans="2:15">
      <c r="B2549" s="29" t="s">
        <v>14010</v>
      </c>
      <c r="C2549" s="29" t="s">
        <v>940</v>
      </c>
      <c r="D2549" s="29" t="s">
        <v>941</v>
      </c>
      <c r="E2549" s="29" t="s">
        <v>2739</v>
      </c>
      <c r="F2549" s="29" t="s">
        <v>2740</v>
      </c>
      <c r="G2549" s="29" t="s">
        <v>4066</v>
      </c>
      <c r="H2549" s="522">
        <v>0</v>
      </c>
      <c r="I2549" s="522">
        <v>43</v>
      </c>
      <c r="J2549" s="522" t="s">
        <v>10874</v>
      </c>
      <c r="K2549" s="522">
        <v>470</v>
      </c>
      <c r="L2549" s="522" t="s">
        <v>10874</v>
      </c>
      <c r="M2549" s="522" t="s">
        <v>10874</v>
      </c>
      <c r="N2549" s="522">
        <v>0</v>
      </c>
      <c r="O2549" s="523">
        <v>542</v>
      </c>
    </row>
    <row r="2550" spans="2:15">
      <c r="B2550" t="str">
        <f>C2550&amp;F2550</f>
        <v>1252369031915 Total</v>
      </c>
      <c r="C2550" s="29" t="s">
        <v>940</v>
      </c>
      <c r="D2550" s="29" t="s">
        <v>941</v>
      </c>
      <c r="E2550" s="29" t="s">
        <v>2739</v>
      </c>
      <c r="F2550" s="29" t="s">
        <v>11709</v>
      </c>
      <c r="G2550" s="526" t="s">
        <v>3453</v>
      </c>
      <c r="H2550" s="527" t="s">
        <v>10874</v>
      </c>
      <c r="I2550" s="527">
        <v>69</v>
      </c>
      <c r="J2550" s="527" t="s">
        <v>10874</v>
      </c>
      <c r="K2550" s="527">
        <v>919</v>
      </c>
      <c r="L2550" s="527">
        <v>12</v>
      </c>
      <c r="M2550" s="527">
        <v>24</v>
      </c>
      <c r="N2550" s="527" t="s">
        <v>10874</v>
      </c>
      <c r="O2550" s="528">
        <v>1049</v>
      </c>
    </row>
    <row r="2551" spans="2:15">
      <c r="B2551" s="29" t="s">
        <v>14007</v>
      </c>
      <c r="C2551" s="29" t="s">
        <v>940</v>
      </c>
      <c r="D2551" s="29" t="s">
        <v>941</v>
      </c>
      <c r="E2551" s="29" t="s">
        <v>2737</v>
      </c>
      <c r="F2551" s="29" t="s">
        <v>2738</v>
      </c>
      <c r="G2551" s="29" t="s">
        <v>4065</v>
      </c>
      <c r="H2551" s="522">
        <v>0</v>
      </c>
      <c r="I2551" s="522">
        <v>21</v>
      </c>
      <c r="J2551" s="522" t="s">
        <v>10874</v>
      </c>
      <c r="K2551" s="522">
        <v>225</v>
      </c>
      <c r="L2551" s="522" t="s">
        <v>10874</v>
      </c>
      <c r="M2551" s="522" t="s">
        <v>10874</v>
      </c>
      <c r="N2551" s="522">
        <v>0</v>
      </c>
      <c r="O2551" s="523">
        <v>263</v>
      </c>
    </row>
    <row r="2552" spans="2:15">
      <c r="B2552" s="29" t="s">
        <v>14008</v>
      </c>
      <c r="C2552" s="29" t="s">
        <v>940</v>
      </c>
      <c r="D2552" s="29" t="s">
        <v>941</v>
      </c>
      <c r="E2552" s="29" t="s">
        <v>2737</v>
      </c>
      <c r="F2552" s="29" t="s">
        <v>2738</v>
      </c>
      <c r="G2552" s="29" t="s">
        <v>4066</v>
      </c>
      <c r="H2552" s="522" t="s">
        <v>10874</v>
      </c>
      <c r="I2552" s="522">
        <v>22</v>
      </c>
      <c r="J2552" s="522" t="s">
        <v>10874</v>
      </c>
      <c r="K2552" s="522">
        <v>234</v>
      </c>
      <c r="L2552" s="522" t="s">
        <v>10874</v>
      </c>
      <c r="M2552" s="522">
        <v>12</v>
      </c>
      <c r="N2552" s="522">
        <v>0</v>
      </c>
      <c r="O2552" s="523">
        <v>280</v>
      </c>
    </row>
    <row r="2553" spans="2:15">
      <c r="B2553" t="str">
        <f>C2553&amp;F2553</f>
        <v>1252369035143 Total</v>
      </c>
      <c r="C2553" s="29" t="s">
        <v>940</v>
      </c>
      <c r="D2553" s="29" t="s">
        <v>941</v>
      </c>
      <c r="E2553" s="29" t="s">
        <v>2737</v>
      </c>
      <c r="F2553" s="29" t="s">
        <v>11708</v>
      </c>
      <c r="G2553" s="526" t="s">
        <v>3453</v>
      </c>
      <c r="H2553" s="527" t="s">
        <v>10874</v>
      </c>
      <c r="I2553" s="527">
        <v>43</v>
      </c>
      <c r="J2553" s="527" t="s">
        <v>10874</v>
      </c>
      <c r="K2553" s="527">
        <v>459</v>
      </c>
      <c r="L2553" s="527" t="s">
        <v>10874</v>
      </c>
      <c r="M2553" s="527" t="s">
        <v>10874</v>
      </c>
      <c r="N2553" s="527">
        <v>0</v>
      </c>
      <c r="O2553" s="528">
        <v>543</v>
      </c>
    </row>
    <row r="2554" spans="2:15">
      <c r="B2554" s="29" t="s">
        <v>14017</v>
      </c>
      <c r="C2554" s="29" t="s">
        <v>942</v>
      </c>
      <c r="D2554" s="29" t="s">
        <v>943</v>
      </c>
      <c r="E2554" s="29" t="s">
        <v>2747</v>
      </c>
      <c r="F2554" s="29" t="s">
        <v>2748</v>
      </c>
      <c r="G2554" s="29" t="s">
        <v>4065</v>
      </c>
      <c r="H2554" s="522">
        <v>0</v>
      </c>
      <c r="I2554" s="522" t="s">
        <v>10874</v>
      </c>
      <c r="J2554" s="522" t="s">
        <v>10874</v>
      </c>
      <c r="K2554" s="522">
        <v>129</v>
      </c>
      <c r="L2554" s="522">
        <v>0</v>
      </c>
      <c r="M2554" s="522" t="s">
        <v>10874</v>
      </c>
      <c r="N2554" s="522">
        <v>0</v>
      </c>
      <c r="O2554" s="523">
        <v>143</v>
      </c>
    </row>
    <row r="2555" spans="2:15">
      <c r="B2555" s="29" t="s">
        <v>14018</v>
      </c>
      <c r="C2555" s="29" t="s">
        <v>942</v>
      </c>
      <c r="D2555" s="29" t="s">
        <v>943</v>
      </c>
      <c r="E2555" s="29" t="s">
        <v>2747</v>
      </c>
      <c r="F2555" s="29" t="s">
        <v>2748</v>
      </c>
      <c r="G2555" s="29" t="s">
        <v>4066</v>
      </c>
      <c r="H2555" s="522">
        <v>0</v>
      </c>
      <c r="I2555" s="522" t="s">
        <v>10874</v>
      </c>
      <c r="J2555" s="522" t="s">
        <v>10874</v>
      </c>
      <c r="K2555" s="522">
        <v>155</v>
      </c>
      <c r="L2555" s="522">
        <v>0</v>
      </c>
      <c r="M2555" s="522" t="s">
        <v>10874</v>
      </c>
      <c r="N2555" s="522" t="s">
        <v>10874</v>
      </c>
      <c r="O2555" s="523">
        <v>169</v>
      </c>
    </row>
    <row r="2556" spans="2:15">
      <c r="B2556" t="str">
        <f>C2556&amp;F2556</f>
        <v>1220981031099 Total</v>
      </c>
      <c r="C2556" s="29" t="s">
        <v>942</v>
      </c>
      <c r="D2556" s="29" t="s">
        <v>943</v>
      </c>
      <c r="E2556" s="29" t="s">
        <v>2747</v>
      </c>
      <c r="F2556" s="29" t="s">
        <v>11713</v>
      </c>
      <c r="G2556" s="526" t="s">
        <v>3453</v>
      </c>
      <c r="H2556" s="527">
        <v>0</v>
      </c>
      <c r="I2556" s="527">
        <v>11</v>
      </c>
      <c r="J2556" s="527">
        <v>11</v>
      </c>
      <c r="K2556" s="527">
        <v>284</v>
      </c>
      <c r="L2556" s="527">
        <v>0</v>
      </c>
      <c r="M2556" s="527" t="s">
        <v>10874</v>
      </c>
      <c r="N2556" s="527" t="s">
        <v>10874</v>
      </c>
      <c r="O2556" s="528">
        <v>312</v>
      </c>
    </row>
    <row r="2557" spans="2:15">
      <c r="B2557" s="29" t="s">
        <v>14013</v>
      </c>
      <c r="C2557" s="29" t="s">
        <v>942</v>
      </c>
      <c r="D2557" s="29" t="s">
        <v>943</v>
      </c>
      <c r="E2557" s="29" t="s">
        <v>2743</v>
      </c>
      <c r="F2557" s="29" t="s">
        <v>2744</v>
      </c>
      <c r="G2557" s="29" t="s">
        <v>4065</v>
      </c>
      <c r="H2557" s="522" t="s">
        <v>10874</v>
      </c>
      <c r="I2557" s="522">
        <v>27</v>
      </c>
      <c r="J2557" s="522">
        <v>24</v>
      </c>
      <c r="K2557" s="522">
        <v>1011</v>
      </c>
      <c r="L2557" s="522" t="s">
        <v>10874</v>
      </c>
      <c r="M2557" s="522">
        <v>28</v>
      </c>
      <c r="N2557" s="522" t="s">
        <v>10874</v>
      </c>
      <c r="O2557" s="523">
        <v>1105</v>
      </c>
    </row>
    <row r="2558" spans="2:15">
      <c r="B2558" s="29" t="s">
        <v>14014</v>
      </c>
      <c r="C2558" s="29" t="s">
        <v>942</v>
      </c>
      <c r="D2558" s="29" t="s">
        <v>943</v>
      </c>
      <c r="E2558" s="29" t="s">
        <v>2743</v>
      </c>
      <c r="F2558" s="29" t="s">
        <v>2744</v>
      </c>
      <c r="G2558" s="29" t="s">
        <v>4066</v>
      </c>
      <c r="H2558" s="522">
        <v>0</v>
      </c>
      <c r="I2558" s="522">
        <v>38</v>
      </c>
      <c r="J2558" s="522">
        <v>36</v>
      </c>
      <c r="K2558" s="522">
        <v>1121</v>
      </c>
      <c r="L2558" s="522" t="s">
        <v>10874</v>
      </c>
      <c r="M2558" s="522">
        <v>23</v>
      </c>
      <c r="N2558" s="522" t="s">
        <v>10874</v>
      </c>
      <c r="O2558" s="523">
        <v>1224</v>
      </c>
    </row>
    <row r="2559" spans="2:15">
      <c r="B2559" t="str">
        <f>C2559&amp;F2559</f>
        <v>1220981031100 Total</v>
      </c>
      <c r="C2559" s="29" t="s">
        <v>942</v>
      </c>
      <c r="D2559" s="29" t="s">
        <v>943</v>
      </c>
      <c r="E2559" s="29" t="s">
        <v>2743</v>
      </c>
      <c r="F2559" s="29" t="s">
        <v>11711</v>
      </c>
      <c r="G2559" s="526" t="s">
        <v>3453</v>
      </c>
      <c r="H2559" s="527" t="s">
        <v>10874</v>
      </c>
      <c r="I2559" s="527">
        <v>65</v>
      </c>
      <c r="J2559" s="527">
        <v>60</v>
      </c>
      <c r="K2559" s="527">
        <v>2132</v>
      </c>
      <c r="L2559" s="527">
        <v>12</v>
      </c>
      <c r="M2559" s="527">
        <v>51</v>
      </c>
      <c r="N2559" s="527" t="s">
        <v>10874</v>
      </c>
      <c r="O2559" s="528">
        <v>2329</v>
      </c>
    </row>
    <row r="2560" spans="2:15">
      <c r="B2560" s="29" t="s">
        <v>14011</v>
      </c>
      <c r="C2560" s="29" t="s">
        <v>942</v>
      </c>
      <c r="D2560" s="29" t="s">
        <v>943</v>
      </c>
      <c r="E2560" s="29" t="s">
        <v>2741</v>
      </c>
      <c r="F2560" s="29" t="s">
        <v>2742</v>
      </c>
      <c r="G2560" s="29" t="s">
        <v>4065</v>
      </c>
      <c r="H2560" s="522">
        <v>0</v>
      </c>
      <c r="I2560" s="522" t="s">
        <v>10874</v>
      </c>
      <c r="J2560" s="522" t="s">
        <v>10874</v>
      </c>
      <c r="K2560" s="522">
        <v>194</v>
      </c>
      <c r="L2560" s="522" t="s">
        <v>10874</v>
      </c>
      <c r="M2560" s="522" t="s">
        <v>10874</v>
      </c>
      <c r="N2560" s="522">
        <v>0</v>
      </c>
      <c r="O2560" s="523">
        <v>218</v>
      </c>
    </row>
    <row r="2561" spans="2:15">
      <c r="B2561" s="29" t="s">
        <v>14012</v>
      </c>
      <c r="C2561" s="29" t="s">
        <v>942</v>
      </c>
      <c r="D2561" s="29" t="s">
        <v>943</v>
      </c>
      <c r="E2561" s="29" t="s">
        <v>2741</v>
      </c>
      <c r="F2561" s="29" t="s">
        <v>2742</v>
      </c>
      <c r="G2561" s="29" t="s">
        <v>4066</v>
      </c>
      <c r="H2561" s="522">
        <v>0</v>
      </c>
      <c r="I2561" s="522" t="s">
        <v>10874</v>
      </c>
      <c r="J2561" s="522" t="s">
        <v>10874</v>
      </c>
      <c r="K2561" s="522">
        <v>203</v>
      </c>
      <c r="L2561" s="522" t="s">
        <v>10874</v>
      </c>
      <c r="M2561" s="522" t="s">
        <v>10874</v>
      </c>
      <c r="N2561" s="522">
        <v>0</v>
      </c>
      <c r="O2561" s="523">
        <v>226</v>
      </c>
    </row>
    <row r="2562" spans="2:15">
      <c r="B2562" t="str">
        <f>C2562&amp;F2562</f>
        <v>1220981034681 Total</v>
      </c>
      <c r="C2562" s="29" t="s">
        <v>942</v>
      </c>
      <c r="D2562" s="29" t="s">
        <v>943</v>
      </c>
      <c r="E2562" s="29" t="s">
        <v>2741</v>
      </c>
      <c r="F2562" s="29" t="s">
        <v>11710</v>
      </c>
      <c r="G2562" s="526" t="s">
        <v>3453</v>
      </c>
      <c r="H2562" s="527">
        <v>0</v>
      </c>
      <c r="I2562" s="527" t="s">
        <v>10874</v>
      </c>
      <c r="J2562" s="527">
        <v>13</v>
      </c>
      <c r="K2562" s="527">
        <v>397</v>
      </c>
      <c r="L2562" s="527" t="s">
        <v>10874</v>
      </c>
      <c r="M2562" s="527">
        <v>17</v>
      </c>
      <c r="N2562" s="527">
        <v>0</v>
      </c>
      <c r="O2562" s="528">
        <v>444</v>
      </c>
    </row>
    <row r="2563" spans="2:15">
      <c r="B2563" s="29" t="s">
        <v>14015</v>
      </c>
      <c r="C2563" s="29" t="s">
        <v>942</v>
      </c>
      <c r="D2563" s="29" t="s">
        <v>943</v>
      </c>
      <c r="E2563" s="29" t="s">
        <v>2745</v>
      </c>
      <c r="F2563" s="29" t="s">
        <v>2746</v>
      </c>
      <c r="G2563" s="29" t="s">
        <v>4065</v>
      </c>
      <c r="H2563" s="522">
        <v>0</v>
      </c>
      <c r="I2563" s="522" t="s">
        <v>10874</v>
      </c>
      <c r="J2563" s="522" t="s">
        <v>10874</v>
      </c>
      <c r="K2563" s="522">
        <v>179</v>
      </c>
      <c r="L2563" s="522" t="s">
        <v>10874</v>
      </c>
      <c r="M2563" s="522" t="s">
        <v>10874</v>
      </c>
      <c r="N2563" s="522">
        <v>0</v>
      </c>
      <c r="O2563" s="523">
        <v>198</v>
      </c>
    </row>
    <row r="2564" spans="2:15">
      <c r="B2564" s="29" t="s">
        <v>14016</v>
      </c>
      <c r="C2564" s="29" t="s">
        <v>942</v>
      </c>
      <c r="D2564" s="29" t="s">
        <v>943</v>
      </c>
      <c r="E2564" s="29" t="s">
        <v>2745</v>
      </c>
      <c r="F2564" s="29" t="s">
        <v>2746</v>
      </c>
      <c r="G2564" s="29" t="s">
        <v>4066</v>
      </c>
      <c r="H2564" s="522">
        <v>0</v>
      </c>
      <c r="I2564" s="522" t="s">
        <v>10874</v>
      </c>
      <c r="J2564" s="522" t="s">
        <v>10874</v>
      </c>
      <c r="K2564" s="522">
        <v>177</v>
      </c>
      <c r="L2564" s="522">
        <v>0</v>
      </c>
      <c r="M2564" s="522" t="s">
        <v>10874</v>
      </c>
      <c r="N2564" s="522">
        <v>0</v>
      </c>
      <c r="O2564" s="523">
        <v>187</v>
      </c>
    </row>
    <row r="2565" spans="2:15">
      <c r="B2565" t="str">
        <f>C2565&amp;F2565</f>
        <v>1220981037957 Total</v>
      </c>
      <c r="C2565" s="29" t="s">
        <v>942</v>
      </c>
      <c r="D2565" s="29" t="s">
        <v>943</v>
      </c>
      <c r="E2565" s="29" t="s">
        <v>2745</v>
      </c>
      <c r="F2565" s="29" t="s">
        <v>11712</v>
      </c>
      <c r="G2565" s="526" t="s">
        <v>3453</v>
      </c>
      <c r="H2565" s="527">
        <v>0</v>
      </c>
      <c r="I2565" s="527" t="s">
        <v>10874</v>
      </c>
      <c r="J2565" s="527">
        <v>11</v>
      </c>
      <c r="K2565" s="527">
        <v>356</v>
      </c>
      <c r="L2565" s="527" t="s">
        <v>10874</v>
      </c>
      <c r="M2565" s="527" t="s">
        <v>10874</v>
      </c>
      <c r="N2565" s="527">
        <v>0</v>
      </c>
      <c r="O2565" s="528">
        <v>385</v>
      </c>
    </row>
    <row r="2566" spans="2:15">
      <c r="B2566" s="29" t="s">
        <v>14019</v>
      </c>
      <c r="C2566" s="29" t="s">
        <v>944</v>
      </c>
      <c r="D2566" s="29" t="s">
        <v>945</v>
      </c>
      <c r="E2566" s="29" t="s">
        <v>2749</v>
      </c>
      <c r="F2566" s="29" t="s">
        <v>2750</v>
      </c>
      <c r="G2566" s="29" t="s">
        <v>4065</v>
      </c>
      <c r="H2566" s="522">
        <v>0</v>
      </c>
      <c r="I2566" s="522" t="s">
        <v>10874</v>
      </c>
      <c r="J2566" s="522">
        <v>0</v>
      </c>
      <c r="K2566" s="522">
        <v>190</v>
      </c>
      <c r="L2566" s="522">
        <v>0</v>
      </c>
      <c r="M2566" s="522" t="s">
        <v>10874</v>
      </c>
      <c r="N2566" s="522">
        <v>0</v>
      </c>
      <c r="O2566" s="523">
        <v>193</v>
      </c>
    </row>
    <row r="2567" spans="2:15">
      <c r="B2567" s="29" t="s">
        <v>14020</v>
      </c>
      <c r="C2567" s="29" t="s">
        <v>944</v>
      </c>
      <c r="D2567" s="29" t="s">
        <v>945</v>
      </c>
      <c r="E2567" s="29" t="s">
        <v>2749</v>
      </c>
      <c r="F2567" s="29" t="s">
        <v>2750</v>
      </c>
      <c r="G2567" s="29" t="s">
        <v>4066</v>
      </c>
      <c r="H2567" s="522">
        <v>0</v>
      </c>
      <c r="I2567" s="522" t="s">
        <v>10874</v>
      </c>
      <c r="J2567" s="522" t="s">
        <v>10874</v>
      </c>
      <c r="K2567" s="522">
        <v>205</v>
      </c>
      <c r="L2567" s="522" t="s">
        <v>10874</v>
      </c>
      <c r="M2567" s="522">
        <v>0</v>
      </c>
      <c r="N2567" s="522">
        <v>0</v>
      </c>
      <c r="O2567" s="523">
        <v>213</v>
      </c>
    </row>
    <row r="2568" spans="2:15">
      <c r="B2568" t="str">
        <f>C2568&amp;F2568</f>
        <v>1283263032345 Total</v>
      </c>
      <c r="C2568" s="29" t="s">
        <v>944</v>
      </c>
      <c r="D2568" s="29" t="s">
        <v>945</v>
      </c>
      <c r="E2568" s="29" t="s">
        <v>2749</v>
      </c>
      <c r="F2568" s="29" t="s">
        <v>11714</v>
      </c>
      <c r="G2568" s="526" t="s">
        <v>3453</v>
      </c>
      <c r="H2568" s="527">
        <v>0</v>
      </c>
      <c r="I2568" s="527" t="s">
        <v>10874</v>
      </c>
      <c r="J2568" s="527" t="s">
        <v>10874</v>
      </c>
      <c r="K2568" s="527">
        <v>395</v>
      </c>
      <c r="L2568" s="527" t="s">
        <v>10874</v>
      </c>
      <c r="M2568" s="527" t="s">
        <v>10874</v>
      </c>
      <c r="N2568" s="527">
        <v>0</v>
      </c>
      <c r="O2568" s="528">
        <v>406</v>
      </c>
    </row>
    <row r="2569" spans="2:15">
      <c r="B2569" s="29" t="s">
        <v>14021</v>
      </c>
      <c r="C2569" s="29" t="s">
        <v>946</v>
      </c>
      <c r="D2569" s="29" t="s">
        <v>947</v>
      </c>
      <c r="E2569" s="29" t="s">
        <v>2751</v>
      </c>
      <c r="F2569" s="29" t="s">
        <v>2752</v>
      </c>
      <c r="G2569" s="29" t="s">
        <v>4065</v>
      </c>
      <c r="H2569" s="522">
        <v>0</v>
      </c>
      <c r="I2569" s="522" t="s">
        <v>10874</v>
      </c>
      <c r="J2569" s="522" t="s">
        <v>10874</v>
      </c>
      <c r="K2569" s="522">
        <v>322</v>
      </c>
      <c r="L2569" s="522" t="s">
        <v>10874</v>
      </c>
      <c r="M2569" s="522" t="s">
        <v>10874</v>
      </c>
      <c r="N2569" s="522">
        <v>0</v>
      </c>
      <c r="O2569" s="523">
        <v>331</v>
      </c>
    </row>
    <row r="2570" spans="2:15">
      <c r="B2570" s="29" t="s">
        <v>14022</v>
      </c>
      <c r="C2570" s="29" t="s">
        <v>946</v>
      </c>
      <c r="D2570" s="29" t="s">
        <v>947</v>
      </c>
      <c r="E2570" s="29" t="s">
        <v>2751</v>
      </c>
      <c r="F2570" s="29" t="s">
        <v>2752</v>
      </c>
      <c r="G2570" s="29" t="s">
        <v>4066</v>
      </c>
      <c r="H2570" s="522" t="s">
        <v>10874</v>
      </c>
      <c r="I2570" s="522" t="s">
        <v>10874</v>
      </c>
      <c r="J2570" s="522" t="s">
        <v>10874</v>
      </c>
      <c r="K2570" s="522">
        <v>334</v>
      </c>
      <c r="L2570" s="522">
        <v>0</v>
      </c>
      <c r="M2570" s="522" t="s">
        <v>10874</v>
      </c>
      <c r="N2570" s="522">
        <v>0</v>
      </c>
      <c r="O2570" s="523">
        <v>341</v>
      </c>
    </row>
    <row r="2571" spans="2:15">
      <c r="B2571" t="str">
        <f>C2571&amp;F2571</f>
        <v>1101470036231 Total</v>
      </c>
      <c r="C2571" s="29" t="s">
        <v>946</v>
      </c>
      <c r="D2571" s="29" t="s">
        <v>947</v>
      </c>
      <c r="E2571" s="29" t="s">
        <v>2751</v>
      </c>
      <c r="F2571" s="29" t="s">
        <v>11715</v>
      </c>
      <c r="G2571" s="526" t="s">
        <v>3453</v>
      </c>
      <c r="H2571" s="527" t="s">
        <v>10874</v>
      </c>
      <c r="I2571" s="527" t="s">
        <v>10874</v>
      </c>
      <c r="J2571" s="527" t="s">
        <v>10874</v>
      </c>
      <c r="K2571" s="527">
        <v>656</v>
      </c>
      <c r="L2571" s="527" t="s">
        <v>10874</v>
      </c>
      <c r="M2571" s="527" t="s">
        <v>10874</v>
      </c>
      <c r="N2571" s="527">
        <v>0</v>
      </c>
      <c r="O2571" s="528">
        <v>672</v>
      </c>
    </row>
    <row r="2572" spans="2:15">
      <c r="B2572" s="29" t="s">
        <v>14029</v>
      </c>
      <c r="C2572" s="29" t="s">
        <v>948</v>
      </c>
      <c r="D2572" s="29" t="s">
        <v>949</v>
      </c>
      <c r="E2572" s="29" t="s">
        <v>2759</v>
      </c>
      <c r="F2572" s="29" t="s">
        <v>2760</v>
      </c>
      <c r="G2572" s="29" t="s">
        <v>4065</v>
      </c>
      <c r="H2572" s="522" t="s">
        <v>10874</v>
      </c>
      <c r="I2572" s="522">
        <v>14</v>
      </c>
      <c r="J2572" s="522" t="s">
        <v>10874</v>
      </c>
      <c r="K2572" s="522">
        <v>270</v>
      </c>
      <c r="L2572" s="522" t="s">
        <v>10874</v>
      </c>
      <c r="M2572" s="522">
        <v>25</v>
      </c>
      <c r="N2572" s="522">
        <v>0</v>
      </c>
      <c r="O2572" s="523">
        <v>324</v>
      </c>
    </row>
    <row r="2573" spans="2:15">
      <c r="B2573" s="29" t="s">
        <v>14030</v>
      </c>
      <c r="C2573" s="29" t="s">
        <v>948</v>
      </c>
      <c r="D2573" s="29" t="s">
        <v>949</v>
      </c>
      <c r="E2573" s="29" t="s">
        <v>2759</v>
      </c>
      <c r="F2573" s="29" t="s">
        <v>2760</v>
      </c>
      <c r="G2573" s="29" t="s">
        <v>4066</v>
      </c>
      <c r="H2573" s="522" t="s">
        <v>10874</v>
      </c>
      <c r="I2573" s="522">
        <v>17</v>
      </c>
      <c r="J2573" s="522">
        <v>12</v>
      </c>
      <c r="K2573" s="522">
        <v>281</v>
      </c>
      <c r="L2573" s="522" t="s">
        <v>10874</v>
      </c>
      <c r="M2573" s="522">
        <v>34</v>
      </c>
      <c r="N2573" s="522">
        <v>0</v>
      </c>
      <c r="O2573" s="523">
        <v>353</v>
      </c>
    </row>
    <row r="2574" spans="2:15">
      <c r="B2574" t="str">
        <f>C2574&amp;F2574</f>
        <v>1220982021113 Total</v>
      </c>
      <c r="C2574" s="29" t="s">
        <v>948</v>
      </c>
      <c r="D2574" s="29" t="s">
        <v>949</v>
      </c>
      <c r="E2574" s="29" t="s">
        <v>2759</v>
      </c>
      <c r="F2574" s="29" t="s">
        <v>11719</v>
      </c>
      <c r="G2574" s="526" t="s">
        <v>3453</v>
      </c>
      <c r="H2574" s="527" t="s">
        <v>10874</v>
      </c>
      <c r="I2574" s="527">
        <v>31</v>
      </c>
      <c r="J2574" s="527" t="s">
        <v>10874</v>
      </c>
      <c r="K2574" s="527">
        <v>551</v>
      </c>
      <c r="L2574" s="527" t="s">
        <v>10874</v>
      </c>
      <c r="M2574" s="527">
        <v>59</v>
      </c>
      <c r="N2574" s="527">
        <v>0</v>
      </c>
      <c r="O2574" s="528">
        <v>677</v>
      </c>
    </row>
    <row r="2575" spans="2:15">
      <c r="B2575" s="29" t="s">
        <v>14027</v>
      </c>
      <c r="C2575" s="29" t="s">
        <v>948</v>
      </c>
      <c r="D2575" s="29" t="s">
        <v>949</v>
      </c>
      <c r="E2575" s="29" t="s">
        <v>2757</v>
      </c>
      <c r="F2575" s="29" t="s">
        <v>2758</v>
      </c>
      <c r="G2575" s="29" t="s">
        <v>4065</v>
      </c>
      <c r="H2575" s="522">
        <v>0</v>
      </c>
      <c r="I2575" s="522">
        <v>17</v>
      </c>
      <c r="J2575" s="522">
        <v>17</v>
      </c>
      <c r="K2575" s="522">
        <v>205</v>
      </c>
      <c r="L2575" s="522" t="s">
        <v>10874</v>
      </c>
      <c r="M2575" s="522" t="s">
        <v>10874</v>
      </c>
      <c r="N2575" s="522">
        <v>0</v>
      </c>
      <c r="O2575" s="523">
        <v>264</v>
      </c>
    </row>
    <row r="2576" spans="2:15">
      <c r="B2576" s="29" t="s">
        <v>14028</v>
      </c>
      <c r="C2576" s="29" t="s">
        <v>948</v>
      </c>
      <c r="D2576" s="29" t="s">
        <v>949</v>
      </c>
      <c r="E2576" s="29" t="s">
        <v>2757</v>
      </c>
      <c r="F2576" s="29" t="s">
        <v>2758</v>
      </c>
      <c r="G2576" s="29" t="s">
        <v>4066</v>
      </c>
      <c r="H2576" s="522">
        <v>0</v>
      </c>
      <c r="I2576" s="522">
        <v>23</v>
      </c>
      <c r="J2576" s="522">
        <v>15</v>
      </c>
      <c r="K2576" s="522">
        <v>256</v>
      </c>
      <c r="L2576" s="522" t="s">
        <v>10874</v>
      </c>
      <c r="M2576" s="522" t="s">
        <v>10874</v>
      </c>
      <c r="N2576" s="522">
        <v>0</v>
      </c>
      <c r="O2576" s="523">
        <v>312</v>
      </c>
    </row>
    <row r="2577" spans="2:15">
      <c r="B2577" t="str">
        <f>C2577&amp;F2577</f>
        <v>1220982021116 Total</v>
      </c>
      <c r="C2577" s="29" t="s">
        <v>948</v>
      </c>
      <c r="D2577" s="29" t="s">
        <v>949</v>
      </c>
      <c r="E2577" s="29" t="s">
        <v>2757</v>
      </c>
      <c r="F2577" s="29" t="s">
        <v>11718</v>
      </c>
      <c r="G2577" s="526" t="s">
        <v>3453</v>
      </c>
      <c r="H2577" s="527">
        <v>0</v>
      </c>
      <c r="I2577" s="527">
        <v>40</v>
      </c>
      <c r="J2577" s="527">
        <v>32</v>
      </c>
      <c r="K2577" s="527">
        <v>461</v>
      </c>
      <c r="L2577" s="527">
        <v>18</v>
      </c>
      <c r="M2577" s="527">
        <v>25</v>
      </c>
      <c r="N2577" s="527">
        <v>0</v>
      </c>
      <c r="O2577" s="528">
        <v>576</v>
      </c>
    </row>
    <row r="2578" spans="2:15">
      <c r="B2578" s="29" t="s">
        <v>14025</v>
      </c>
      <c r="C2578" s="29" t="s">
        <v>948</v>
      </c>
      <c r="D2578" s="29" t="s">
        <v>949</v>
      </c>
      <c r="E2578" s="29" t="s">
        <v>2755</v>
      </c>
      <c r="F2578" s="29" t="s">
        <v>2756</v>
      </c>
      <c r="G2578" s="29" t="s">
        <v>4065</v>
      </c>
      <c r="H2578" s="522" t="s">
        <v>10874</v>
      </c>
      <c r="I2578" s="522">
        <v>101</v>
      </c>
      <c r="J2578" s="522">
        <v>73</v>
      </c>
      <c r="K2578" s="522">
        <v>1271</v>
      </c>
      <c r="L2578" s="522" t="s">
        <v>10874</v>
      </c>
      <c r="M2578" s="522">
        <v>101</v>
      </c>
      <c r="N2578" s="522">
        <v>0</v>
      </c>
      <c r="O2578" s="523">
        <v>1579</v>
      </c>
    </row>
    <row r="2579" spans="2:15">
      <c r="B2579" s="29" t="s">
        <v>14026</v>
      </c>
      <c r="C2579" s="29" t="s">
        <v>948</v>
      </c>
      <c r="D2579" s="29" t="s">
        <v>949</v>
      </c>
      <c r="E2579" s="29" t="s">
        <v>2755</v>
      </c>
      <c r="F2579" s="29" t="s">
        <v>2756</v>
      </c>
      <c r="G2579" s="29" t="s">
        <v>4066</v>
      </c>
      <c r="H2579" s="522" t="s">
        <v>10874</v>
      </c>
      <c r="I2579" s="522">
        <v>116</v>
      </c>
      <c r="J2579" s="522">
        <v>60</v>
      </c>
      <c r="K2579" s="522">
        <v>1316</v>
      </c>
      <c r="L2579" s="522" t="s">
        <v>10874</v>
      </c>
      <c r="M2579" s="522">
        <v>94</v>
      </c>
      <c r="N2579" s="522" t="s">
        <v>10874</v>
      </c>
      <c r="O2579" s="523">
        <v>1619</v>
      </c>
    </row>
    <row r="2580" spans="2:15">
      <c r="B2580" t="str">
        <f>C2580&amp;F2580</f>
        <v>1220982024682 Total</v>
      </c>
      <c r="C2580" s="29" t="s">
        <v>948</v>
      </c>
      <c r="D2580" s="29" t="s">
        <v>949</v>
      </c>
      <c r="E2580" s="29" t="s">
        <v>2755</v>
      </c>
      <c r="F2580" s="29" t="s">
        <v>11717</v>
      </c>
      <c r="G2580" s="526" t="s">
        <v>3453</v>
      </c>
      <c r="H2580" s="527" t="s">
        <v>10874</v>
      </c>
      <c r="I2580" s="527">
        <v>217</v>
      </c>
      <c r="J2580" s="527">
        <v>133</v>
      </c>
      <c r="K2580" s="527">
        <v>2587</v>
      </c>
      <c r="L2580" s="527">
        <v>63</v>
      </c>
      <c r="M2580" s="527">
        <v>195</v>
      </c>
      <c r="N2580" s="527" t="s">
        <v>10874</v>
      </c>
      <c r="O2580" s="528">
        <v>3198</v>
      </c>
    </row>
    <row r="2581" spans="2:15">
      <c r="B2581" s="29" t="s">
        <v>14023</v>
      </c>
      <c r="C2581" s="29" t="s">
        <v>948</v>
      </c>
      <c r="D2581" s="29" t="s">
        <v>949</v>
      </c>
      <c r="E2581" s="29" t="s">
        <v>2753</v>
      </c>
      <c r="F2581" s="29" t="s">
        <v>2754</v>
      </c>
      <c r="G2581" s="29" t="s">
        <v>4065</v>
      </c>
      <c r="H2581" s="522">
        <v>0</v>
      </c>
      <c r="I2581" s="522">
        <v>12</v>
      </c>
      <c r="J2581" s="522" t="s">
        <v>10874</v>
      </c>
      <c r="K2581" s="522">
        <v>173</v>
      </c>
      <c r="L2581" s="522" t="s">
        <v>10874</v>
      </c>
      <c r="M2581" s="522">
        <v>14</v>
      </c>
      <c r="N2581" s="522">
        <v>0</v>
      </c>
      <c r="O2581" s="523">
        <v>210</v>
      </c>
    </row>
    <row r="2582" spans="2:15">
      <c r="B2582" s="29" t="s">
        <v>14024</v>
      </c>
      <c r="C2582" s="29" t="s">
        <v>948</v>
      </c>
      <c r="D2582" s="29" t="s">
        <v>949</v>
      </c>
      <c r="E2582" s="29" t="s">
        <v>2753</v>
      </c>
      <c r="F2582" s="29" t="s">
        <v>2754</v>
      </c>
      <c r="G2582" s="29" t="s">
        <v>4066</v>
      </c>
      <c r="H2582" s="522" t="s">
        <v>10874</v>
      </c>
      <c r="I2582" s="522">
        <v>16</v>
      </c>
      <c r="J2582" s="522">
        <v>12</v>
      </c>
      <c r="K2582" s="522">
        <v>215</v>
      </c>
      <c r="L2582" s="522" t="s">
        <v>10874</v>
      </c>
      <c r="M2582" s="522">
        <v>18</v>
      </c>
      <c r="N2582" s="522">
        <v>0</v>
      </c>
      <c r="O2582" s="523">
        <v>271</v>
      </c>
    </row>
    <row r="2583" spans="2:15">
      <c r="B2583" t="str">
        <f>C2583&amp;F2583</f>
        <v>1220982027308 Total</v>
      </c>
      <c r="C2583" s="29" t="s">
        <v>948</v>
      </c>
      <c r="D2583" s="29" t="s">
        <v>949</v>
      </c>
      <c r="E2583" s="29" t="s">
        <v>2753</v>
      </c>
      <c r="F2583" s="29" t="s">
        <v>11716</v>
      </c>
      <c r="G2583" s="526" t="s">
        <v>3453</v>
      </c>
      <c r="H2583" s="527" t="s">
        <v>10874</v>
      </c>
      <c r="I2583" s="527">
        <v>28</v>
      </c>
      <c r="J2583" s="527" t="s">
        <v>10874</v>
      </c>
      <c r="K2583" s="527">
        <v>388</v>
      </c>
      <c r="L2583" s="527" t="s">
        <v>10874</v>
      </c>
      <c r="M2583" s="527">
        <v>32</v>
      </c>
      <c r="N2583" s="527">
        <v>0</v>
      </c>
      <c r="O2583" s="528">
        <v>481</v>
      </c>
    </row>
    <row r="2584" spans="2:15">
      <c r="B2584" s="29" t="s">
        <v>14031</v>
      </c>
      <c r="C2584" s="29" t="s">
        <v>950</v>
      </c>
      <c r="D2584" s="29" t="s">
        <v>951</v>
      </c>
      <c r="E2584" s="29" t="s">
        <v>951</v>
      </c>
      <c r="F2584" s="29" t="s">
        <v>2761</v>
      </c>
      <c r="G2584" s="29" t="s">
        <v>4065</v>
      </c>
      <c r="H2584" s="522">
        <v>0</v>
      </c>
      <c r="I2584" s="522">
        <v>300</v>
      </c>
      <c r="J2584" s="522">
        <v>137</v>
      </c>
      <c r="K2584" s="522">
        <v>3084</v>
      </c>
      <c r="L2584" s="522">
        <v>141</v>
      </c>
      <c r="M2584" s="522" t="s">
        <v>10874</v>
      </c>
      <c r="N2584" s="522" t="s">
        <v>10874</v>
      </c>
      <c r="O2584" s="523">
        <v>3727</v>
      </c>
    </row>
    <row r="2585" spans="2:15">
      <c r="B2585" s="29" t="s">
        <v>14032</v>
      </c>
      <c r="C2585" s="29" t="s">
        <v>950</v>
      </c>
      <c r="D2585" s="29" t="s">
        <v>951</v>
      </c>
      <c r="E2585" s="29" t="s">
        <v>951</v>
      </c>
      <c r="F2585" s="29" t="s">
        <v>2761</v>
      </c>
      <c r="G2585" s="29" t="s">
        <v>4066</v>
      </c>
      <c r="H2585" s="522" t="s">
        <v>10874</v>
      </c>
      <c r="I2585" s="522">
        <v>227</v>
      </c>
      <c r="J2585" s="522">
        <v>81</v>
      </c>
      <c r="K2585" s="522">
        <v>2451</v>
      </c>
      <c r="L2585" s="522">
        <v>109</v>
      </c>
      <c r="M2585" s="522" t="s">
        <v>10874</v>
      </c>
      <c r="N2585" s="522" t="s">
        <v>10874</v>
      </c>
      <c r="O2585" s="523">
        <v>2911</v>
      </c>
    </row>
    <row r="2586" spans="2:15">
      <c r="B2586" t="str">
        <f>C2586&amp;F2586</f>
        <v>1270434307650 Total</v>
      </c>
      <c r="C2586" s="29" t="s">
        <v>950</v>
      </c>
      <c r="D2586" s="29" t="s">
        <v>951</v>
      </c>
      <c r="E2586" s="29" t="s">
        <v>951</v>
      </c>
      <c r="F2586" s="29" t="s">
        <v>11720</v>
      </c>
      <c r="G2586" s="526" t="s">
        <v>3453</v>
      </c>
      <c r="H2586" s="527" t="s">
        <v>10874</v>
      </c>
      <c r="I2586" s="527">
        <v>527</v>
      </c>
      <c r="J2586" s="527">
        <v>218</v>
      </c>
      <c r="K2586" s="527">
        <v>5535</v>
      </c>
      <c r="L2586" s="527">
        <v>250</v>
      </c>
      <c r="M2586" s="527">
        <v>102</v>
      </c>
      <c r="N2586" s="527" t="s">
        <v>10874</v>
      </c>
      <c r="O2586" s="528">
        <v>6638</v>
      </c>
    </row>
    <row r="2587" spans="2:15">
      <c r="B2587" s="29" t="s">
        <v>14033</v>
      </c>
      <c r="C2587" s="29" t="s">
        <v>952</v>
      </c>
      <c r="D2587" s="29" t="s">
        <v>953</v>
      </c>
      <c r="E2587" s="29" t="s">
        <v>953</v>
      </c>
      <c r="F2587" s="29" t="s">
        <v>2762</v>
      </c>
      <c r="G2587" s="29" t="s">
        <v>4065</v>
      </c>
      <c r="H2587" s="522" t="s">
        <v>10874</v>
      </c>
      <c r="I2587" s="522">
        <v>35</v>
      </c>
      <c r="J2587" s="522">
        <v>12</v>
      </c>
      <c r="K2587" s="522">
        <v>137</v>
      </c>
      <c r="L2587" s="522">
        <v>13</v>
      </c>
      <c r="M2587" s="522" t="s">
        <v>10874</v>
      </c>
      <c r="N2587" s="522">
        <v>0</v>
      </c>
      <c r="O2587" s="523">
        <v>200</v>
      </c>
    </row>
    <row r="2588" spans="2:15">
      <c r="B2588" s="29" t="s">
        <v>14034</v>
      </c>
      <c r="C2588" s="29" t="s">
        <v>952</v>
      </c>
      <c r="D2588" s="29" t="s">
        <v>953</v>
      </c>
      <c r="E2588" s="29" t="s">
        <v>953</v>
      </c>
      <c r="F2588" s="29" t="s">
        <v>2762</v>
      </c>
      <c r="G2588" s="29" t="s">
        <v>4066</v>
      </c>
      <c r="H2588" s="522" t="s">
        <v>10874</v>
      </c>
      <c r="I2588" s="522">
        <v>24</v>
      </c>
      <c r="J2588" s="522" t="s">
        <v>10874</v>
      </c>
      <c r="K2588" s="522">
        <v>117</v>
      </c>
      <c r="L2588" s="522" t="s">
        <v>10874</v>
      </c>
      <c r="M2588" s="522">
        <v>0</v>
      </c>
      <c r="N2588" s="522">
        <v>0</v>
      </c>
      <c r="O2588" s="523">
        <v>157</v>
      </c>
    </row>
    <row r="2589" spans="2:15">
      <c r="B2589" t="str">
        <f>C2589&amp;F2589</f>
        <v>1152200037821 Total</v>
      </c>
      <c r="C2589" s="29" t="s">
        <v>952</v>
      </c>
      <c r="D2589" s="29" t="s">
        <v>953</v>
      </c>
      <c r="E2589" s="29" t="s">
        <v>953</v>
      </c>
      <c r="F2589" s="29" t="s">
        <v>11721</v>
      </c>
      <c r="G2589" s="526" t="s">
        <v>3453</v>
      </c>
      <c r="H2589" s="527" t="s">
        <v>10874</v>
      </c>
      <c r="I2589" s="527">
        <v>59</v>
      </c>
      <c r="J2589" s="527" t="s">
        <v>10874</v>
      </c>
      <c r="K2589" s="527">
        <v>254</v>
      </c>
      <c r="L2589" s="527" t="s">
        <v>10874</v>
      </c>
      <c r="M2589" s="527" t="s">
        <v>10874</v>
      </c>
      <c r="N2589" s="527">
        <v>0</v>
      </c>
      <c r="O2589" s="528">
        <v>357</v>
      </c>
    </row>
    <row r="2590" spans="2:15">
      <c r="B2590" s="29" t="s">
        <v>14035</v>
      </c>
      <c r="C2590" s="29" t="s">
        <v>954</v>
      </c>
      <c r="D2590" s="29" t="s">
        <v>955</v>
      </c>
      <c r="E2590" s="29" t="s">
        <v>2763</v>
      </c>
      <c r="F2590" s="29" t="s">
        <v>2764</v>
      </c>
      <c r="G2590" s="29" t="s">
        <v>4065</v>
      </c>
      <c r="H2590" s="522" t="s">
        <v>10874</v>
      </c>
      <c r="I2590" s="522">
        <v>122</v>
      </c>
      <c r="J2590" s="522">
        <v>79</v>
      </c>
      <c r="K2590" s="522">
        <v>630</v>
      </c>
      <c r="L2590" s="522">
        <v>22</v>
      </c>
      <c r="M2590" s="522">
        <v>22</v>
      </c>
      <c r="N2590" s="522" t="s">
        <v>10874</v>
      </c>
      <c r="O2590" s="523">
        <v>879</v>
      </c>
    </row>
    <row r="2591" spans="2:15">
      <c r="B2591" s="29" t="s">
        <v>14036</v>
      </c>
      <c r="C2591" s="29" t="s">
        <v>954</v>
      </c>
      <c r="D2591" s="29" t="s">
        <v>955</v>
      </c>
      <c r="E2591" s="29" t="s">
        <v>2763</v>
      </c>
      <c r="F2591" s="29" t="s">
        <v>2764</v>
      </c>
      <c r="G2591" s="29" t="s">
        <v>4066</v>
      </c>
      <c r="H2591" s="522" t="s">
        <v>10874</v>
      </c>
      <c r="I2591" s="522">
        <v>96</v>
      </c>
      <c r="J2591" s="522">
        <v>52</v>
      </c>
      <c r="K2591" s="522">
        <v>595</v>
      </c>
      <c r="L2591" s="522">
        <v>24</v>
      </c>
      <c r="M2591" s="522" t="s">
        <v>10874</v>
      </c>
      <c r="N2591" s="522">
        <v>0</v>
      </c>
      <c r="O2591" s="523">
        <v>784</v>
      </c>
    </row>
    <row r="2592" spans="2:15">
      <c r="B2592" t="str">
        <f>C2592&amp;F2592</f>
        <v>1241500047819 Total</v>
      </c>
      <c r="C2592" s="29" t="s">
        <v>954</v>
      </c>
      <c r="D2592" s="29" t="s">
        <v>955</v>
      </c>
      <c r="E2592" s="29" t="s">
        <v>2763</v>
      </c>
      <c r="F2592" s="29" t="s">
        <v>11722</v>
      </c>
      <c r="G2592" s="526" t="s">
        <v>3453</v>
      </c>
      <c r="H2592" s="527" t="s">
        <v>10874</v>
      </c>
      <c r="I2592" s="527">
        <v>218</v>
      </c>
      <c r="J2592" s="527">
        <v>131</v>
      </c>
      <c r="K2592" s="527">
        <v>1225</v>
      </c>
      <c r="L2592" s="527">
        <v>46</v>
      </c>
      <c r="M2592" s="527" t="s">
        <v>10874</v>
      </c>
      <c r="N2592" s="527" t="s">
        <v>10874</v>
      </c>
      <c r="O2592" s="528">
        <v>1663</v>
      </c>
    </row>
    <row r="2593" spans="2:15">
      <c r="B2593" s="29" t="s">
        <v>14037</v>
      </c>
      <c r="C2593" s="29" t="s">
        <v>956</v>
      </c>
      <c r="D2593" s="29" t="s">
        <v>957</v>
      </c>
      <c r="E2593" s="29" t="s">
        <v>957</v>
      </c>
      <c r="F2593" s="29" t="s">
        <v>2765</v>
      </c>
      <c r="G2593" s="29" t="s">
        <v>4065</v>
      </c>
      <c r="H2593" s="522" t="s">
        <v>10874</v>
      </c>
      <c r="I2593" s="522">
        <v>114</v>
      </c>
      <c r="J2593" s="522">
        <v>53</v>
      </c>
      <c r="K2593" s="522">
        <v>556</v>
      </c>
      <c r="L2593" s="522">
        <v>26</v>
      </c>
      <c r="M2593" s="522">
        <v>13</v>
      </c>
      <c r="N2593" s="522" t="s">
        <v>10874</v>
      </c>
      <c r="O2593" s="523">
        <v>770</v>
      </c>
    </row>
    <row r="2594" spans="2:15">
      <c r="B2594" s="29" t="s">
        <v>14038</v>
      </c>
      <c r="C2594" s="29" t="s">
        <v>956</v>
      </c>
      <c r="D2594" s="29" t="s">
        <v>957</v>
      </c>
      <c r="E2594" s="29" t="s">
        <v>957</v>
      </c>
      <c r="F2594" s="29" t="s">
        <v>2765</v>
      </c>
      <c r="G2594" s="29" t="s">
        <v>4066</v>
      </c>
      <c r="H2594" s="522" t="s">
        <v>10874</v>
      </c>
      <c r="I2594" s="522">
        <v>92</v>
      </c>
      <c r="J2594" s="522">
        <v>34</v>
      </c>
      <c r="K2594" s="522">
        <v>505</v>
      </c>
      <c r="L2594" s="522">
        <v>16</v>
      </c>
      <c r="M2594" s="522" t="s">
        <v>10874</v>
      </c>
      <c r="N2594" s="522">
        <v>0</v>
      </c>
      <c r="O2594" s="523">
        <v>662</v>
      </c>
    </row>
    <row r="2595" spans="2:15">
      <c r="B2595" t="str">
        <f>C2595&amp;F2595</f>
        <v>1234600017687 Total</v>
      </c>
      <c r="C2595" s="29" t="s">
        <v>956</v>
      </c>
      <c r="D2595" s="29" t="s">
        <v>957</v>
      </c>
      <c r="E2595" s="29" t="s">
        <v>957</v>
      </c>
      <c r="F2595" s="29" t="s">
        <v>11723</v>
      </c>
      <c r="G2595" s="526" t="s">
        <v>3453</v>
      </c>
      <c r="H2595" s="527" t="s">
        <v>10874</v>
      </c>
      <c r="I2595" s="527">
        <v>206</v>
      </c>
      <c r="J2595" s="527">
        <v>87</v>
      </c>
      <c r="K2595" s="527">
        <v>1061</v>
      </c>
      <c r="L2595" s="527">
        <v>42</v>
      </c>
      <c r="M2595" s="527" t="s">
        <v>10874</v>
      </c>
      <c r="N2595" s="527" t="s">
        <v>10874</v>
      </c>
      <c r="O2595" s="528">
        <v>1432</v>
      </c>
    </row>
    <row r="2596" spans="2:15">
      <c r="B2596" s="29" t="s">
        <v>14039</v>
      </c>
      <c r="C2596" s="29" t="s">
        <v>958</v>
      </c>
      <c r="D2596" s="29" t="s">
        <v>959</v>
      </c>
      <c r="E2596" s="29" t="s">
        <v>2766</v>
      </c>
      <c r="F2596" s="29" t="s">
        <v>2767</v>
      </c>
      <c r="G2596" s="29" t="s">
        <v>4065</v>
      </c>
      <c r="H2596" s="522">
        <v>0</v>
      </c>
      <c r="I2596" s="522" t="s">
        <v>10874</v>
      </c>
      <c r="J2596" s="522" t="s">
        <v>10874</v>
      </c>
      <c r="K2596" s="522">
        <v>178</v>
      </c>
      <c r="L2596" s="522" t="s">
        <v>10874</v>
      </c>
      <c r="M2596" s="522" t="s">
        <v>10874</v>
      </c>
      <c r="N2596" s="522">
        <v>0</v>
      </c>
      <c r="O2596" s="523">
        <v>185</v>
      </c>
    </row>
    <row r="2597" spans="2:15">
      <c r="B2597" s="29" t="s">
        <v>14040</v>
      </c>
      <c r="C2597" s="29" t="s">
        <v>958</v>
      </c>
      <c r="D2597" s="29" t="s">
        <v>959</v>
      </c>
      <c r="E2597" s="29" t="s">
        <v>2766</v>
      </c>
      <c r="F2597" s="29" t="s">
        <v>2767</v>
      </c>
      <c r="G2597" s="29" t="s">
        <v>4066</v>
      </c>
      <c r="H2597" s="522">
        <v>0</v>
      </c>
      <c r="I2597" s="522" t="s">
        <v>10874</v>
      </c>
      <c r="J2597" s="522" t="s">
        <v>10874</v>
      </c>
      <c r="K2597" s="522">
        <v>205</v>
      </c>
      <c r="L2597" s="522" t="s">
        <v>10874</v>
      </c>
      <c r="M2597" s="522">
        <v>0</v>
      </c>
      <c r="N2597" s="522">
        <v>0</v>
      </c>
      <c r="O2597" s="523">
        <v>211</v>
      </c>
    </row>
    <row r="2598" spans="2:15">
      <c r="B2598" t="str">
        <f>C2598&amp;F2598</f>
        <v>1076571034492 Total</v>
      </c>
      <c r="C2598" s="29" t="s">
        <v>958</v>
      </c>
      <c r="D2598" s="29" t="s">
        <v>959</v>
      </c>
      <c r="E2598" s="29" t="s">
        <v>2766</v>
      </c>
      <c r="F2598" s="29" t="s">
        <v>11724</v>
      </c>
      <c r="G2598" s="526" t="s">
        <v>3453</v>
      </c>
      <c r="H2598" s="527">
        <v>0</v>
      </c>
      <c r="I2598" s="527" t="s">
        <v>10874</v>
      </c>
      <c r="J2598" s="527" t="s">
        <v>10874</v>
      </c>
      <c r="K2598" s="527">
        <v>383</v>
      </c>
      <c r="L2598" s="527" t="s">
        <v>10874</v>
      </c>
      <c r="M2598" s="527" t="s">
        <v>10874</v>
      </c>
      <c r="N2598" s="527">
        <v>0</v>
      </c>
      <c r="O2598" s="528">
        <v>396</v>
      </c>
    </row>
    <row r="2599" spans="2:15">
      <c r="B2599" s="29" t="s">
        <v>14043</v>
      </c>
      <c r="C2599" s="29" t="s">
        <v>958</v>
      </c>
      <c r="D2599" s="29" t="s">
        <v>959</v>
      </c>
      <c r="E2599" s="29" t="s">
        <v>2770</v>
      </c>
      <c r="F2599" s="29" t="s">
        <v>2771</v>
      </c>
      <c r="G2599" s="29" t="s">
        <v>4065</v>
      </c>
      <c r="H2599" s="522">
        <v>0</v>
      </c>
      <c r="I2599" s="522" t="s">
        <v>10874</v>
      </c>
      <c r="J2599" s="522">
        <v>0</v>
      </c>
      <c r="K2599" s="522">
        <v>105</v>
      </c>
      <c r="L2599" s="522">
        <v>0</v>
      </c>
      <c r="M2599" s="522" t="s">
        <v>10874</v>
      </c>
      <c r="N2599" s="522">
        <v>0</v>
      </c>
      <c r="O2599" s="523">
        <v>108</v>
      </c>
    </row>
    <row r="2600" spans="2:15">
      <c r="B2600" s="29" t="s">
        <v>14044</v>
      </c>
      <c r="C2600" s="29" t="s">
        <v>958</v>
      </c>
      <c r="D2600" s="29" t="s">
        <v>959</v>
      </c>
      <c r="E2600" s="29" t="s">
        <v>2770</v>
      </c>
      <c r="F2600" s="29" t="s">
        <v>2771</v>
      </c>
      <c r="G2600" s="29" t="s">
        <v>4066</v>
      </c>
      <c r="H2600" s="522" t="s">
        <v>10874</v>
      </c>
      <c r="I2600" s="522" t="s">
        <v>10874</v>
      </c>
      <c r="J2600" s="522" t="s">
        <v>10874</v>
      </c>
      <c r="K2600" s="522">
        <v>107</v>
      </c>
      <c r="L2600" s="522">
        <v>0</v>
      </c>
      <c r="M2600" s="522" t="s">
        <v>10874</v>
      </c>
      <c r="N2600" s="522">
        <v>0</v>
      </c>
      <c r="O2600" s="523">
        <v>112</v>
      </c>
    </row>
    <row r="2601" spans="2:15">
      <c r="B2601" t="str">
        <f>C2601&amp;F2601</f>
        <v>1076571036189 Total</v>
      </c>
      <c r="C2601" s="29" t="s">
        <v>958</v>
      </c>
      <c r="D2601" s="29" t="s">
        <v>959</v>
      </c>
      <c r="E2601" s="29" t="s">
        <v>2770</v>
      </c>
      <c r="F2601" s="29" t="s">
        <v>11726</v>
      </c>
      <c r="G2601" s="526" t="s">
        <v>3453</v>
      </c>
      <c r="H2601" s="527" t="s">
        <v>10874</v>
      </c>
      <c r="I2601" s="527" t="s">
        <v>10874</v>
      </c>
      <c r="J2601" s="527" t="s">
        <v>10874</v>
      </c>
      <c r="K2601" s="527">
        <v>212</v>
      </c>
      <c r="L2601" s="527">
        <v>0</v>
      </c>
      <c r="M2601" s="527" t="s">
        <v>10874</v>
      </c>
      <c r="N2601" s="527">
        <v>0</v>
      </c>
      <c r="O2601" s="528">
        <v>220</v>
      </c>
    </row>
    <row r="2602" spans="2:15">
      <c r="B2602" s="29" t="s">
        <v>14041</v>
      </c>
      <c r="C2602" s="29" t="s">
        <v>958</v>
      </c>
      <c r="D2602" s="29" t="s">
        <v>959</v>
      </c>
      <c r="E2602" s="29" t="s">
        <v>2768</v>
      </c>
      <c r="F2602" s="29" t="s">
        <v>2769</v>
      </c>
      <c r="G2602" s="29" t="s">
        <v>4065</v>
      </c>
      <c r="H2602" s="522" t="s">
        <v>10874</v>
      </c>
      <c r="I2602" s="522" t="s">
        <v>10874</v>
      </c>
      <c r="J2602" s="522" t="s">
        <v>10874</v>
      </c>
      <c r="K2602" s="522">
        <v>618</v>
      </c>
      <c r="L2602" s="522" t="s">
        <v>10874</v>
      </c>
      <c r="M2602" s="522" t="s">
        <v>10874</v>
      </c>
      <c r="N2602" s="522">
        <v>0</v>
      </c>
      <c r="O2602" s="523">
        <v>643</v>
      </c>
    </row>
    <row r="2603" spans="2:15">
      <c r="B2603" s="29" t="s">
        <v>14042</v>
      </c>
      <c r="C2603" s="29" t="s">
        <v>958</v>
      </c>
      <c r="D2603" s="29" t="s">
        <v>959</v>
      </c>
      <c r="E2603" s="29" t="s">
        <v>2768</v>
      </c>
      <c r="F2603" s="29" t="s">
        <v>2769</v>
      </c>
      <c r="G2603" s="29" t="s">
        <v>4066</v>
      </c>
      <c r="H2603" s="522" t="s">
        <v>10874</v>
      </c>
      <c r="I2603" s="522" t="s">
        <v>10874</v>
      </c>
      <c r="J2603" s="522" t="s">
        <v>10874</v>
      </c>
      <c r="K2603" s="522">
        <v>700</v>
      </c>
      <c r="L2603" s="522" t="s">
        <v>10874</v>
      </c>
      <c r="M2603" s="522" t="s">
        <v>10874</v>
      </c>
      <c r="N2603" s="522">
        <v>0</v>
      </c>
      <c r="O2603" s="523">
        <v>721</v>
      </c>
    </row>
    <row r="2604" spans="2:15">
      <c r="B2604" t="str">
        <f>C2604&amp;F2604</f>
        <v>1076571036648 Total</v>
      </c>
      <c r="C2604" s="29" t="s">
        <v>958</v>
      </c>
      <c r="D2604" s="29" t="s">
        <v>959</v>
      </c>
      <c r="E2604" s="29" t="s">
        <v>2768</v>
      </c>
      <c r="F2604" s="29" t="s">
        <v>11725</v>
      </c>
      <c r="G2604" s="526" t="s">
        <v>3453</v>
      </c>
      <c r="H2604" s="527" t="s">
        <v>10874</v>
      </c>
      <c r="I2604" s="527">
        <v>17</v>
      </c>
      <c r="J2604" s="527" t="s">
        <v>10874</v>
      </c>
      <c r="K2604" s="527">
        <v>1318</v>
      </c>
      <c r="L2604" s="527" t="s">
        <v>10874</v>
      </c>
      <c r="M2604" s="527">
        <v>17</v>
      </c>
      <c r="N2604" s="527">
        <v>0</v>
      </c>
      <c r="O2604" s="528">
        <v>1364</v>
      </c>
    </row>
    <row r="2605" spans="2:15">
      <c r="B2605" s="29" t="s">
        <v>14045</v>
      </c>
      <c r="C2605" s="29" t="s">
        <v>960</v>
      </c>
      <c r="D2605" s="29" t="s">
        <v>961</v>
      </c>
      <c r="E2605" s="29" t="s">
        <v>961</v>
      </c>
      <c r="F2605" s="29" t="s">
        <v>2772</v>
      </c>
      <c r="G2605" s="29" t="s">
        <v>4065</v>
      </c>
      <c r="H2605" s="522">
        <v>0</v>
      </c>
      <c r="I2605" s="522">
        <v>49</v>
      </c>
      <c r="J2605" s="522">
        <v>0</v>
      </c>
      <c r="K2605" s="522">
        <v>0</v>
      </c>
      <c r="L2605" s="522">
        <v>0</v>
      </c>
      <c r="M2605" s="522">
        <v>0</v>
      </c>
      <c r="N2605" s="522">
        <v>0</v>
      </c>
      <c r="O2605" s="523">
        <v>49</v>
      </c>
    </row>
    <row r="2606" spans="2:15">
      <c r="B2606" s="29" t="s">
        <v>14046</v>
      </c>
      <c r="C2606" s="29" t="s">
        <v>960</v>
      </c>
      <c r="D2606" s="29" t="s">
        <v>961</v>
      </c>
      <c r="E2606" s="29" t="s">
        <v>961</v>
      </c>
      <c r="F2606" s="29" t="s">
        <v>2772</v>
      </c>
      <c r="G2606" s="29" t="s">
        <v>4066</v>
      </c>
      <c r="H2606" s="522">
        <v>0</v>
      </c>
      <c r="I2606" s="522" t="s">
        <v>10874</v>
      </c>
      <c r="J2606" s="522" t="s">
        <v>10874</v>
      </c>
      <c r="K2606" s="522">
        <v>0</v>
      </c>
      <c r="L2606" s="522">
        <v>0</v>
      </c>
      <c r="M2606" s="522">
        <v>0</v>
      </c>
      <c r="N2606" s="522">
        <v>0</v>
      </c>
      <c r="O2606" s="523">
        <v>38</v>
      </c>
    </row>
    <row r="2607" spans="2:15">
      <c r="B2607" t="str">
        <f>C2607&amp;F2607</f>
        <v>1265100047685 Total</v>
      </c>
      <c r="C2607" s="29" t="s">
        <v>960</v>
      </c>
      <c r="D2607" s="29" t="s">
        <v>961</v>
      </c>
      <c r="E2607" s="29" t="s">
        <v>961</v>
      </c>
      <c r="F2607" s="29" t="s">
        <v>11727</v>
      </c>
      <c r="G2607" s="526" t="s">
        <v>3453</v>
      </c>
      <c r="H2607" s="527">
        <v>0</v>
      </c>
      <c r="I2607" s="527" t="s">
        <v>10874</v>
      </c>
      <c r="J2607" s="527" t="s">
        <v>10874</v>
      </c>
      <c r="K2607" s="527">
        <v>0</v>
      </c>
      <c r="L2607" s="527">
        <v>0</v>
      </c>
      <c r="M2607" s="527">
        <v>0</v>
      </c>
      <c r="N2607" s="527">
        <v>0</v>
      </c>
      <c r="O2607" s="528">
        <v>87</v>
      </c>
    </row>
    <row r="2608" spans="2:15">
      <c r="B2608" s="29" t="s">
        <v>14047</v>
      </c>
      <c r="C2608" s="29" t="s">
        <v>962</v>
      </c>
      <c r="D2608" s="29" t="s">
        <v>963</v>
      </c>
      <c r="E2608" s="29" t="s">
        <v>2773</v>
      </c>
      <c r="F2608" s="29" t="s">
        <v>2774</v>
      </c>
      <c r="G2608" s="29" t="s">
        <v>4065</v>
      </c>
      <c r="H2608" s="522">
        <v>0</v>
      </c>
      <c r="I2608" s="522" t="s">
        <v>10874</v>
      </c>
      <c r="J2608" s="522">
        <v>14</v>
      </c>
      <c r="K2608" s="522">
        <v>215</v>
      </c>
      <c r="L2608" s="522" t="s">
        <v>10874</v>
      </c>
      <c r="M2608" s="522" t="s">
        <v>10874</v>
      </c>
      <c r="N2608" s="522">
        <v>0</v>
      </c>
      <c r="O2608" s="523">
        <v>241</v>
      </c>
    </row>
    <row r="2609" spans="2:15">
      <c r="B2609" s="29" t="s">
        <v>14048</v>
      </c>
      <c r="C2609" s="29" t="s">
        <v>962</v>
      </c>
      <c r="D2609" s="29" t="s">
        <v>963</v>
      </c>
      <c r="E2609" s="29" t="s">
        <v>2773</v>
      </c>
      <c r="F2609" s="29" t="s">
        <v>2774</v>
      </c>
      <c r="G2609" s="29" t="s">
        <v>4066</v>
      </c>
      <c r="H2609" s="522">
        <v>0</v>
      </c>
      <c r="I2609" s="522" t="s">
        <v>10874</v>
      </c>
      <c r="J2609" s="522">
        <v>11</v>
      </c>
      <c r="K2609" s="522">
        <v>246</v>
      </c>
      <c r="L2609" s="522" t="s">
        <v>10874</v>
      </c>
      <c r="M2609" s="522" t="s">
        <v>10874</v>
      </c>
      <c r="N2609" s="522">
        <v>0</v>
      </c>
      <c r="O2609" s="523">
        <v>271</v>
      </c>
    </row>
    <row r="2610" spans="2:15">
      <c r="B2610" t="str">
        <f>C2610&amp;F2610</f>
        <v>1133653032649 Total</v>
      </c>
      <c r="C2610" s="29" t="s">
        <v>962</v>
      </c>
      <c r="D2610" s="29" t="s">
        <v>963</v>
      </c>
      <c r="E2610" s="29" t="s">
        <v>2773</v>
      </c>
      <c r="F2610" s="29" t="s">
        <v>11728</v>
      </c>
      <c r="G2610" s="526" t="s">
        <v>3453</v>
      </c>
      <c r="H2610" s="527">
        <v>0</v>
      </c>
      <c r="I2610" s="527">
        <v>18</v>
      </c>
      <c r="J2610" s="527">
        <v>25</v>
      </c>
      <c r="K2610" s="527">
        <v>461</v>
      </c>
      <c r="L2610" s="527" t="s">
        <v>10874</v>
      </c>
      <c r="M2610" s="527" t="s">
        <v>10874</v>
      </c>
      <c r="N2610" s="527">
        <v>0</v>
      </c>
      <c r="O2610" s="528">
        <v>512</v>
      </c>
    </row>
    <row r="2611" spans="2:15">
      <c r="B2611" s="29" t="s">
        <v>14049</v>
      </c>
      <c r="C2611" s="29" t="s">
        <v>962</v>
      </c>
      <c r="D2611" s="29" t="s">
        <v>963</v>
      </c>
      <c r="E2611" s="29" t="s">
        <v>2775</v>
      </c>
      <c r="F2611" s="29" t="s">
        <v>2776</v>
      </c>
      <c r="G2611" s="29" t="s">
        <v>4065</v>
      </c>
      <c r="H2611" s="522">
        <v>0</v>
      </c>
      <c r="I2611" s="522" t="s">
        <v>10874</v>
      </c>
      <c r="J2611" s="522">
        <v>11</v>
      </c>
      <c r="K2611" s="522">
        <v>102</v>
      </c>
      <c r="L2611" s="522" t="s">
        <v>10874</v>
      </c>
      <c r="M2611" s="522" t="s">
        <v>10874</v>
      </c>
      <c r="N2611" s="522">
        <v>0</v>
      </c>
      <c r="O2611" s="523">
        <v>122</v>
      </c>
    </row>
    <row r="2612" spans="2:15">
      <c r="B2612" s="29" t="s">
        <v>14050</v>
      </c>
      <c r="C2612" s="29" t="s">
        <v>962</v>
      </c>
      <c r="D2612" s="29" t="s">
        <v>963</v>
      </c>
      <c r="E2612" s="29" t="s">
        <v>2775</v>
      </c>
      <c r="F2612" s="29" t="s">
        <v>2776</v>
      </c>
      <c r="G2612" s="29" t="s">
        <v>4066</v>
      </c>
      <c r="H2612" s="522">
        <v>0</v>
      </c>
      <c r="I2612" s="522" t="s">
        <v>10874</v>
      </c>
      <c r="J2612" s="522">
        <v>11</v>
      </c>
      <c r="K2612" s="522">
        <v>104</v>
      </c>
      <c r="L2612" s="522" t="s">
        <v>10874</v>
      </c>
      <c r="M2612" s="522" t="s">
        <v>10874</v>
      </c>
      <c r="N2612" s="522">
        <v>0</v>
      </c>
      <c r="O2612" s="523">
        <v>128</v>
      </c>
    </row>
    <row r="2613" spans="2:15">
      <c r="B2613" t="str">
        <f>C2613&amp;F2613</f>
        <v>1133653036300 Total</v>
      </c>
      <c r="C2613" s="29" t="s">
        <v>962</v>
      </c>
      <c r="D2613" s="29" t="s">
        <v>963</v>
      </c>
      <c r="E2613" s="29" t="s">
        <v>2775</v>
      </c>
      <c r="F2613" s="29" t="s">
        <v>11729</v>
      </c>
      <c r="G2613" s="526" t="s">
        <v>3453</v>
      </c>
      <c r="H2613" s="527">
        <v>0</v>
      </c>
      <c r="I2613" s="527" t="s">
        <v>10874</v>
      </c>
      <c r="J2613" s="527">
        <v>22</v>
      </c>
      <c r="K2613" s="527">
        <v>206</v>
      </c>
      <c r="L2613" s="527" t="s">
        <v>10874</v>
      </c>
      <c r="M2613" s="527" t="s">
        <v>10874</v>
      </c>
      <c r="N2613" s="527">
        <v>0</v>
      </c>
      <c r="O2613" s="528">
        <v>250</v>
      </c>
    </row>
    <row r="2614" spans="2:15">
      <c r="B2614" s="29" t="s">
        <v>14053</v>
      </c>
      <c r="C2614" s="29" t="s">
        <v>964</v>
      </c>
      <c r="D2614" s="29" t="s">
        <v>965</v>
      </c>
      <c r="E2614" s="29" t="s">
        <v>2779</v>
      </c>
      <c r="F2614" s="29" t="s">
        <v>2780</v>
      </c>
      <c r="G2614" s="29" t="s">
        <v>4065</v>
      </c>
      <c r="H2614" s="522">
        <v>0</v>
      </c>
      <c r="I2614" s="522">
        <v>15</v>
      </c>
      <c r="J2614" s="522" t="s">
        <v>10874</v>
      </c>
      <c r="K2614" s="522">
        <v>225</v>
      </c>
      <c r="L2614" s="522">
        <v>0</v>
      </c>
      <c r="M2614" s="522" t="s">
        <v>10874</v>
      </c>
      <c r="N2614" s="522">
        <v>0</v>
      </c>
      <c r="O2614" s="523">
        <v>258</v>
      </c>
    </row>
    <row r="2615" spans="2:15">
      <c r="B2615" s="29" t="s">
        <v>14054</v>
      </c>
      <c r="C2615" s="29" t="s">
        <v>964</v>
      </c>
      <c r="D2615" s="29" t="s">
        <v>965</v>
      </c>
      <c r="E2615" s="29" t="s">
        <v>2779</v>
      </c>
      <c r="F2615" s="29" t="s">
        <v>2780</v>
      </c>
      <c r="G2615" s="29" t="s">
        <v>4066</v>
      </c>
      <c r="H2615" s="522">
        <v>0</v>
      </c>
      <c r="I2615" s="522">
        <v>15</v>
      </c>
      <c r="J2615" s="522" t="s">
        <v>10874</v>
      </c>
      <c r="K2615" s="522">
        <v>217</v>
      </c>
      <c r="L2615" s="522" t="s">
        <v>10874</v>
      </c>
      <c r="M2615" s="522">
        <v>20</v>
      </c>
      <c r="N2615" s="522" t="s">
        <v>10874</v>
      </c>
      <c r="O2615" s="523">
        <v>261</v>
      </c>
    </row>
    <row r="2616" spans="2:15">
      <c r="B2616" t="str">
        <f>C2616&amp;F2616</f>
        <v>1234661033326 Total</v>
      </c>
      <c r="C2616" s="29" t="s">
        <v>964</v>
      </c>
      <c r="D2616" s="29" t="s">
        <v>965</v>
      </c>
      <c r="E2616" s="29" t="s">
        <v>2779</v>
      </c>
      <c r="F2616" s="29" t="s">
        <v>11731</v>
      </c>
      <c r="G2616" s="526" t="s">
        <v>3453</v>
      </c>
      <c r="H2616" s="527">
        <v>0</v>
      </c>
      <c r="I2616" s="527">
        <v>30</v>
      </c>
      <c r="J2616" s="527" t="s">
        <v>10874</v>
      </c>
      <c r="K2616" s="527">
        <v>442</v>
      </c>
      <c r="L2616" s="527" t="s">
        <v>10874</v>
      </c>
      <c r="M2616" s="527" t="s">
        <v>10874</v>
      </c>
      <c r="N2616" s="527" t="s">
        <v>10874</v>
      </c>
      <c r="O2616" s="528">
        <v>519</v>
      </c>
    </row>
    <row r="2617" spans="2:15">
      <c r="B2617" s="29" t="s">
        <v>14051</v>
      </c>
      <c r="C2617" s="29" t="s">
        <v>964</v>
      </c>
      <c r="D2617" s="29" t="s">
        <v>965</v>
      </c>
      <c r="E2617" s="29" t="s">
        <v>2777</v>
      </c>
      <c r="F2617" s="29" t="s">
        <v>2778</v>
      </c>
      <c r="G2617" s="29" t="s">
        <v>4065</v>
      </c>
      <c r="H2617" s="522" t="s">
        <v>10874</v>
      </c>
      <c r="I2617" s="522">
        <v>42</v>
      </c>
      <c r="J2617" s="522">
        <v>33</v>
      </c>
      <c r="K2617" s="522">
        <v>787</v>
      </c>
      <c r="L2617" s="522" t="s">
        <v>10874</v>
      </c>
      <c r="M2617" s="522">
        <v>49</v>
      </c>
      <c r="N2617" s="522">
        <v>0</v>
      </c>
      <c r="O2617" s="523">
        <v>915</v>
      </c>
    </row>
    <row r="2618" spans="2:15">
      <c r="B2618" s="29" t="s">
        <v>14052</v>
      </c>
      <c r="C2618" s="29" t="s">
        <v>964</v>
      </c>
      <c r="D2618" s="29" t="s">
        <v>965</v>
      </c>
      <c r="E2618" s="29" t="s">
        <v>2777</v>
      </c>
      <c r="F2618" s="29" t="s">
        <v>2778</v>
      </c>
      <c r="G2618" s="29" t="s">
        <v>4066</v>
      </c>
      <c r="H2618" s="522" t="s">
        <v>10874</v>
      </c>
      <c r="I2618" s="522">
        <v>50</v>
      </c>
      <c r="J2618" s="522">
        <v>30</v>
      </c>
      <c r="K2618" s="522">
        <v>764</v>
      </c>
      <c r="L2618" s="522" t="s">
        <v>10874</v>
      </c>
      <c r="M2618" s="522">
        <v>53</v>
      </c>
      <c r="N2618" s="522" t="s">
        <v>10874</v>
      </c>
      <c r="O2618" s="523">
        <v>905</v>
      </c>
    </row>
    <row r="2619" spans="2:15">
      <c r="B2619" t="str">
        <f>C2619&amp;F2619</f>
        <v>1234661033328 Total</v>
      </c>
      <c r="C2619" s="29" t="s">
        <v>964</v>
      </c>
      <c r="D2619" s="29" t="s">
        <v>965</v>
      </c>
      <c r="E2619" s="29" t="s">
        <v>2777</v>
      </c>
      <c r="F2619" s="29" t="s">
        <v>11730</v>
      </c>
      <c r="G2619" s="526" t="s">
        <v>3453</v>
      </c>
      <c r="H2619" s="527" t="s">
        <v>10874</v>
      </c>
      <c r="I2619" s="527">
        <v>92</v>
      </c>
      <c r="J2619" s="527">
        <v>63</v>
      </c>
      <c r="K2619" s="527">
        <v>1551</v>
      </c>
      <c r="L2619" s="527" t="s">
        <v>10874</v>
      </c>
      <c r="M2619" s="527">
        <v>102</v>
      </c>
      <c r="N2619" s="527" t="s">
        <v>10874</v>
      </c>
      <c r="O2619" s="528">
        <v>1820</v>
      </c>
    </row>
    <row r="2620" spans="2:15">
      <c r="B2620" s="29" t="s">
        <v>14055</v>
      </c>
      <c r="C2620" s="29" t="s">
        <v>964</v>
      </c>
      <c r="D2620" s="29" t="s">
        <v>965</v>
      </c>
      <c r="E2620" s="29" t="s">
        <v>2781</v>
      </c>
      <c r="F2620" s="29" t="s">
        <v>2782</v>
      </c>
      <c r="G2620" s="29" t="s">
        <v>4065</v>
      </c>
      <c r="H2620" s="522">
        <v>0</v>
      </c>
      <c r="I2620" s="522">
        <v>12</v>
      </c>
      <c r="J2620" s="522" t="s">
        <v>10874</v>
      </c>
      <c r="K2620" s="522">
        <v>180</v>
      </c>
      <c r="L2620" s="522">
        <v>0</v>
      </c>
      <c r="M2620" s="522" t="s">
        <v>10874</v>
      </c>
      <c r="N2620" s="522" t="s">
        <v>10874</v>
      </c>
      <c r="O2620" s="523">
        <v>209</v>
      </c>
    </row>
    <row r="2621" spans="2:15">
      <c r="B2621" s="29" t="s">
        <v>14056</v>
      </c>
      <c r="C2621" s="29" t="s">
        <v>964</v>
      </c>
      <c r="D2621" s="29" t="s">
        <v>965</v>
      </c>
      <c r="E2621" s="29" t="s">
        <v>2781</v>
      </c>
      <c r="F2621" s="29" t="s">
        <v>2782</v>
      </c>
      <c r="G2621" s="29" t="s">
        <v>4066</v>
      </c>
      <c r="H2621" s="522">
        <v>0</v>
      </c>
      <c r="I2621" s="522" t="s">
        <v>10874</v>
      </c>
      <c r="J2621" s="522" t="s">
        <v>10874</v>
      </c>
      <c r="K2621" s="522">
        <v>182</v>
      </c>
      <c r="L2621" s="522" t="s">
        <v>10874</v>
      </c>
      <c r="M2621" s="522" t="s">
        <v>10874</v>
      </c>
      <c r="N2621" s="522">
        <v>0</v>
      </c>
      <c r="O2621" s="523">
        <v>204</v>
      </c>
    </row>
    <row r="2622" spans="2:15">
      <c r="B2622" t="str">
        <f>C2622&amp;F2622</f>
        <v>1234661037794 Total</v>
      </c>
      <c r="C2622" s="29" t="s">
        <v>964</v>
      </c>
      <c r="D2622" s="29" t="s">
        <v>965</v>
      </c>
      <c r="E2622" s="29" t="s">
        <v>2781</v>
      </c>
      <c r="F2622" s="29" t="s">
        <v>11732</v>
      </c>
      <c r="G2622" s="526" t="s">
        <v>3453</v>
      </c>
      <c r="H2622" s="527">
        <v>0</v>
      </c>
      <c r="I2622" s="527" t="s">
        <v>10874</v>
      </c>
      <c r="J2622" s="527">
        <v>20</v>
      </c>
      <c r="K2622" s="527">
        <v>362</v>
      </c>
      <c r="L2622" s="527" t="s">
        <v>10874</v>
      </c>
      <c r="M2622" s="527" t="s">
        <v>10874</v>
      </c>
      <c r="N2622" s="527" t="s">
        <v>10874</v>
      </c>
      <c r="O2622" s="528">
        <v>413</v>
      </c>
    </row>
    <row r="2623" spans="2:15">
      <c r="B2623" s="29" t="s">
        <v>14057</v>
      </c>
      <c r="C2623" s="29" t="s">
        <v>966</v>
      </c>
      <c r="D2623" s="29" t="s">
        <v>967</v>
      </c>
      <c r="E2623" s="29" t="s">
        <v>967</v>
      </c>
      <c r="F2623" s="29" t="s">
        <v>2783</v>
      </c>
      <c r="G2623" s="29" t="s">
        <v>4065</v>
      </c>
      <c r="H2623" s="522" t="s">
        <v>10874</v>
      </c>
      <c r="I2623" s="522">
        <v>106</v>
      </c>
      <c r="J2623" s="522" t="s">
        <v>10874</v>
      </c>
      <c r="K2623" s="522">
        <v>81</v>
      </c>
      <c r="L2623" s="522" t="s">
        <v>10874</v>
      </c>
      <c r="M2623" s="522">
        <v>38</v>
      </c>
      <c r="N2623" s="522">
        <v>0</v>
      </c>
      <c r="O2623" s="523">
        <v>257</v>
      </c>
    </row>
    <row r="2624" spans="2:15">
      <c r="B2624" s="29" t="s">
        <v>14058</v>
      </c>
      <c r="C2624" s="29" t="s">
        <v>966</v>
      </c>
      <c r="D2624" s="29" t="s">
        <v>967</v>
      </c>
      <c r="E2624" s="29" t="s">
        <v>967</v>
      </c>
      <c r="F2624" s="29" t="s">
        <v>2783</v>
      </c>
      <c r="G2624" s="29" t="s">
        <v>4066</v>
      </c>
      <c r="H2624" s="522">
        <v>0</v>
      </c>
      <c r="I2624" s="522">
        <v>113</v>
      </c>
      <c r="J2624" s="522" t="s">
        <v>10874</v>
      </c>
      <c r="K2624" s="522">
        <v>100</v>
      </c>
      <c r="L2624" s="522" t="s">
        <v>10874</v>
      </c>
      <c r="M2624" s="522">
        <v>50</v>
      </c>
      <c r="N2624" s="522">
        <v>0</v>
      </c>
      <c r="O2624" s="523">
        <v>299</v>
      </c>
    </row>
    <row r="2625" spans="2:15">
      <c r="B2625" t="str">
        <f>C2625&amp;F2625</f>
        <v>1052500017770 Total</v>
      </c>
      <c r="C2625" s="29" t="s">
        <v>966</v>
      </c>
      <c r="D2625" s="29" t="s">
        <v>967</v>
      </c>
      <c r="E2625" s="29" t="s">
        <v>967</v>
      </c>
      <c r="F2625" s="29" t="s">
        <v>11733</v>
      </c>
      <c r="G2625" s="526" t="s">
        <v>3453</v>
      </c>
      <c r="H2625" s="527" t="s">
        <v>10874</v>
      </c>
      <c r="I2625" s="527">
        <v>219</v>
      </c>
      <c r="J2625" s="527">
        <v>62</v>
      </c>
      <c r="K2625" s="527">
        <v>181</v>
      </c>
      <c r="L2625" s="527" t="s">
        <v>10874</v>
      </c>
      <c r="M2625" s="527">
        <v>88</v>
      </c>
      <c r="N2625" s="527">
        <v>0</v>
      </c>
      <c r="O2625" s="528">
        <v>556</v>
      </c>
    </row>
    <row r="2626" spans="2:15">
      <c r="B2626" s="29" t="s">
        <v>14061</v>
      </c>
      <c r="C2626" s="29" t="s">
        <v>968</v>
      </c>
      <c r="D2626" s="29" t="s">
        <v>969</v>
      </c>
      <c r="E2626" s="29" t="s">
        <v>2786</v>
      </c>
      <c r="F2626" s="29" t="s">
        <v>2787</v>
      </c>
      <c r="G2626" s="29" t="s">
        <v>4065</v>
      </c>
      <c r="H2626" s="522">
        <v>0</v>
      </c>
      <c r="I2626" s="522" t="s">
        <v>10874</v>
      </c>
      <c r="J2626" s="522" t="s">
        <v>10874</v>
      </c>
      <c r="K2626" s="522">
        <v>334</v>
      </c>
      <c r="L2626" s="522" t="s">
        <v>10874</v>
      </c>
      <c r="M2626" s="522">
        <v>18</v>
      </c>
      <c r="N2626" s="522" t="s">
        <v>10874</v>
      </c>
      <c r="O2626" s="523">
        <v>360</v>
      </c>
    </row>
    <row r="2627" spans="2:15">
      <c r="B2627" s="29" t="s">
        <v>14062</v>
      </c>
      <c r="C2627" s="29" t="s">
        <v>968</v>
      </c>
      <c r="D2627" s="29" t="s">
        <v>969</v>
      </c>
      <c r="E2627" s="29" t="s">
        <v>2786</v>
      </c>
      <c r="F2627" s="29" t="s">
        <v>2787</v>
      </c>
      <c r="G2627" s="29" t="s">
        <v>4066</v>
      </c>
      <c r="H2627" s="522">
        <v>0</v>
      </c>
      <c r="I2627" s="522" t="s">
        <v>10874</v>
      </c>
      <c r="J2627" s="522" t="s">
        <v>10874</v>
      </c>
      <c r="K2627" s="522">
        <v>329</v>
      </c>
      <c r="L2627" s="522" t="s">
        <v>10874</v>
      </c>
      <c r="M2627" s="522" t="s">
        <v>10874</v>
      </c>
      <c r="N2627" s="522">
        <v>0</v>
      </c>
      <c r="O2627" s="523">
        <v>353</v>
      </c>
    </row>
    <row r="2628" spans="2:15">
      <c r="B2628" t="str">
        <f>C2628&amp;F2628</f>
        <v>1016365034256 Total</v>
      </c>
      <c r="C2628" s="29" t="s">
        <v>968</v>
      </c>
      <c r="D2628" s="29" t="s">
        <v>969</v>
      </c>
      <c r="E2628" s="29" t="s">
        <v>2786</v>
      </c>
      <c r="F2628" s="29" t="s">
        <v>11735</v>
      </c>
      <c r="G2628" s="526" t="s">
        <v>3453</v>
      </c>
      <c r="H2628" s="527">
        <v>0</v>
      </c>
      <c r="I2628" s="527" t="s">
        <v>10874</v>
      </c>
      <c r="J2628" s="527">
        <v>14</v>
      </c>
      <c r="K2628" s="527">
        <v>663</v>
      </c>
      <c r="L2628" s="527" t="s">
        <v>10874</v>
      </c>
      <c r="M2628" s="527" t="s">
        <v>10874</v>
      </c>
      <c r="N2628" s="527" t="s">
        <v>10874</v>
      </c>
      <c r="O2628" s="528">
        <v>713</v>
      </c>
    </row>
    <row r="2629" spans="2:15">
      <c r="B2629" s="29" t="s">
        <v>14059</v>
      </c>
      <c r="C2629" s="29" t="s">
        <v>968</v>
      </c>
      <c r="D2629" s="29" t="s">
        <v>969</v>
      </c>
      <c r="E2629" s="29" t="s">
        <v>2784</v>
      </c>
      <c r="F2629" s="29" t="s">
        <v>2785</v>
      </c>
      <c r="G2629" s="29" t="s">
        <v>4065</v>
      </c>
      <c r="H2629" s="522">
        <v>0</v>
      </c>
      <c r="I2629" s="522">
        <v>0</v>
      </c>
      <c r="J2629" s="522">
        <v>15</v>
      </c>
      <c r="K2629" s="522">
        <v>624</v>
      </c>
      <c r="L2629" s="522" t="s">
        <v>10874</v>
      </c>
      <c r="M2629" s="522">
        <v>27</v>
      </c>
      <c r="N2629" s="522" t="s">
        <v>10874</v>
      </c>
      <c r="O2629" s="523">
        <v>677</v>
      </c>
    </row>
    <row r="2630" spans="2:15">
      <c r="B2630" s="29" t="s">
        <v>14060</v>
      </c>
      <c r="C2630" s="29" t="s">
        <v>968</v>
      </c>
      <c r="D2630" s="29" t="s">
        <v>969</v>
      </c>
      <c r="E2630" s="29" t="s">
        <v>2784</v>
      </c>
      <c r="F2630" s="29" t="s">
        <v>2785</v>
      </c>
      <c r="G2630" s="29" t="s">
        <v>4066</v>
      </c>
      <c r="H2630" s="522" t="s">
        <v>10874</v>
      </c>
      <c r="I2630" s="522" t="s">
        <v>10874</v>
      </c>
      <c r="J2630" s="522">
        <v>13</v>
      </c>
      <c r="K2630" s="522">
        <v>706</v>
      </c>
      <c r="L2630" s="522" t="s">
        <v>10874</v>
      </c>
      <c r="M2630" s="522">
        <v>18</v>
      </c>
      <c r="N2630" s="522">
        <v>0</v>
      </c>
      <c r="O2630" s="523">
        <v>749</v>
      </c>
    </row>
    <row r="2631" spans="2:15">
      <c r="B2631" t="str">
        <f>C2631&amp;F2631</f>
        <v>1016365035083 Total</v>
      </c>
      <c r="C2631" s="29" t="s">
        <v>968</v>
      </c>
      <c r="D2631" s="29" t="s">
        <v>969</v>
      </c>
      <c r="E2631" s="29" t="s">
        <v>2784</v>
      </c>
      <c r="F2631" s="29" t="s">
        <v>11734</v>
      </c>
      <c r="G2631" s="526" t="s">
        <v>3453</v>
      </c>
      <c r="H2631" s="527" t="s">
        <v>10874</v>
      </c>
      <c r="I2631" s="527" t="s">
        <v>10874</v>
      </c>
      <c r="J2631" s="527">
        <v>28</v>
      </c>
      <c r="K2631" s="527">
        <v>1330</v>
      </c>
      <c r="L2631" s="527">
        <v>14</v>
      </c>
      <c r="M2631" s="527">
        <v>45</v>
      </c>
      <c r="N2631" s="527" t="s">
        <v>10874</v>
      </c>
      <c r="O2631" s="528">
        <v>1426</v>
      </c>
    </row>
    <row r="2632" spans="2:15">
      <c r="B2632" s="29" t="s">
        <v>14063</v>
      </c>
      <c r="C2632" s="29" t="s">
        <v>970</v>
      </c>
      <c r="D2632" s="29" t="s">
        <v>971</v>
      </c>
      <c r="E2632" s="29" t="s">
        <v>971</v>
      </c>
      <c r="F2632" s="29" t="s">
        <v>2788</v>
      </c>
      <c r="G2632" s="29" t="s">
        <v>4065</v>
      </c>
      <c r="H2632" s="522">
        <v>0</v>
      </c>
      <c r="I2632" s="522">
        <v>23</v>
      </c>
      <c r="J2632" s="522">
        <v>13</v>
      </c>
      <c r="K2632" s="522">
        <v>262</v>
      </c>
      <c r="L2632" s="522" t="s">
        <v>10874</v>
      </c>
      <c r="M2632" s="522" t="s">
        <v>10874</v>
      </c>
      <c r="N2632" s="522">
        <v>0</v>
      </c>
      <c r="O2632" s="523">
        <v>315</v>
      </c>
    </row>
    <row r="2633" spans="2:15">
      <c r="B2633" s="29" t="s">
        <v>14064</v>
      </c>
      <c r="C2633" s="29" t="s">
        <v>970</v>
      </c>
      <c r="D2633" s="29" t="s">
        <v>971</v>
      </c>
      <c r="E2633" s="29" t="s">
        <v>971</v>
      </c>
      <c r="F2633" s="29" t="s">
        <v>2788</v>
      </c>
      <c r="G2633" s="29" t="s">
        <v>4066</v>
      </c>
      <c r="H2633" s="522">
        <v>0</v>
      </c>
      <c r="I2633" s="522">
        <v>22</v>
      </c>
      <c r="J2633" s="522">
        <v>18</v>
      </c>
      <c r="K2633" s="522">
        <v>304</v>
      </c>
      <c r="L2633" s="522" t="s">
        <v>10874</v>
      </c>
      <c r="M2633" s="522" t="s">
        <v>10874</v>
      </c>
      <c r="N2633" s="522">
        <v>0</v>
      </c>
      <c r="O2633" s="523">
        <v>357</v>
      </c>
    </row>
    <row r="2634" spans="2:15">
      <c r="B2634" t="str">
        <f>C2634&amp;F2634</f>
        <v>1265132807587 Total</v>
      </c>
      <c r="C2634" s="29" t="s">
        <v>970</v>
      </c>
      <c r="D2634" s="29" t="s">
        <v>971</v>
      </c>
      <c r="E2634" s="29" t="s">
        <v>971</v>
      </c>
      <c r="F2634" s="29" t="s">
        <v>11736</v>
      </c>
      <c r="G2634" s="526" t="s">
        <v>3453</v>
      </c>
      <c r="H2634" s="527">
        <v>0</v>
      </c>
      <c r="I2634" s="527">
        <v>45</v>
      </c>
      <c r="J2634" s="527">
        <v>31</v>
      </c>
      <c r="K2634" s="527">
        <v>566</v>
      </c>
      <c r="L2634" s="527" t="s">
        <v>10874</v>
      </c>
      <c r="M2634" s="527" t="s">
        <v>10874</v>
      </c>
      <c r="N2634" s="527">
        <v>0</v>
      </c>
      <c r="O2634" s="528">
        <v>672</v>
      </c>
    </row>
    <row r="2635" spans="2:15">
      <c r="B2635" s="29" t="s">
        <v>14107</v>
      </c>
      <c r="C2635" s="29" t="s">
        <v>972</v>
      </c>
      <c r="D2635" s="29" t="s">
        <v>973</v>
      </c>
      <c r="E2635" s="29" t="s">
        <v>3497</v>
      </c>
      <c r="F2635" s="29" t="s">
        <v>3498</v>
      </c>
      <c r="G2635" s="29" t="s">
        <v>4065</v>
      </c>
      <c r="H2635" s="522">
        <v>0</v>
      </c>
      <c r="I2635" s="522" t="s">
        <v>10874</v>
      </c>
      <c r="J2635" s="522" t="s">
        <v>10874</v>
      </c>
      <c r="K2635" s="522">
        <v>0</v>
      </c>
      <c r="L2635" s="522">
        <v>0</v>
      </c>
      <c r="M2635" s="522">
        <v>0</v>
      </c>
      <c r="N2635" s="522">
        <v>0</v>
      </c>
      <c r="O2635" s="523">
        <v>44</v>
      </c>
    </row>
    <row r="2636" spans="2:15">
      <c r="B2636" s="29" t="s">
        <v>14108</v>
      </c>
      <c r="C2636" s="29" t="s">
        <v>972</v>
      </c>
      <c r="D2636" s="29" t="s">
        <v>973</v>
      </c>
      <c r="E2636" s="29" t="s">
        <v>3497</v>
      </c>
      <c r="F2636" s="29" t="s">
        <v>3498</v>
      </c>
      <c r="G2636" s="29" t="s">
        <v>4066</v>
      </c>
      <c r="H2636" s="522" t="s">
        <v>10874</v>
      </c>
      <c r="I2636" s="522" t="s">
        <v>10874</v>
      </c>
      <c r="J2636" s="522">
        <v>0</v>
      </c>
      <c r="K2636" s="522">
        <v>0</v>
      </c>
      <c r="L2636" s="522" t="s">
        <v>10874</v>
      </c>
      <c r="M2636" s="522">
        <v>0</v>
      </c>
      <c r="N2636" s="522">
        <v>0</v>
      </c>
      <c r="O2636" s="523">
        <v>41</v>
      </c>
    </row>
    <row r="2637" spans="2:15">
      <c r="B2637" t="str">
        <f>C2637&amp;F2637</f>
        <v>1265150013601 Total</v>
      </c>
      <c r="C2637" s="29" t="s">
        <v>972</v>
      </c>
      <c r="D2637" s="29" t="s">
        <v>973</v>
      </c>
      <c r="E2637" s="29" t="s">
        <v>3497</v>
      </c>
      <c r="F2637" s="29" t="s">
        <v>11758</v>
      </c>
      <c r="G2637" s="526" t="s">
        <v>3453</v>
      </c>
      <c r="H2637" s="527" t="s">
        <v>10874</v>
      </c>
      <c r="I2637" s="527" t="s">
        <v>10874</v>
      </c>
      <c r="J2637" s="527" t="s">
        <v>10874</v>
      </c>
      <c r="K2637" s="527">
        <v>0</v>
      </c>
      <c r="L2637" s="527" t="s">
        <v>10874</v>
      </c>
      <c r="M2637" s="527">
        <v>0</v>
      </c>
      <c r="N2637" s="527">
        <v>0</v>
      </c>
      <c r="O2637" s="528">
        <v>85</v>
      </c>
    </row>
    <row r="2638" spans="2:15">
      <c r="B2638" s="29" t="s">
        <v>14265</v>
      </c>
      <c r="C2638" s="29" t="s">
        <v>972</v>
      </c>
      <c r="D2638" s="29" t="s">
        <v>973</v>
      </c>
      <c r="E2638" s="29" t="s">
        <v>3632</v>
      </c>
      <c r="F2638" s="29" t="s">
        <v>3633</v>
      </c>
      <c r="G2638" s="29" t="s">
        <v>4065</v>
      </c>
      <c r="H2638" s="522">
        <v>0</v>
      </c>
      <c r="I2638" s="522" t="s">
        <v>10874</v>
      </c>
      <c r="J2638" s="522" t="s">
        <v>10874</v>
      </c>
      <c r="K2638" s="522">
        <v>0</v>
      </c>
      <c r="L2638" s="522">
        <v>0</v>
      </c>
      <c r="M2638" s="522">
        <v>0</v>
      </c>
      <c r="N2638" s="522">
        <v>0</v>
      </c>
      <c r="O2638" s="523">
        <v>31</v>
      </c>
    </row>
    <row r="2639" spans="2:15">
      <c r="B2639" s="29" t="s">
        <v>14266</v>
      </c>
      <c r="C2639" s="29" t="s">
        <v>972</v>
      </c>
      <c r="D2639" s="29" t="s">
        <v>973</v>
      </c>
      <c r="E2639" s="29" t="s">
        <v>3632</v>
      </c>
      <c r="F2639" s="29" t="s">
        <v>3633</v>
      </c>
      <c r="G2639" s="29" t="s">
        <v>4066</v>
      </c>
      <c r="H2639" s="522">
        <v>0</v>
      </c>
      <c r="I2639" s="522">
        <v>49</v>
      </c>
      <c r="J2639" s="522">
        <v>0</v>
      </c>
      <c r="K2639" s="522">
        <v>0</v>
      </c>
      <c r="L2639" s="522">
        <v>0</v>
      </c>
      <c r="M2639" s="522">
        <v>0</v>
      </c>
      <c r="N2639" s="522">
        <v>0</v>
      </c>
      <c r="O2639" s="523">
        <v>49</v>
      </c>
    </row>
    <row r="2640" spans="2:15">
      <c r="B2640" t="str">
        <f>C2640&amp;F2640</f>
        <v>1265150013611 Total</v>
      </c>
      <c r="C2640" s="29" t="s">
        <v>972</v>
      </c>
      <c r="D2640" s="29" t="s">
        <v>973</v>
      </c>
      <c r="E2640" s="29" t="s">
        <v>3632</v>
      </c>
      <c r="F2640" s="29" t="s">
        <v>11837</v>
      </c>
      <c r="G2640" s="526" t="s">
        <v>3453</v>
      </c>
      <c r="H2640" s="527">
        <v>0</v>
      </c>
      <c r="I2640" s="527" t="s">
        <v>10874</v>
      </c>
      <c r="J2640" s="527" t="s">
        <v>10874</v>
      </c>
      <c r="K2640" s="527">
        <v>0</v>
      </c>
      <c r="L2640" s="527">
        <v>0</v>
      </c>
      <c r="M2640" s="527">
        <v>0</v>
      </c>
      <c r="N2640" s="527">
        <v>0</v>
      </c>
      <c r="O2640" s="528">
        <v>80</v>
      </c>
    </row>
    <row r="2641" spans="2:15">
      <c r="B2641" s="29" t="s">
        <v>14317</v>
      </c>
      <c r="C2641" s="29" t="s">
        <v>972</v>
      </c>
      <c r="D2641" s="29" t="s">
        <v>973</v>
      </c>
      <c r="E2641" s="29" t="s">
        <v>3678</v>
      </c>
      <c r="F2641" s="29" t="s">
        <v>3679</v>
      </c>
      <c r="G2641" s="29" t="s">
        <v>4065</v>
      </c>
      <c r="H2641" s="522">
        <v>0</v>
      </c>
      <c r="I2641" s="522" t="s">
        <v>10874</v>
      </c>
      <c r="J2641" s="522" t="s">
        <v>10874</v>
      </c>
      <c r="K2641" s="522">
        <v>0</v>
      </c>
      <c r="L2641" s="522">
        <v>0</v>
      </c>
      <c r="M2641" s="522">
        <v>0</v>
      </c>
      <c r="N2641" s="522">
        <v>0</v>
      </c>
      <c r="O2641" s="523">
        <v>50</v>
      </c>
    </row>
    <row r="2642" spans="2:15">
      <c r="B2642" s="29" t="s">
        <v>14318</v>
      </c>
      <c r="C2642" s="29" t="s">
        <v>972</v>
      </c>
      <c r="D2642" s="29" t="s">
        <v>973</v>
      </c>
      <c r="E2642" s="29" t="s">
        <v>3678</v>
      </c>
      <c r="F2642" s="29" t="s">
        <v>3679</v>
      </c>
      <c r="G2642" s="29" t="s">
        <v>4066</v>
      </c>
      <c r="H2642" s="522">
        <v>0</v>
      </c>
      <c r="I2642" s="522" t="s">
        <v>10874</v>
      </c>
      <c r="J2642" s="522" t="s">
        <v>10874</v>
      </c>
      <c r="K2642" s="522">
        <v>0</v>
      </c>
      <c r="L2642" s="522">
        <v>0</v>
      </c>
      <c r="M2642" s="522">
        <v>0</v>
      </c>
      <c r="N2642" s="522">
        <v>0</v>
      </c>
      <c r="O2642" s="523">
        <v>59</v>
      </c>
    </row>
    <row r="2643" spans="2:15">
      <c r="B2643" t="str">
        <f>C2643&amp;F2643</f>
        <v>1265150013614 Total</v>
      </c>
      <c r="C2643" s="29" t="s">
        <v>972</v>
      </c>
      <c r="D2643" s="29" t="s">
        <v>973</v>
      </c>
      <c r="E2643" s="29" t="s">
        <v>3678</v>
      </c>
      <c r="F2643" s="29" t="s">
        <v>11863</v>
      </c>
      <c r="G2643" s="526" t="s">
        <v>3453</v>
      </c>
      <c r="H2643" s="527">
        <v>0</v>
      </c>
      <c r="I2643" s="527" t="s">
        <v>10874</v>
      </c>
      <c r="J2643" s="527" t="s">
        <v>10874</v>
      </c>
      <c r="K2643" s="527">
        <v>0</v>
      </c>
      <c r="L2643" s="527">
        <v>0</v>
      </c>
      <c r="M2643" s="527">
        <v>0</v>
      </c>
      <c r="N2643" s="527">
        <v>0</v>
      </c>
      <c r="O2643" s="528">
        <v>109</v>
      </c>
    </row>
    <row r="2644" spans="2:15">
      <c r="B2644" s="29" t="s">
        <v>14379</v>
      </c>
      <c r="C2644" s="29" t="s">
        <v>972</v>
      </c>
      <c r="D2644" s="29" t="s">
        <v>973</v>
      </c>
      <c r="E2644" s="29" t="s">
        <v>3718</v>
      </c>
      <c r="F2644" s="29" t="s">
        <v>3719</v>
      </c>
      <c r="G2644" s="29" t="s">
        <v>4065</v>
      </c>
      <c r="H2644" s="522">
        <v>0</v>
      </c>
      <c r="I2644" s="522" t="s">
        <v>10874</v>
      </c>
      <c r="J2644" s="522">
        <v>0</v>
      </c>
      <c r="K2644" s="522">
        <v>0</v>
      </c>
      <c r="L2644" s="522" t="s">
        <v>10874</v>
      </c>
      <c r="M2644" s="522">
        <v>0</v>
      </c>
      <c r="N2644" s="522">
        <v>0</v>
      </c>
      <c r="O2644" s="523">
        <v>47</v>
      </c>
    </row>
    <row r="2645" spans="2:15">
      <c r="B2645" s="29" t="s">
        <v>14380</v>
      </c>
      <c r="C2645" s="29" t="s">
        <v>972</v>
      </c>
      <c r="D2645" s="29" t="s">
        <v>973</v>
      </c>
      <c r="E2645" s="29" t="s">
        <v>3718</v>
      </c>
      <c r="F2645" s="29" t="s">
        <v>3719</v>
      </c>
      <c r="G2645" s="29" t="s">
        <v>4066</v>
      </c>
      <c r="H2645" s="522">
        <v>0</v>
      </c>
      <c r="I2645" s="522">
        <v>69</v>
      </c>
      <c r="J2645" s="522">
        <v>0</v>
      </c>
      <c r="K2645" s="522" t="s">
        <v>10874</v>
      </c>
      <c r="L2645" s="522" t="s">
        <v>10874</v>
      </c>
      <c r="M2645" s="522">
        <v>0</v>
      </c>
      <c r="N2645" s="522">
        <v>0</v>
      </c>
      <c r="O2645" s="523">
        <v>72</v>
      </c>
    </row>
    <row r="2646" spans="2:15">
      <c r="B2646" t="str">
        <f>C2646&amp;F2646</f>
        <v>1265150013615 Total</v>
      </c>
      <c r="C2646" s="29" t="s">
        <v>972</v>
      </c>
      <c r="D2646" s="29" t="s">
        <v>973</v>
      </c>
      <c r="E2646" s="29" t="s">
        <v>3718</v>
      </c>
      <c r="F2646" s="29" t="s">
        <v>11894</v>
      </c>
      <c r="G2646" s="526" t="s">
        <v>3453</v>
      </c>
      <c r="H2646" s="527">
        <v>0</v>
      </c>
      <c r="I2646" s="527" t="s">
        <v>10874</v>
      </c>
      <c r="J2646" s="527">
        <v>0</v>
      </c>
      <c r="K2646" s="527" t="s">
        <v>10874</v>
      </c>
      <c r="L2646" s="527" t="s">
        <v>10874</v>
      </c>
      <c r="M2646" s="527">
        <v>0</v>
      </c>
      <c r="N2646" s="527">
        <v>0</v>
      </c>
      <c r="O2646" s="528">
        <v>119</v>
      </c>
    </row>
    <row r="2647" spans="2:15">
      <c r="B2647" s="29" t="s">
        <v>14309</v>
      </c>
      <c r="C2647" s="29" t="s">
        <v>972</v>
      </c>
      <c r="D2647" s="29" t="s">
        <v>973</v>
      </c>
      <c r="E2647" s="29" t="s">
        <v>3672</v>
      </c>
      <c r="F2647" s="29" t="s">
        <v>3673</v>
      </c>
      <c r="G2647" s="29" t="s">
        <v>4065</v>
      </c>
      <c r="H2647" s="522" t="s">
        <v>10874</v>
      </c>
      <c r="I2647" s="522">
        <v>65</v>
      </c>
      <c r="J2647" s="522" t="s">
        <v>10874</v>
      </c>
      <c r="K2647" s="522">
        <v>0</v>
      </c>
      <c r="L2647" s="522" t="s">
        <v>10874</v>
      </c>
      <c r="M2647" s="522" t="s">
        <v>10874</v>
      </c>
      <c r="N2647" s="522">
        <v>0</v>
      </c>
      <c r="O2647" s="523">
        <v>72</v>
      </c>
    </row>
    <row r="2648" spans="2:15">
      <c r="B2648" s="29" t="s">
        <v>14310</v>
      </c>
      <c r="C2648" s="29" t="s">
        <v>972</v>
      </c>
      <c r="D2648" s="29" t="s">
        <v>973</v>
      </c>
      <c r="E2648" s="29" t="s">
        <v>3672</v>
      </c>
      <c r="F2648" s="29" t="s">
        <v>3673</v>
      </c>
      <c r="G2648" s="29" t="s">
        <v>4066</v>
      </c>
      <c r="H2648" s="522">
        <v>0</v>
      </c>
      <c r="I2648" s="522">
        <v>84</v>
      </c>
      <c r="J2648" s="522" t="s">
        <v>10874</v>
      </c>
      <c r="K2648" s="522" t="s">
        <v>10874</v>
      </c>
      <c r="L2648" s="522" t="s">
        <v>10874</v>
      </c>
      <c r="M2648" s="522" t="s">
        <v>10874</v>
      </c>
      <c r="N2648" s="522">
        <v>0</v>
      </c>
      <c r="O2648" s="523">
        <v>92</v>
      </c>
    </row>
    <row r="2649" spans="2:15">
      <c r="B2649" t="str">
        <f>C2649&amp;F2649</f>
        <v>1265150013616 Total</v>
      </c>
      <c r="C2649" s="29" t="s">
        <v>972</v>
      </c>
      <c r="D2649" s="29" t="s">
        <v>973</v>
      </c>
      <c r="E2649" s="29" t="s">
        <v>3672</v>
      </c>
      <c r="F2649" s="29" t="s">
        <v>11859</v>
      </c>
      <c r="G2649" s="526" t="s">
        <v>3453</v>
      </c>
      <c r="H2649" s="527" t="s">
        <v>10874</v>
      </c>
      <c r="I2649" s="527">
        <v>149</v>
      </c>
      <c r="J2649" s="527" t="s">
        <v>10874</v>
      </c>
      <c r="K2649" s="527" t="s">
        <v>10874</v>
      </c>
      <c r="L2649" s="527" t="s">
        <v>10874</v>
      </c>
      <c r="M2649" s="527" t="s">
        <v>10874</v>
      </c>
      <c r="N2649" s="527">
        <v>0</v>
      </c>
      <c r="O2649" s="528">
        <v>164</v>
      </c>
    </row>
    <row r="2650" spans="2:15">
      <c r="B2650" s="29" t="s">
        <v>14083</v>
      </c>
      <c r="C2650" s="29" t="s">
        <v>972</v>
      </c>
      <c r="D2650" s="29" t="s">
        <v>973</v>
      </c>
      <c r="E2650" s="29" t="s">
        <v>3475</v>
      </c>
      <c r="F2650" s="29" t="s">
        <v>3476</v>
      </c>
      <c r="G2650" s="29" t="s">
        <v>4065</v>
      </c>
      <c r="H2650" s="522">
        <v>0</v>
      </c>
      <c r="I2650" s="522">
        <v>41</v>
      </c>
      <c r="J2650" s="522" t="s">
        <v>10874</v>
      </c>
      <c r="K2650" s="522" t="s">
        <v>10874</v>
      </c>
      <c r="L2650" s="522" t="s">
        <v>10874</v>
      </c>
      <c r="M2650" s="522">
        <v>0</v>
      </c>
      <c r="N2650" s="522">
        <v>0</v>
      </c>
      <c r="O2650" s="523">
        <v>52</v>
      </c>
    </row>
    <row r="2651" spans="2:15">
      <c r="B2651" s="29" t="s">
        <v>14084</v>
      </c>
      <c r="C2651" s="29" t="s">
        <v>972</v>
      </c>
      <c r="D2651" s="29" t="s">
        <v>973</v>
      </c>
      <c r="E2651" s="29" t="s">
        <v>3475</v>
      </c>
      <c r="F2651" s="29" t="s">
        <v>3476</v>
      </c>
      <c r="G2651" s="29" t="s">
        <v>4066</v>
      </c>
      <c r="H2651" s="522">
        <v>0</v>
      </c>
      <c r="I2651" s="522">
        <v>32</v>
      </c>
      <c r="J2651" s="522" t="s">
        <v>10874</v>
      </c>
      <c r="K2651" s="522" t="s">
        <v>10874</v>
      </c>
      <c r="L2651" s="522" t="s">
        <v>10874</v>
      </c>
      <c r="M2651" s="522">
        <v>0</v>
      </c>
      <c r="N2651" s="522">
        <v>0</v>
      </c>
      <c r="O2651" s="523">
        <v>39</v>
      </c>
    </row>
    <row r="2652" spans="2:15">
      <c r="B2652" t="str">
        <f>C2652&amp;F2652</f>
        <v>1265150013618 Total</v>
      </c>
      <c r="C2652" s="29" t="s">
        <v>972</v>
      </c>
      <c r="D2652" s="29" t="s">
        <v>973</v>
      </c>
      <c r="E2652" s="29" t="s">
        <v>3475</v>
      </c>
      <c r="F2652" s="29" t="s">
        <v>11746</v>
      </c>
      <c r="G2652" s="526" t="s">
        <v>3453</v>
      </c>
      <c r="H2652" s="527">
        <v>0</v>
      </c>
      <c r="I2652" s="527">
        <v>73</v>
      </c>
      <c r="J2652" s="527" t="s">
        <v>10874</v>
      </c>
      <c r="K2652" s="527" t="s">
        <v>10874</v>
      </c>
      <c r="L2652" s="527" t="s">
        <v>10874</v>
      </c>
      <c r="M2652" s="527">
        <v>0</v>
      </c>
      <c r="N2652" s="527">
        <v>0</v>
      </c>
      <c r="O2652" s="528">
        <v>91</v>
      </c>
    </row>
    <row r="2653" spans="2:15">
      <c r="B2653" s="29" t="s">
        <v>14101</v>
      </c>
      <c r="C2653" s="29" t="s">
        <v>972</v>
      </c>
      <c r="D2653" s="29" t="s">
        <v>973</v>
      </c>
      <c r="E2653" s="29" t="s">
        <v>3493</v>
      </c>
      <c r="F2653" s="29" t="s">
        <v>3494</v>
      </c>
      <c r="G2653" s="29" t="s">
        <v>4065</v>
      </c>
      <c r="H2653" s="522">
        <v>0</v>
      </c>
      <c r="I2653" s="522">
        <v>36</v>
      </c>
      <c r="J2653" s="522" t="s">
        <v>10874</v>
      </c>
      <c r="K2653" s="522" t="s">
        <v>10874</v>
      </c>
      <c r="L2653" s="522">
        <v>0</v>
      </c>
      <c r="M2653" s="522" t="s">
        <v>10874</v>
      </c>
      <c r="N2653" s="522">
        <v>0</v>
      </c>
      <c r="O2653" s="523">
        <v>51</v>
      </c>
    </row>
    <row r="2654" spans="2:15">
      <c r="B2654" s="29" t="s">
        <v>14102</v>
      </c>
      <c r="C2654" s="29" t="s">
        <v>972</v>
      </c>
      <c r="D2654" s="29" t="s">
        <v>973</v>
      </c>
      <c r="E2654" s="29" t="s">
        <v>3493</v>
      </c>
      <c r="F2654" s="29" t="s">
        <v>3494</v>
      </c>
      <c r="G2654" s="29" t="s">
        <v>4066</v>
      </c>
      <c r="H2654" s="522">
        <v>0</v>
      </c>
      <c r="I2654" s="522">
        <v>30</v>
      </c>
      <c r="J2654" s="522" t="s">
        <v>10874</v>
      </c>
      <c r="K2654" s="522">
        <v>14</v>
      </c>
      <c r="L2654" s="522" t="s">
        <v>10874</v>
      </c>
      <c r="M2654" s="522" t="s">
        <v>10874</v>
      </c>
      <c r="N2654" s="522">
        <v>0</v>
      </c>
      <c r="O2654" s="523">
        <v>54</v>
      </c>
    </row>
    <row r="2655" spans="2:15">
      <c r="B2655" t="str">
        <f>C2655&amp;F2655</f>
        <v>1265150013620 Total</v>
      </c>
      <c r="C2655" s="29" t="s">
        <v>972</v>
      </c>
      <c r="D2655" s="29" t="s">
        <v>973</v>
      </c>
      <c r="E2655" s="29" t="s">
        <v>3493</v>
      </c>
      <c r="F2655" s="29" t="s">
        <v>11755</v>
      </c>
      <c r="G2655" s="526" t="s">
        <v>3453</v>
      </c>
      <c r="H2655" s="527">
        <v>0</v>
      </c>
      <c r="I2655" s="527">
        <v>66</v>
      </c>
      <c r="J2655" s="527" t="s">
        <v>10874</v>
      </c>
      <c r="K2655" s="527" t="s">
        <v>10874</v>
      </c>
      <c r="L2655" s="527" t="s">
        <v>10874</v>
      </c>
      <c r="M2655" s="527" t="s">
        <v>10874</v>
      </c>
      <c r="N2655" s="527">
        <v>0</v>
      </c>
      <c r="O2655" s="528">
        <v>105</v>
      </c>
    </row>
    <row r="2656" spans="2:15">
      <c r="B2656" s="29" t="s">
        <v>14115</v>
      </c>
      <c r="C2656" s="29" t="s">
        <v>972</v>
      </c>
      <c r="D2656" s="29" t="s">
        <v>973</v>
      </c>
      <c r="E2656" s="29" t="s">
        <v>3502</v>
      </c>
      <c r="F2656" s="29" t="s">
        <v>3503</v>
      </c>
      <c r="G2656" s="29" t="s">
        <v>4065</v>
      </c>
      <c r="H2656" s="522">
        <v>0</v>
      </c>
      <c r="I2656" s="522">
        <v>43</v>
      </c>
      <c r="J2656" s="522" t="s">
        <v>10874</v>
      </c>
      <c r="K2656" s="522">
        <v>0</v>
      </c>
      <c r="L2656" s="522">
        <v>0</v>
      </c>
      <c r="M2656" s="522" t="s">
        <v>10874</v>
      </c>
      <c r="N2656" s="522">
        <v>0</v>
      </c>
      <c r="O2656" s="523">
        <v>62</v>
      </c>
    </row>
    <row r="2657" spans="2:15">
      <c r="B2657" s="29" t="s">
        <v>14116</v>
      </c>
      <c r="C2657" s="29" t="s">
        <v>972</v>
      </c>
      <c r="D2657" s="29" t="s">
        <v>973</v>
      </c>
      <c r="E2657" s="29" t="s">
        <v>3502</v>
      </c>
      <c r="F2657" s="29" t="s">
        <v>3503</v>
      </c>
      <c r="G2657" s="29" t="s">
        <v>4066</v>
      </c>
      <c r="H2657" s="522" t="s">
        <v>10874</v>
      </c>
      <c r="I2657" s="522">
        <v>40</v>
      </c>
      <c r="J2657" s="522" t="s">
        <v>10874</v>
      </c>
      <c r="K2657" s="522" t="s">
        <v>10874</v>
      </c>
      <c r="L2657" s="522">
        <v>0</v>
      </c>
      <c r="M2657" s="522">
        <v>24</v>
      </c>
      <c r="N2657" s="522">
        <v>0</v>
      </c>
      <c r="O2657" s="523">
        <v>74</v>
      </c>
    </row>
    <row r="2658" spans="2:15">
      <c r="B2658" t="str">
        <f>C2658&amp;F2658</f>
        <v>1265150013622 Total</v>
      </c>
      <c r="C2658" s="29" t="s">
        <v>972</v>
      </c>
      <c r="D2658" s="29" t="s">
        <v>973</v>
      </c>
      <c r="E2658" s="29" t="s">
        <v>3502</v>
      </c>
      <c r="F2658" s="29" t="s">
        <v>11762</v>
      </c>
      <c r="G2658" s="526" t="s">
        <v>3453</v>
      </c>
      <c r="H2658" s="527" t="s">
        <v>10874</v>
      </c>
      <c r="I2658" s="527">
        <v>83</v>
      </c>
      <c r="J2658" s="527">
        <v>15</v>
      </c>
      <c r="K2658" s="527" t="s">
        <v>10874</v>
      </c>
      <c r="L2658" s="527">
        <v>0</v>
      </c>
      <c r="M2658" s="527" t="s">
        <v>10874</v>
      </c>
      <c r="N2658" s="527">
        <v>0</v>
      </c>
      <c r="O2658" s="528">
        <v>136</v>
      </c>
    </row>
    <row r="2659" spans="2:15">
      <c r="B2659" s="29" t="s">
        <v>14177</v>
      </c>
      <c r="C2659" s="29" t="s">
        <v>972</v>
      </c>
      <c r="D2659" s="29" t="s">
        <v>973</v>
      </c>
      <c r="E2659" s="29" t="s">
        <v>3557</v>
      </c>
      <c r="F2659" s="29" t="s">
        <v>3558</v>
      </c>
      <c r="G2659" s="29" t="s">
        <v>4065</v>
      </c>
      <c r="H2659" s="522">
        <v>0</v>
      </c>
      <c r="I2659" s="522" t="s">
        <v>10874</v>
      </c>
      <c r="J2659" s="522" t="s">
        <v>10874</v>
      </c>
      <c r="K2659" s="522">
        <v>0</v>
      </c>
      <c r="L2659" s="522">
        <v>0</v>
      </c>
      <c r="M2659" s="522">
        <v>0</v>
      </c>
      <c r="N2659" s="522">
        <v>0</v>
      </c>
      <c r="O2659" s="523">
        <v>33</v>
      </c>
    </row>
    <row r="2660" spans="2:15">
      <c r="B2660" s="29" t="s">
        <v>14178</v>
      </c>
      <c r="C2660" s="29" t="s">
        <v>972</v>
      </c>
      <c r="D2660" s="29" t="s">
        <v>973</v>
      </c>
      <c r="E2660" s="29" t="s">
        <v>3557</v>
      </c>
      <c r="F2660" s="29" t="s">
        <v>3558</v>
      </c>
      <c r="G2660" s="29" t="s">
        <v>4066</v>
      </c>
      <c r="H2660" s="522">
        <v>0</v>
      </c>
      <c r="I2660" s="522">
        <v>25</v>
      </c>
      <c r="J2660" s="522">
        <v>0</v>
      </c>
      <c r="K2660" s="522">
        <v>0</v>
      </c>
      <c r="L2660" s="522">
        <v>0</v>
      </c>
      <c r="M2660" s="522">
        <v>0</v>
      </c>
      <c r="N2660" s="522">
        <v>0</v>
      </c>
      <c r="O2660" s="523">
        <v>25</v>
      </c>
    </row>
    <row r="2661" spans="2:15">
      <c r="B2661" t="str">
        <f>C2661&amp;F2661</f>
        <v>1265150013625 Total</v>
      </c>
      <c r="C2661" s="29" t="s">
        <v>972</v>
      </c>
      <c r="D2661" s="29" t="s">
        <v>973</v>
      </c>
      <c r="E2661" s="29" t="s">
        <v>3557</v>
      </c>
      <c r="F2661" s="29" t="s">
        <v>11793</v>
      </c>
      <c r="G2661" s="526" t="s">
        <v>3453</v>
      </c>
      <c r="H2661" s="527">
        <v>0</v>
      </c>
      <c r="I2661" s="527" t="s">
        <v>10874</v>
      </c>
      <c r="J2661" s="527" t="s">
        <v>10874</v>
      </c>
      <c r="K2661" s="527">
        <v>0</v>
      </c>
      <c r="L2661" s="527">
        <v>0</v>
      </c>
      <c r="M2661" s="527">
        <v>0</v>
      </c>
      <c r="N2661" s="527">
        <v>0</v>
      </c>
      <c r="O2661" s="528">
        <v>58</v>
      </c>
    </row>
    <row r="2662" spans="2:15">
      <c r="B2662" s="29" t="s">
        <v>14215</v>
      </c>
      <c r="C2662" s="29" t="s">
        <v>972</v>
      </c>
      <c r="D2662" s="29" t="s">
        <v>973</v>
      </c>
      <c r="E2662" s="29" t="s">
        <v>3589</v>
      </c>
      <c r="F2662" s="29" t="s">
        <v>3590</v>
      </c>
      <c r="G2662" s="29" t="s">
        <v>4065</v>
      </c>
      <c r="H2662" s="522">
        <v>0</v>
      </c>
      <c r="I2662" s="522">
        <v>26</v>
      </c>
      <c r="J2662" s="522">
        <v>0</v>
      </c>
      <c r="K2662" s="522">
        <v>0</v>
      </c>
      <c r="L2662" s="522">
        <v>0</v>
      </c>
      <c r="M2662" s="522">
        <v>0</v>
      </c>
      <c r="N2662" s="522">
        <v>0</v>
      </c>
      <c r="O2662" s="523">
        <v>26</v>
      </c>
    </row>
    <row r="2663" spans="2:15">
      <c r="B2663" s="29" t="s">
        <v>14216</v>
      </c>
      <c r="C2663" s="29" t="s">
        <v>972</v>
      </c>
      <c r="D2663" s="29" t="s">
        <v>973</v>
      </c>
      <c r="E2663" s="29" t="s">
        <v>3589</v>
      </c>
      <c r="F2663" s="29" t="s">
        <v>3590</v>
      </c>
      <c r="G2663" s="29" t="s">
        <v>4066</v>
      </c>
      <c r="H2663" s="522">
        <v>0</v>
      </c>
      <c r="I2663" s="522">
        <v>36</v>
      </c>
      <c r="J2663" s="522">
        <v>0</v>
      </c>
      <c r="K2663" s="522">
        <v>0</v>
      </c>
      <c r="L2663" s="522">
        <v>0</v>
      </c>
      <c r="M2663" s="522">
        <v>0</v>
      </c>
      <c r="N2663" s="522">
        <v>0</v>
      </c>
      <c r="O2663" s="523">
        <v>36</v>
      </c>
    </row>
    <row r="2664" spans="2:15">
      <c r="B2664" t="str">
        <f>C2664&amp;F2664</f>
        <v>1265150013626 Total</v>
      </c>
      <c r="C2664" s="29" t="s">
        <v>972</v>
      </c>
      <c r="D2664" s="29" t="s">
        <v>973</v>
      </c>
      <c r="E2664" s="29" t="s">
        <v>3589</v>
      </c>
      <c r="F2664" s="29" t="s">
        <v>11812</v>
      </c>
      <c r="G2664" s="526" t="s">
        <v>3453</v>
      </c>
      <c r="H2664" s="527">
        <v>0</v>
      </c>
      <c r="I2664" s="527">
        <v>62</v>
      </c>
      <c r="J2664" s="527">
        <v>0</v>
      </c>
      <c r="K2664" s="527">
        <v>0</v>
      </c>
      <c r="L2664" s="527">
        <v>0</v>
      </c>
      <c r="M2664" s="527">
        <v>0</v>
      </c>
      <c r="N2664" s="527">
        <v>0</v>
      </c>
      <c r="O2664" s="528">
        <v>62</v>
      </c>
    </row>
    <row r="2665" spans="2:15">
      <c r="B2665" s="29" t="s">
        <v>14261</v>
      </c>
      <c r="C2665" s="29" t="s">
        <v>972</v>
      </c>
      <c r="D2665" s="29" t="s">
        <v>973</v>
      </c>
      <c r="E2665" s="29" t="s">
        <v>3628</v>
      </c>
      <c r="F2665" s="29" t="s">
        <v>3629</v>
      </c>
      <c r="G2665" s="29" t="s">
        <v>4065</v>
      </c>
      <c r="H2665" s="522">
        <v>0</v>
      </c>
      <c r="I2665" s="522">
        <v>65</v>
      </c>
      <c r="J2665" s="522" t="s">
        <v>10874</v>
      </c>
      <c r="K2665" s="522" t="s">
        <v>10874</v>
      </c>
      <c r="L2665" s="522" t="s">
        <v>10874</v>
      </c>
      <c r="M2665" s="522">
        <v>0</v>
      </c>
      <c r="N2665" s="522">
        <v>0</v>
      </c>
      <c r="O2665" s="523">
        <v>69</v>
      </c>
    </row>
    <row r="2666" spans="2:15">
      <c r="B2666" s="29" t="s">
        <v>14262</v>
      </c>
      <c r="C2666" s="29" t="s">
        <v>972</v>
      </c>
      <c r="D2666" s="29" t="s">
        <v>973</v>
      </c>
      <c r="E2666" s="29" t="s">
        <v>3628</v>
      </c>
      <c r="F2666" s="29" t="s">
        <v>3629</v>
      </c>
      <c r="G2666" s="29" t="s">
        <v>4066</v>
      </c>
      <c r="H2666" s="522">
        <v>0</v>
      </c>
      <c r="I2666" s="522">
        <v>53</v>
      </c>
      <c r="J2666" s="522" t="s">
        <v>10874</v>
      </c>
      <c r="K2666" s="522" t="s">
        <v>10874</v>
      </c>
      <c r="L2666" s="522">
        <v>0</v>
      </c>
      <c r="M2666" s="522" t="s">
        <v>10874</v>
      </c>
      <c r="N2666" s="522">
        <v>0</v>
      </c>
      <c r="O2666" s="523">
        <v>58</v>
      </c>
    </row>
    <row r="2667" spans="2:15">
      <c r="B2667" t="str">
        <f>C2667&amp;F2667</f>
        <v>1265150013629 Total</v>
      </c>
      <c r="C2667" s="29" t="s">
        <v>972</v>
      </c>
      <c r="D2667" s="29" t="s">
        <v>973</v>
      </c>
      <c r="E2667" s="29" t="s">
        <v>3628</v>
      </c>
      <c r="F2667" s="29" t="s">
        <v>11835</v>
      </c>
      <c r="G2667" s="526" t="s">
        <v>3453</v>
      </c>
      <c r="H2667" s="527">
        <v>0</v>
      </c>
      <c r="I2667" s="527">
        <v>118</v>
      </c>
      <c r="J2667" s="527" t="s">
        <v>10874</v>
      </c>
      <c r="K2667" s="527" t="s">
        <v>10874</v>
      </c>
      <c r="L2667" s="527" t="s">
        <v>10874</v>
      </c>
      <c r="M2667" s="527" t="s">
        <v>10874</v>
      </c>
      <c r="N2667" s="527">
        <v>0</v>
      </c>
      <c r="O2667" s="528">
        <v>127</v>
      </c>
    </row>
    <row r="2668" spans="2:15">
      <c r="B2668" s="29" t="s">
        <v>14267</v>
      </c>
      <c r="C2668" s="29" t="s">
        <v>972</v>
      </c>
      <c r="D2668" s="29" t="s">
        <v>973</v>
      </c>
      <c r="E2668" s="29" t="s">
        <v>3634</v>
      </c>
      <c r="F2668" s="29" t="s">
        <v>3635</v>
      </c>
      <c r="G2668" s="29" t="s">
        <v>4065</v>
      </c>
      <c r="H2668" s="522">
        <v>0</v>
      </c>
      <c r="I2668" s="522">
        <v>23</v>
      </c>
      <c r="J2668" s="522">
        <v>0</v>
      </c>
      <c r="K2668" s="522">
        <v>0</v>
      </c>
      <c r="L2668" s="522">
        <v>0</v>
      </c>
      <c r="M2668" s="522">
        <v>0</v>
      </c>
      <c r="N2668" s="522">
        <v>0</v>
      </c>
      <c r="O2668" s="523">
        <v>23</v>
      </c>
    </row>
    <row r="2669" spans="2:15">
      <c r="B2669" s="29" t="s">
        <v>14268</v>
      </c>
      <c r="C2669" s="29" t="s">
        <v>972</v>
      </c>
      <c r="D2669" s="29" t="s">
        <v>973</v>
      </c>
      <c r="E2669" s="29" t="s">
        <v>3634</v>
      </c>
      <c r="F2669" s="29" t="s">
        <v>3635</v>
      </c>
      <c r="G2669" s="29" t="s">
        <v>4066</v>
      </c>
      <c r="H2669" s="522">
        <v>0</v>
      </c>
      <c r="I2669" s="522" t="s">
        <v>10874</v>
      </c>
      <c r="J2669" s="522">
        <v>0</v>
      </c>
      <c r="K2669" s="522" t="s">
        <v>10874</v>
      </c>
      <c r="L2669" s="522">
        <v>0</v>
      </c>
      <c r="M2669" s="522">
        <v>0</v>
      </c>
      <c r="N2669" s="522">
        <v>0</v>
      </c>
      <c r="O2669" s="523">
        <v>19</v>
      </c>
    </row>
    <row r="2670" spans="2:15">
      <c r="B2670" t="str">
        <f>C2670&amp;F2670</f>
        <v>1265150013630 Total</v>
      </c>
      <c r="C2670" s="29" t="s">
        <v>972</v>
      </c>
      <c r="D2670" s="29" t="s">
        <v>973</v>
      </c>
      <c r="E2670" s="29" t="s">
        <v>3634</v>
      </c>
      <c r="F2670" s="29" t="s">
        <v>11838</v>
      </c>
      <c r="G2670" s="526" t="s">
        <v>3453</v>
      </c>
      <c r="H2670" s="527">
        <v>0</v>
      </c>
      <c r="I2670" s="527" t="s">
        <v>10874</v>
      </c>
      <c r="J2670" s="527">
        <v>0</v>
      </c>
      <c r="K2670" s="527" t="s">
        <v>10874</v>
      </c>
      <c r="L2670" s="527">
        <v>0</v>
      </c>
      <c r="M2670" s="527">
        <v>0</v>
      </c>
      <c r="N2670" s="527">
        <v>0</v>
      </c>
      <c r="O2670" s="528">
        <v>42</v>
      </c>
    </row>
    <row r="2671" spans="2:15">
      <c r="B2671" s="29" t="s">
        <v>14345</v>
      </c>
      <c r="C2671" s="29" t="s">
        <v>972</v>
      </c>
      <c r="D2671" s="29" t="s">
        <v>973</v>
      </c>
      <c r="E2671" s="29" t="s">
        <v>3701</v>
      </c>
      <c r="F2671" s="29" t="s">
        <v>3702</v>
      </c>
      <c r="G2671" s="29" t="s">
        <v>4065</v>
      </c>
      <c r="H2671" s="522">
        <v>0</v>
      </c>
      <c r="I2671" s="522">
        <v>29</v>
      </c>
      <c r="J2671" s="522">
        <v>0</v>
      </c>
      <c r="K2671" s="522">
        <v>0</v>
      </c>
      <c r="L2671" s="522">
        <v>0</v>
      </c>
      <c r="M2671" s="522">
        <v>0</v>
      </c>
      <c r="N2671" s="522">
        <v>0</v>
      </c>
      <c r="O2671" s="523">
        <v>29</v>
      </c>
    </row>
    <row r="2672" spans="2:15">
      <c r="B2672" s="29" t="s">
        <v>14346</v>
      </c>
      <c r="C2672" s="29" t="s">
        <v>972</v>
      </c>
      <c r="D2672" s="29" t="s">
        <v>973</v>
      </c>
      <c r="E2672" s="29" t="s">
        <v>3701</v>
      </c>
      <c r="F2672" s="29" t="s">
        <v>3702</v>
      </c>
      <c r="G2672" s="29" t="s">
        <v>4066</v>
      </c>
      <c r="H2672" s="522">
        <v>0</v>
      </c>
      <c r="I2672" s="522">
        <v>20</v>
      </c>
      <c r="J2672" s="522">
        <v>0</v>
      </c>
      <c r="K2672" s="522">
        <v>0</v>
      </c>
      <c r="L2672" s="522">
        <v>0</v>
      </c>
      <c r="M2672" s="522">
        <v>0</v>
      </c>
      <c r="N2672" s="522">
        <v>0</v>
      </c>
      <c r="O2672" s="523">
        <v>20</v>
      </c>
    </row>
    <row r="2673" spans="2:15">
      <c r="B2673" t="str">
        <f>C2673&amp;F2673</f>
        <v>1265150013635 Total</v>
      </c>
      <c r="C2673" s="29" t="s">
        <v>972</v>
      </c>
      <c r="D2673" s="29" t="s">
        <v>973</v>
      </c>
      <c r="E2673" s="29" t="s">
        <v>3701</v>
      </c>
      <c r="F2673" s="29" t="s">
        <v>11877</v>
      </c>
      <c r="G2673" s="526" t="s">
        <v>3453</v>
      </c>
      <c r="H2673" s="527">
        <v>0</v>
      </c>
      <c r="I2673" s="527">
        <v>49</v>
      </c>
      <c r="J2673" s="527">
        <v>0</v>
      </c>
      <c r="K2673" s="527">
        <v>0</v>
      </c>
      <c r="L2673" s="527">
        <v>0</v>
      </c>
      <c r="M2673" s="527">
        <v>0</v>
      </c>
      <c r="N2673" s="527">
        <v>0</v>
      </c>
      <c r="O2673" s="528">
        <v>49</v>
      </c>
    </row>
    <row r="2674" spans="2:15">
      <c r="B2674" s="29" t="s">
        <v>14207</v>
      </c>
      <c r="C2674" s="29" t="s">
        <v>972</v>
      </c>
      <c r="D2674" s="29" t="s">
        <v>973</v>
      </c>
      <c r="E2674" s="29" t="s">
        <v>3584</v>
      </c>
      <c r="F2674" s="29" t="s">
        <v>3585</v>
      </c>
      <c r="G2674" s="29" t="s">
        <v>4065</v>
      </c>
      <c r="H2674" s="522">
        <v>0</v>
      </c>
      <c r="I2674" s="522">
        <v>14</v>
      </c>
      <c r="J2674" s="522" t="s">
        <v>10874</v>
      </c>
      <c r="K2674" s="522" t="s">
        <v>10874</v>
      </c>
      <c r="L2674" s="522" t="s">
        <v>10874</v>
      </c>
      <c r="M2674" s="522" t="s">
        <v>10874</v>
      </c>
      <c r="N2674" s="522">
        <v>0</v>
      </c>
      <c r="O2674" s="523">
        <v>42</v>
      </c>
    </row>
    <row r="2675" spans="2:15">
      <c r="B2675" s="29" t="s">
        <v>14208</v>
      </c>
      <c r="C2675" s="29" t="s">
        <v>972</v>
      </c>
      <c r="D2675" s="29" t="s">
        <v>973</v>
      </c>
      <c r="E2675" s="29" t="s">
        <v>3584</v>
      </c>
      <c r="F2675" s="29" t="s">
        <v>3585</v>
      </c>
      <c r="G2675" s="29" t="s">
        <v>4066</v>
      </c>
      <c r="H2675" s="522">
        <v>0</v>
      </c>
      <c r="I2675" s="522" t="s">
        <v>10874</v>
      </c>
      <c r="J2675" s="522">
        <v>18</v>
      </c>
      <c r="K2675" s="522" t="s">
        <v>10874</v>
      </c>
      <c r="L2675" s="522" t="s">
        <v>10874</v>
      </c>
      <c r="M2675" s="522" t="s">
        <v>10874</v>
      </c>
      <c r="N2675" s="522">
        <v>0</v>
      </c>
      <c r="O2675" s="523">
        <v>40</v>
      </c>
    </row>
    <row r="2676" spans="2:15">
      <c r="B2676" t="str">
        <f>C2676&amp;F2676</f>
        <v>1265150013642 Total</v>
      </c>
      <c r="C2676" s="29" t="s">
        <v>972</v>
      </c>
      <c r="D2676" s="29" t="s">
        <v>973</v>
      </c>
      <c r="E2676" s="29" t="s">
        <v>3584</v>
      </c>
      <c r="F2676" s="29" t="s">
        <v>11808</v>
      </c>
      <c r="G2676" s="526" t="s">
        <v>3453</v>
      </c>
      <c r="H2676" s="527">
        <v>0</v>
      </c>
      <c r="I2676" s="527" t="s">
        <v>10874</v>
      </c>
      <c r="J2676" s="527" t="s">
        <v>10874</v>
      </c>
      <c r="K2676" s="527" t="s">
        <v>10874</v>
      </c>
      <c r="L2676" s="527" t="s">
        <v>10874</v>
      </c>
      <c r="M2676" s="527" t="s">
        <v>10874</v>
      </c>
      <c r="N2676" s="527">
        <v>0</v>
      </c>
      <c r="O2676" s="528">
        <v>82</v>
      </c>
    </row>
    <row r="2677" spans="2:15">
      <c r="B2677" s="29" t="s">
        <v>14213</v>
      </c>
      <c r="C2677" s="29" t="s">
        <v>972</v>
      </c>
      <c r="D2677" s="29" t="s">
        <v>973</v>
      </c>
      <c r="E2677" s="29" t="s">
        <v>3587</v>
      </c>
      <c r="F2677" s="29" t="s">
        <v>3588</v>
      </c>
      <c r="G2677" s="29" t="s">
        <v>4065</v>
      </c>
      <c r="H2677" s="522">
        <v>0</v>
      </c>
      <c r="I2677" s="522" t="s">
        <v>10874</v>
      </c>
      <c r="J2677" s="522">
        <v>0</v>
      </c>
      <c r="K2677" s="522" t="s">
        <v>10874</v>
      </c>
      <c r="L2677" s="522">
        <v>0</v>
      </c>
      <c r="M2677" s="522">
        <v>0</v>
      </c>
      <c r="N2677" s="522">
        <v>0</v>
      </c>
      <c r="O2677" s="523">
        <v>30</v>
      </c>
    </row>
    <row r="2678" spans="2:15">
      <c r="B2678" s="29" t="s">
        <v>14214</v>
      </c>
      <c r="C2678" s="29" t="s">
        <v>972</v>
      </c>
      <c r="D2678" s="29" t="s">
        <v>973</v>
      </c>
      <c r="E2678" s="29" t="s">
        <v>3587</v>
      </c>
      <c r="F2678" s="29" t="s">
        <v>3588</v>
      </c>
      <c r="G2678" s="29" t="s">
        <v>4066</v>
      </c>
      <c r="H2678" s="522">
        <v>0</v>
      </c>
      <c r="I2678" s="522" t="s">
        <v>10874</v>
      </c>
      <c r="J2678" s="522" t="s">
        <v>10874</v>
      </c>
      <c r="K2678" s="522" t="s">
        <v>10874</v>
      </c>
      <c r="L2678" s="522">
        <v>0</v>
      </c>
      <c r="M2678" s="522">
        <v>0</v>
      </c>
      <c r="N2678" s="522">
        <v>0</v>
      </c>
      <c r="O2678" s="523">
        <v>33</v>
      </c>
    </row>
    <row r="2679" spans="2:15">
      <c r="B2679" t="str">
        <f>C2679&amp;F2679</f>
        <v>1265150013645 Total</v>
      </c>
      <c r="C2679" s="29" t="s">
        <v>972</v>
      </c>
      <c r="D2679" s="29" t="s">
        <v>973</v>
      </c>
      <c r="E2679" s="29" t="s">
        <v>3587</v>
      </c>
      <c r="F2679" s="29" t="s">
        <v>11811</v>
      </c>
      <c r="G2679" s="526" t="s">
        <v>3453</v>
      </c>
      <c r="H2679" s="527">
        <v>0</v>
      </c>
      <c r="I2679" s="527">
        <v>60</v>
      </c>
      <c r="J2679" s="527" t="s">
        <v>10874</v>
      </c>
      <c r="K2679" s="527" t="s">
        <v>10874</v>
      </c>
      <c r="L2679" s="527">
        <v>0</v>
      </c>
      <c r="M2679" s="527">
        <v>0</v>
      </c>
      <c r="N2679" s="527">
        <v>0</v>
      </c>
      <c r="O2679" s="528">
        <v>63</v>
      </c>
    </row>
    <row r="2680" spans="2:15">
      <c r="B2680" s="29" t="s">
        <v>14227</v>
      </c>
      <c r="C2680" s="29" t="s">
        <v>972</v>
      </c>
      <c r="D2680" s="29" t="s">
        <v>973</v>
      </c>
      <c r="E2680" s="29" t="s">
        <v>3599</v>
      </c>
      <c r="F2680" s="29" t="s">
        <v>3600</v>
      </c>
      <c r="G2680" s="29" t="s">
        <v>4065</v>
      </c>
      <c r="H2680" s="522">
        <v>0</v>
      </c>
      <c r="I2680" s="522" t="s">
        <v>10874</v>
      </c>
      <c r="J2680" s="522">
        <v>17</v>
      </c>
      <c r="K2680" s="522" t="s">
        <v>10874</v>
      </c>
      <c r="L2680" s="522">
        <v>0</v>
      </c>
      <c r="M2680" s="522">
        <v>21</v>
      </c>
      <c r="N2680" s="522">
        <v>0</v>
      </c>
      <c r="O2680" s="523">
        <v>45</v>
      </c>
    </row>
    <row r="2681" spans="2:15">
      <c r="B2681" s="29" t="s">
        <v>14228</v>
      </c>
      <c r="C2681" s="29" t="s">
        <v>972</v>
      </c>
      <c r="D2681" s="29" t="s">
        <v>973</v>
      </c>
      <c r="E2681" s="29" t="s">
        <v>3599</v>
      </c>
      <c r="F2681" s="29" t="s">
        <v>3600</v>
      </c>
      <c r="G2681" s="29" t="s">
        <v>4066</v>
      </c>
      <c r="H2681" s="522" t="s">
        <v>10874</v>
      </c>
      <c r="I2681" s="522" t="s">
        <v>10874</v>
      </c>
      <c r="J2681" s="522">
        <v>19</v>
      </c>
      <c r="K2681" s="522" t="s">
        <v>10874</v>
      </c>
      <c r="L2681" s="522">
        <v>0</v>
      </c>
      <c r="M2681" s="522">
        <v>25</v>
      </c>
      <c r="N2681" s="522">
        <v>0</v>
      </c>
      <c r="O2681" s="523">
        <v>53</v>
      </c>
    </row>
    <row r="2682" spans="2:15">
      <c r="B2682" t="str">
        <f>C2682&amp;F2682</f>
        <v>1265150013647 Total</v>
      </c>
      <c r="C2682" s="29" t="s">
        <v>972</v>
      </c>
      <c r="D2682" s="29" t="s">
        <v>973</v>
      </c>
      <c r="E2682" s="29" t="s">
        <v>3599</v>
      </c>
      <c r="F2682" s="29" t="s">
        <v>11818</v>
      </c>
      <c r="G2682" s="526" t="s">
        <v>3453</v>
      </c>
      <c r="H2682" s="527" t="s">
        <v>10874</v>
      </c>
      <c r="I2682" s="527" t="s">
        <v>10874</v>
      </c>
      <c r="J2682" s="527">
        <v>36</v>
      </c>
      <c r="K2682" s="527" t="s">
        <v>10874</v>
      </c>
      <c r="L2682" s="527">
        <v>0</v>
      </c>
      <c r="M2682" s="527">
        <v>46</v>
      </c>
      <c r="N2682" s="527">
        <v>0</v>
      </c>
      <c r="O2682" s="528">
        <v>98</v>
      </c>
    </row>
    <row r="2683" spans="2:15">
      <c r="B2683" s="29" t="s">
        <v>14257</v>
      </c>
      <c r="C2683" s="29" t="s">
        <v>972</v>
      </c>
      <c r="D2683" s="29" t="s">
        <v>973</v>
      </c>
      <c r="E2683" s="29" t="s">
        <v>3626</v>
      </c>
      <c r="F2683" s="29" t="s">
        <v>3627</v>
      </c>
      <c r="G2683" s="29" t="s">
        <v>4065</v>
      </c>
      <c r="H2683" s="522" t="s">
        <v>10874</v>
      </c>
      <c r="I2683" s="522">
        <v>23</v>
      </c>
      <c r="J2683" s="522" t="s">
        <v>10874</v>
      </c>
      <c r="K2683" s="522" t="s">
        <v>10874</v>
      </c>
      <c r="L2683" s="522" t="s">
        <v>10874</v>
      </c>
      <c r="M2683" s="522">
        <v>36</v>
      </c>
      <c r="N2683" s="522">
        <v>0</v>
      </c>
      <c r="O2683" s="523">
        <v>70</v>
      </c>
    </row>
    <row r="2684" spans="2:15">
      <c r="B2684" s="29" t="s">
        <v>14258</v>
      </c>
      <c r="C2684" s="29" t="s">
        <v>972</v>
      </c>
      <c r="D2684" s="29" t="s">
        <v>973</v>
      </c>
      <c r="E2684" s="29" t="s">
        <v>3626</v>
      </c>
      <c r="F2684" s="29" t="s">
        <v>3627</v>
      </c>
      <c r="G2684" s="29" t="s">
        <v>4066</v>
      </c>
      <c r="H2684" s="522">
        <v>0</v>
      </c>
      <c r="I2684" s="522" t="s">
        <v>10874</v>
      </c>
      <c r="J2684" s="522" t="s">
        <v>10874</v>
      </c>
      <c r="K2684" s="522" t="s">
        <v>10874</v>
      </c>
      <c r="L2684" s="522" t="s">
        <v>10874</v>
      </c>
      <c r="M2684" s="522">
        <v>41</v>
      </c>
      <c r="N2684" s="522">
        <v>0</v>
      </c>
      <c r="O2684" s="523">
        <v>57</v>
      </c>
    </row>
    <row r="2685" spans="2:15">
      <c r="B2685" t="str">
        <f>C2685&amp;F2685</f>
        <v>1265150013648 Total</v>
      </c>
      <c r="C2685" s="29" t="s">
        <v>972</v>
      </c>
      <c r="D2685" s="29" t="s">
        <v>973</v>
      </c>
      <c r="E2685" s="29" t="s">
        <v>3626</v>
      </c>
      <c r="F2685" s="29" t="s">
        <v>11833</v>
      </c>
      <c r="G2685" s="526" t="s">
        <v>3453</v>
      </c>
      <c r="H2685" s="527" t="s">
        <v>10874</v>
      </c>
      <c r="I2685" s="527" t="s">
        <v>10874</v>
      </c>
      <c r="J2685" s="527" t="s">
        <v>10874</v>
      </c>
      <c r="K2685" s="527">
        <v>12</v>
      </c>
      <c r="L2685" s="527" t="s">
        <v>10874</v>
      </c>
      <c r="M2685" s="527">
        <v>77</v>
      </c>
      <c r="N2685" s="527">
        <v>0</v>
      </c>
      <c r="O2685" s="528">
        <v>127</v>
      </c>
    </row>
    <row r="2686" spans="2:15">
      <c r="B2686" s="29" t="s">
        <v>14271</v>
      </c>
      <c r="C2686" s="29" t="s">
        <v>972</v>
      </c>
      <c r="D2686" s="29" t="s">
        <v>973</v>
      </c>
      <c r="E2686" s="29" t="s">
        <v>3638</v>
      </c>
      <c r="F2686" s="29" t="s">
        <v>3639</v>
      </c>
      <c r="G2686" s="29" t="s">
        <v>4065</v>
      </c>
      <c r="H2686" s="522">
        <v>0</v>
      </c>
      <c r="I2686" s="522">
        <v>18</v>
      </c>
      <c r="J2686" s="522" t="s">
        <v>10874</v>
      </c>
      <c r="K2686" s="522">
        <v>27</v>
      </c>
      <c r="L2686" s="522" t="s">
        <v>10874</v>
      </c>
      <c r="M2686" s="522" t="s">
        <v>10874</v>
      </c>
      <c r="N2686" s="522">
        <v>0</v>
      </c>
      <c r="O2686" s="523">
        <v>55</v>
      </c>
    </row>
    <row r="2687" spans="2:15">
      <c r="B2687" s="29" t="s">
        <v>14272</v>
      </c>
      <c r="C2687" s="29" t="s">
        <v>972</v>
      </c>
      <c r="D2687" s="29" t="s">
        <v>973</v>
      </c>
      <c r="E2687" s="29" t="s">
        <v>3638</v>
      </c>
      <c r="F2687" s="29" t="s">
        <v>3639</v>
      </c>
      <c r="G2687" s="29" t="s">
        <v>4066</v>
      </c>
      <c r="H2687" s="522">
        <v>0</v>
      </c>
      <c r="I2687" s="522">
        <v>11</v>
      </c>
      <c r="J2687" s="522" t="s">
        <v>10874</v>
      </c>
      <c r="K2687" s="522">
        <v>37</v>
      </c>
      <c r="L2687" s="522" t="s">
        <v>10874</v>
      </c>
      <c r="M2687" s="522" t="s">
        <v>10874</v>
      </c>
      <c r="N2687" s="522">
        <v>0</v>
      </c>
      <c r="O2687" s="523">
        <v>60</v>
      </c>
    </row>
    <row r="2688" spans="2:15">
      <c r="B2688" t="str">
        <f>C2688&amp;F2688</f>
        <v>1265150013649 Total</v>
      </c>
      <c r="C2688" s="29" t="s">
        <v>972</v>
      </c>
      <c r="D2688" s="29" t="s">
        <v>973</v>
      </c>
      <c r="E2688" s="29" t="s">
        <v>3638</v>
      </c>
      <c r="F2688" s="29" t="s">
        <v>11840</v>
      </c>
      <c r="G2688" s="526" t="s">
        <v>3453</v>
      </c>
      <c r="H2688" s="527">
        <v>0</v>
      </c>
      <c r="I2688" s="527">
        <v>29</v>
      </c>
      <c r="J2688" s="527" t="s">
        <v>10874</v>
      </c>
      <c r="K2688" s="527">
        <v>64</v>
      </c>
      <c r="L2688" s="527" t="s">
        <v>10874</v>
      </c>
      <c r="M2688" s="527" t="s">
        <v>10874</v>
      </c>
      <c r="N2688" s="527">
        <v>0</v>
      </c>
      <c r="O2688" s="528">
        <v>115</v>
      </c>
    </row>
    <row r="2689" spans="2:15">
      <c r="B2689" s="29" t="s">
        <v>14287</v>
      </c>
      <c r="C2689" s="29" t="s">
        <v>972</v>
      </c>
      <c r="D2689" s="29" t="s">
        <v>973</v>
      </c>
      <c r="E2689" s="29" t="s">
        <v>3652</v>
      </c>
      <c r="F2689" s="29" t="s">
        <v>3653</v>
      </c>
      <c r="G2689" s="29" t="s">
        <v>4065</v>
      </c>
      <c r="H2689" s="522">
        <v>0</v>
      </c>
      <c r="I2689" s="522">
        <v>12</v>
      </c>
      <c r="J2689" s="522" t="s">
        <v>10874</v>
      </c>
      <c r="K2689" s="522">
        <v>0</v>
      </c>
      <c r="L2689" s="522">
        <v>0</v>
      </c>
      <c r="M2689" s="522" t="s">
        <v>10874</v>
      </c>
      <c r="N2689" s="522">
        <v>0</v>
      </c>
      <c r="O2689" s="523">
        <v>25</v>
      </c>
    </row>
    <row r="2690" spans="2:15">
      <c r="B2690" s="29" t="s">
        <v>14288</v>
      </c>
      <c r="C2690" s="29" t="s">
        <v>972</v>
      </c>
      <c r="D2690" s="29" t="s">
        <v>973</v>
      </c>
      <c r="E2690" s="29" t="s">
        <v>3652</v>
      </c>
      <c r="F2690" s="29" t="s">
        <v>3653</v>
      </c>
      <c r="G2690" s="29" t="s">
        <v>4066</v>
      </c>
      <c r="H2690" s="522">
        <v>0</v>
      </c>
      <c r="I2690" s="522">
        <v>20</v>
      </c>
      <c r="J2690" s="522" t="s">
        <v>10874</v>
      </c>
      <c r="K2690" s="522" t="s">
        <v>10874</v>
      </c>
      <c r="L2690" s="522">
        <v>0</v>
      </c>
      <c r="M2690" s="522" t="s">
        <v>10874</v>
      </c>
      <c r="N2690" s="522">
        <v>0</v>
      </c>
      <c r="O2690" s="523">
        <v>35</v>
      </c>
    </row>
    <row r="2691" spans="2:15">
      <c r="B2691" t="str">
        <f>C2691&amp;F2691</f>
        <v>1265150013650 Total</v>
      </c>
      <c r="C2691" s="29" t="s">
        <v>972</v>
      </c>
      <c r="D2691" s="29" t="s">
        <v>973</v>
      </c>
      <c r="E2691" s="29" t="s">
        <v>3652</v>
      </c>
      <c r="F2691" s="29" t="s">
        <v>11848</v>
      </c>
      <c r="G2691" s="526" t="s">
        <v>3453</v>
      </c>
      <c r="H2691" s="527">
        <v>0</v>
      </c>
      <c r="I2691" s="527">
        <v>32</v>
      </c>
      <c r="J2691" s="527">
        <v>15</v>
      </c>
      <c r="K2691" s="527" t="s">
        <v>10874</v>
      </c>
      <c r="L2691" s="527">
        <v>0</v>
      </c>
      <c r="M2691" s="527" t="s">
        <v>10874</v>
      </c>
      <c r="N2691" s="527">
        <v>0</v>
      </c>
      <c r="O2691" s="528">
        <v>60</v>
      </c>
    </row>
    <row r="2692" spans="2:15">
      <c r="B2692" s="29" t="s">
        <v>14333</v>
      </c>
      <c r="C2692" s="29" t="s">
        <v>972</v>
      </c>
      <c r="D2692" s="29" t="s">
        <v>973</v>
      </c>
      <c r="E2692" s="29" t="s">
        <v>3689</v>
      </c>
      <c r="F2692" s="29" t="s">
        <v>3690</v>
      </c>
      <c r="G2692" s="29" t="s">
        <v>4065</v>
      </c>
      <c r="H2692" s="522">
        <v>0</v>
      </c>
      <c r="I2692" s="522">
        <v>12</v>
      </c>
      <c r="J2692" s="522" t="s">
        <v>10874</v>
      </c>
      <c r="K2692" s="522">
        <v>30</v>
      </c>
      <c r="L2692" s="522" t="s">
        <v>10874</v>
      </c>
      <c r="M2692" s="522" t="s">
        <v>10874</v>
      </c>
      <c r="N2692" s="522">
        <v>0</v>
      </c>
      <c r="O2692" s="523">
        <v>54</v>
      </c>
    </row>
    <row r="2693" spans="2:15">
      <c r="B2693" s="29" t="s">
        <v>14334</v>
      </c>
      <c r="C2693" s="29" t="s">
        <v>972</v>
      </c>
      <c r="D2693" s="29" t="s">
        <v>973</v>
      </c>
      <c r="E2693" s="29" t="s">
        <v>3689</v>
      </c>
      <c r="F2693" s="29" t="s">
        <v>3690</v>
      </c>
      <c r="G2693" s="29" t="s">
        <v>4066</v>
      </c>
      <c r="H2693" s="522">
        <v>0</v>
      </c>
      <c r="I2693" s="522" t="s">
        <v>10874</v>
      </c>
      <c r="J2693" s="522" t="s">
        <v>10874</v>
      </c>
      <c r="K2693" s="522">
        <v>38</v>
      </c>
      <c r="L2693" s="522" t="s">
        <v>10874</v>
      </c>
      <c r="M2693" s="522">
        <v>11</v>
      </c>
      <c r="N2693" s="522">
        <v>0</v>
      </c>
      <c r="O2693" s="523">
        <v>61</v>
      </c>
    </row>
    <row r="2694" spans="2:15">
      <c r="B2694" t="str">
        <f>C2694&amp;F2694</f>
        <v>1265150013653 Total</v>
      </c>
      <c r="C2694" s="29" t="s">
        <v>972</v>
      </c>
      <c r="D2694" s="29" t="s">
        <v>973</v>
      </c>
      <c r="E2694" s="29" t="s">
        <v>3689</v>
      </c>
      <c r="F2694" s="29" t="s">
        <v>11871</v>
      </c>
      <c r="G2694" s="526" t="s">
        <v>3453</v>
      </c>
      <c r="H2694" s="527">
        <v>0</v>
      </c>
      <c r="I2694" s="527" t="s">
        <v>10874</v>
      </c>
      <c r="J2694" s="527" t="s">
        <v>10874</v>
      </c>
      <c r="K2694" s="527">
        <v>68</v>
      </c>
      <c r="L2694" s="527" t="s">
        <v>10874</v>
      </c>
      <c r="M2694" s="527" t="s">
        <v>10874</v>
      </c>
      <c r="N2694" s="527">
        <v>0</v>
      </c>
      <c r="O2694" s="528">
        <v>115</v>
      </c>
    </row>
    <row r="2695" spans="2:15">
      <c r="B2695" s="29" t="s">
        <v>14339</v>
      </c>
      <c r="C2695" s="29" t="s">
        <v>972</v>
      </c>
      <c r="D2695" s="29" t="s">
        <v>973</v>
      </c>
      <c r="E2695" s="29" t="s">
        <v>3695</v>
      </c>
      <c r="F2695" s="29" t="s">
        <v>3696</v>
      </c>
      <c r="G2695" s="29" t="s">
        <v>4065</v>
      </c>
      <c r="H2695" s="522">
        <v>0</v>
      </c>
      <c r="I2695" s="522" t="s">
        <v>10874</v>
      </c>
      <c r="J2695" s="522">
        <v>22</v>
      </c>
      <c r="K2695" s="522" t="s">
        <v>10874</v>
      </c>
      <c r="L2695" s="522">
        <v>0</v>
      </c>
      <c r="M2695" s="522">
        <v>29</v>
      </c>
      <c r="N2695" s="522">
        <v>0</v>
      </c>
      <c r="O2695" s="523">
        <v>68</v>
      </c>
    </row>
    <row r="2696" spans="2:15">
      <c r="B2696" s="29" t="s">
        <v>14340</v>
      </c>
      <c r="C2696" s="29" t="s">
        <v>972</v>
      </c>
      <c r="D2696" s="29" t="s">
        <v>973</v>
      </c>
      <c r="E2696" s="29" t="s">
        <v>3695</v>
      </c>
      <c r="F2696" s="29" t="s">
        <v>3696</v>
      </c>
      <c r="G2696" s="29" t="s">
        <v>4066</v>
      </c>
      <c r="H2696" s="522">
        <v>0</v>
      </c>
      <c r="I2696" s="522">
        <v>14</v>
      </c>
      <c r="J2696" s="522">
        <v>18</v>
      </c>
      <c r="K2696" s="522" t="s">
        <v>10874</v>
      </c>
      <c r="L2696" s="522" t="s">
        <v>10874</v>
      </c>
      <c r="M2696" s="522">
        <v>35</v>
      </c>
      <c r="N2696" s="522">
        <v>0</v>
      </c>
      <c r="O2696" s="523">
        <v>77</v>
      </c>
    </row>
    <row r="2697" spans="2:15">
      <c r="B2697" t="str">
        <f>C2697&amp;F2697</f>
        <v>1265150013654 Total</v>
      </c>
      <c r="C2697" s="29" t="s">
        <v>972</v>
      </c>
      <c r="D2697" s="29" t="s">
        <v>973</v>
      </c>
      <c r="E2697" s="29" t="s">
        <v>3695</v>
      </c>
      <c r="F2697" s="29" t="s">
        <v>11874</v>
      </c>
      <c r="G2697" s="526" t="s">
        <v>3453</v>
      </c>
      <c r="H2697" s="527">
        <v>0</v>
      </c>
      <c r="I2697" s="527" t="s">
        <v>10874</v>
      </c>
      <c r="J2697" s="527">
        <v>40</v>
      </c>
      <c r="K2697" s="527" t="s">
        <v>10874</v>
      </c>
      <c r="L2697" s="527" t="s">
        <v>10874</v>
      </c>
      <c r="M2697" s="527">
        <v>64</v>
      </c>
      <c r="N2697" s="527">
        <v>0</v>
      </c>
      <c r="O2697" s="528">
        <v>145</v>
      </c>
    </row>
    <row r="2698" spans="2:15">
      <c r="B2698" s="29" t="s">
        <v>14341</v>
      </c>
      <c r="C2698" s="29" t="s">
        <v>972</v>
      </c>
      <c r="D2698" s="29" t="s">
        <v>973</v>
      </c>
      <c r="E2698" s="29" t="s">
        <v>3697</v>
      </c>
      <c r="F2698" s="29" t="s">
        <v>3698</v>
      </c>
      <c r="G2698" s="29" t="s">
        <v>4065</v>
      </c>
      <c r="H2698" s="522">
        <v>0</v>
      </c>
      <c r="I2698" s="522" t="s">
        <v>10874</v>
      </c>
      <c r="J2698" s="522" t="s">
        <v>10874</v>
      </c>
      <c r="K2698" s="522">
        <v>0</v>
      </c>
      <c r="L2698" s="522">
        <v>0</v>
      </c>
      <c r="M2698" s="522">
        <v>0</v>
      </c>
      <c r="N2698" s="522">
        <v>0</v>
      </c>
      <c r="O2698" s="523">
        <v>39</v>
      </c>
    </row>
    <row r="2699" spans="2:15">
      <c r="B2699" s="29" t="s">
        <v>14342</v>
      </c>
      <c r="C2699" s="29" t="s">
        <v>972</v>
      </c>
      <c r="D2699" s="29" t="s">
        <v>973</v>
      </c>
      <c r="E2699" s="29" t="s">
        <v>3697</v>
      </c>
      <c r="F2699" s="29" t="s">
        <v>3698</v>
      </c>
      <c r="G2699" s="29" t="s">
        <v>4066</v>
      </c>
      <c r="H2699" s="522">
        <v>0</v>
      </c>
      <c r="I2699" s="522">
        <v>29</v>
      </c>
      <c r="J2699" s="522" t="s">
        <v>10874</v>
      </c>
      <c r="K2699" s="522">
        <v>0</v>
      </c>
      <c r="L2699" s="522" t="s">
        <v>10874</v>
      </c>
      <c r="M2699" s="522" t="s">
        <v>10874</v>
      </c>
      <c r="N2699" s="522">
        <v>0</v>
      </c>
      <c r="O2699" s="523">
        <v>34</v>
      </c>
    </row>
    <row r="2700" spans="2:15">
      <c r="B2700" t="str">
        <f>C2700&amp;F2700</f>
        <v>1265150013655 Total</v>
      </c>
      <c r="C2700" s="29" t="s">
        <v>972</v>
      </c>
      <c r="D2700" s="29" t="s">
        <v>973</v>
      </c>
      <c r="E2700" s="29" t="s">
        <v>3697</v>
      </c>
      <c r="F2700" s="29" t="s">
        <v>11875</v>
      </c>
      <c r="G2700" s="526" t="s">
        <v>3453</v>
      </c>
      <c r="H2700" s="527">
        <v>0</v>
      </c>
      <c r="I2700" s="527" t="s">
        <v>10874</v>
      </c>
      <c r="J2700" s="527" t="s">
        <v>10874</v>
      </c>
      <c r="K2700" s="527">
        <v>0</v>
      </c>
      <c r="L2700" s="527" t="s">
        <v>10874</v>
      </c>
      <c r="M2700" s="527" t="s">
        <v>10874</v>
      </c>
      <c r="N2700" s="527">
        <v>0</v>
      </c>
      <c r="O2700" s="528">
        <v>73</v>
      </c>
    </row>
    <row r="2701" spans="2:15">
      <c r="B2701" s="29" t="s">
        <v>14355</v>
      </c>
      <c r="C2701" s="29" t="s">
        <v>972</v>
      </c>
      <c r="D2701" s="29" t="s">
        <v>973</v>
      </c>
      <c r="E2701" s="29" t="s">
        <v>3707</v>
      </c>
      <c r="F2701" s="29" t="s">
        <v>3708</v>
      </c>
      <c r="G2701" s="29" t="s">
        <v>4065</v>
      </c>
      <c r="H2701" s="522">
        <v>0</v>
      </c>
      <c r="I2701" s="522">
        <v>12</v>
      </c>
      <c r="J2701" s="522" t="s">
        <v>10874</v>
      </c>
      <c r="K2701" s="522" t="s">
        <v>10874</v>
      </c>
      <c r="L2701" s="522" t="s">
        <v>10874</v>
      </c>
      <c r="M2701" s="522">
        <v>27</v>
      </c>
      <c r="N2701" s="522">
        <v>0</v>
      </c>
      <c r="O2701" s="523">
        <v>48</v>
      </c>
    </row>
    <row r="2702" spans="2:15">
      <c r="B2702" s="29" t="s">
        <v>14356</v>
      </c>
      <c r="C2702" s="29" t="s">
        <v>972</v>
      </c>
      <c r="D2702" s="29" t="s">
        <v>973</v>
      </c>
      <c r="E2702" s="29" t="s">
        <v>3707</v>
      </c>
      <c r="F2702" s="29" t="s">
        <v>3708</v>
      </c>
      <c r="G2702" s="29" t="s">
        <v>4066</v>
      </c>
      <c r="H2702" s="522">
        <v>0</v>
      </c>
      <c r="I2702" s="522" t="s">
        <v>10874</v>
      </c>
      <c r="J2702" s="522" t="s">
        <v>10874</v>
      </c>
      <c r="K2702" s="522" t="s">
        <v>10874</v>
      </c>
      <c r="L2702" s="522" t="s">
        <v>10874</v>
      </c>
      <c r="M2702" s="522">
        <v>26</v>
      </c>
      <c r="N2702" s="522">
        <v>0</v>
      </c>
      <c r="O2702" s="523">
        <v>41</v>
      </c>
    </row>
    <row r="2703" spans="2:15">
      <c r="B2703" t="str">
        <f>C2703&amp;F2703</f>
        <v>1265150013657 Total</v>
      </c>
      <c r="C2703" s="29" t="s">
        <v>972</v>
      </c>
      <c r="D2703" s="29" t="s">
        <v>973</v>
      </c>
      <c r="E2703" s="29" t="s">
        <v>3707</v>
      </c>
      <c r="F2703" s="29" t="s">
        <v>11882</v>
      </c>
      <c r="G2703" s="526" t="s">
        <v>3453</v>
      </c>
      <c r="H2703" s="527">
        <v>0</v>
      </c>
      <c r="I2703" s="527" t="s">
        <v>10874</v>
      </c>
      <c r="J2703" s="527" t="s">
        <v>10874</v>
      </c>
      <c r="K2703" s="527">
        <v>11</v>
      </c>
      <c r="L2703" s="527" t="s">
        <v>10874</v>
      </c>
      <c r="M2703" s="527">
        <v>53</v>
      </c>
      <c r="N2703" s="527">
        <v>0</v>
      </c>
      <c r="O2703" s="528">
        <v>89</v>
      </c>
    </row>
    <row r="2704" spans="2:15">
      <c r="B2704" s="29" t="s">
        <v>14095</v>
      </c>
      <c r="C2704" s="29" t="s">
        <v>972</v>
      </c>
      <c r="D2704" s="29" t="s">
        <v>973</v>
      </c>
      <c r="E2704" s="29" t="s">
        <v>3487</v>
      </c>
      <c r="F2704" s="29" t="s">
        <v>3488</v>
      </c>
      <c r="G2704" s="29" t="s">
        <v>4065</v>
      </c>
      <c r="H2704" s="522">
        <v>0</v>
      </c>
      <c r="I2704" s="522" t="s">
        <v>10874</v>
      </c>
      <c r="J2704" s="522" t="s">
        <v>10874</v>
      </c>
      <c r="K2704" s="522">
        <v>0</v>
      </c>
      <c r="L2704" s="522">
        <v>0</v>
      </c>
      <c r="M2704" s="522">
        <v>0</v>
      </c>
      <c r="N2704" s="522">
        <v>0</v>
      </c>
      <c r="O2704" s="523">
        <v>23</v>
      </c>
    </row>
    <row r="2705" spans="2:15">
      <c r="B2705" s="29" t="s">
        <v>14096</v>
      </c>
      <c r="C2705" s="29" t="s">
        <v>972</v>
      </c>
      <c r="D2705" s="29" t="s">
        <v>973</v>
      </c>
      <c r="E2705" s="29" t="s">
        <v>3487</v>
      </c>
      <c r="F2705" s="29" t="s">
        <v>3488</v>
      </c>
      <c r="G2705" s="29" t="s">
        <v>4066</v>
      </c>
      <c r="H2705" s="522">
        <v>0</v>
      </c>
      <c r="I2705" s="522" t="s">
        <v>10874</v>
      </c>
      <c r="J2705" s="522" t="s">
        <v>10874</v>
      </c>
      <c r="K2705" s="522">
        <v>0</v>
      </c>
      <c r="L2705" s="522">
        <v>0</v>
      </c>
      <c r="M2705" s="522">
        <v>0</v>
      </c>
      <c r="N2705" s="522">
        <v>0</v>
      </c>
      <c r="O2705" s="523">
        <v>45</v>
      </c>
    </row>
    <row r="2706" spans="2:15">
      <c r="B2706" t="str">
        <f>C2706&amp;F2706</f>
        <v>1265150013662 Total</v>
      </c>
      <c r="C2706" s="29" t="s">
        <v>972</v>
      </c>
      <c r="D2706" s="29" t="s">
        <v>973</v>
      </c>
      <c r="E2706" s="29" t="s">
        <v>3487</v>
      </c>
      <c r="F2706" s="29" t="s">
        <v>11752</v>
      </c>
      <c r="G2706" s="526" t="s">
        <v>3453</v>
      </c>
      <c r="H2706" s="527">
        <v>0</v>
      </c>
      <c r="I2706" s="527" t="s">
        <v>10874</v>
      </c>
      <c r="J2706" s="527" t="s">
        <v>10874</v>
      </c>
      <c r="K2706" s="527">
        <v>0</v>
      </c>
      <c r="L2706" s="527">
        <v>0</v>
      </c>
      <c r="M2706" s="527">
        <v>0</v>
      </c>
      <c r="N2706" s="527">
        <v>0</v>
      </c>
      <c r="O2706" s="528">
        <v>68</v>
      </c>
    </row>
    <row r="2707" spans="2:15">
      <c r="B2707" s="29" t="s">
        <v>14097</v>
      </c>
      <c r="C2707" s="29" t="s">
        <v>972</v>
      </c>
      <c r="D2707" s="29" t="s">
        <v>973</v>
      </c>
      <c r="E2707" s="29" t="s">
        <v>3489</v>
      </c>
      <c r="F2707" s="29" t="s">
        <v>3490</v>
      </c>
      <c r="G2707" s="29" t="s">
        <v>4065</v>
      </c>
      <c r="H2707" s="522">
        <v>0</v>
      </c>
      <c r="I2707" s="522" t="s">
        <v>10874</v>
      </c>
      <c r="J2707" s="522" t="s">
        <v>10874</v>
      </c>
      <c r="K2707" s="522">
        <v>0</v>
      </c>
      <c r="L2707" s="522" t="s">
        <v>10874</v>
      </c>
      <c r="M2707" s="522">
        <v>0</v>
      </c>
      <c r="N2707" s="522">
        <v>0</v>
      </c>
      <c r="O2707" s="523">
        <v>50</v>
      </c>
    </row>
    <row r="2708" spans="2:15">
      <c r="B2708" s="29" t="s">
        <v>14098</v>
      </c>
      <c r="C2708" s="29" t="s">
        <v>972</v>
      </c>
      <c r="D2708" s="29" t="s">
        <v>973</v>
      </c>
      <c r="E2708" s="29" t="s">
        <v>3489</v>
      </c>
      <c r="F2708" s="29" t="s">
        <v>3490</v>
      </c>
      <c r="G2708" s="29" t="s">
        <v>4066</v>
      </c>
      <c r="H2708" s="522">
        <v>0</v>
      </c>
      <c r="I2708" s="522" t="s">
        <v>10874</v>
      </c>
      <c r="J2708" s="522" t="s">
        <v>10874</v>
      </c>
      <c r="K2708" s="522">
        <v>0</v>
      </c>
      <c r="L2708" s="522">
        <v>0</v>
      </c>
      <c r="M2708" s="522">
        <v>0</v>
      </c>
      <c r="N2708" s="522">
        <v>0</v>
      </c>
      <c r="O2708" s="523">
        <v>46</v>
      </c>
    </row>
    <row r="2709" spans="2:15">
      <c r="B2709" t="str">
        <f>C2709&amp;F2709</f>
        <v>1265150013663 Total</v>
      </c>
      <c r="C2709" s="29" t="s">
        <v>972</v>
      </c>
      <c r="D2709" s="29" t="s">
        <v>973</v>
      </c>
      <c r="E2709" s="29" t="s">
        <v>3489</v>
      </c>
      <c r="F2709" s="29" t="s">
        <v>11753</v>
      </c>
      <c r="G2709" s="526" t="s">
        <v>3453</v>
      </c>
      <c r="H2709" s="527">
        <v>0</v>
      </c>
      <c r="I2709" s="527">
        <v>93</v>
      </c>
      <c r="J2709" s="527" t="s">
        <v>10874</v>
      </c>
      <c r="K2709" s="527">
        <v>0</v>
      </c>
      <c r="L2709" s="527" t="s">
        <v>10874</v>
      </c>
      <c r="M2709" s="527">
        <v>0</v>
      </c>
      <c r="N2709" s="527">
        <v>0</v>
      </c>
      <c r="O2709" s="528">
        <v>96</v>
      </c>
    </row>
    <row r="2710" spans="2:15">
      <c r="B2710" s="29" t="s">
        <v>14231</v>
      </c>
      <c r="C2710" s="29" t="s">
        <v>972</v>
      </c>
      <c r="D2710" s="29" t="s">
        <v>973</v>
      </c>
      <c r="E2710" s="29" t="s">
        <v>3603</v>
      </c>
      <c r="F2710" s="29" t="s">
        <v>3604</v>
      </c>
      <c r="G2710" s="29" t="s">
        <v>4065</v>
      </c>
      <c r="H2710" s="522">
        <v>0</v>
      </c>
      <c r="I2710" s="522" t="s">
        <v>10874</v>
      </c>
      <c r="J2710" s="522" t="s">
        <v>10874</v>
      </c>
      <c r="K2710" s="522">
        <v>0</v>
      </c>
      <c r="L2710" s="522">
        <v>0</v>
      </c>
      <c r="M2710" s="522">
        <v>0</v>
      </c>
      <c r="N2710" s="522">
        <v>0</v>
      </c>
      <c r="O2710" s="523">
        <v>49</v>
      </c>
    </row>
    <row r="2711" spans="2:15">
      <c r="B2711" s="29" t="s">
        <v>14232</v>
      </c>
      <c r="C2711" s="29" t="s">
        <v>972</v>
      </c>
      <c r="D2711" s="29" t="s">
        <v>973</v>
      </c>
      <c r="E2711" s="29" t="s">
        <v>3603</v>
      </c>
      <c r="F2711" s="29" t="s">
        <v>3604</v>
      </c>
      <c r="G2711" s="29" t="s">
        <v>4066</v>
      </c>
      <c r="H2711" s="522">
        <v>0</v>
      </c>
      <c r="I2711" s="522">
        <v>78</v>
      </c>
      <c r="J2711" s="522" t="s">
        <v>10874</v>
      </c>
      <c r="K2711" s="522" t="s">
        <v>10874</v>
      </c>
      <c r="L2711" s="522">
        <v>0</v>
      </c>
      <c r="M2711" s="522" t="s">
        <v>10874</v>
      </c>
      <c r="N2711" s="522">
        <v>0</v>
      </c>
      <c r="O2711" s="523">
        <v>82</v>
      </c>
    </row>
    <row r="2712" spans="2:15">
      <c r="B2712" t="str">
        <f>C2712&amp;F2712</f>
        <v>1265150013670 Total</v>
      </c>
      <c r="C2712" s="29" t="s">
        <v>972</v>
      </c>
      <c r="D2712" s="29" t="s">
        <v>973</v>
      </c>
      <c r="E2712" s="29" t="s">
        <v>3603</v>
      </c>
      <c r="F2712" s="29" t="s">
        <v>11820</v>
      </c>
      <c r="G2712" s="526" t="s">
        <v>3453</v>
      </c>
      <c r="H2712" s="527">
        <v>0</v>
      </c>
      <c r="I2712" s="527" t="s">
        <v>10874</v>
      </c>
      <c r="J2712" s="527" t="s">
        <v>10874</v>
      </c>
      <c r="K2712" s="527" t="s">
        <v>10874</v>
      </c>
      <c r="L2712" s="527">
        <v>0</v>
      </c>
      <c r="M2712" s="527" t="s">
        <v>10874</v>
      </c>
      <c r="N2712" s="527">
        <v>0</v>
      </c>
      <c r="O2712" s="528">
        <v>131</v>
      </c>
    </row>
    <row r="2713" spans="2:15">
      <c r="B2713" s="29" t="s">
        <v>14105</v>
      </c>
      <c r="C2713" s="29" t="s">
        <v>972</v>
      </c>
      <c r="D2713" s="29" t="s">
        <v>973</v>
      </c>
      <c r="E2713" s="29" t="s">
        <v>3495</v>
      </c>
      <c r="F2713" s="29" t="s">
        <v>3496</v>
      </c>
      <c r="G2713" s="29" t="s">
        <v>4065</v>
      </c>
      <c r="H2713" s="522">
        <v>0</v>
      </c>
      <c r="I2713" s="522" t="s">
        <v>10874</v>
      </c>
      <c r="J2713" s="522">
        <v>28</v>
      </c>
      <c r="K2713" s="522" t="s">
        <v>10874</v>
      </c>
      <c r="L2713" s="522" t="s">
        <v>10874</v>
      </c>
      <c r="M2713" s="522">
        <v>12</v>
      </c>
      <c r="N2713" s="522">
        <v>0</v>
      </c>
      <c r="O2713" s="523">
        <v>58</v>
      </c>
    </row>
    <row r="2714" spans="2:15">
      <c r="B2714" s="29" t="s">
        <v>14106</v>
      </c>
      <c r="C2714" s="29" t="s">
        <v>972</v>
      </c>
      <c r="D2714" s="29" t="s">
        <v>973</v>
      </c>
      <c r="E2714" s="29" t="s">
        <v>3495</v>
      </c>
      <c r="F2714" s="29" t="s">
        <v>3496</v>
      </c>
      <c r="G2714" s="29" t="s">
        <v>4066</v>
      </c>
      <c r="H2714" s="522">
        <v>0</v>
      </c>
      <c r="I2714" s="522" t="s">
        <v>10874</v>
      </c>
      <c r="J2714" s="522">
        <v>24</v>
      </c>
      <c r="K2714" s="522" t="s">
        <v>10874</v>
      </c>
      <c r="L2714" s="522" t="s">
        <v>10874</v>
      </c>
      <c r="M2714" s="522" t="s">
        <v>10874</v>
      </c>
      <c r="N2714" s="522">
        <v>0</v>
      </c>
      <c r="O2714" s="523">
        <v>50</v>
      </c>
    </row>
    <row r="2715" spans="2:15">
      <c r="B2715" t="str">
        <f>C2715&amp;F2715</f>
        <v>1265150013684 Total</v>
      </c>
      <c r="C2715" s="29" t="s">
        <v>972</v>
      </c>
      <c r="D2715" s="29" t="s">
        <v>973</v>
      </c>
      <c r="E2715" s="29" t="s">
        <v>3495</v>
      </c>
      <c r="F2715" s="29" t="s">
        <v>11757</v>
      </c>
      <c r="G2715" s="526" t="s">
        <v>3453</v>
      </c>
      <c r="H2715" s="527">
        <v>0</v>
      </c>
      <c r="I2715" s="527">
        <v>16</v>
      </c>
      <c r="J2715" s="527">
        <v>52</v>
      </c>
      <c r="K2715" s="527" t="s">
        <v>10874</v>
      </c>
      <c r="L2715" s="527" t="s">
        <v>10874</v>
      </c>
      <c r="M2715" s="527" t="s">
        <v>10874</v>
      </c>
      <c r="N2715" s="527">
        <v>0</v>
      </c>
      <c r="O2715" s="528">
        <v>108</v>
      </c>
    </row>
    <row r="2716" spans="2:15">
      <c r="B2716" s="29" t="s">
        <v>14147</v>
      </c>
      <c r="C2716" s="29" t="s">
        <v>972</v>
      </c>
      <c r="D2716" s="29" t="s">
        <v>973</v>
      </c>
      <c r="E2716" s="29" t="s">
        <v>3530</v>
      </c>
      <c r="F2716" s="29" t="s">
        <v>3531</v>
      </c>
      <c r="G2716" s="29" t="s">
        <v>4065</v>
      </c>
      <c r="H2716" s="522">
        <v>0</v>
      </c>
      <c r="I2716" s="522" t="s">
        <v>10874</v>
      </c>
      <c r="J2716" s="522" t="s">
        <v>10874</v>
      </c>
      <c r="K2716" s="522">
        <v>0</v>
      </c>
      <c r="L2716" s="522" t="s">
        <v>10874</v>
      </c>
      <c r="M2716" s="522">
        <v>0</v>
      </c>
      <c r="N2716" s="522">
        <v>0</v>
      </c>
      <c r="O2716" s="523">
        <v>32</v>
      </c>
    </row>
    <row r="2717" spans="2:15">
      <c r="B2717" s="29" t="s">
        <v>14148</v>
      </c>
      <c r="C2717" s="29" t="s">
        <v>972</v>
      </c>
      <c r="D2717" s="29" t="s">
        <v>973</v>
      </c>
      <c r="E2717" s="29" t="s">
        <v>3530</v>
      </c>
      <c r="F2717" s="29" t="s">
        <v>3531</v>
      </c>
      <c r="G2717" s="29" t="s">
        <v>4066</v>
      </c>
      <c r="H2717" s="522">
        <v>0</v>
      </c>
      <c r="I2717" s="522" t="s">
        <v>10874</v>
      </c>
      <c r="J2717" s="522" t="s">
        <v>10874</v>
      </c>
      <c r="K2717" s="522">
        <v>0</v>
      </c>
      <c r="L2717" s="522">
        <v>0</v>
      </c>
      <c r="M2717" s="522">
        <v>0</v>
      </c>
      <c r="N2717" s="522">
        <v>0</v>
      </c>
      <c r="O2717" s="523">
        <v>19</v>
      </c>
    </row>
    <row r="2718" spans="2:15">
      <c r="B2718" t="str">
        <f>C2718&amp;F2718</f>
        <v>1265150013687 Total</v>
      </c>
      <c r="C2718" s="29" t="s">
        <v>972</v>
      </c>
      <c r="D2718" s="29" t="s">
        <v>973</v>
      </c>
      <c r="E2718" s="29" t="s">
        <v>3530</v>
      </c>
      <c r="F2718" s="29" t="s">
        <v>11778</v>
      </c>
      <c r="G2718" s="526" t="s">
        <v>3453</v>
      </c>
      <c r="H2718" s="527">
        <v>0</v>
      </c>
      <c r="I2718" s="527">
        <v>48</v>
      </c>
      <c r="J2718" s="527" t="s">
        <v>10874</v>
      </c>
      <c r="K2718" s="527">
        <v>0</v>
      </c>
      <c r="L2718" s="527" t="s">
        <v>10874</v>
      </c>
      <c r="M2718" s="527">
        <v>0</v>
      </c>
      <c r="N2718" s="527">
        <v>0</v>
      </c>
      <c r="O2718" s="528">
        <v>51</v>
      </c>
    </row>
    <row r="2719" spans="2:15">
      <c r="B2719" s="29" t="s">
        <v>14205</v>
      </c>
      <c r="C2719" s="29" t="s">
        <v>972</v>
      </c>
      <c r="D2719" s="29" t="s">
        <v>973</v>
      </c>
      <c r="E2719" s="29" t="s">
        <v>3582</v>
      </c>
      <c r="F2719" s="29" t="s">
        <v>3583</v>
      </c>
      <c r="G2719" s="29" t="s">
        <v>4065</v>
      </c>
      <c r="H2719" s="522">
        <v>0</v>
      </c>
      <c r="I2719" s="522" t="s">
        <v>10874</v>
      </c>
      <c r="J2719" s="522">
        <v>37</v>
      </c>
      <c r="K2719" s="522">
        <v>0</v>
      </c>
      <c r="L2719" s="522" t="s">
        <v>10874</v>
      </c>
      <c r="M2719" s="522">
        <v>0</v>
      </c>
      <c r="N2719" s="522">
        <v>0</v>
      </c>
      <c r="O2719" s="523">
        <v>40</v>
      </c>
    </row>
    <row r="2720" spans="2:15">
      <c r="B2720" s="29" t="s">
        <v>14206</v>
      </c>
      <c r="C2720" s="29" t="s">
        <v>972</v>
      </c>
      <c r="D2720" s="29" t="s">
        <v>973</v>
      </c>
      <c r="E2720" s="29" t="s">
        <v>3582</v>
      </c>
      <c r="F2720" s="29" t="s">
        <v>3583</v>
      </c>
      <c r="G2720" s="29" t="s">
        <v>4066</v>
      </c>
      <c r="H2720" s="522">
        <v>0</v>
      </c>
      <c r="I2720" s="522" t="s">
        <v>10874</v>
      </c>
      <c r="J2720" s="522" t="s">
        <v>10874</v>
      </c>
      <c r="K2720" s="522">
        <v>0</v>
      </c>
      <c r="L2720" s="522">
        <v>0</v>
      </c>
      <c r="M2720" s="522">
        <v>0</v>
      </c>
      <c r="N2720" s="522">
        <v>0</v>
      </c>
      <c r="O2720" s="523">
        <v>41</v>
      </c>
    </row>
    <row r="2721" spans="2:15">
      <c r="B2721" t="str">
        <f>C2721&amp;F2721</f>
        <v>1265150013693 Total</v>
      </c>
      <c r="C2721" s="29" t="s">
        <v>972</v>
      </c>
      <c r="D2721" s="29" t="s">
        <v>973</v>
      </c>
      <c r="E2721" s="29" t="s">
        <v>3582</v>
      </c>
      <c r="F2721" s="29" t="s">
        <v>11807</v>
      </c>
      <c r="G2721" s="526" t="s">
        <v>3453</v>
      </c>
      <c r="H2721" s="527">
        <v>0</v>
      </c>
      <c r="I2721" s="527" t="s">
        <v>10874</v>
      </c>
      <c r="J2721" s="527" t="s">
        <v>10874</v>
      </c>
      <c r="K2721" s="527">
        <v>0</v>
      </c>
      <c r="L2721" s="527" t="s">
        <v>10874</v>
      </c>
      <c r="M2721" s="527">
        <v>0</v>
      </c>
      <c r="N2721" s="527">
        <v>0</v>
      </c>
      <c r="O2721" s="528">
        <v>81</v>
      </c>
    </row>
    <row r="2722" spans="2:15">
      <c r="B2722" s="29" t="s">
        <v>14247</v>
      </c>
      <c r="C2722" s="29" t="s">
        <v>972</v>
      </c>
      <c r="D2722" s="29" t="s">
        <v>973</v>
      </c>
      <c r="E2722" s="29" t="s">
        <v>3618</v>
      </c>
      <c r="F2722" s="29" t="s">
        <v>3619</v>
      </c>
      <c r="G2722" s="29" t="s">
        <v>4065</v>
      </c>
      <c r="H2722" s="522">
        <v>0</v>
      </c>
      <c r="I2722" s="522">
        <v>11</v>
      </c>
      <c r="J2722" s="522" t="s">
        <v>10874</v>
      </c>
      <c r="K2722" s="522">
        <v>0</v>
      </c>
      <c r="L2722" s="522" t="s">
        <v>10874</v>
      </c>
      <c r="M2722" s="522">
        <v>0</v>
      </c>
      <c r="N2722" s="522">
        <v>0</v>
      </c>
      <c r="O2722" s="523">
        <v>16</v>
      </c>
    </row>
    <row r="2723" spans="2:15">
      <c r="B2723" s="29" t="s">
        <v>14248</v>
      </c>
      <c r="C2723" s="29" t="s">
        <v>972</v>
      </c>
      <c r="D2723" s="29" t="s">
        <v>973</v>
      </c>
      <c r="E2723" s="29" t="s">
        <v>3618</v>
      </c>
      <c r="F2723" s="29" t="s">
        <v>3619</v>
      </c>
      <c r="G2723" s="29" t="s">
        <v>4066</v>
      </c>
      <c r="H2723" s="522">
        <v>0</v>
      </c>
      <c r="I2723" s="522">
        <v>29</v>
      </c>
      <c r="J2723" s="522" t="s">
        <v>10874</v>
      </c>
      <c r="K2723" s="522">
        <v>0</v>
      </c>
      <c r="L2723" s="522" t="s">
        <v>10874</v>
      </c>
      <c r="M2723" s="522">
        <v>0</v>
      </c>
      <c r="N2723" s="522">
        <v>0</v>
      </c>
      <c r="O2723" s="523">
        <v>33</v>
      </c>
    </row>
    <row r="2724" spans="2:15">
      <c r="B2724" t="str">
        <f>C2724&amp;F2724</f>
        <v>1265150013694 Total</v>
      </c>
      <c r="C2724" s="29" t="s">
        <v>972</v>
      </c>
      <c r="D2724" s="29" t="s">
        <v>973</v>
      </c>
      <c r="E2724" s="29" t="s">
        <v>3618</v>
      </c>
      <c r="F2724" s="29" t="s">
        <v>11828</v>
      </c>
      <c r="G2724" s="526" t="s">
        <v>3453</v>
      </c>
      <c r="H2724" s="527">
        <v>0</v>
      </c>
      <c r="I2724" s="527">
        <v>40</v>
      </c>
      <c r="J2724" s="527" t="s">
        <v>10874</v>
      </c>
      <c r="K2724" s="527">
        <v>0</v>
      </c>
      <c r="L2724" s="527" t="s">
        <v>10874</v>
      </c>
      <c r="M2724" s="527">
        <v>0</v>
      </c>
      <c r="N2724" s="527">
        <v>0</v>
      </c>
      <c r="O2724" s="528">
        <v>49</v>
      </c>
    </row>
    <row r="2725" spans="2:15">
      <c r="B2725" s="29" t="s">
        <v>14381</v>
      </c>
      <c r="C2725" s="29" t="s">
        <v>972</v>
      </c>
      <c r="D2725" s="29" t="s">
        <v>973</v>
      </c>
      <c r="E2725" s="29" t="s">
        <v>3720</v>
      </c>
      <c r="F2725" s="29" t="s">
        <v>3721</v>
      </c>
      <c r="G2725" s="29" t="s">
        <v>4065</v>
      </c>
      <c r="H2725" s="522">
        <v>0</v>
      </c>
      <c r="I2725" s="522" t="s">
        <v>10874</v>
      </c>
      <c r="J2725" s="522">
        <v>41</v>
      </c>
      <c r="K2725" s="522" t="s">
        <v>10874</v>
      </c>
      <c r="L2725" s="522">
        <v>0</v>
      </c>
      <c r="M2725" s="522">
        <v>0</v>
      </c>
      <c r="N2725" s="522">
        <v>0</v>
      </c>
      <c r="O2725" s="523">
        <v>63</v>
      </c>
    </row>
    <row r="2726" spans="2:15">
      <c r="B2726" s="29" t="s">
        <v>14382</v>
      </c>
      <c r="C2726" s="29" t="s">
        <v>972</v>
      </c>
      <c r="D2726" s="29" t="s">
        <v>973</v>
      </c>
      <c r="E2726" s="29" t="s">
        <v>3720</v>
      </c>
      <c r="F2726" s="29" t="s">
        <v>3721</v>
      </c>
      <c r="G2726" s="29" t="s">
        <v>4066</v>
      </c>
      <c r="H2726" s="522">
        <v>0</v>
      </c>
      <c r="I2726" s="522" t="s">
        <v>10874</v>
      </c>
      <c r="J2726" s="522">
        <v>27</v>
      </c>
      <c r="K2726" s="522" t="s">
        <v>10874</v>
      </c>
      <c r="L2726" s="522" t="s">
        <v>10874</v>
      </c>
      <c r="M2726" s="522" t="s">
        <v>10874</v>
      </c>
      <c r="N2726" s="522">
        <v>0</v>
      </c>
      <c r="O2726" s="523">
        <v>41</v>
      </c>
    </row>
    <row r="2727" spans="2:15">
      <c r="B2727" t="str">
        <f>C2727&amp;F2727</f>
        <v>1265150013703 Total</v>
      </c>
      <c r="C2727" s="29" t="s">
        <v>972</v>
      </c>
      <c r="D2727" s="29" t="s">
        <v>973</v>
      </c>
      <c r="E2727" s="29" t="s">
        <v>3720</v>
      </c>
      <c r="F2727" s="29" t="s">
        <v>11895</v>
      </c>
      <c r="G2727" s="526" t="s">
        <v>3453</v>
      </c>
      <c r="H2727" s="527">
        <v>0</v>
      </c>
      <c r="I2727" s="527">
        <v>32</v>
      </c>
      <c r="J2727" s="527">
        <v>68</v>
      </c>
      <c r="K2727" s="527" t="s">
        <v>10874</v>
      </c>
      <c r="L2727" s="527" t="s">
        <v>10874</v>
      </c>
      <c r="M2727" s="527" t="s">
        <v>10874</v>
      </c>
      <c r="N2727" s="527">
        <v>0</v>
      </c>
      <c r="O2727" s="528">
        <v>104</v>
      </c>
    </row>
    <row r="2728" spans="2:15">
      <c r="B2728" s="29" t="s">
        <v>14131</v>
      </c>
      <c r="C2728" s="29" t="s">
        <v>972</v>
      </c>
      <c r="D2728" s="29" t="s">
        <v>973</v>
      </c>
      <c r="E2728" s="29" t="s">
        <v>3516</v>
      </c>
      <c r="F2728" s="29" t="s">
        <v>3517</v>
      </c>
      <c r="G2728" s="29" t="s">
        <v>4065</v>
      </c>
      <c r="H2728" s="522">
        <v>0</v>
      </c>
      <c r="I2728" s="522">
        <v>52</v>
      </c>
      <c r="J2728" s="522">
        <v>0</v>
      </c>
      <c r="K2728" s="522">
        <v>0</v>
      </c>
      <c r="L2728" s="522">
        <v>0</v>
      </c>
      <c r="M2728" s="522">
        <v>0</v>
      </c>
      <c r="N2728" s="522">
        <v>0</v>
      </c>
      <c r="O2728" s="523">
        <v>52</v>
      </c>
    </row>
    <row r="2729" spans="2:15">
      <c r="B2729" s="29" t="s">
        <v>14132</v>
      </c>
      <c r="C2729" s="29" t="s">
        <v>972</v>
      </c>
      <c r="D2729" s="29" t="s">
        <v>973</v>
      </c>
      <c r="E2729" s="29" t="s">
        <v>3516</v>
      </c>
      <c r="F2729" s="29" t="s">
        <v>3517</v>
      </c>
      <c r="G2729" s="29" t="s">
        <v>4066</v>
      </c>
      <c r="H2729" s="522">
        <v>0</v>
      </c>
      <c r="I2729" s="522" t="s">
        <v>10874</v>
      </c>
      <c r="J2729" s="522">
        <v>0</v>
      </c>
      <c r="K2729" s="522">
        <v>0</v>
      </c>
      <c r="L2729" s="522" t="s">
        <v>10874</v>
      </c>
      <c r="M2729" s="522">
        <v>0</v>
      </c>
      <c r="N2729" s="522">
        <v>0</v>
      </c>
      <c r="O2729" s="523">
        <v>50</v>
      </c>
    </row>
    <row r="2730" spans="2:15">
      <c r="B2730" t="str">
        <f>C2730&amp;F2730</f>
        <v>1265150013706 Total</v>
      </c>
      <c r="C2730" s="29" t="s">
        <v>972</v>
      </c>
      <c r="D2730" s="29" t="s">
        <v>973</v>
      </c>
      <c r="E2730" s="29" t="s">
        <v>3516</v>
      </c>
      <c r="F2730" s="29" t="s">
        <v>11770</v>
      </c>
      <c r="G2730" s="526" t="s">
        <v>3453</v>
      </c>
      <c r="H2730" s="527">
        <v>0</v>
      </c>
      <c r="I2730" s="527" t="s">
        <v>10874</v>
      </c>
      <c r="J2730" s="527">
        <v>0</v>
      </c>
      <c r="K2730" s="527">
        <v>0</v>
      </c>
      <c r="L2730" s="527" t="s">
        <v>10874</v>
      </c>
      <c r="M2730" s="527">
        <v>0</v>
      </c>
      <c r="N2730" s="527">
        <v>0</v>
      </c>
      <c r="O2730" s="528">
        <v>102</v>
      </c>
    </row>
    <row r="2731" spans="2:15">
      <c r="B2731" s="29" t="s">
        <v>14193</v>
      </c>
      <c r="C2731" s="29" t="s">
        <v>972</v>
      </c>
      <c r="D2731" s="29" t="s">
        <v>973</v>
      </c>
      <c r="E2731" s="29" t="s">
        <v>3571</v>
      </c>
      <c r="F2731" s="29" t="s">
        <v>3572</v>
      </c>
      <c r="G2731" s="29" t="s">
        <v>4065</v>
      </c>
      <c r="H2731" s="522">
        <v>0</v>
      </c>
      <c r="I2731" s="522">
        <v>44</v>
      </c>
      <c r="J2731" s="522" t="s">
        <v>10874</v>
      </c>
      <c r="K2731" s="522" t="s">
        <v>10874</v>
      </c>
      <c r="L2731" s="522" t="s">
        <v>10874</v>
      </c>
      <c r="M2731" s="522">
        <v>0</v>
      </c>
      <c r="N2731" s="522">
        <v>0</v>
      </c>
      <c r="O2731" s="523">
        <v>52</v>
      </c>
    </row>
    <row r="2732" spans="2:15">
      <c r="B2732" s="29" t="s">
        <v>14194</v>
      </c>
      <c r="C2732" s="29" t="s">
        <v>972</v>
      </c>
      <c r="D2732" s="29" t="s">
        <v>973</v>
      </c>
      <c r="E2732" s="29" t="s">
        <v>3571</v>
      </c>
      <c r="F2732" s="29" t="s">
        <v>3572</v>
      </c>
      <c r="G2732" s="29" t="s">
        <v>4066</v>
      </c>
      <c r="H2732" s="522">
        <v>0</v>
      </c>
      <c r="I2732" s="522">
        <v>42</v>
      </c>
      <c r="J2732" s="522">
        <v>0</v>
      </c>
      <c r="K2732" s="522" t="s">
        <v>10874</v>
      </c>
      <c r="L2732" s="522" t="s">
        <v>10874</v>
      </c>
      <c r="M2732" s="522">
        <v>0</v>
      </c>
      <c r="N2732" s="522">
        <v>0</v>
      </c>
      <c r="O2732" s="523">
        <v>47</v>
      </c>
    </row>
    <row r="2733" spans="2:15">
      <c r="B2733" t="str">
        <f>C2733&amp;F2733</f>
        <v>1265150013712 Total</v>
      </c>
      <c r="C2733" s="29" t="s">
        <v>972</v>
      </c>
      <c r="D2733" s="29" t="s">
        <v>973</v>
      </c>
      <c r="E2733" s="29" t="s">
        <v>3571</v>
      </c>
      <c r="F2733" s="29" t="s">
        <v>11801</v>
      </c>
      <c r="G2733" s="526" t="s">
        <v>3453</v>
      </c>
      <c r="H2733" s="527">
        <v>0</v>
      </c>
      <c r="I2733" s="527">
        <v>86</v>
      </c>
      <c r="J2733" s="527" t="s">
        <v>10874</v>
      </c>
      <c r="K2733" s="527" t="s">
        <v>10874</v>
      </c>
      <c r="L2733" s="527" t="s">
        <v>10874</v>
      </c>
      <c r="M2733" s="527">
        <v>0</v>
      </c>
      <c r="N2733" s="527">
        <v>0</v>
      </c>
      <c r="O2733" s="528">
        <v>99</v>
      </c>
    </row>
    <row r="2734" spans="2:15">
      <c r="B2734" s="29" t="s">
        <v>14201</v>
      </c>
      <c r="C2734" s="29" t="s">
        <v>972</v>
      </c>
      <c r="D2734" s="29" t="s">
        <v>973</v>
      </c>
      <c r="E2734" s="29" t="s">
        <v>3578</v>
      </c>
      <c r="F2734" s="29" t="s">
        <v>3579</v>
      </c>
      <c r="G2734" s="29" t="s">
        <v>4065</v>
      </c>
      <c r="H2734" s="522">
        <v>0</v>
      </c>
      <c r="I2734" s="522">
        <v>32</v>
      </c>
      <c r="J2734" s="522" t="s">
        <v>10874</v>
      </c>
      <c r="K2734" s="522" t="s">
        <v>10874</v>
      </c>
      <c r="L2734" s="522" t="s">
        <v>10874</v>
      </c>
      <c r="M2734" s="522" t="s">
        <v>10874</v>
      </c>
      <c r="N2734" s="522">
        <v>0</v>
      </c>
      <c r="O2734" s="523">
        <v>37</v>
      </c>
    </row>
    <row r="2735" spans="2:15">
      <c r="B2735" s="29" t="s">
        <v>14202</v>
      </c>
      <c r="C2735" s="29" t="s">
        <v>972</v>
      </c>
      <c r="D2735" s="29" t="s">
        <v>973</v>
      </c>
      <c r="E2735" s="29" t="s">
        <v>3578</v>
      </c>
      <c r="F2735" s="29" t="s">
        <v>3579</v>
      </c>
      <c r="G2735" s="29" t="s">
        <v>4066</v>
      </c>
      <c r="H2735" s="522">
        <v>0</v>
      </c>
      <c r="I2735" s="522" t="s">
        <v>10874</v>
      </c>
      <c r="J2735" s="522" t="s">
        <v>10874</v>
      </c>
      <c r="K2735" s="522">
        <v>0</v>
      </c>
      <c r="L2735" s="522">
        <v>0</v>
      </c>
      <c r="M2735" s="522">
        <v>0</v>
      </c>
      <c r="N2735" s="522">
        <v>0</v>
      </c>
      <c r="O2735" s="523">
        <v>47</v>
      </c>
    </row>
    <row r="2736" spans="2:15">
      <c r="B2736" t="str">
        <f>C2736&amp;F2736</f>
        <v>1265150013713 Total</v>
      </c>
      <c r="C2736" s="29" t="s">
        <v>972</v>
      </c>
      <c r="D2736" s="29" t="s">
        <v>973</v>
      </c>
      <c r="E2736" s="29" t="s">
        <v>3578</v>
      </c>
      <c r="F2736" s="29" t="s">
        <v>11805</v>
      </c>
      <c r="G2736" s="526" t="s">
        <v>3453</v>
      </c>
      <c r="H2736" s="527">
        <v>0</v>
      </c>
      <c r="I2736" s="527" t="s">
        <v>10874</v>
      </c>
      <c r="J2736" s="527" t="s">
        <v>10874</v>
      </c>
      <c r="K2736" s="527" t="s">
        <v>10874</v>
      </c>
      <c r="L2736" s="527" t="s">
        <v>10874</v>
      </c>
      <c r="M2736" s="527" t="s">
        <v>10874</v>
      </c>
      <c r="N2736" s="527">
        <v>0</v>
      </c>
      <c r="O2736" s="528">
        <v>84</v>
      </c>
    </row>
    <row r="2737" spans="2:15">
      <c r="B2737" s="29" t="s">
        <v>14209</v>
      </c>
      <c r="C2737" s="29" t="s">
        <v>972</v>
      </c>
      <c r="D2737" s="29" t="s">
        <v>973</v>
      </c>
      <c r="E2737" s="29" t="s">
        <v>9115</v>
      </c>
      <c r="F2737" s="29" t="s">
        <v>3586</v>
      </c>
      <c r="G2737" s="29" t="s">
        <v>4065</v>
      </c>
      <c r="H2737" s="522">
        <v>0</v>
      </c>
      <c r="I2737" s="522">
        <v>41</v>
      </c>
      <c r="J2737" s="522" t="s">
        <v>10874</v>
      </c>
      <c r="K2737" s="522" t="s">
        <v>10874</v>
      </c>
      <c r="L2737" s="522" t="s">
        <v>10874</v>
      </c>
      <c r="M2737" s="522">
        <v>0</v>
      </c>
      <c r="N2737" s="522">
        <v>0</v>
      </c>
      <c r="O2737" s="523">
        <v>47</v>
      </c>
    </row>
    <row r="2738" spans="2:15">
      <c r="B2738" s="29" t="s">
        <v>14210</v>
      </c>
      <c r="C2738" s="29" t="s">
        <v>972</v>
      </c>
      <c r="D2738" s="29" t="s">
        <v>973</v>
      </c>
      <c r="E2738" s="29" t="s">
        <v>9115</v>
      </c>
      <c r="F2738" s="29" t="s">
        <v>3586</v>
      </c>
      <c r="G2738" s="29" t="s">
        <v>4066</v>
      </c>
      <c r="H2738" s="522">
        <v>0</v>
      </c>
      <c r="I2738" s="522" t="s">
        <v>10874</v>
      </c>
      <c r="J2738" s="522">
        <v>0</v>
      </c>
      <c r="K2738" s="522" t="s">
        <v>10874</v>
      </c>
      <c r="L2738" s="522" t="s">
        <v>10874</v>
      </c>
      <c r="M2738" s="522">
        <v>0</v>
      </c>
      <c r="N2738" s="522">
        <v>0</v>
      </c>
      <c r="O2738" s="523">
        <v>49</v>
      </c>
    </row>
    <row r="2739" spans="2:15">
      <c r="B2739" t="str">
        <f>C2739&amp;F2739</f>
        <v>1265150013714 Total</v>
      </c>
      <c r="C2739" s="29" t="s">
        <v>972</v>
      </c>
      <c r="D2739" s="29" t="s">
        <v>973</v>
      </c>
      <c r="E2739" s="29" t="s">
        <v>9115</v>
      </c>
      <c r="F2739" s="29" t="s">
        <v>11809</v>
      </c>
      <c r="G2739" s="526" t="s">
        <v>3453</v>
      </c>
      <c r="H2739" s="527">
        <v>0</v>
      </c>
      <c r="I2739" s="527" t="s">
        <v>10874</v>
      </c>
      <c r="J2739" s="527" t="s">
        <v>10874</v>
      </c>
      <c r="K2739" s="527" t="s">
        <v>10874</v>
      </c>
      <c r="L2739" s="527" t="s">
        <v>10874</v>
      </c>
      <c r="M2739" s="527">
        <v>0</v>
      </c>
      <c r="N2739" s="527">
        <v>0</v>
      </c>
      <c r="O2739" s="528">
        <v>96</v>
      </c>
    </row>
    <row r="2740" spans="2:15">
      <c r="B2740" s="29" t="s">
        <v>14241</v>
      </c>
      <c r="C2740" s="29" t="s">
        <v>972</v>
      </c>
      <c r="D2740" s="29" t="s">
        <v>973</v>
      </c>
      <c r="E2740" s="29" t="s">
        <v>3612</v>
      </c>
      <c r="F2740" s="29" t="s">
        <v>3613</v>
      </c>
      <c r="G2740" s="29" t="s">
        <v>4065</v>
      </c>
      <c r="H2740" s="522">
        <v>0</v>
      </c>
      <c r="I2740" s="522">
        <v>46</v>
      </c>
      <c r="J2740" s="522">
        <v>0</v>
      </c>
      <c r="K2740" s="522" t="s">
        <v>10874</v>
      </c>
      <c r="L2740" s="522" t="s">
        <v>10874</v>
      </c>
      <c r="M2740" s="522">
        <v>0</v>
      </c>
      <c r="N2740" s="522">
        <v>0</v>
      </c>
      <c r="O2740" s="523">
        <v>49</v>
      </c>
    </row>
    <row r="2741" spans="2:15">
      <c r="B2741" s="29" t="s">
        <v>14242</v>
      </c>
      <c r="C2741" s="29" t="s">
        <v>972</v>
      </c>
      <c r="D2741" s="29" t="s">
        <v>973</v>
      </c>
      <c r="E2741" s="29" t="s">
        <v>3612</v>
      </c>
      <c r="F2741" s="29" t="s">
        <v>3613</v>
      </c>
      <c r="G2741" s="29" t="s">
        <v>4066</v>
      </c>
      <c r="H2741" s="522">
        <v>0</v>
      </c>
      <c r="I2741" s="522" t="s">
        <v>10874</v>
      </c>
      <c r="J2741" s="522" t="s">
        <v>10874</v>
      </c>
      <c r="K2741" s="522">
        <v>0</v>
      </c>
      <c r="L2741" s="522">
        <v>0</v>
      </c>
      <c r="M2741" s="522">
        <v>0</v>
      </c>
      <c r="N2741" s="522">
        <v>0</v>
      </c>
      <c r="O2741" s="523">
        <v>37</v>
      </c>
    </row>
    <row r="2742" spans="2:15">
      <c r="B2742" t="str">
        <f>C2742&amp;F2742</f>
        <v>1265150013717 Total</v>
      </c>
      <c r="C2742" s="29" t="s">
        <v>972</v>
      </c>
      <c r="D2742" s="29" t="s">
        <v>973</v>
      </c>
      <c r="E2742" s="29" t="s">
        <v>3612</v>
      </c>
      <c r="F2742" s="29" t="s">
        <v>11825</v>
      </c>
      <c r="G2742" s="526" t="s">
        <v>3453</v>
      </c>
      <c r="H2742" s="527">
        <v>0</v>
      </c>
      <c r="I2742" s="527" t="s">
        <v>10874</v>
      </c>
      <c r="J2742" s="527" t="s">
        <v>10874</v>
      </c>
      <c r="K2742" s="527" t="s">
        <v>10874</v>
      </c>
      <c r="L2742" s="527" t="s">
        <v>10874</v>
      </c>
      <c r="M2742" s="527">
        <v>0</v>
      </c>
      <c r="N2742" s="527">
        <v>0</v>
      </c>
      <c r="O2742" s="528">
        <v>86</v>
      </c>
    </row>
    <row r="2743" spans="2:15">
      <c r="B2743" s="29" t="s">
        <v>14259</v>
      </c>
      <c r="C2743" s="29" t="s">
        <v>972</v>
      </c>
      <c r="D2743" s="29" t="s">
        <v>973</v>
      </c>
      <c r="E2743" s="29" t="s">
        <v>5591</v>
      </c>
      <c r="F2743" s="29" t="s">
        <v>5590</v>
      </c>
      <c r="G2743" s="29" t="s">
        <v>4065</v>
      </c>
      <c r="H2743" s="522">
        <v>0</v>
      </c>
      <c r="I2743" s="522" t="s">
        <v>10874</v>
      </c>
      <c r="J2743" s="522">
        <v>0</v>
      </c>
      <c r="K2743" s="522" t="s">
        <v>10874</v>
      </c>
      <c r="L2743" s="522" t="s">
        <v>10874</v>
      </c>
      <c r="M2743" s="522">
        <v>0</v>
      </c>
      <c r="N2743" s="522">
        <v>0</v>
      </c>
      <c r="O2743" s="523">
        <v>45</v>
      </c>
    </row>
    <row r="2744" spans="2:15">
      <c r="B2744" s="29" t="s">
        <v>14260</v>
      </c>
      <c r="C2744" s="29" t="s">
        <v>972</v>
      </c>
      <c r="D2744" s="29" t="s">
        <v>973</v>
      </c>
      <c r="E2744" s="29" t="s">
        <v>5591</v>
      </c>
      <c r="F2744" s="29" t="s">
        <v>5590</v>
      </c>
      <c r="G2744" s="29" t="s">
        <v>4066</v>
      </c>
      <c r="H2744" s="522">
        <v>0</v>
      </c>
      <c r="I2744" s="522" t="s">
        <v>10874</v>
      </c>
      <c r="J2744" s="522">
        <v>0</v>
      </c>
      <c r="K2744" s="522">
        <v>0</v>
      </c>
      <c r="L2744" s="522" t="s">
        <v>10874</v>
      </c>
      <c r="M2744" s="522">
        <v>0</v>
      </c>
      <c r="N2744" s="522">
        <v>0</v>
      </c>
      <c r="O2744" s="523">
        <v>49</v>
      </c>
    </row>
    <row r="2745" spans="2:15">
      <c r="B2745" t="str">
        <f>C2745&amp;F2745</f>
        <v>1265150013719 Total</v>
      </c>
      <c r="C2745" s="29" t="s">
        <v>972</v>
      </c>
      <c r="D2745" s="29" t="s">
        <v>973</v>
      </c>
      <c r="E2745" s="29" t="s">
        <v>5591</v>
      </c>
      <c r="F2745" s="29" t="s">
        <v>11834</v>
      </c>
      <c r="G2745" s="526" t="s">
        <v>3453</v>
      </c>
      <c r="H2745" s="527">
        <v>0</v>
      </c>
      <c r="I2745" s="527">
        <v>91</v>
      </c>
      <c r="J2745" s="527">
        <v>0</v>
      </c>
      <c r="K2745" s="527" t="s">
        <v>10874</v>
      </c>
      <c r="L2745" s="527" t="s">
        <v>10874</v>
      </c>
      <c r="M2745" s="527">
        <v>0</v>
      </c>
      <c r="N2745" s="527">
        <v>0</v>
      </c>
      <c r="O2745" s="528">
        <v>94</v>
      </c>
    </row>
    <row r="2746" spans="2:15">
      <c r="B2746" s="29" t="s">
        <v>14275</v>
      </c>
      <c r="C2746" s="29" t="s">
        <v>972</v>
      </c>
      <c r="D2746" s="29" t="s">
        <v>973</v>
      </c>
      <c r="E2746" s="29" t="s">
        <v>3642</v>
      </c>
      <c r="F2746" s="29" t="s">
        <v>3643</v>
      </c>
      <c r="G2746" s="29" t="s">
        <v>4065</v>
      </c>
      <c r="H2746" s="522">
        <v>0</v>
      </c>
      <c r="I2746" s="522" t="s">
        <v>10874</v>
      </c>
      <c r="J2746" s="522">
        <v>0</v>
      </c>
      <c r="K2746" s="522" t="s">
        <v>10874</v>
      </c>
      <c r="L2746" s="522">
        <v>0</v>
      </c>
      <c r="M2746" s="522">
        <v>0</v>
      </c>
      <c r="N2746" s="522">
        <v>0</v>
      </c>
      <c r="O2746" s="523">
        <v>24</v>
      </c>
    </row>
    <row r="2747" spans="2:15">
      <c r="B2747" s="29" t="s">
        <v>14276</v>
      </c>
      <c r="C2747" s="29" t="s">
        <v>972</v>
      </c>
      <c r="D2747" s="29" t="s">
        <v>973</v>
      </c>
      <c r="E2747" s="29" t="s">
        <v>3642</v>
      </c>
      <c r="F2747" s="29" t="s">
        <v>3643</v>
      </c>
      <c r="G2747" s="29" t="s">
        <v>4066</v>
      </c>
      <c r="H2747" s="522">
        <v>0</v>
      </c>
      <c r="I2747" s="522">
        <v>22</v>
      </c>
      <c r="J2747" s="522">
        <v>0</v>
      </c>
      <c r="K2747" s="522" t="s">
        <v>10874</v>
      </c>
      <c r="L2747" s="522" t="s">
        <v>10874</v>
      </c>
      <c r="M2747" s="522">
        <v>0</v>
      </c>
      <c r="N2747" s="522">
        <v>0</v>
      </c>
      <c r="O2747" s="523">
        <v>26</v>
      </c>
    </row>
    <row r="2748" spans="2:15">
      <c r="B2748" t="str">
        <f>C2748&amp;F2748</f>
        <v>1265150013720 Total</v>
      </c>
      <c r="C2748" s="29" t="s">
        <v>972</v>
      </c>
      <c r="D2748" s="29" t="s">
        <v>973</v>
      </c>
      <c r="E2748" s="29" t="s">
        <v>3642</v>
      </c>
      <c r="F2748" s="29" t="s">
        <v>11842</v>
      </c>
      <c r="G2748" s="526" t="s">
        <v>3453</v>
      </c>
      <c r="H2748" s="527">
        <v>0</v>
      </c>
      <c r="I2748" s="527" t="s">
        <v>10874</v>
      </c>
      <c r="J2748" s="527">
        <v>0</v>
      </c>
      <c r="K2748" s="527" t="s">
        <v>10874</v>
      </c>
      <c r="L2748" s="527" t="s">
        <v>10874</v>
      </c>
      <c r="M2748" s="527">
        <v>0</v>
      </c>
      <c r="N2748" s="527">
        <v>0</v>
      </c>
      <c r="O2748" s="528">
        <v>50</v>
      </c>
    </row>
    <row r="2749" spans="2:15">
      <c r="B2749" s="29" t="s">
        <v>14335</v>
      </c>
      <c r="C2749" s="29" t="s">
        <v>972</v>
      </c>
      <c r="D2749" s="29" t="s">
        <v>973</v>
      </c>
      <c r="E2749" s="29" t="s">
        <v>3691</v>
      </c>
      <c r="F2749" s="29" t="s">
        <v>3692</v>
      </c>
      <c r="G2749" s="29" t="s">
        <v>4065</v>
      </c>
      <c r="H2749" s="522">
        <v>0</v>
      </c>
      <c r="I2749" s="522">
        <v>35</v>
      </c>
      <c r="J2749" s="522" t="s">
        <v>10874</v>
      </c>
      <c r="K2749" s="522">
        <v>26</v>
      </c>
      <c r="L2749" s="522" t="s">
        <v>10874</v>
      </c>
      <c r="M2749" s="522" t="s">
        <v>10874</v>
      </c>
      <c r="N2749" s="522">
        <v>0</v>
      </c>
      <c r="O2749" s="523">
        <v>67</v>
      </c>
    </row>
    <row r="2750" spans="2:15">
      <c r="B2750" s="29" t="s">
        <v>14336</v>
      </c>
      <c r="C2750" s="29" t="s">
        <v>972</v>
      </c>
      <c r="D2750" s="29" t="s">
        <v>973</v>
      </c>
      <c r="E2750" s="29" t="s">
        <v>3691</v>
      </c>
      <c r="F2750" s="29" t="s">
        <v>3692</v>
      </c>
      <c r="G2750" s="29" t="s">
        <v>4066</v>
      </c>
      <c r="H2750" s="522">
        <v>0</v>
      </c>
      <c r="I2750" s="522">
        <v>26</v>
      </c>
      <c r="J2750" s="522" t="s">
        <v>10874</v>
      </c>
      <c r="K2750" s="522">
        <v>26</v>
      </c>
      <c r="L2750" s="522" t="s">
        <v>10874</v>
      </c>
      <c r="M2750" s="522">
        <v>0</v>
      </c>
      <c r="N2750" s="522">
        <v>0</v>
      </c>
      <c r="O2750" s="523">
        <v>55</v>
      </c>
    </row>
    <row r="2751" spans="2:15">
      <c r="B2751" t="str">
        <f>C2751&amp;F2751</f>
        <v>1265150013725 Total</v>
      </c>
      <c r="C2751" s="29" t="s">
        <v>972</v>
      </c>
      <c r="D2751" s="29" t="s">
        <v>973</v>
      </c>
      <c r="E2751" s="29" t="s">
        <v>3691</v>
      </c>
      <c r="F2751" s="29" t="s">
        <v>11872</v>
      </c>
      <c r="G2751" s="526" t="s">
        <v>3453</v>
      </c>
      <c r="H2751" s="527">
        <v>0</v>
      </c>
      <c r="I2751" s="527">
        <v>61</v>
      </c>
      <c r="J2751" s="527" t="s">
        <v>10874</v>
      </c>
      <c r="K2751" s="527">
        <v>52</v>
      </c>
      <c r="L2751" s="527" t="s">
        <v>10874</v>
      </c>
      <c r="M2751" s="527" t="s">
        <v>10874</v>
      </c>
      <c r="N2751" s="527">
        <v>0</v>
      </c>
      <c r="O2751" s="528">
        <v>122</v>
      </c>
    </row>
    <row r="2752" spans="2:15">
      <c r="B2752" s="29" t="s">
        <v>14143</v>
      </c>
      <c r="C2752" s="29" t="s">
        <v>972</v>
      </c>
      <c r="D2752" s="29" t="s">
        <v>973</v>
      </c>
      <c r="E2752" s="29" t="s">
        <v>3526</v>
      </c>
      <c r="F2752" s="29" t="s">
        <v>3527</v>
      </c>
      <c r="G2752" s="29" t="s">
        <v>4065</v>
      </c>
      <c r="H2752" s="522">
        <v>0</v>
      </c>
      <c r="I2752" s="522">
        <v>16</v>
      </c>
      <c r="J2752" s="522">
        <v>0</v>
      </c>
      <c r="K2752" s="522">
        <v>14</v>
      </c>
      <c r="L2752" s="522" t="s">
        <v>10874</v>
      </c>
      <c r="M2752" s="522" t="s">
        <v>10874</v>
      </c>
      <c r="N2752" s="522">
        <v>0</v>
      </c>
      <c r="O2752" s="523">
        <v>35</v>
      </c>
    </row>
    <row r="2753" spans="2:15">
      <c r="B2753" s="29" t="s">
        <v>14144</v>
      </c>
      <c r="C2753" s="29" t="s">
        <v>972</v>
      </c>
      <c r="D2753" s="29" t="s">
        <v>973</v>
      </c>
      <c r="E2753" s="29" t="s">
        <v>3526</v>
      </c>
      <c r="F2753" s="29" t="s">
        <v>3527</v>
      </c>
      <c r="G2753" s="29" t="s">
        <v>4066</v>
      </c>
      <c r="H2753" s="522">
        <v>0</v>
      </c>
      <c r="I2753" s="522">
        <v>15</v>
      </c>
      <c r="J2753" s="522" t="s">
        <v>10874</v>
      </c>
      <c r="K2753" s="522" t="s">
        <v>10874</v>
      </c>
      <c r="L2753" s="522">
        <v>0</v>
      </c>
      <c r="M2753" s="522">
        <v>0</v>
      </c>
      <c r="N2753" s="522">
        <v>0</v>
      </c>
      <c r="O2753" s="523">
        <v>31</v>
      </c>
    </row>
    <row r="2754" spans="2:15">
      <c r="B2754" t="str">
        <f>C2754&amp;F2754</f>
        <v>1265150013726 Total</v>
      </c>
      <c r="C2754" s="29" t="s">
        <v>972</v>
      </c>
      <c r="D2754" s="29" t="s">
        <v>973</v>
      </c>
      <c r="E2754" s="29" t="s">
        <v>3526</v>
      </c>
      <c r="F2754" s="29" t="s">
        <v>11776</v>
      </c>
      <c r="G2754" s="526" t="s">
        <v>3453</v>
      </c>
      <c r="H2754" s="527">
        <v>0</v>
      </c>
      <c r="I2754" s="527">
        <v>31</v>
      </c>
      <c r="J2754" s="527" t="s">
        <v>10874</v>
      </c>
      <c r="K2754" s="527" t="s">
        <v>10874</v>
      </c>
      <c r="L2754" s="527" t="s">
        <v>10874</v>
      </c>
      <c r="M2754" s="527" t="s">
        <v>10874</v>
      </c>
      <c r="N2754" s="527">
        <v>0</v>
      </c>
      <c r="O2754" s="528">
        <v>66</v>
      </c>
    </row>
    <row r="2755" spans="2:15">
      <c r="B2755" s="29" t="s">
        <v>14349</v>
      </c>
      <c r="C2755" s="29" t="s">
        <v>972</v>
      </c>
      <c r="D2755" s="29" t="s">
        <v>973</v>
      </c>
      <c r="E2755" s="29" t="s">
        <v>3703</v>
      </c>
      <c r="F2755" s="29" t="s">
        <v>3704</v>
      </c>
      <c r="G2755" s="29" t="s">
        <v>4065</v>
      </c>
      <c r="H2755" s="522">
        <v>0</v>
      </c>
      <c r="I2755" s="522" t="s">
        <v>10874</v>
      </c>
      <c r="J2755" s="522" t="s">
        <v>10874</v>
      </c>
      <c r="K2755" s="522">
        <v>0</v>
      </c>
      <c r="L2755" s="522">
        <v>0</v>
      </c>
      <c r="M2755" s="522">
        <v>0</v>
      </c>
      <c r="N2755" s="522">
        <v>0</v>
      </c>
      <c r="O2755" s="523">
        <v>29</v>
      </c>
    </row>
    <row r="2756" spans="2:15">
      <c r="B2756" s="29" t="s">
        <v>14350</v>
      </c>
      <c r="C2756" s="29" t="s">
        <v>972</v>
      </c>
      <c r="D2756" s="29" t="s">
        <v>973</v>
      </c>
      <c r="E2756" s="29" t="s">
        <v>3703</v>
      </c>
      <c r="F2756" s="29" t="s">
        <v>3704</v>
      </c>
      <c r="G2756" s="29" t="s">
        <v>4066</v>
      </c>
      <c r="H2756" s="522">
        <v>0</v>
      </c>
      <c r="I2756" s="522" t="s">
        <v>10874</v>
      </c>
      <c r="J2756" s="522" t="s">
        <v>10874</v>
      </c>
      <c r="K2756" s="522">
        <v>0</v>
      </c>
      <c r="L2756" s="522">
        <v>0</v>
      </c>
      <c r="M2756" s="522">
        <v>0</v>
      </c>
      <c r="N2756" s="522">
        <v>0</v>
      </c>
      <c r="O2756" s="523">
        <v>38</v>
      </c>
    </row>
    <row r="2757" spans="2:15">
      <c r="B2757" t="str">
        <f>C2757&amp;F2757</f>
        <v>1265150013727 Total</v>
      </c>
      <c r="C2757" s="29" t="s">
        <v>972</v>
      </c>
      <c r="D2757" s="29" t="s">
        <v>973</v>
      </c>
      <c r="E2757" s="29" t="s">
        <v>3703</v>
      </c>
      <c r="F2757" s="29" t="s">
        <v>11879</v>
      </c>
      <c r="G2757" s="526" t="s">
        <v>3453</v>
      </c>
      <c r="H2757" s="527">
        <v>0</v>
      </c>
      <c r="I2757" s="527" t="s">
        <v>10874</v>
      </c>
      <c r="J2757" s="527" t="s">
        <v>10874</v>
      </c>
      <c r="K2757" s="527">
        <v>0</v>
      </c>
      <c r="L2757" s="527">
        <v>0</v>
      </c>
      <c r="M2757" s="527">
        <v>0</v>
      </c>
      <c r="N2757" s="527">
        <v>0</v>
      </c>
      <c r="O2757" s="528">
        <v>67</v>
      </c>
    </row>
    <row r="2758" spans="2:15">
      <c r="B2758" s="29" t="s">
        <v>14385</v>
      </c>
      <c r="C2758" s="29" t="s">
        <v>972</v>
      </c>
      <c r="D2758" s="29" t="s">
        <v>973</v>
      </c>
      <c r="E2758" s="29" t="s">
        <v>5606</v>
      </c>
      <c r="F2758" s="29" t="s">
        <v>5605</v>
      </c>
      <c r="G2758" s="29" t="s">
        <v>4065</v>
      </c>
      <c r="H2758" s="522">
        <v>0</v>
      </c>
      <c r="I2758" s="522">
        <v>26</v>
      </c>
      <c r="J2758" s="522" t="s">
        <v>10874</v>
      </c>
      <c r="K2758" s="522" t="s">
        <v>10874</v>
      </c>
      <c r="L2758" s="522" t="s">
        <v>10874</v>
      </c>
      <c r="M2758" s="522" t="s">
        <v>10874</v>
      </c>
      <c r="N2758" s="522">
        <v>0</v>
      </c>
      <c r="O2758" s="523">
        <v>40</v>
      </c>
    </row>
    <row r="2759" spans="2:15">
      <c r="B2759" s="29" t="s">
        <v>14386</v>
      </c>
      <c r="C2759" s="29" t="s">
        <v>972</v>
      </c>
      <c r="D2759" s="29" t="s">
        <v>973</v>
      </c>
      <c r="E2759" s="29" t="s">
        <v>5606</v>
      </c>
      <c r="F2759" s="29" t="s">
        <v>5605</v>
      </c>
      <c r="G2759" s="29" t="s">
        <v>4066</v>
      </c>
      <c r="H2759" s="522" t="s">
        <v>10874</v>
      </c>
      <c r="I2759" s="522">
        <v>34</v>
      </c>
      <c r="J2759" s="522" t="s">
        <v>10874</v>
      </c>
      <c r="K2759" s="522" t="s">
        <v>10874</v>
      </c>
      <c r="L2759" s="522" t="s">
        <v>10874</v>
      </c>
      <c r="M2759" s="522" t="s">
        <v>10874</v>
      </c>
      <c r="N2759" s="522">
        <v>0</v>
      </c>
      <c r="O2759" s="523">
        <v>60</v>
      </c>
    </row>
    <row r="2760" spans="2:15">
      <c r="B2760" t="str">
        <f>C2760&amp;F2760</f>
        <v>1265150013728 Total</v>
      </c>
      <c r="C2760" s="29" t="s">
        <v>972</v>
      </c>
      <c r="D2760" s="29" t="s">
        <v>973</v>
      </c>
      <c r="E2760" s="29" t="s">
        <v>5606</v>
      </c>
      <c r="F2760" s="29" t="s">
        <v>11897</v>
      </c>
      <c r="G2760" s="526" t="s">
        <v>3453</v>
      </c>
      <c r="H2760" s="527" t="s">
        <v>10874</v>
      </c>
      <c r="I2760" s="527">
        <v>60</v>
      </c>
      <c r="J2760" s="527">
        <v>18</v>
      </c>
      <c r="K2760" s="527">
        <v>13</v>
      </c>
      <c r="L2760" s="527" t="s">
        <v>10874</v>
      </c>
      <c r="M2760" s="527" t="s">
        <v>10874</v>
      </c>
      <c r="N2760" s="527">
        <v>0</v>
      </c>
      <c r="O2760" s="528">
        <v>100</v>
      </c>
    </row>
    <row r="2761" spans="2:15">
      <c r="B2761" s="29" t="s">
        <v>14159</v>
      </c>
      <c r="C2761" s="29" t="s">
        <v>972</v>
      </c>
      <c r="D2761" s="29" t="s">
        <v>973</v>
      </c>
      <c r="E2761" s="29" t="s">
        <v>3540</v>
      </c>
      <c r="F2761" s="29" t="s">
        <v>3541</v>
      </c>
      <c r="G2761" s="29" t="s">
        <v>4065</v>
      </c>
      <c r="H2761" s="522">
        <v>0</v>
      </c>
      <c r="I2761" s="522">
        <v>55</v>
      </c>
      <c r="J2761" s="522">
        <v>11</v>
      </c>
      <c r="K2761" s="522">
        <v>0</v>
      </c>
      <c r="L2761" s="522" t="s">
        <v>10874</v>
      </c>
      <c r="M2761" s="522" t="s">
        <v>10874</v>
      </c>
      <c r="N2761" s="522">
        <v>0</v>
      </c>
      <c r="O2761" s="523">
        <v>74</v>
      </c>
    </row>
    <row r="2762" spans="2:15">
      <c r="B2762" s="29" t="s">
        <v>14160</v>
      </c>
      <c r="C2762" s="29" t="s">
        <v>972</v>
      </c>
      <c r="D2762" s="29" t="s">
        <v>973</v>
      </c>
      <c r="E2762" s="29" t="s">
        <v>3540</v>
      </c>
      <c r="F2762" s="29" t="s">
        <v>3541</v>
      </c>
      <c r="G2762" s="29" t="s">
        <v>4066</v>
      </c>
      <c r="H2762" s="522">
        <v>0</v>
      </c>
      <c r="I2762" s="522">
        <v>66</v>
      </c>
      <c r="J2762" s="522" t="s">
        <v>10874</v>
      </c>
      <c r="K2762" s="522">
        <v>0</v>
      </c>
      <c r="L2762" s="522" t="s">
        <v>10874</v>
      </c>
      <c r="M2762" s="522">
        <v>12</v>
      </c>
      <c r="N2762" s="522">
        <v>0</v>
      </c>
      <c r="O2762" s="523">
        <v>91</v>
      </c>
    </row>
    <row r="2763" spans="2:15">
      <c r="B2763" t="str">
        <f>C2763&amp;F2763</f>
        <v>1265150013739 Total</v>
      </c>
      <c r="C2763" s="29" t="s">
        <v>972</v>
      </c>
      <c r="D2763" s="29" t="s">
        <v>973</v>
      </c>
      <c r="E2763" s="29" t="s">
        <v>3540</v>
      </c>
      <c r="F2763" s="29" t="s">
        <v>11784</v>
      </c>
      <c r="G2763" s="526" t="s">
        <v>3453</v>
      </c>
      <c r="H2763" s="527">
        <v>0</v>
      </c>
      <c r="I2763" s="527">
        <v>121</v>
      </c>
      <c r="J2763" s="527" t="s">
        <v>10874</v>
      </c>
      <c r="K2763" s="527">
        <v>0</v>
      </c>
      <c r="L2763" s="527" t="s">
        <v>10874</v>
      </c>
      <c r="M2763" s="527" t="s">
        <v>10874</v>
      </c>
      <c r="N2763" s="527">
        <v>0</v>
      </c>
      <c r="O2763" s="528">
        <v>165</v>
      </c>
    </row>
    <row r="2764" spans="2:15">
      <c r="B2764" s="29" t="s">
        <v>14199</v>
      </c>
      <c r="C2764" s="29" t="s">
        <v>972</v>
      </c>
      <c r="D2764" s="29" t="s">
        <v>973</v>
      </c>
      <c r="E2764" s="29" t="s">
        <v>3576</v>
      </c>
      <c r="F2764" s="29" t="s">
        <v>3577</v>
      </c>
      <c r="G2764" s="29" t="s">
        <v>4065</v>
      </c>
      <c r="H2764" s="522">
        <v>0</v>
      </c>
      <c r="I2764" s="522">
        <v>19</v>
      </c>
      <c r="J2764" s="522">
        <v>51</v>
      </c>
      <c r="K2764" s="522" t="s">
        <v>10874</v>
      </c>
      <c r="L2764" s="522" t="s">
        <v>10874</v>
      </c>
      <c r="M2764" s="522" t="s">
        <v>10874</v>
      </c>
      <c r="N2764" s="522">
        <v>0</v>
      </c>
      <c r="O2764" s="523">
        <v>77</v>
      </c>
    </row>
    <row r="2765" spans="2:15">
      <c r="B2765" s="29" t="s">
        <v>14200</v>
      </c>
      <c r="C2765" s="29" t="s">
        <v>972</v>
      </c>
      <c r="D2765" s="29" t="s">
        <v>973</v>
      </c>
      <c r="E2765" s="29" t="s">
        <v>3576</v>
      </c>
      <c r="F2765" s="29" t="s">
        <v>3577</v>
      </c>
      <c r="G2765" s="29" t="s">
        <v>4066</v>
      </c>
      <c r="H2765" s="522">
        <v>0</v>
      </c>
      <c r="I2765" s="522">
        <v>25</v>
      </c>
      <c r="J2765" s="522">
        <v>55</v>
      </c>
      <c r="K2765" s="522" t="s">
        <v>10874</v>
      </c>
      <c r="L2765" s="522">
        <v>0</v>
      </c>
      <c r="M2765" s="522" t="s">
        <v>10874</v>
      </c>
      <c r="N2765" s="522">
        <v>0</v>
      </c>
      <c r="O2765" s="523">
        <v>91</v>
      </c>
    </row>
    <row r="2766" spans="2:15">
      <c r="B2766" t="str">
        <f>C2766&amp;F2766</f>
        <v>1265150013742 Total</v>
      </c>
      <c r="C2766" s="29" t="s">
        <v>972</v>
      </c>
      <c r="D2766" s="29" t="s">
        <v>973</v>
      </c>
      <c r="E2766" s="29" t="s">
        <v>3576</v>
      </c>
      <c r="F2766" s="29" t="s">
        <v>11804</v>
      </c>
      <c r="G2766" s="526" t="s">
        <v>3453</v>
      </c>
      <c r="H2766" s="527">
        <v>0</v>
      </c>
      <c r="I2766" s="527">
        <v>44</v>
      </c>
      <c r="J2766" s="527">
        <v>106</v>
      </c>
      <c r="K2766" s="527" t="s">
        <v>10874</v>
      </c>
      <c r="L2766" s="527" t="s">
        <v>10874</v>
      </c>
      <c r="M2766" s="527" t="s">
        <v>10874</v>
      </c>
      <c r="N2766" s="527">
        <v>0</v>
      </c>
      <c r="O2766" s="528">
        <v>168</v>
      </c>
    </row>
    <row r="2767" spans="2:15">
      <c r="B2767" s="29" t="s">
        <v>14103</v>
      </c>
      <c r="C2767" s="29" t="s">
        <v>972</v>
      </c>
      <c r="D2767" s="29" t="s">
        <v>973</v>
      </c>
      <c r="E2767" s="29" t="s">
        <v>9147</v>
      </c>
      <c r="F2767" s="29" t="s">
        <v>9146</v>
      </c>
      <c r="G2767" s="29" t="s">
        <v>4065</v>
      </c>
      <c r="H2767" s="522">
        <v>0</v>
      </c>
      <c r="I2767" s="522">
        <v>0</v>
      </c>
      <c r="J2767" s="522">
        <v>0</v>
      </c>
      <c r="K2767" s="522" t="s">
        <v>10874</v>
      </c>
      <c r="L2767" s="522">
        <v>0</v>
      </c>
      <c r="M2767" s="522" t="s">
        <v>10874</v>
      </c>
      <c r="N2767" s="522">
        <v>0</v>
      </c>
      <c r="O2767" s="523">
        <v>15</v>
      </c>
    </row>
    <row r="2768" spans="2:15">
      <c r="B2768" s="29" t="s">
        <v>14104</v>
      </c>
      <c r="C2768" s="29" t="s">
        <v>972</v>
      </c>
      <c r="D2768" s="29" t="s">
        <v>973</v>
      </c>
      <c r="E2768" s="29" t="s">
        <v>9147</v>
      </c>
      <c r="F2768" s="29" t="s">
        <v>9146</v>
      </c>
      <c r="G2768" s="29" t="s">
        <v>4066</v>
      </c>
      <c r="H2768" s="522">
        <v>0</v>
      </c>
      <c r="I2768" s="522" t="s">
        <v>10874</v>
      </c>
      <c r="J2768" s="522">
        <v>0</v>
      </c>
      <c r="K2768" s="522">
        <v>15</v>
      </c>
      <c r="L2768" s="522" t="s">
        <v>10874</v>
      </c>
      <c r="M2768" s="522">
        <v>0</v>
      </c>
      <c r="N2768" s="522">
        <v>0</v>
      </c>
      <c r="O2768" s="523">
        <v>19</v>
      </c>
    </row>
    <row r="2769" spans="2:15">
      <c r="B2769" t="str">
        <f>C2769&amp;F2769</f>
        <v>1265150013745 Total</v>
      </c>
      <c r="C2769" s="29" t="s">
        <v>972</v>
      </c>
      <c r="D2769" s="29" t="s">
        <v>973</v>
      </c>
      <c r="E2769" s="29" t="s">
        <v>9147</v>
      </c>
      <c r="F2769" s="29" t="s">
        <v>11756</v>
      </c>
      <c r="G2769" s="526" t="s">
        <v>3453</v>
      </c>
      <c r="H2769" s="527">
        <v>0</v>
      </c>
      <c r="I2769" s="527" t="s">
        <v>10874</v>
      </c>
      <c r="J2769" s="527">
        <v>0</v>
      </c>
      <c r="K2769" s="527" t="s">
        <v>10874</v>
      </c>
      <c r="L2769" s="527" t="s">
        <v>10874</v>
      </c>
      <c r="M2769" s="527" t="s">
        <v>10874</v>
      </c>
      <c r="N2769" s="527">
        <v>0</v>
      </c>
      <c r="O2769" s="528">
        <v>34</v>
      </c>
    </row>
    <row r="2770" spans="2:15">
      <c r="B2770" s="29" t="s">
        <v>14281</v>
      </c>
      <c r="C2770" s="29" t="s">
        <v>972</v>
      </c>
      <c r="D2770" s="29" t="s">
        <v>973</v>
      </c>
      <c r="E2770" s="29" t="s">
        <v>3646</v>
      </c>
      <c r="F2770" s="29" t="s">
        <v>3647</v>
      </c>
      <c r="G2770" s="29" t="s">
        <v>4065</v>
      </c>
      <c r="H2770" s="522">
        <v>0</v>
      </c>
      <c r="I2770" s="522">
        <v>42</v>
      </c>
      <c r="J2770" s="522">
        <v>18</v>
      </c>
      <c r="K2770" s="522" t="s">
        <v>10874</v>
      </c>
      <c r="L2770" s="522" t="s">
        <v>10874</v>
      </c>
      <c r="M2770" s="522" t="s">
        <v>10874</v>
      </c>
      <c r="N2770" s="522">
        <v>0</v>
      </c>
      <c r="O2770" s="523">
        <v>72</v>
      </c>
    </row>
    <row r="2771" spans="2:15">
      <c r="B2771" s="29" t="s">
        <v>14282</v>
      </c>
      <c r="C2771" s="29" t="s">
        <v>972</v>
      </c>
      <c r="D2771" s="29" t="s">
        <v>973</v>
      </c>
      <c r="E2771" s="29" t="s">
        <v>3646</v>
      </c>
      <c r="F2771" s="29" t="s">
        <v>3647</v>
      </c>
      <c r="G2771" s="29" t="s">
        <v>4066</v>
      </c>
      <c r="H2771" s="522">
        <v>0</v>
      </c>
      <c r="I2771" s="522">
        <v>39</v>
      </c>
      <c r="J2771" s="522">
        <v>15</v>
      </c>
      <c r="K2771" s="522" t="s">
        <v>10874</v>
      </c>
      <c r="L2771" s="522">
        <v>0</v>
      </c>
      <c r="M2771" s="522" t="s">
        <v>10874</v>
      </c>
      <c r="N2771" s="522">
        <v>0</v>
      </c>
      <c r="O2771" s="523">
        <v>61</v>
      </c>
    </row>
    <row r="2772" spans="2:15">
      <c r="B2772" t="str">
        <f>C2772&amp;F2772</f>
        <v>1265150013749 Total</v>
      </c>
      <c r="C2772" s="29" t="s">
        <v>972</v>
      </c>
      <c r="D2772" s="29" t="s">
        <v>973</v>
      </c>
      <c r="E2772" s="29" t="s">
        <v>3646</v>
      </c>
      <c r="F2772" s="29" t="s">
        <v>11845</v>
      </c>
      <c r="G2772" s="526" t="s">
        <v>3453</v>
      </c>
      <c r="H2772" s="527">
        <v>0</v>
      </c>
      <c r="I2772" s="527">
        <v>81</v>
      </c>
      <c r="J2772" s="527">
        <v>33</v>
      </c>
      <c r="K2772" s="527" t="s">
        <v>10874</v>
      </c>
      <c r="L2772" s="527" t="s">
        <v>10874</v>
      </c>
      <c r="M2772" s="527">
        <v>16</v>
      </c>
      <c r="N2772" s="527">
        <v>0</v>
      </c>
      <c r="O2772" s="528">
        <v>133</v>
      </c>
    </row>
    <row r="2773" spans="2:15">
      <c r="B2773" s="29" t="s">
        <v>14291</v>
      </c>
      <c r="C2773" s="29" t="s">
        <v>972</v>
      </c>
      <c r="D2773" s="29" t="s">
        <v>973</v>
      </c>
      <c r="E2773" s="29" t="s">
        <v>3656</v>
      </c>
      <c r="F2773" s="29" t="s">
        <v>3657</v>
      </c>
      <c r="G2773" s="29" t="s">
        <v>4065</v>
      </c>
      <c r="H2773" s="522">
        <v>0</v>
      </c>
      <c r="I2773" s="522">
        <v>35</v>
      </c>
      <c r="J2773" s="522">
        <v>20</v>
      </c>
      <c r="K2773" s="522" t="s">
        <v>10874</v>
      </c>
      <c r="L2773" s="522" t="s">
        <v>10874</v>
      </c>
      <c r="M2773" s="522">
        <v>12</v>
      </c>
      <c r="N2773" s="522">
        <v>0</v>
      </c>
      <c r="O2773" s="523">
        <v>73</v>
      </c>
    </row>
    <row r="2774" spans="2:15">
      <c r="B2774" s="29" t="s">
        <v>14292</v>
      </c>
      <c r="C2774" s="29" t="s">
        <v>972</v>
      </c>
      <c r="D2774" s="29" t="s">
        <v>973</v>
      </c>
      <c r="E2774" s="29" t="s">
        <v>3656</v>
      </c>
      <c r="F2774" s="29" t="s">
        <v>3657</v>
      </c>
      <c r="G2774" s="29" t="s">
        <v>4066</v>
      </c>
      <c r="H2774" s="522">
        <v>0</v>
      </c>
      <c r="I2774" s="522">
        <v>42</v>
      </c>
      <c r="J2774" s="522">
        <v>33</v>
      </c>
      <c r="K2774" s="522" t="s">
        <v>10874</v>
      </c>
      <c r="L2774" s="522" t="s">
        <v>10874</v>
      </c>
      <c r="M2774" s="522">
        <v>13</v>
      </c>
      <c r="N2774" s="522">
        <v>0</v>
      </c>
      <c r="O2774" s="523">
        <v>93</v>
      </c>
    </row>
    <row r="2775" spans="2:15">
      <c r="B2775" t="str">
        <f>C2775&amp;F2775</f>
        <v>1265150013750 Total</v>
      </c>
      <c r="C2775" s="29" t="s">
        <v>972</v>
      </c>
      <c r="D2775" s="29" t="s">
        <v>973</v>
      </c>
      <c r="E2775" s="29" t="s">
        <v>3656</v>
      </c>
      <c r="F2775" s="29" t="s">
        <v>11850</v>
      </c>
      <c r="G2775" s="526" t="s">
        <v>3453</v>
      </c>
      <c r="H2775" s="527">
        <v>0</v>
      </c>
      <c r="I2775" s="527">
        <v>77</v>
      </c>
      <c r="J2775" s="527">
        <v>53</v>
      </c>
      <c r="K2775" s="527" t="s">
        <v>10874</v>
      </c>
      <c r="L2775" s="527" t="s">
        <v>10874</v>
      </c>
      <c r="M2775" s="527">
        <v>25</v>
      </c>
      <c r="N2775" s="527">
        <v>0</v>
      </c>
      <c r="O2775" s="528">
        <v>166</v>
      </c>
    </row>
    <row r="2776" spans="2:15">
      <c r="B2776" s="29" t="s">
        <v>14071</v>
      </c>
      <c r="C2776" s="29" t="s">
        <v>972</v>
      </c>
      <c r="D2776" s="29" t="s">
        <v>973</v>
      </c>
      <c r="E2776" s="29" t="s">
        <v>3463</v>
      </c>
      <c r="F2776" s="29" t="s">
        <v>3464</v>
      </c>
      <c r="G2776" s="29" t="s">
        <v>4065</v>
      </c>
      <c r="H2776" s="522">
        <v>0</v>
      </c>
      <c r="I2776" s="522">
        <v>20</v>
      </c>
      <c r="J2776" s="522">
        <v>24</v>
      </c>
      <c r="K2776" s="522">
        <v>17</v>
      </c>
      <c r="L2776" s="522" t="s">
        <v>10874</v>
      </c>
      <c r="M2776" s="522" t="s">
        <v>10874</v>
      </c>
      <c r="N2776" s="522">
        <v>0</v>
      </c>
      <c r="O2776" s="523">
        <v>74</v>
      </c>
    </row>
    <row r="2777" spans="2:15">
      <c r="B2777" s="29" t="s">
        <v>14072</v>
      </c>
      <c r="C2777" s="29" t="s">
        <v>972</v>
      </c>
      <c r="D2777" s="29" t="s">
        <v>973</v>
      </c>
      <c r="E2777" s="29" t="s">
        <v>3463</v>
      </c>
      <c r="F2777" s="29" t="s">
        <v>3464</v>
      </c>
      <c r="G2777" s="29" t="s">
        <v>4066</v>
      </c>
      <c r="H2777" s="522" t="s">
        <v>10874</v>
      </c>
      <c r="I2777" s="522">
        <v>37</v>
      </c>
      <c r="J2777" s="522">
        <v>27</v>
      </c>
      <c r="K2777" s="522">
        <v>13</v>
      </c>
      <c r="L2777" s="522" t="s">
        <v>10874</v>
      </c>
      <c r="M2777" s="522">
        <v>19</v>
      </c>
      <c r="N2777" s="522">
        <v>0</v>
      </c>
      <c r="O2777" s="523">
        <v>104</v>
      </c>
    </row>
    <row r="2778" spans="2:15">
      <c r="B2778" t="str">
        <f>C2778&amp;F2778</f>
        <v>1265150013758 Total</v>
      </c>
      <c r="C2778" s="29" t="s">
        <v>972</v>
      </c>
      <c r="D2778" s="29" t="s">
        <v>973</v>
      </c>
      <c r="E2778" s="29" t="s">
        <v>3463</v>
      </c>
      <c r="F2778" s="29" t="s">
        <v>11740</v>
      </c>
      <c r="G2778" s="526" t="s">
        <v>3453</v>
      </c>
      <c r="H2778" s="527" t="s">
        <v>10874</v>
      </c>
      <c r="I2778" s="527">
        <v>57</v>
      </c>
      <c r="J2778" s="527">
        <v>51</v>
      </c>
      <c r="K2778" s="527">
        <v>30</v>
      </c>
      <c r="L2778" s="527" t="s">
        <v>10874</v>
      </c>
      <c r="M2778" s="527" t="s">
        <v>10874</v>
      </c>
      <c r="N2778" s="527">
        <v>0</v>
      </c>
      <c r="O2778" s="528">
        <v>178</v>
      </c>
    </row>
    <row r="2779" spans="2:15">
      <c r="B2779" s="29" t="s">
        <v>14139</v>
      </c>
      <c r="C2779" s="29" t="s">
        <v>972</v>
      </c>
      <c r="D2779" s="29" t="s">
        <v>973</v>
      </c>
      <c r="E2779" s="29" t="s">
        <v>3524</v>
      </c>
      <c r="F2779" s="29" t="s">
        <v>3525</v>
      </c>
      <c r="G2779" s="29" t="s">
        <v>4065</v>
      </c>
      <c r="H2779" s="522">
        <v>0</v>
      </c>
      <c r="I2779" s="522">
        <v>18</v>
      </c>
      <c r="J2779" s="522">
        <v>35</v>
      </c>
      <c r="K2779" s="522">
        <v>33</v>
      </c>
      <c r="L2779" s="522" t="s">
        <v>10874</v>
      </c>
      <c r="M2779" s="522" t="s">
        <v>10874</v>
      </c>
      <c r="N2779" s="522">
        <v>0</v>
      </c>
      <c r="O2779" s="523">
        <v>93</v>
      </c>
    </row>
    <row r="2780" spans="2:15">
      <c r="B2780" s="29" t="s">
        <v>14140</v>
      </c>
      <c r="C2780" s="29" t="s">
        <v>972</v>
      </c>
      <c r="D2780" s="29" t="s">
        <v>973</v>
      </c>
      <c r="E2780" s="29" t="s">
        <v>3524</v>
      </c>
      <c r="F2780" s="29" t="s">
        <v>3525</v>
      </c>
      <c r="G2780" s="29" t="s">
        <v>4066</v>
      </c>
      <c r="H2780" s="522">
        <v>0</v>
      </c>
      <c r="I2780" s="522">
        <v>30</v>
      </c>
      <c r="J2780" s="522">
        <v>22</v>
      </c>
      <c r="K2780" s="522">
        <v>30</v>
      </c>
      <c r="L2780" s="522" t="s">
        <v>10874</v>
      </c>
      <c r="M2780" s="522" t="s">
        <v>10874</v>
      </c>
      <c r="N2780" s="522">
        <v>0</v>
      </c>
      <c r="O2780" s="523">
        <v>88</v>
      </c>
    </row>
    <row r="2781" spans="2:15">
      <c r="B2781" t="str">
        <f>C2781&amp;F2781</f>
        <v>1265150013763 Total</v>
      </c>
      <c r="C2781" s="29" t="s">
        <v>972</v>
      </c>
      <c r="D2781" s="29" t="s">
        <v>973</v>
      </c>
      <c r="E2781" s="29" t="s">
        <v>3524</v>
      </c>
      <c r="F2781" s="29" t="s">
        <v>11774</v>
      </c>
      <c r="G2781" s="526" t="s">
        <v>3453</v>
      </c>
      <c r="H2781" s="527">
        <v>0</v>
      </c>
      <c r="I2781" s="527">
        <v>48</v>
      </c>
      <c r="J2781" s="527">
        <v>57</v>
      </c>
      <c r="K2781" s="527">
        <v>63</v>
      </c>
      <c r="L2781" s="527" t="s">
        <v>10874</v>
      </c>
      <c r="M2781" s="527" t="s">
        <v>10874</v>
      </c>
      <c r="N2781" s="527">
        <v>0</v>
      </c>
      <c r="O2781" s="528">
        <v>181</v>
      </c>
    </row>
    <row r="2782" spans="2:15">
      <c r="B2782" s="29" t="s">
        <v>14255</v>
      </c>
      <c r="C2782" s="29" t="s">
        <v>972</v>
      </c>
      <c r="D2782" s="29" t="s">
        <v>973</v>
      </c>
      <c r="E2782" s="29" t="s">
        <v>3624</v>
      </c>
      <c r="F2782" s="29" t="s">
        <v>3625</v>
      </c>
      <c r="G2782" s="29" t="s">
        <v>4065</v>
      </c>
      <c r="H2782" s="522">
        <v>0</v>
      </c>
      <c r="I2782" s="522" t="s">
        <v>10874</v>
      </c>
      <c r="J2782" s="522">
        <v>23</v>
      </c>
      <c r="K2782" s="522">
        <v>55</v>
      </c>
      <c r="L2782" s="522" t="s">
        <v>10874</v>
      </c>
      <c r="M2782" s="522">
        <v>29</v>
      </c>
      <c r="N2782" s="522">
        <v>0</v>
      </c>
      <c r="O2782" s="523">
        <v>134</v>
      </c>
    </row>
    <row r="2783" spans="2:15">
      <c r="B2783" s="29" t="s">
        <v>14256</v>
      </c>
      <c r="C2783" s="29" t="s">
        <v>972</v>
      </c>
      <c r="D2783" s="29" t="s">
        <v>973</v>
      </c>
      <c r="E2783" s="29" t="s">
        <v>3624</v>
      </c>
      <c r="F2783" s="29" t="s">
        <v>3625</v>
      </c>
      <c r="G2783" s="29" t="s">
        <v>4066</v>
      </c>
      <c r="H2783" s="522">
        <v>0</v>
      </c>
      <c r="I2783" s="522">
        <v>21</v>
      </c>
      <c r="J2783" s="522" t="s">
        <v>10874</v>
      </c>
      <c r="K2783" s="522">
        <v>65</v>
      </c>
      <c r="L2783" s="522" t="s">
        <v>10874</v>
      </c>
      <c r="M2783" s="522">
        <v>27</v>
      </c>
      <c r="N2783" s="522">
        <v>0</v>
      </c>
      <c r="O2783" s="523">
        <v>138</v>
      </c>
    </row>
    <row r="2784" spans="2:15">
      <c r="B2784" t="str">
        <f>C2784&amp;F2784</f>
        <v>1265150013769 Total</v>
      </c>
      <c r="C2784" s="29" t="s">
        <v>972</v>
      </c>
      <c r="D2784" s="29" t="s">
        <v>973</v>
      </c>
      <c r="E2784" s="29" t="s">
        <v>3624</v>
      </c>
      <c r="F2784" s="29" t="s">
        <v>11832</v>
      </c>
      <c r="G2784" s="526" t="s">
        <v>3453</v>
      </c>
      <c r="H2784" s="527">
        <v>0</v>
      </c>
      <c r="I2784" s="527" t="s">
        <v>10874</v>
      </c>
      <c r="J2784" s="527" t="s">
        <v>10874</v>
      </c>
      <c r="K2784" s="527">
        <v>120</v>
      </c>
      <c r="L2784" s="527">
        <v>17</v>
      </c>
      <c r="M2784" s="527">
        <v>56</v>
      </c>
      <c r="N2784" s="527">
        <v>0</v>
      </c>
      <c r="O2784" s="528">
        <v>272</v>
      </c>
    </row>
    <row r="2785" spans="2:15">
      <c r="B2785" s="29" t="s">
        <v>14163</v>
      </c>
      <c r="C2785" s="29" t="s">
        <v>972</v>
      </c>
      <c r="D2785" s="29" t="s">
        <v>973</v>
      </c>
      <c r="E2785" s="29" t="s">
        <v>3544</v>
      </c>
      <c r="F2785" s="29" t="s">
        <v>3545</v>
      </c>
      <c r="G2785" s="29" t="s">
        <v>4065</v>
      </c>
      <c r="H2785" s="522">
        <v>0</v>
      </c>
      <c r="I2785" s="522">
        <v>13</v>
      </c>
      <c r="J2785" s="522" t="s">
        <v>10874</v>
      </c>
      <c r="K2785" s="522">
        <v>33</v>
      </c>
      <c r="L2785" s="522" t="s">
        <v>10874</v>
      </c>
      <c r="M2785" s="522" t="s">
        <v>10874</v>
      </c>
      <c r="N2785" s="522">
        <v>0</v>
      </c>
      <c r="O2785" s="523">
        <v>64</v>
      </c>
    </row>
    <row r="2786" spans="2:15">
      <c r="B2786" s="29" t="s">
        <v>14164</v>
      </c>
      <c r="C2786" s="29" t="s">
        <v>972</v>
      </c>
      <c r="D2786" s="29" t="s">
        <v>973</v>
      </c>
      <c r="E2786" s="29" t="s">
        <v>3544</v>
      </c>
      <c r="F2786" s="29" t="s">
        <v>3545</v>
      </c>
      <c r="G2786" s="29" t="s">
        <v>4066</v>
      </c>
      <c r="H2786" s="522" t="s">
        <v>10874</v>
      </c>
      <c r="I2786" s="522">
        <v>21</v>
      </c>
      <c r="J2786" s="522" t="s">
        <v>10874</v>
      </c>
      <c r="K2786" s="522">
        <v>58</v>
      </c>
      <c r="L2786" s="522" t="s">
        <v>10874</v>
      </c>
      <c r="M2786" s="522" t="s">
        <v>10874</v>
      </c>
      <c r="N2786" s="522">
        <v>0</v>
      </c>
      <c r="O2786" s="523">
        <v>96</v>
      </c>
    </row>
    <row r="2787" spans="2:15">
      <c r="B2787" t="str">
        <f>C2787&amp;F2787</f>
        <v>1265150013781 Total</v>
      </c>
      <c r="C2787" s="29" t="s">
        <v>972</v>
      </c>
      <c r="D2787" s="29" t="s">
        <v>973</v>
      </c>
      <c r="E2787" s="29" t="s">
        <v>3544</v>
      </c>
      <c r="F2787" s="29" t="s">
        <v>11786</v>
      </c>
      <c r="G2787" s="526" t="s">
        <v>3453</v>
      </c>
      <c r="H2787" s="527" t="s">
        <v>10874</v>
      </c>
      <c r="I2787" s="527">
        <v>34</v>
      </c>
      <c r="J2787" s="527">
        <v>18</v>
      </c>
      <c r="K2787" s="527">
        <v>91</v>
      </c>
      <c r="L2787" s="527" t="s">
        <v>10874</v>
      </c>
      <c r="M2787" s="527" t="s">
        <v>10874</v>
      </c>
      <c r="N2787" s="527">
        <v>0</v>
      </c>
      <c r="O2787" s="528">
        <v>160</v>
      </c>
    </row>
    <row r="2788" spans="2:15">
      <c r="B2788" s="29" t="s">
        <v>14119</v>
      </c>
      <c r="C2788" s="29" t="s">
        <v>972</v>
      </c>
      <c r="D2788" s="29" t="s">
        <v>973</v>
      </c>
      <c r="E2788" s="29" t="s">
        <v>5584</v>
      </c>
      <c r="F2788" s="29" t="s">
        <v>5583</v>
      </c>
      <c r="G2788" s="29" t="s">
        <v>4065</v>
      </c>
      <c r="H2788" s="522">
        <v>0</v>
      </c>
      <c r="I2788" s="522" t="s">
        <v>10874</v>
      </c>
      <c r="J2788" s="522">
        <v>0</v>
      </c>
      <c r="K2788" s="522">
        <v>0</v>
      </c>
      <c r="L2788" s="522" t="s">
        <v>10874</v>
      </c>
      <c r="M2788" s="522">
        <v>0</v>
      </c>
      <c r="N2788" s="522">
        <v>0</v>
      </c>
      <c r="O2788" s="523">
        <v>51</v>
      </c>
    </row>
    <row r="2789" spans="2:15">
      <c r="B2789" s="29" t="s">
        <v>14120</v>
      </c>
      <c r="C2789" s="29" t="s">
        <v>972</v>
      </c>
      <c r="D2789" s="29" t="s">
        <v>973</v>
      </c>
      <c r="E2789" s="29" t="s">
        <v>5584</v>
      </c>
      <c r="F2789" s="29" t="s">
        <v>5583</v>
      </c>
      <c r="G2789" s="29" t="s">
        <v>4066</v>
      </c>
      <c r="H2789" s="522">
        <v>0</v>
      </c>
      <c r="I2789" s="522" t="s">
        <v>10874</v>
      </c>
      <c r="J2789" s="522">
        <v>0</v>
      </c>
      <c r="K2789" s="522">
        <v>0</v>
      </c>
      <c r="L2789" s="522" t="s">
        <v>10874</v>
      </c>
      <c r="M2789" s="522">
        <v>0</v>
      </c>
      <c r="N2789" s="522">
        <v>0</v>
      </c>
      <c r="O2789" s="523">
        <v>50</v>
      </c>
    </row>
    <row r="2790" spans="2:15">
      <c r="B2790" t="str">
        <f>C2790&amp;F2790</f>
        <v>1265150013782 Total</v>
      </c>
      <c r="C2790" s="29" t="s">
        <v>972</v>
      </c>
      <c r="D2790" s="29" t="s">
        <v>973</v>
      </c>
      <c r="E2790" s="29" t="s">
        <v>5584</v>
      </c>
      <c r="F2790" s="29" t="s">
        <v>11764</v>
      </c>
      <c r="G2790" s="526" t="s">
        <v>3453</v>
      </c>
      <c r="H2790" s="527">
        <v>0</v>
      </c>
      <c r="I2790" s="527" t="s">
        <v>10874</v>
      </c>
      <c r="J2790" s="527">
        <v>0</v>
      </c>
      <c r="K2790" s="527">
        <v>0</v>
      </c>
      <c r="L2790" s="527" t="s">
        <v>10874</v>
      </c>
      <c r="M2790" s="527">
        <v>0</v>
      </c>
      <c r="N2790" s="527">
        <v>0</v>
      </c>
      <c r="O2790" s="528">
        <v>101</v>
      </c>
    </row>
    <row r="2791" spans="2:15">
      <c r="B2791" s="29" t="s">
        <v>14137</v>
      </c>
      <c r="C2791" s="29" t="s">
        <v>972</v>
      </c>
      <c r="D2791" s="29" t="s">
        <v>973</v>
      </c>
      <c r="E2791" s="29" t="s">
        <v>3522</v>
      </c>
      <c r="F2791" s="29" t="s">
        <v>3523</v>
      </c>
      <c r="G2791" s="29" t="s">
        <v>4065</v>
      </c>
      <c r="H2791" s="522">
        <v>0</v>
      </c>
      <c r="I2791" s="522" t="s">
        <v>10874</v>
      </c>
      <c r="J2791" s="522" t="s">
        <v>10874</v>
      </c>
      <c r="K2791" s="522">
        <v>0</v>
      </c>
      <c r="L2791" s="522">
        <v>0</v>
      </c>
      <c r="M2791" s="522">
        <v>0</v>
      </c>
      <c r="N2791" s="522">
        <v>0</v>
      </c>
      <c r="O2791" s="523">
        <v>41</v>
      </c>
    </row>
    <row r="2792" spans="2:15">
      <c r="B2792" s="29" t="s">
        <v>14138</v>
      </c>
      <c r="C2792" s="29" t="s">
        <v>972</v>
      </c>
      <c r="D2792" s="29" t="s">
        <v>973</v>
      </c>
      <c r="E2792" s="29" t="s">
        <v>3522</v>
      </c>
      <c r="F2792" s="29" t="s">
        <v>3523</v>
      </c>
      <c r="G2792" s="29" t="s">
        <v>4066</v>
      </c>
      <c r="H2792" s="522">
        <v>0</v>
      </c>
      <c r="I2792" s="522" t="s">
        <v>10874</v>
      </c>
      <c r="J2792" s="522">
        <v>0</v>
      </c>
      <c r="K2792" s="522">
        <v>0</v>
      </c>
      <c r="L2792" s="522" t="s">
        <v>10874</v>
      </c>
      <c r="M2792" s="522">
        <v>0</v>
      </c>
      <c r="N2792" s="522">
        <v>0</v>
      </c>
      <c r="O2792" s="523">
        <v>47</v>
      </c>
    </row>
    <row r="2793" spans="2:15">
      <c r="B2793" t="str">
        <f>C2793&amp;F2793</f>
        <v>1265150013786 Total</v>
      </c>
      <c r="C2793" s="29" t="s">
        <v>972</v>
      </c>
      <c r="D2793" s="29" t="s">
        <v>973</v>
      </c>
      <c r="E2793" s="29" t="s">
        <v>3522</v>
      </c>
      <c r="F2793" s="29" t="s">
        <v>11773</v>
      </c>
      <c r="G2793" s="526" t="s">
        <v>3453</v>
      </c>
      <c r="H2793" s="527">
        <v>0</v>
      </c>
      <c r="I2793" s="527">
        <v>85</v>
      </c>
      <c r="J2793" s="527" t="s">
        <v>10874</v>
      </c>
      <c r="K2793" s="527">
        <v>0</v>
      </c>
      <c r="L2793" s="527" t="s">
        <v>10874</v>
      </c>
      <c r="M2793" s="527">
        <v>0</v>
      </c>
      <c r="N2793" s="527">
        <v>0</v>
      </c>
      <c r="O2793" s="528">
        <v>88</v>
      </c>
    </row>
    <row r="2794" spans="2:15">
      <c r="B2794" s="29" t="s">
        <v>14277</v>
      </c>
      <c r="C2794" s="29" t="s">
        <v>972</v>
      </c>
      <c r="D2794" s="29" t="s">
        <v>973</v>
      </c>
      <c r="E2794" s="29" t="s">
        <v>9176</v>
      </c>
      <c r="F2794" s="29" t="s">
        <v>9175</v>
      </c>
      <c r="G2794" s="29" t="s">
        <v>4065</v>
      </c>
      <c r="H2794" s="522">
        <v>0</v>
      </c>
      <c r="I2794" s="522">
        <v>24</v>
      </c>
      <c r="J2794" s="522">
        <v>0</v>
      </c>
      <c r="K2794" s="522">
        <v>0</v>
      </c>
      <c r="L2794" s="522">
        <v>0</v>
      </c>
      <c r="M2794" s="522">
        <v>0</v>
      </c>
      <c r="N2794" s="522">
        <v>0</v>
      </c>
      <c r="O2794" s="523">
        <v>24</v>
      </c>
    </row>
    <row r="2795" spans="2:15">
      <c r="B2795" s="29" t="s">
        <v>14278</v>
      </c>
      <c r="C2795" s="29" t="s">
        <v>972</v>
      </c>
      <c r="D2795" s="29" t="s">
        <v>973</v>
      </c>
      <c r="E2795" s="29" t="s">
        <v>9176</v>
      </c>
      <c r="F2795" s="29" t="s">
        <v>9175</v>
      </c>
      <c r="G2795" s="29" t="s">
        <v>4066</v>
      </c>
      <c r="H2795" s="522">
        <v>0</v>
      </c>
      <c r="I2795" s="522" t="s">
        <v>10874</v>
      </c>
      <c r="J2795" s="522" t="s">
        <v>10874</v>
      </c>
      <c r="K2795" s="522">
        <v>0</v>
      </c>
      <c r="L2795" s="522" t="s">
        <v>10874</v>
      </c>
      <c r="M2795" s="522">
        <v>0</v>
      </c>
      <c r="N2795" s="522">
        <v>0</v>
      </c>
      <c r="O2795" s="523">
        <v>22</v>
      </c>
    </row>
    <row r="2796" spans="2:15">
      <c r="B2796" t="str">
        <f>C2796&amp;F2796</f>
        <v>1265150013798 Total</v>
      </c>
      <c r="C2796" s="29" t="s">
        <v>972</v>
      </c>
      <c r="D2796" s="29" t="s">
        <v>973</v>
      </c>
      <c r="E2796" s="29" t="s">
        <v>9176</v>
      </c>
      <c r="F2796" s="29" t="s">
        <v>11843</v>
      </c>
      <c r="G2796" s="526" t="s">
        <v>3453</v>
      </c>
      <c r="H2796" s="527">
        <v>0</v>
      </c>
      <c r="I2796" s="527" t="s">
        <v>10874</v>
      </c>
      <c r="J2796" s="527" t="s">
        <v>10874</v>
      </c>
      <c r="K2796" s="527">
        <v>0</v>
      </c>
      <c r="L2796" s="527" t="s">
        <v>10874</v>
      </c>
      <c r="M2796" s="527">
        <v>0</v>
      </c>
      <c r="N2796" s="527">
        <v>0</v>
      </c>
      <c r="O2796" s="528">
        <v>46</v>
      </c>
    </row>
    <row r="2797" spans="2:15">
      <c r="B2797" s="29" t="s">
        <v>14077</v>
      </c>
      <c r="C2797" s="29" t="s">
        <v>972</v>
      </c>
      <c r="D2797" s="29" t="s">
        <v>973</v>
      </c>
      <c r="E2797" s="29" t="s">
        <v>3469</v>
      </c>
      <c r="F2797" s="29" t="s">
        <v>3470</v>
      </c>
      <c r="G2797" s="29" t="s">
        <v>4065</v>
      </c>
      <c r="H2797" s="522">
        <v>0</v>
      </c>
      <c r="I2797" s="522">
        <v>56</v>
      </c>
      <c r="J2797" s="522">
        <v>0</v>
      </c>
      <c r="K2797" s="522" t="s">
        <v>10874</v>
      </c>
      <c r="L2797" s="522" t="s">
        <v>10874</v>
      </c>
      <c r="M2797" s="522">
        <v>0</v>
      </c>
      <c r="N2797" s="522">
        <v>0</v>
      </c>
      <c r="O2797" s="523">
        <v>60</v>
      </c>
    </row>
    <row r="2798" spans="2:15">
      <c r="B2798" s="29" t="s">
        <v>14078</v>
      </c>
      <c r="C2798" s="29" t="s">
        <v>972</v>
      </c>
      <c r="D2798" s="29" t="s">
        <v>973</v>
      </c>
      <c r="E2798" s="29" t="s">
        <v>3469</v>
      </c>
      <c r="F2798" s="29" t="s">
        <v>3470</v>
      </c>
      <c r="G2798" s="29" t="s">
        <v>4066</v>
      </c>
      <c r="H2798" s="522">
        <v>0</v>
      </c>
      <c r="I2798" s="522">
        <v>49</v>
      </c>
      <c r="J2798" s="522" t="s">
        <v>10874</v>
      </c>
      <c r="K2798" s="522">
        <v>0</v>
      </c>
      <c r="L2798" s="522" t="s">
        <v>10874</v>
      </c>
      <c r="M2798" s="522">
        <v>0</v>
      </c>
      <c r="N2798" s="522">
        <v>0</v>
      </c>
      <c r="O2798" s="523">
        <v>52</v>
      </c>
    </row>
    <row r="2799" spans="2:15">
      <c r="B2799" t="str">
        <f>C2799&amp;F2799</f>
        <v>1265150013804 Total</v>
      </c>
      <c r="C2799" s="29" t="s">
        <v>972</v>
      </c>
      <c r="D2799" s="29" t="s">
        <v>973</v>
      </c>
      <c r="E2799" s="29" t="s">
        <v>3469</v>
      </c>
      <c r="F2799" s="29" t="s">
        <v>11743</v>
      </c>
      <c r="G2799" s="526" t="s">
        <v>3453</v>
      </c>
      <c r="H2799" s="527">
        <v>0</v>
      </c>
      <c r="I2799" s="527">
        <v>105</v>
      </c>
      <c r="J2799" s="527" t="s">
        <v>10874</v>
      </c>
      <c r="K2799" s="527" t="s">
        <v>10874</v>
      </c>
      <c r="L2799" s="527" t="s">
        <v>10874</v>
      </c>
      <c r="M2799" s="527">
        <v>0</v>
      </c>
      <c r="N2799" s="527">
        <v>0</v>
      </c>
      <c r="O2799" s="528">
        <v>112</v>
      </c>
    </row>
    <row r="2800" spans="2:15">
      <c r="B2800" s="29" t="s">
        <v>14079</v>
      </c>
      <c r="C2800" s="29" t="s">
        <v>972</v>
      </c>
      <c r="D2800" s="29" t="s">
        <v>973</v>
      </c>
      <c r="E2800" s="29" t="s">
        <v>3471</v>
      </c>
      <c r="F2800" s="29" t="s">
        <v>3472</v>
      </c>
      <c r="G2800" s="29" t="s">
        <v>4065</v>
      </c>
      <c r="H2800" s="522">
        <v>0</v>
      </c>
      <c r="I2800" s="522">
        <v>24</v>
      </c>
      <c r="J2800" s="522" t="s">
        <v>10874</v>
      </c>
      <c r="K2800" s="522">
        <v>0</v>
      </c>
      <c r="L2800" s="522" t="s">
        <v>10874</v>
      </c>
      <c r="M2800" s="522">
        <v>0</v>
      </c>
      <c r="N2800" s="522">
        <v>0</v>
      </c>
      <c r="O2800" s="523">
        <v>27</v>
      </c>
    </row>
    <row r="2801" spans="2:15">
      <c r="B2801" s="29" t="s">
        <v>14080</v>
      </c>
      <c r="C2801" s="29" t="s">
        <v>972</v>
      </c>
      <c r="D2801" s="29" t="s">
        <v>973</v>
      </c>
      <c r="E2801" s="29" t="s">
        <v>3471</v>
      </c>
      <c r="F2801" s="29" t="s">
        <v>3472</v>
      </c>
      <c r="G2801" s="29" t="s">
        <v>4066</v>
      </c>
      <c r="H2801" s="522">
        <v>0</v>
      </c>
      <c r="I2801" s="522">
        <v>14</v>
      </c>
      <c r="J2801" s="522" t="s">
        <v>10874</v>
      </c>
      <c r="K2801" s="522" t="s">
        <v>10874</v>
      </c>
      <c r="L2801" s="522">
        <v>0</v>
      </c>
      <c r="M2801" s="522" t="s">
        <v>10874</v>
      </c>
      <c r="N2801" s="522">
        <v>0</v>
      </c>
      <c r="O2801" s="523">
        <v>18</v>
      </c>
    </row>
    <row r="2802" spans="2:15">
      <c r="B2802" t="str">
        <f>C2802&amp;F2802</f>
        <v>1265150013805 Total</v>
      </c>
      <c r="C2802" s="29" t="s">
        <v>972</v>
      </c>
      <c r="D2802" s="29" t="s">
        <v>973</v>
      </c>
      <c r="E2802" s="29" t="s">
        <v>3471</v>
      </c>
      <c r="F2802" s="29" t="s">
        <v>11744</v>
      </c>
      <c r="G2802" s="526" t="s">
        <v>3453</v>
      </c>
      <c r="H2802" s="527">
        <v>0</v>
      </c>
      <c r="I2802" s="527">
        <v>38</v>
      </c>
      <c r="J2802" s="527" t="s">
        <v>10874</v>
      </c>
      <c r="K2802" s="527" t="s">
        <v>10874</v>
      </c>
      <c r="L2802" s="527" t="s">
        <v>10874</v>
      </c>
      <c r="M2802" s="527" t="s">
        <v>10874</v>
      </c>
      <c r="N2802" s="527">
        <v>0</v>
      </c>
      <c r="O2802" s="528">
        <v>45</v>
      </c>
    </row>
    <row r="2803" spans="2:15">
      <c r="B2803" s="29" t="s">
        <v>14203</v>
      </c>
      <c r="C2803" s="29" t="s">
        <v>972</v>
      </c>
      <c r="D2803" s="29" t="s">
        <v>973</v>
      </c>
      <c r="E2803" s="29" t="s">
        <v>3580</v>
      </c>
      <c r="F2803" s="29" t="s">
        <v>3581</v>
      </c>
      <c r="G2803" s="29" t="s">
        <v>4065</v>
      </c>
      <c r="H2803" s="522">
        <v>0</v>
      </c>
      <c r="I2803" s="522" t="s">
        <v>10874</v>
      </c>
      <c r="J2803" s="522" t="s">
        <v>10874</v>
      </c>
      <c r="K2803" s="522">
        <v>0</v>
      </c>
      <c r="L2803" s="522" t="s">
        <v>10874</v>
      </c>
      <c r="M2803" s="522">
        <v>0</v>
      </c>
      <c r="N2803" s="522">
        <v>0</v>
      </c>
      <c r="O2803" s="523">
        <v>48</v>
      </c>
    </row>
    <row r="2804" spans="2:15">
      <c r="B2804" s="29" t="s">
        <v>14204</v>
      </c>
      <c r="C2804" s="29" t="s">
        <v>972</v>
      </c>
      <c r="D2804" s="29" t="s">
        <v>973</v>
      </c>
      <c r="E2804" s="29" t="s">
        <v>3580</v>
      </c>
      <c r="F2804" s="29" t="s">
        <v>3581</v>
      </c>
      <c r="G2804" s="29" t="s">
        <v>4066</v>
      </c>
      <c r="H2804" s="522">
        <v>0</v>
      </c>
      <c r="I2804" s="522" t="s">
        <v>10874</v>
      </c>
      <c r="J2804" s="522">
        <v>0</v>
      </c>
      <c r="K2804" s="522">
        <v>0</v>
      </c>
      <c r="L2804" s="522" t="s">
        <v>10874</v>
      </c>
      <c r="M2804" s="522">
        <v>0</v>
      </c>
      <c r="N2804" s="522">
        <v>0</v>
      </c>
      <c r="O2804" s="523">
        <v>58</v>
      </c>
    </row>
    <row r="2805" spans="2:15">
      <c r="B2805" t="str">
        <f>C2805&amp;F2805</f>
        <v>1265150013807 Total</v>
      </c>
      <c r="C2805" s="29" t="s">
        <v>972</v>
      </c>
      <c r="D2805" s="29" t="s">
        <v>973</v>
      </c>
      <c r="E2805" s="29" t="s">
        <v>3580</v>
      </c>
      <c r="F2805" s="29" t="s">
        <v>11806</v>
      </c>
      <c r="G2805" s="526" t="s">
        <v>3453</v>
      </c>
      <c r="H2805" s="527">
        <v>0</v>
      </c>
      <c r="I2805" s="527">
        <v>102</v>
      </c>
      <c r="J2805" s="527" t="s">
        <v>10874</v>
      </c>
      <c r="K2805" s="527">
        <v>0</v>
      </c>
      <c r="L2805" s="527" t="s">
        <v>10874</v>
      </c>
      <c r="M2805" s="527">
        <v>0</v>
      </c>
      <c r="N2805" s="527">
        <v>0</v>
      </c>
      <c r="O2805" s="528">
        <v>106</v>
      </c>
    </row>
    <row r="2806" spans="2:15">
      <c r="B2806" s="29" t="s">
        <v>14253</v>
      </c>
      <c r="C2806" s="29" t="s">
        <v>972</v>
      </c>
      <c r="D2806" s="29" t="s">
        <v>973</v>
      </c>
      <c r="E2806" s="29" t="s">
        <v>3622</v>
      </c>
      <c r="F2806" s="29" t="s">
        <v>3623</v>
      </c>
      <c r="G2806" s="29" t="s">
        <v>4065</v>
      </c>
      <c r="H2806" s="522" t="s">
        <v>10874</v>
      </c>
      <c r="I2806" s="522">
        <v>92</v>
      </c>
      <c r="J2806" s="522" t="s">
        <v>10874</v>
      </c>
      <c r="K2806" s="522">
        <v>173</v>
      </c>
      <c r="L2806" s="522">
        <v>23</v>
      </c>
      <c r="M2806" s="522">
        <v>121</v>
      </c>
      <c r="N2806" s="522">
        <v>0</v>
      </c>
      <c r="O2806" s="523">
        <v>432</v>
      </c>
    </row>
    <row r="2807" spans="2:15">
      <c r="B2807" s="29" t="s">
        <v>14254</v>
      </c>
      <c r="C2807" s="29" t="s">
        <v>972</v>
      </c>
      <c r="D2807" s="29" t="s">
        <v>973</v>
      </c>
      <c r="E2807" s="29" t="s">
        <v>3622</v>
      </c>
      <c r="F2807" s="29" t="s">
        <v>3623</v>
      </c>
      <c r="G2807" s="29" t="s">
        <v>4066</v>
      </c>
      <c r="H2807" s="522">
        <v>0</v>
      </c>
      <c r="I2807" s="522">
        <v>79</v>
      </c>
      <c r="J2807" s="522">
        <v>18</v>
      </c>
      <c r="K2807" s="522">
        <v>161</v>
      </c>
      <c r="L2807" s="522">
        <v>20</v>
      </c>
      <c r="M2807" s="522">
        <v>107</v>
      </c>
      <c r="N2807" s="522">
        <v>0</v>
      </c>
      <c r="O2807" s="523">
        <v>385</v>
      </c>
    </row>
    <row r="2808" spans="2:15">
      <c r="B2808" t="str">
        <f>C2808&amp;F2808</f>
        <v>1265150013808 Total</v>
      </c>
      <c r="C2808" s="29" t="s">
        <v>972</v>
      </c>
      <c r="D2808" s="29" t="s">
        <v>973</v>
      </c>
      <c r="E2808" s="29" t="s">
        <v>3622</v>
      </c>
      <c r="F2808" s="29" t="s">
        <v>11831</v>
      </c>
      <c r="G2808" s="526" t="s">
        <v>3453</v>
      </c>
      <c r="H2808" s="527" t="s">
        <v>10874</v>
      </c>
      <c r="I2808" s="527">
        <v>171</v>
      </c>
      <c r="J2808" s="527" t="s">
        <v>10874</v>
      </c>
      <c r="K2808" s="527">
        <v>334</v>
      </c>
      <c r="L2808" s="527">
        <v>43</v>
      </c>
      <c r="M2808" s="527">
        <v>228</v>
      </c>
      <c r="N2808" s="527">
        <v>0</v>
      </c>
      <c r="O2808" s="528">
        <v>817</v>
      </c>
    </row>
    <row r="2809" spans="2:15">
      <c r="B2809" s="29" t="s">
        <v>14155</v>
      </c>
      <c r="C2809" s="29" t="s">
        <v>972</v>
      </c>
      <c r="D2809" s="29" t="s">
        <v>973</v>
      </c>
      <c r="E2809" s="29" t="s">
        <v>3536</v>
      </c>
      <c r="F2809" s="29" t="s">
        <v>3537</v>
      </c>
      <c r="G2809" s="29" t="s">
        <v>4065</v>
      </c>
      <c r="H2809" s="522" t="s">
        <v>10874</v>
      </c>
      <c r="I2809" s="522">
        <v>324</v>
      </c>
      <c r="J2809" s="522">
        <v>109</v>
      </c>
      <c r="K2809" s="522">
        <v>18</v>
      </c>
      <c r="L2809" s="522" t="s">
        <v>10874</v>
      </c>
      <c r="M2809" s="522">
        <v>36</v>
      </c>
      <c r="N2809" s="522">
        <v>0</v>
      </c>
      <c r="O2809" s="523">
        <v>497</v>
      </c>
    </row>
    <row r="2810" spans="2:15">
      <c r="B2810" s="29" t="s">
        <v>14156</v>
      </c>
      <c r="C2810" s="29" t="s">
        <v>972</v>
      </c>
      <c r="D2810" s="29" t="s">
        <v>973</v>
      </c>
      <c r="E2810" s="29" t="s">
        <v>3536</v>
      </c>
      <c r="F2810" s="29" t="s">
        <v>3537</v>
      </c>
      <c r="G2810" s="29" t="s">
        <v>4066</v>
      </c>
      <c r="H2810" s="522" t="s">
        <v>10874</v>
      </c>
      <c r="I2810" s="522">
        <v>405</v>
      </c>
      <c r="J2810" s="522">
        <v>113</v>
      </c>
      <c r="K2810" s="522">
        <v>16</v>
      </c>
      <c r="L2810" s="522" t="s">
        <v>10874</v>
      </c>
      <c r="M2810" s="522">
        <v>51</v>
      </c>
      <c r="N2810" s="522" t="s">
        <v>10874</v>
      </c>
      <c r="O2810" s="523">
        <v>598</v>
      </c>
    </row>
    <row r="2811" spans="2:15">
      <c r="B2811" t="str">
        <f>C2811&amp;F2811</f>
        <v>1265150013816 Total</v>
      </c>
      <c r="C2811" s="29" t="s">
        <v>972</v>
      </c>
      <c r="D2811" s="29" t="s">
        <v>973</v>
      </c>
      <c r="E2811" s="29" t="s">
        <v>3536</v>
      </c>
      <c r="F2811" s="29" t="s">
        <v>11782</v>
      </c>
      <c r="G2811" s="526" t="s">
        <v>3453</v>
      </c>
      <c r="H2811" s="527" t="s">
        <v>10874</v>
      </c>
      <c r="I2811" s="527">
        <v>729</v>
      </c>
      <c r="J2811" s="527">
        <v>222</v>
      </c>
      <c r="K2811" s="527">
        <v>34</v>
      </c>
      <c r="L2811" s="527">
        <v>19</v>
      </c>
      <c r="M2811" s="527">
        <v>87</v>
      </c>
      <c r="N2811" s="527" t="s">
        <v>10874</v>
      </c>
      <c r="O2811" s="528">
        <v>1095</v>
      </c>
    </row>
    <row r="2812" spans="2:15">
      <c r="B2812" s="29" t="s">
        <v>14173</v>
      </c>
      <c r="C2812" s="29" t="s">
        <v>972</v>
      </c>
      <c r="D2812" s="29" t="s">
        <v>973</v>
      </c>
      <c r="E2812" s="29" t="s">
        <v>3552</v>
      </c>
      <c r="F2812" s="29" t="s">
        <v>3553</v>
      </c>
      <c r="G2812" s="29" t="s">
        <v>4065</v>
      </c>
      <c r="H2812" s="522">
        <v>0</v>
      </c>
      <c r="I2812" s="522">
        <v>75</v>
      </c>
      <c r="J2812" s="522">
        <v>45</v>
      </c>
      <c r="K2812" s="522" t="s">
        <v>10874</v>
      </c>
      <c r="L2812" s="522" t="s">
        <v>10874</v>
      </c>
      <c r="M2812" s="522">
        <v>120</v>
      </c>
      <c r="N2812" s="522">
        <v>0</v>
      </c>
      <c r="O2812" s="523">
        <v>266</v>
      </c>
    </row>
    <row r="2813" spans="2:15">
      <c r="B2813" s="29" t="s">
        <v>14174</v>
      </c>
      <c r="C2813" s="29" t="s">
        <v>972</v>
      </c>
      <c r="D2813" s="29" t="s">
        <v>973</v>
      </c>
      <c r="E2813" s="29" t="s">
        <v>3552</v>
      </c>
      <c r="F2813" s="29" t="s">
        <v>3553</v>
      </c>
      <c r="G2813" s="29" t="s">
        <v>4066</v>
      </c>
      <c r="H2813" s="522" t="s">
        <v>10874</v>
      </c>
      <c r="I2813" s="522">
        <v>109</v>
      </c>
      <c r="J2813" s="522">
        <v>58</v>
      </c>
      <c r="K2813" s="522">
        <v>42</v>
      </c>
      <c r="L2813" s="522" t="s">
        <v>10874</v>
      </c>
      <c r="M2813" s="522">
        <v>209</v>
      </c>
      <c r="N2813" s="522">
        <v>0</v>
      </c>
      <c r="O2813" s="523">
        <v>423</v>
      </c>
    </row>
    <row r="2814" spans="2:15">
      <c r="B2814" t="str">
        <f>C2814&amp;F2814</f>
        <v>1265150013818 Total</v>
      </c>
      <c r="C2814" s="29" t="s">
        <v>972</v>
      </c>
      <c r="D2814" s="29" t="s">
        <v>973</v>
      </c>
      <c r="E2814" s="29" t="s">
        <v>3552</v>
      </c>
      <c r="F2814" s="29" t="s">
        <v>11791</v>
      </c>
      <c r="G2814" s="526" t="s">
        <v>3453</v>
      </c>
      <c r="H2814" s="527" t="s">
        <v>10874</v>
      </c>
      <c r="I2814" s="527">
        <v>184</v>
      </c>
      <c r="J2814" s="527">
        <v>103</v>
      </c>
      <c r="K2814" s="527" t="s">
        <v>10874</v>
      </c>
      <c r="L2814" s="527" t="s">
        <v>10874</v>
      </c>
      <c r="M2814" s="527">
        <v>329</v>
      </c>
      <c r="N2814" s="527">
        <v>0</v>
      </c>
      <c r="O2814" s="528">
        <v>689</v>
      </c>
    </row>
    <row r="2815" spans="2:15">
      <c r="B2815" s="29" t="s">
        <v>14371</v>
      </c>
      <c r="C2815" s="29" t="s">
        <v>972</v>
      </c>
      <c r="D2815" s="29" t="s">
        <v>973</v>
      </c>
      <c r="E2815" s="29" t="s">
        <v>3710</v>
      </c>
      <c r="F2815" s="29" t="s">
        <v>3711</v>
      </c>
      <c r="G2815" s="29" t="s">
        <v>4065</v>
      </c>
      <c r="H2815" s="522">
        <v>0</v>
      </c>
      <c r="I2815" s="522">
        <v>147</v>
      </c>
      <c r="J2815" s="522" t="s">
        <v>10874</v>
      </c>
      <c r="K2815" s="522">
        <v>0</v>
      </c>
      <c r="L2815" s="522" t="s">
        <v>10874</v>
      </c>
      <c r="M2815" s="522">
        <v>0</v>
      </c>
      <c r="N2815" s="522">
        <v>0</v>
      </c>
      <c r="O2815" s="523">
        <v>152</v>
      </c>
    </row>
    <row r="2816" spans="2:15">
      <c r="B2816" s="29" t="s">
        <v>14372</v>
      </c>
      <c r="C2816" s="29" t="s">
        <v>972</v>
      </c>
      <c r="D2816" s="29" t="s">
        <v>973</v>
      </c>
      <c r="E2816" s="29" t="s">
        <v>3710</v>
      </c>
      <c r="F2816" s="29" t="s">
        <v>3711</v>
      </c>
      <c r="G2816" s="29" t="s">
        <v>4066</v>
      </c>
      <c r="H2816" s="522">
        <v>0</v>
      </c>
      <c r="I2816" s="522">
        <v>182</v>
      </c>
      <c r="J2816" s="522" t="s">
        <v>10874</v>
      </c>
      <c r="K2816" s="522" t="s">
        <v>10874</v>
      </c>
      <c r="L2816" s="522" t="s">
        <v>10874</v>
      </c>
      <c r="M2816" s="522" t="s">
        <v>10874</v>
      </c>
      <c r="N2816" s="522">
        <v>0</v>
      </c>
      <c r="O2816" s="523">
        <v>189</v>
      </c>
    </row>
    <row r="2817" spans="2:15">
      <c r="B2817" t="str">
        <f>C2817&amp;F2817</f>
        <v>1265150013835 Total</v>
      </c>
      <c r="C2817" s="29" t="s">
        <v>972</v>
      </c>
      <c r="D2817" s="29" t="s">
        <v>973</v>
      </c>
      <c r="E2817" s="29" t="s">
        <v>3710</v>
      </c>
      <c r="F2817" s="29" t="s">
        <v>11890</v>
      </c>
      <c r="G2817" s="526" t="s">
        <v>3453</v>
      </c>
      <c r="H2817" s="527">
        <v>0</v>
      </c>
      <c r="I2817" s="527">
        <v>329</v>
      </c>
      <c r="J2817" s="527" t="s">
        <v>10874</v>
      </c>
      <c r="K2817" s="527" t="s">
        <v>10874</v>
      </c>
      <c r="L2817" s="527" t="s">
        <v>10874</v>
      </c>
      <c r="M2817" s="527" t="s">
        <v>10874</v>
      </c>
      <c r="N2817" s="527">
        <v>0</v>
      </c>
      <c r="O2817" s="528">
        <v>341</v>
      </c>
    </row>
    <row r="2818" spans="2:15">
      <c r="B2818" s="29" t="s">
        <v>14141</v>
      </c>
      <c r="C2818" s="29" t="s">
        <v>972</v>
      </c>
      <c r="D2818" s="29" t="s">
        <v>973</v>
      </c>
      <c r="E2818" s="29" t="s">
        <v>4030</v>
      </c>
      <c r="F2818" s="29" t="s">
        <v>4029</v>
      </c>
      <c r="G2818" s="29" t="s">
        <v>4065</v>
      </c>
      <c r="H2818" s="522">
        <v>0</v>
      </c>
      <c r="I2818" s="522">
        <v>269</v>
      </c>
      <c r="J2818" s="522" t="s">
        <v>10874</v>
      </c>
      <c r="K2818" s="522">
        <v>0</v>
      </c>
      <c r="L2818" s="522">
        <v>0</v>
      </c>
      <c r="M2818" s="522" t="s">
        <v>10874</v>
      </c>
      <c r="N2818" s="522">
        <v>0</v>
      </c>
      <c r="O2818" s="523">
        <v>283</v>
      </c>
    </row>
    <row r="2819" spans="2:15">
      <c r="B2819" s="29" t="s">
        <v>14142</v>
      </c>
      <c r="C2819" s="29" t="s">
        <v>972</v>
      </c>
      <c r="D2819" s="29" t="s">
        <v>973</v>
      </c>
      <c r="E2819" s="29" t="s">
        <v>4030</v>
      </c>
      <c r="F2819" s="29" t="s">
        <v>4029</v>
      </c>
      <c r="G2819" s="29" t="s">
        <v>4066</v>
      </c>
      <c r="H2819" s="522">
        <v>0</v>
      </c>
      <c r="I2819" s="522">
        <v>186</v>
      </c>
      <c r="J2819" s="522" t="s">
        <v>10874</v>
      </c>
      <c r="K2819" s="522" t="s">
        <v>10874</v>
      </c>
      <c r="L2819" s="522">
        <v>0</v>
      </c>
      <c r="M2819" s="522">
        <v>0</v>
      </c>
      <c r="N2819" s="522">
        <v>0</v>
      </c>
      <c r="O2819" s="523">
        <v>209</v>
      </c>
    </row>
    <row r="2820" spans="2:15">
      <c r="B2820" t="str">
        <f>C2820&amp;F2820</f>
        <v>1265150013841 Total</v>
      </c>
      <c r="C2820" s="29" t="s">
        <v>972</v>
      </c>
      <c r="D2820" s="29" t="s">
        <v>973</v>
      </c>
      <c r="E2820" s="29" t="s">
        <v>4030</v>
      </c>
      <c r="F2820" s="29" t="s">
        <v>11775</v>
      </c>
      <c r="G2820" s="526" t="s">
        <v>3453</v>
      </c>
      <c r="H2820" s="527">
        <v>0</v>
      </c>
      <c r="I2820" s="527">
        <v>455</v>
      </c>
      <c r="J2820" s="527">
        <v>30</v>
      </c>
      <c r="K2820" s="527" t="s">
        <v>10874</v>
      </c>
      <c r="L2820" s="527">
        <v>0</v>
      </c>
      <c r="M2820" s="527" t="s">
        <v>10874</v>
      </c>
      <c r="N2820" s="527">
        <v>0</v>
      </c>
      <c r="O2820" s="528">
        <v>492</v>
      </c>
    </row>
    <row r="2821" spans="2:15">
      <c r="B2821" s="29" t="s">
        <v>14251</v>
      </c>
      <c r="C2821" s="29" t="s">
        <v>972</v>
      </c>
      <c r="D2821" s="29" t="s">
        <v>973</v>
      </c>
      <c r="E2821" s="29" t="s">
        <v>4034</v>
      </c>
      <c r="F2821" s="29" t="s">
        <v>4033</v>
      </c>
      <c r="G2821" s="29" t="s">
        <v>4065</v>
      </c>
      <c r="H2821" s="522">
        <v>0</v>
      </c>
      <c r="I2821" s="522">
        <v>138</v>
      </c>
      <c r="J2821" s="522">
        <v>116</v>
      </c>
      <c r="K2821" s="522" t="s">
        <v>10874</v>
      </c>
      <c r="L2821" s="522" t="s">
        <v>10874</v>
      </c>
      <c r="M2821" s="522" t="s">
        <v>10874</v>
      </c>
      <c r="N2821" s="522">
        <v>0</v>
      </c>
      <c r="O2821" s="523">
        <v>268</v>
      </c>
    </row>
    <row r="2822" spans="2:15">
      <c r="B2822" s="29" t="s">
        <v>14252</v>
      </c>
      <c r="C2822" s="29" t="s">
        <v>972</v>
      </c>
      <c r="D2822" s="29" t="s">
        <v>973</v>
      </c>
      <c r="E2822" s="29" t="s">
        <v>4034</v>
      </c>
      <c r="F2822" s="29" t="s">
        <v>4033</v>
      </c>
      <c r="G2822" s="29" t="s">
        <v>4066</v>
      </c>
      <c r="H2822" s="522">
        <v>0</v>
      </c>
      <c r="I2822" s="522">
        <v>167</v>
      </c>
      <c r="J2822" s="522">
        <v>125</v>
      </c>
      <c r="K2822" s="522">
        <v>22</v>
      </c>
      <c r="L2822" s="522" t="s">
        <v>10874</v>
      </c>
      <c r="M2822" s="522" t="s">
        <v>10874</v>
      </c>
      <c r="N2822" s="522">
        <v>0</v>
      </c>
      <c r="O2822" s="523">
        <v>324</v>
      </c>
    </row>
    <row r="2823" spans="2:15">
      <c r="B2823" t="str">
        <f>C2823&amp;F2823</f>
        <v>1265150013842 Total</v>
      </c>
      <c r="C2823" s="29" t="s">
        <v>972</v>
      </c>
      <c r="D2823" s="29" t="s">
        <v>973</v>
      </c>
      <c r="E2823" s="29" t="s">
        <v>4034</v>
      </c>
      <c r="F2823" s="29" t="s">
        <v>11830</v>
      </c>
      <c r="G2823" s="526" t="s">
        <v>3453</v>
      </c>
      <c r="H2823" s="527">
        <v>0</v>
      </c>
      <c r="I2823" s="527">
        <v>305</v>
      </c>
      <c r="J2823" s="527">
        <v>241</v>
      </c>
      <c r="K2823" s="527" t="s">
        <v>10874</v>
      </c>
      <c r="L2823" s="527" t="s">
        <v>10874</v>
      </c>
      <c r="M2823" s="527" t="s">
        <v>10874</v>
      </c>
      <c r="N2823" s="527">
        <v>0</v>
      </c>
      <c r="O2823" s="528">
        <v>592</v>
      </c>
    </row>
    <row r="2824" spans="2:15">
      <c r="B2824" s="29" t="s">
        <v>14179</v>
      </c>
      <c r="C2824" s="29" t="s">
        <v>972</v>
      </c>
      <c r="D2824" s="29" t="s">
        <v>973</v>
      </c>
      <c r="E2824" s="29" t="s">
        <v>3559</v>
      </c>
      <c r="F2824" s="29" t="s">
        <v>3560</v>
      </c>
      <c r="G2824" s="29" t="s">
        <v>4065</v>
      </c>
      <c r="H2824" s="522">
        <v>0</v>
      </c>
      <c r="I2824" s="522">
        <v>685</v>
      </c>
      <c r="J2824" s="522">
        <v>107</v>
      </c>
      <c r="K2824" s="522">
        <v>49</v>
      </c>
      <c r="L2824" s="522">
        <v>29</v>
      </c>
      <c r="M2824" s="522">
        <v>173</v>
      </c>
      <c r="N2824" s="522">
        <v>0</v>
      </c>
      <c r="O2824" s="523">
        <v>1043</v>
      </c>
    </row>
    <row r="2825" spans="2:15">
      <c r="B2825" s="29" t="s">
        <v>14180</v>
      </c>
      <c r="C2825" s="29" t="s">
        <v>972</v>
      </c>
      <c r="D2825" s="29" t="s">
        <v>973</v>
      </c>
      <c r="E2825" s="29" t="s">
        <v>3559</v>
      </c>
      <c r="F2825" s="29" t="s">
        <v>3560</v>
      </c>
      <c r="G2825" s="29" t="s">
        <v>4066</v>
      </c>
      <c r="H2825" s="522">
        <v>0</v>
      </c>
      <c r="I2825" s="522">
        <v>0</v>
      </c>
      <c r="J2825" s="522">
        <v>0</v>
      </c>
      <c r="K2825" s="522">
        <v>0</v>
      </c>
      <c r="L2825" s="522">
        <v>0</v>
      </c>
      <c r="M2825" s="522">
        <v>0</v>
      </c>
      <c r="N2825" s="522">
        <v>0</v>
      </c>
      <c r="O2825" s="523">
        <v>0</v>
      </c>
    </row>
    <row r="2826" spans="2:15">
      <c r="B2826" t="str">
        <f>C2826&amp;F2826</f>
        <v>1265150013843 Total</v>
      </c>
      <c r="C2826" s="29" t="s">
        <v>972</v>
      </c>
      <c r="D2826" s="29" t="s">
        <v>973</v>
      </c>
      <c r="E2826" s="29" t="s">
        <v>3559</v>
      </c>
      <c r="F2826" s="29" t="s">
        <v>11794</v>
      </c>
      <c r="G2826" s="526" t="s">
        <v>3453</v>
      </c>
      <c r="H2826" s="527">
        <v>0</v>
      </c>
      <c r="I2826" s="527">
        <v>685</v>
      </c>
      <c r="J2826" s="527">
        <v>107</v>
      </c>
      <c r="K2826" s="527">
        <v>49</v>
      </c>
      <c r="L2826" s="527">
        <v>29</v>
      </c>
      <c r="M2826" s="527">
        <v>173</v>
      </c>
      <c r="N2826" s="527">
        <v>0</v>
      </c>
      <c r="O2826" s="528">
        <v>1043</v>
      </c>
    </row>
    <row r="2827" spans="2:15">
      <c r="B2827" s="29" t="s">
        <v>14323</v>
      </c>
      <c r="C2827" s="29" t="s">
        <v>972</v>
      </c>
      <c r="D2827" s="29" t="s">
        <v>973</v>
      </c>
      <c r="E2827" s="29" t="s">
        <v>3681</v>
      </c>
      <c r="F2827" s="29" t="s">
        <v>3682</v>
      </c>
      <c r="G2827" s="29" t="s">
        <v>4065</v>
      </c>
      <c r="H2827" s="522">
        <v>0</v>
      </c>
      <c r="I2827" s="522">
        <v>216</v>
      </c>
      <c r="J2827" s="522">
        <v>12</v>
      </c>
      <c r="K2827" s="522">
        <v>27</v>
      </c>
      <c r="L2827" s="522" t="s">
        <v>10874</v>
      </c>
      <c r="M2827" s="522" t="s">
        <v>10874</v>
      </c>
      <c r="N2827" s="522">
        <v>0</v>
      </c>
      <c r="O2827" s="523">
        <v>261</v>
      </c>
    </row>
    <row r="2828" spans="2:15">
      <c r="B2828" s="29" t="s">
        <v>14324</v>
      </c>
      <c r="C2828" s="29" t="s">
        <v>972</v>
      </c>
      <c r="D2828" s="29" t="s">
        <v>973</v>
      </c>
      <c r="E2828" s="29" t="s">
        <v>3681</v>
      </c>
      <c r="F2828" s="29" t="s">
        <v>3682</v>
      </c>
      <c r="G2828" s="29" t="s">
        <v>4066</v>
      </c>
      <c r="H2828" s="522">
        <v>0</v>
      </c>
      <c r="I2828" s="522">
        <v>247</v>
      </c>
      <c r="J2828" s="522">
        <v>12</v>
      </c>
      <c r="K2828" s="522">
        <v>33</v>
      </c>
      <c r="L2828" s="522" t="s">
        <v>10874</v>
      </c>
      <c r="M2828" s="522" t="s">
        <v>10874</v>
      </c>
      <c r="N2828" s="522">
        <v>0</v>
      </c>
      <c r="O2828" s="523">
        <v>301</v>
      </c>
    </row>
    <row r="2829" spans="2:15">
      <c r="B2829" t="str">
        <f>C2829&amp;F2829</f>
        <v>1265150013844 Total</v>
      </c>
      <c r="C2829" s="29" t="s">
        <v>972</v>
      </c>
      <c r="D2829" s="29" t="s">
        <v>973</v>
      </c>
      <c r="E2829" s="29" t="s">
        <v>3681</v>
      </c>
      <c r="F2829" s="29" t="s">
        <v>11866</v>
      </c>
      <c r="G2829" s="526" t="s">
        <v>3453</v>
      </c>
      <c r="H2829" s="527">
        <v>0</v>
      </c>
      <c r="I2829" s="527">
        <v>463</v>
      </c>
      <c r="J2829" s="527">
        <v>24</v>
      </c>
      <c r="K2829" s="527">
        <v>60</v>
      </c>
      <c r="L2829" s="527" t="s">
        <v>10874</v>
      </c>
      <c r="M2829" s="527" t="s">
        <v>10874</v>
      </c>
      <c r="N2829" s="527">
        <v>0</v>
      </c>
      <c r="O2829" s="528">
        <v>562</v>
      </c>
    </row>
    <row r="2830" spans="2:15">
      <c r="B2830" s="29" t="s">
        <v>14239</v>
      </c>
      <c r="C2830" s="29" t="s">
        <v>972</v>
      </c>
      <c r="D2830" s="29" t="s">
        <v>973</v>
      </c>
      <c r="E2830" s="29" t="s">
        <v>3610</v>
      </c>
      <c r="F2830" s="29" t="s">
        <v>3611</v>
      </c>
      <c r="G2830" s="29" t="s">
        <v>4065</v>
      </c>
      <c r="H2830" s="522">
        <v>0</v>
      </c>
      <c r="I2830" s="522">
        <v>259</v>
      </c>
      <c r="J2830" s="522">
        <v>170</v>
      </c>
      <c r="K2830" s="522">
        <v>182</v>
      </c>
      <c r="L2830" s="522">
        <v>26</v>
      </c>
      <c r="M2830" s="522">
        <v>36</v>
      </c>
      <c r="N2830" s="522">
        <v>0</v>
      </c>
      <c r="O2830" s="523">
        <v>673</v>
      </c>
    </row>
    <row r="2831" spans="2:15">
      <c r="B2831" s="29" t="s">
        <v>14240</v>
      </c>
      <c r="C2831" s="29" t="s">
        <v>972</v>
      </c>
      <c r="D2831" s="29" t="s">
        <v>973</v>
      </c>
      <c r="E2831" s="29" t="s">
        <v>3610</v>
      </c>
      <c r="F2831" s="29" t="s">
        <v>3611</v>
      </c>
      <c r="G2831" s="29" t="s">
        <v>4066</v>
      </c>
      <c r="H2831" s="522" t="s">
        <v>10874</v>
      </c>
      <c r="I2831" s="522">
        <v>340</v>
      </c>
      <c r="J2831" s="522">
        <v>159</v>
      </c>
      <c r="K2831" s="522">
        <v>261</v>
      </c>
      <c r="L2831" s="522" t="s">
        <v>10874</v>
      </c>
      <c r="M2831" s="522">
        <v>49</v>
      </c>
      <c r="N2831" s="522">
        <v>0</v>
      </c>
      <c r="O2831" s="523">
        <v>836</v>
      </c>
    </row>
    <row r="2832" spans="2:15">
      <c r="B2832" t="str">
        <f>C2832&amp;F2832</f>
        <v>1265150013845 Total</v>
      </c>
      <c r="C2832" s="29" t="s">
        <v>972</v>
      </c>
      <c r="D2832" s="29" t="s">
        <v>973</v>
      </c>
      <c r="E2832" s="29" t="s">
        <v>3610</v>
      </c>
      <c r="F2832" s="29" t="s">
        <v>11824</v>
      </c>
      <c r="G2832" s="526" t="s">
        <v>3453</v>
      </c>
      <c r="H2832" s="527" t="s">
        <v>10874</v>
      </c>
      <c r="I2832" s="527">
        <v>599</v>
      </c>
      <c r="J2832" s="527">
        <v>329</v>
      </c>
      <c r="K2832" s="527">
        <v>443</v>
      </c>
      <c r="L2832" s="527" t="s">
        <v>10874</v>
      </c>
      <c r="M2832" s="527">
        <v>85</v>
      </c>
      <c r="N2832" s="527">
        <v>0</v>
      </c>
      <c r="O2832" s="528">
        <v>1509</v>
      </c>
    </row>
    <row r="2833" spans="2:15">
      <c r="B2833" s="29" t="s">
        <v>14089</v>
      </c>
      <c r="C2833" s="29" t="s">
        <v>972</v>
      </c>
      <c r="D2833" s="29" t="s">
        <v>973</v>
      </c>
      <c r="E2833" s="29" t="s">
        <v>3481</v>
      </c>
      <c r="F2833" s="29" t="s">
        <v>3482</v>
      </c>
      <c r="G2833" s="29" t="s">
        <v>4065</v>
      </c>
      <c r="H2833" s="522" t="s">
        <v>10874</v>
      </c>
      <c r="I2833" s="522">
        <v>363</v>
      </c>
      <c r="J2833" s="522" t="s">
        <v>10874</v>
      </c>
      <c r="K2833" s="522" t="s">
        <v>10874</v>
      </c>
      <c r="L2833" s="522">
        <v>0</v>
      </c>
      <c r="M2833" s="522">
        <v>12</v>
      </c>
      <c r="N2833" s="522">
        <v>0</v>
      </c>
      <c r="O2833" s="523">
        <v>389</v>
      </c>
    </row>
    <row r="2834" spans="2:15">
      <c r="B2834" s="29" t="s">
        <v>14090</v>
      </c>
      <c r="C2834" s="29" t="s">
        <v>972</v>
      </c>
      <c r="D2834" s="29" t="s">
        <v>973</v>
      </c>
      <c r="E2834" s="29" t="s">
        <v>3481</v>
      </c>
      <c r="F2834" s="29" t="s">
        <v>3482</v>
      </c>
      <c r="G2834" s="29" t="s">
        <v>4066</v>
      </c>
      <c r="H2834" s="522">
        <v>0</v>
      </c>
      <c r="I2834" s="522">
        <v>467</v>
      </c>
      <c r="J2834" s="522">
        <v>12</v>
      </c>
      <c r="K2834" s="522" t="s">
        <v>10874</v>
      </c>
      <c r="L2834" s="522" t="s">
        <v>10874</v>
      </c>
      <c r="M2834" s="522">
        <v>11</v>
      </c>
      <c r="N2834" s="522">
        <v>0</v>
      </c>
      <c r="O2834" s="523">
        <v>499</v>
      </c>
    </row>
    <row r="2835" spans="2:15">
      <c r="B2835" t="str">
        <f>C2835&amp;F2835</f>
        <v>1265150013847 Total</v>
      </c>
      <c r="C2835" s="29" t="s">
        <v>972</v>
      </c>
      <c r="D2835" s="29" t="s">
        <v>973</v>
      </c>
      <c r="E2835" s="29" t="s">
        <v>3481</v>
      </c>
      <c r="F2835" s="29" t="s">
        <v>11749</v>
      </c>
      <c r="G2835" s="526" t="s">
        <v>3453</v>
      </c>
      <c r="H2835" s="527" t="s">
        <v>10874</v>
      </c>
      <c r="I2835" s="527">
        <v>830</v>
      </c>
      <c r="J2835" s="527" t="s">
        <v>10874</v>
      </c>
      <c r="K2835" s="527" t="s">
        <v>10874</v>
      </c>
      <c r="L2835" s="527" t="s">
        <v>10874</v>
      </c>
      <c r="M2835" s="527">
        <v>23</v>
      </c>
      <c r="N2835" s="527">
        <v>0</v>
      </c>
      <c r="O2835" s="528">
        <v>888</v>
      </c>
    </row>
    <row r="2836" spans="2:15">
      <c r="B2836" s="29" t="s">
        <v>14113</v>
      </c>
      <c r="C2836" s="29" t="s">
        <v>972</v>
      </c>
      <c r="D2836" s="29" t="s">
        <v>973</v>
      </c>
      <c r="E2836" s="29" t="s">
        <v>1980</v>
      </c>
      <c r="F2836" s="29" t="s">
        <v>3501</v>
      </c>
      <c r="G2836" s="29" t="s">
        <v>4065</v>
      </c>
      <c r="H2836" s="522" t="s">
        <v>10874</v>
      </c>
      <c r="I2836" s="522">
        <v>366</v>
      </c>
      <c r="J2836" s="522">
        <v>88</v>
      </c>
      <c r="K2836" s="522">
        <v>276</v>
      </c>
      <c r="L2836" s="522" t="s">
        <v>10874</v>
      </c>
      <c r="M2836" s="522">
        <v>369</v>
      </c>
      <c r="N2836" s="522">
        <v>0</v>
      </c>
      <c r="O2836" s="523">
        <v>1146</v>
      </c>
    </row>
    <row r="2837" spans="2:15">
      <c r="B2837" s="29" t="s">
        <v>14114</v>
      </c>
      <c r="C2837" s="29" t="s">
        <v>972</v>
      </c>
      <c r="D2837" s="29" t="s">
        <v>973</v>
      </c>
      <c r="E2837" s="29" t="s">
        <v>1980</v>
      </c>
      <c r="F2837" s="29" t="s">
        <v>3501</v>
      </c>
      <c r="G2837" s="29" t="s">
        <v>4066</v>
      </c>
      <c r="H2837" s="522" t="s">
        <v>10874</v>
      </c>
      <c r="I2837" s="522">
        <v>303</v>
      </c>
      <c r="J2837" s="522">
        <v>104</v>
      </c>
      <c r="K2837" s="522">
        <v>256</v>
      </c>
      <c r="L2837" s="522" t="s">
        <v>10874</v>
      </c>
      <c r="M2837" s="522">
        <v>360</v>
      </c>
      <c r="N2837" s="522">
        <v>0</v>
      </c>
      <c r="O2837" s="523">
        <v>1081</v>
      </c>
    </row>
    <row r="2838" spans="2:15">
      <c r="B2838" t="str">
        <f>C2838&amp;F2838</f>
        <v>1265150013848 Total</v>
      </c>
      <c r="C2838" s="29" t="s">
        <v>972</v>
      </c>
      <c r="D2838" s="29" t="s">
        <v>973</v>
      </c>
      <c r="E2838" s="29" t="s">
        <v>1980</v>
      </c>
      <c r="F2838" s="29" t="s">
        <v>11761</v>
      </c>
      <c r="G2838" s="526" t="s">
        <v>3453</v>
      </c>
      <c r="H2838" s="527" t="s">
        <v>10874</v>
      </c>
      <c r="I2838" s="527">
        <v>669</v>
      </c>
      <c r="J2838" s="527">
        <v>192</v>
      </c>
      <c r="K2838" s="527">
        <v>532</v>
      </c>
      <c r="L2838" s="527" t="s">
        <v>10874</v>
      </c>
      <c r="M2838" s="527">
        <v>729</v>
      </c>
      <c r="N2838" s="527">
        <v>0</v>
      </c>
      <c r="O2838" s="528">
        <v>2227</v>
      </c>
    </row>
    <row r="2839" spans="2:15">
      <c r="B2839" s="29" t="s">
        <v>14149</v>
      </c>
      <c r="C2839" s="29" t="s">
        <v>972</v>
      </c>
      <c r="D2839" s="29" t="s">
        <v>973</v>
      </c>
      <c r="E2839" s="29" t="s">
        <v>4032</v>
      </c>
      <c r="F2839" s="29" t="s">
        <v>4031</v>
      </c>
      <c r="G2839" s="29" t="s">
        <v>4065</v>
      </c>
      <c r="H2839" s="522">
        <v>0</v>
      </c>
      <c r="I2839" s="522">
        <v>139</v>
      </c>
      <c r="J2839" s="522">
        <v>439</v>
      </c>
      <c r="K2839" s="522" t="s">
        <v>10874</v>
      </c>
      <c r="L2839" s="522" t="s">
        <v>10874</v>
      </c>
      <c r="M2839" s="522" t="s">
        <v>10874</v>
      </c>
      <c r="N2839" s="522">
        <v>0</v>
      </c>
      <c r="O2839" s="523">
        <v>598</v>
      </c>
    </row>
    <row r="2840" spans="2:15">
      <c r="B2840" s="29" t="s">
        <v>14150</v>
      </c>
      <c r="C2840" s="29" t="s">
        <v>972</v>
      </c>
      <c r="D2840" s="29" t="s">
        <v>973</v>
      </c>
      <c r="E2840" s="29" t="s">
        <v>4032</v>
      </c>
      <c r="F2840" s="29" t="s">
        <v>4031</v>
      </c>
      <c r="G2840" s="29" t="s">
        <v>4066</v>
      </c>
      <c r="H2840" s="522">
        <v>0</v>
      </c>
      <c r="I2840" s="522">
        <v>179</v>
      </c>
      <c r="J2840" s="522">
        <v>558</v>
      </c>
      <c r="K2840" s="522" t="s">
        <v>10874</v>
      </c>
      <c r="L2840" s="522" t="s">
        <v>10874</v>
      </c>
      <c r="M2840" s="522" t="s">
        <v>10874</v>
      </c>
      <c r="N2840" s="522">
        <v>0</v>
      </c>
      <c r="O2840" s="523">
        <v>747</v>
      </c>
    </row>
    <row r="2841" spans="2:15">
      <c r="B2841" t="str">
        <f>C2841&amp;F2841</f>
        <v>1265150013849 Total</v>
      </c>
      <c r="C2841" s="29" t="s">
        <v>972</v>
      </c>
      <c r="D2841" s="29" t="s">
        <v>973</v>
      </c>
      <c r="E2841" s="29" t="s">
        <v>4032</v>
      </c>
      <c r="F2841" s="29" t="s">
        <v>11779</v>
      </c>
      <c r="G2841" s="526" t="s">
        <v>3453</v>
      </c>
      <c r="H2841" s="527">
        <v>0</v>
      </c>
      <c r="I2841" s="527">
        <v>318</v>
      </c>
      <c r="J2841" s="527">
        <v>997</v>
      </c>
      <c r="K2841" s="527">
        <v>11</v>
      </c>
      <c r="L2841" s="527" t="s">
        <v>10874</v>
      </c>
      <c r="M2841" s="527" t="s">
        <v>10874</v>
      </c>
      <c r="N2841" s="527">
        <v>0</v>
      </c>
      <c r="O2841" s="528">
        <v>1345</v>
      </c>
    </row>
    <row r="2842" spans="2:15">
      <c r="B2842" s="29" t="s">
        <v>14165</v>
      </c>
      <c r="C2842" s="29" t="s">
        <v>972</v>
      </c>
      <c r="D2842" s="29" t="s">
        <v>973</v>
      </c>
      <c r="E2842" s="29" t="s">
        <v>3546</v>
      </c>
      <c r="F2842" s="29" t="s">
        <v>3547</v>
      </c>
      <c r="G2842" s="29" t="s">
        <v>4065</v>
      </c>
      <c r="H2842" s="522" t="s">
        <v>10874</v>
      </c>
      <c r="I2842" s="522">
        <v>272</v>
      </c>
      <c r="J2842" s="522">
        <v>177</v>
      </c>
      <c r="K2842" s="522">
        <v>47</v>
      </c>
      <c r="L2842" s="522">
        <v>15</v>
      </c>
      <c r="M2842" s="522" t="s">
        <v>10874</v>
      </c>
      <c r="N2842" s="522">
        <v>0</v>
      </c>
      <c r="O2842" s="523">
        <v>516</v>
      </c>
    </row>
    <row r="2843" spans="2:15">
      <c r="B2843" s="29" t="s">
        <v>14166</v>
      </c>
      <c r="C2843" s="29" t="s">
        <v>972</v>
      </c>
      <c r="D2843" s="29" t="s">
        <v>973</v>
      </c>
      <c r="E2843" s="29" t="s">
        <v>3546</v>
      </c>
      <c r="F2843" s="29" t="s">
        <v>3547</v>
      </c>
      <c r="G2843" s="29" t="s">
        <v>4066</v>
      </c>
      <c r="H2843" s="522" t="s">
        <v>10874</v>
      </c>
      <c r="I2843" s="522">
        <v>365</v>
      </c>
      <c r="J2843" s="522">
        <v>230</v>
      </c>
      <c r="K2843" s="522">
        <v>68</v>
      </c>
      <c r="L2843" s="522">
        <v>19</v>
      </c>
      <c r="M2843" s="522" t="s">
        <v>10874</v>
      </c>
      <c r="N2843" s="522">
        <v>0</v>
      </c>
      <c r="O2843" s="523">
        <v>694</v>
      </c>
    </row>
    <row r="2844" spans="2:15">
      <c r="B2844" t="str">
        <f>C2844&amp;F2844</f>
        <v>1265150013850 Total</v>
      </c>
      <c r="C2844" s="29" t="s">
        <v>972</v>
      </c>
      <c r="D2844" s="29" t="s">
        <v>973</v>
      </c>
      <c r="E2844" s="29" t="s">
        <v>3546</v>
      </c>
      <c r="F2844" s="29" t="s">
        <v>11787</v>
      </c>
      <c r="G2844" s="526" t="s">
        <v>3453</v>
      </c>
      <c r="H2844" s="527" t="s">
        <v>10874</v>
      </c>
      <c r="I2844" s="527">
        <v>637</v>
      </c>
      <c r="J2844" s="527">
        <v>407</v>
      </c>
      <c r="K2844" s="527">
        <v>115</v>
      </c>
      <c r="L2844" s="527">
        <v>34</v>
      </c>
      <c r="M2844" s="527" t="s">
        <v>10874</v>
      </c>
      <c r="N2844" s="527">
        <v>0</v>
      </c>
      <c r="O2844" s="528">
        <v>1210</v>
      </c>
    </row>
    <row r="2845" spans="2:15">
      <c r="B2845" s="29" t="s">
        <v>14167</v>
      </c>
      <c r="C2845" s="29" t="s">
        <v>972</v>
      </c>
      <c r="D2845" s="29" t="s">
        <v>973</v>
      </c>
      <c r="E2845" s="29" t="s">
        <v>3548</v>
      </c>
      <c r="F2845" s="29" t="s">
        <v>3549</v>
      </c>
      <c r="G2845" s="29" t="s">
        <v>4065</v>
      </c>
      <c r="H2845" s="522">
        <v>0</v>
      </c>
      <c r="I2845" s="522">
        <v>230</v>
      </c>
      <c r="J2845" s="522">
        <v>32</v>
      </c>
      <c r="K2845" s="522" t="s">
        <v>10874</v>
      </c>
      <c r="L2845" s="522" t="s">
        <v>10874</v>
      </c>
      <c r="M2845" s="522">
        <v>14</v>
      </c>
      <c r="N2845" s="522">
        <v>0</v>
      </c>
      <c r="O2845" s="523">
        <v>284</v>
      </c>
    </row>
    <row r="2846" spans="2:15">
      <c r="B2846" s="29" t="s">
        <v>14168</v>
      </c>
      <c r="C2846" s="29" t="s">
        <v>972</v>
      </c>
      <c r="D2846" s="29" t="s">
        <v>973</v>
      </c>
      <c r="E2846" s="29" t="s">
        <v>3548</v>
      </c>
      <c r="F2846" s="29" t="s">
        <v>3549</v>
      </c>
      <c r="G2846" s="29" t="s">
        <v>4066</v>
      </c>
      <c r="H2846" s="522">
        <v>0</v>
      </c>
      <c r="I2846" s="522">
        <v>318</v>
      </c>
      <c r="J2846" s="522">
        <v>65</v>
      </c>
      <c r="K2846" s="522" t="s">
        <v>10874</v>
      </c>
      <c r="L2846" s="522" t="s">
        <v>10874</v>
      </c>
      <c r="M2846" s="522">
        <v>24</v>
      </c>
      <c r="N2846" s="522">
        <v>0</v>
      </c>
      <c r="O2846" s="523">
        <v>419</v>
      </c>
    </row>
    <row r="2847" spans="2:15">
      <c r="B2847" t="str">
        <f>C2847&amp;F2847</f>
        <v>1265150013851 Total</v>
      </c>
      <c r="C2847" s="29" t="s">
        <v>972</v>
      </c>
      <c r="D2847" s="29" t="s">
        <v>973</v>
      </c>
      <c r="E2847" s="29" t="s">
        <v>3548</v>
      </c>
      <c r="F2847" s="29" t="s">
        <v>11788</v>
      </c>
      <c r="G2847" s="526" t="s">
        <v>3453</v>
      </c>
      <c r="H2847" s="527">
        <v>0</v>
      </c>
      <c r="I2847" s="527">
        <v>548</v>
      </c>
      <c r="J2847" s="527">
        <v>97</v>
      </c>
      <c r="K2847" s="527" t="s">
        <v>10874</v>
      </c>
      <c r="L2847" s="527" t="s">
        <v>10874</v>
      </c>
      <c r="M2847" s="527">
        <v>38</v>
      </c>
      <c r="N2847" s="527">
        <v>0</v>
      </c>
      <c r="O2847" s="528">
        <v>703</v>
      </c>
    </row>
    <row r="2848" spans="2:15">
      <c r="B2848" s="29" t="s">
        <v>14289</v>
      </c>
      <c r="C2848" s="29" t="s">
        <v>972</v>
      </c>
      <c r="D2848" s="29" t="s">
        <v>973</v>
      </c>
      <c r="E2848" s="29" t="s">
        <v>3654</v>
      </c>
      <c r="F2848" s="29" t="s">
        <v>3655</v>
      </c>
      <c r="G2848" s="29" t="s">
        <v>4065</v>
      </c>
      <c r="H2848" s="522" t="s">
        <v>10874</v>
      </c>
      <c r="I2848" s="522">
        <v>389</v>
      </c>
      <c r="J2848" s="522">
        <v>294</v>
      </c>
      <c r="K2848" s="522">
        <v>269</v>
      </c>
      <c r="L2848" s="522">
        <v>83</v>
      </c>
      <c r="M2848" s="522">
        <v>289</v>
      </c>
      <c r="N2848" s="522" t="s">
        <v>10874</v>
      </c>
      <c r="O2848" s="523">
        <v>1328</v>
      </c>
    </row>
    <row r="2849" spans="2:15">
      <c r="B2849" s="29" t="s">
        <v>14290</v>
      </c>
      <c r="C2849" s="29" t="s">
        <v>972</v>
      </c>
      <c r="D2849" s="29" t="s">
        <v>973</v>
      </c>
      <c r="E2849" s="29" t="s">
        <v>3654</v>
      </c>
      <c r="F2849" s="29" t="s">
        <v>3655</v>
      </c>
      <c r="G2849" s="29" t="s">
        <v>4066</v>
      </c>
      <c r="H2849" s="522" t="s">
        <v>10874</v>
      </c>
      <c r="I2849" s="522">
        <v>524</v>
      </c>
      <c r="J2849" s="522">
        <v>345</v>
      </c>
      <c r="K2849" s="522">
        <v>300</v>
      </c>
      <c r="L2849" s="522">
        <v>92</v>
      </c>
      <c r="M2849" s="522">
        <v>351</v>
      </c>
      <c r="N2849" s="522" t="s">
        <v>10874</v>
      </c>
      <c r="O2849" s="523">
        <v>1616</v>
      </c>
    </row>
    <row r="2850" spans="2:15">
      <c r="B2850" t="str">
        <f>C2850&amp;F2850</f>
        <v>1265150013855 Total</v>
      </c>
      <c r="C2850" s="29" t="s">
        <v>972</v>
      </c>
      <c r="D2850" s="29" t="s">
        <v>973</v>
      </c>
      <c r="E2850" s="29" t="s">
        <v>3654</v>
      </c>
      <c r="F2850" s="29" t="s">
        <v>11849</v>
      </c>
      <c r="G2850" s="526" t="s">
        <v>3453</v>
      </c>
      <c r="H2850" s="527" t="s">
        <v>10874</v>
      </c>
      <c r="I2850" s="527">
        <v>913</v>
      </c>
      <c r="J2850" s="527">
        <v>639</v>
      </c>
      <c r="K2850" s="527">
        <v>569</v>
      </c>
      <c r="L2850" s="527">
        <v>175</v>
      </c>
      <c r="M2850" s="527">
        <v>640</v>
      </c>
      <c r="N2850" s="527" t="s">
        <v>10874</v>
      </c>
      <c r="O2850" s="528">
        <v>2944</v>
      </c>
    </row>
    <row r="2851" spans="2:15">
      <c r="B2851" s="29" t="s">
        <v>14295</v>
      </c>
      <c r="C2851" s="29" t="s">
        <v>972</v>
      </c>
      <c r="D2851" s="29" t="s">
        <v>973</v>
      </c>
      <c r="E2851" s="29" t="s">
        <v>3660</v>
      </c>
      <c r="F2851" s="29" t="s">
        <v>3661</v>
      </c>
      <c r="G2851" s="29" t="s">
        <v>4065</v>
      </c>
      <c r="H2851" s="522">
        <v>0</v>
      </c>
      <c r="I2851" s="522">
        <v>315</v>
      </c>
      <c r="J2851" s="522" t="s">
        <v>10874</v>
      </c>
      <c r="K2851" s="522">
        <v>0</v>
      </c>
      <c r="L2851" s="522" t="s">
        <v>10874</v>
      </c>
      <c r="M2851" s="522">
        <v>0</v>
      </c>
      <c r="N2851" s="522">
        <v>0</v>
      </c>
      <c r="O2851" s="523">
        <v>327</v>
      </c>
    </row>
    <row r="2852" spans="2:15">
      <c r="B2852" s="29" t="s">
        <v>14296</v>
      </c>
      <c r="C2852" s="29" t="s">
        <v>972</v>
      </c>
      <c r="D2852" s="29" t="s">
        <v>973</v>
      </c>
      <c r="E2852" s="29" t="s">
        <v>3660</v>
      </c>
      <c r="F2852" s="29" t="s">
        <v>3661</v>
      </c>
      <c r="G2852" s="29" t="s">
        <v>4066</v>
      </c>
      <c r="H2852" s="522">
        <v>0</v>
      </c>
      <c r="I2852" s="522">
        <v>431</v>
      </c>
      <c r="J2852" s="522" t="s">
        <v>10874</v>
      </c>
      <c r="K2852" s="522" t="s">
        <v>10874</v>
      </c>
      <c r="L2852" s="522" t="s">
        <v>10874</v>
      </c>
      <c r="M2852" s="522">
        <v>0</v>
      </c>
      <c r="N2852" s="522">
        <v>0</v>
      </c>
      <c r="O2852" s="523">
        <v>438</v>
      </c>
    </row>
    <row r="2853" spans="2:15">
      <c r="B2853" t="str">
        <f>C2853&amp;F2853</f>
        <v>1265150013857 Total</v>
      </c>
      <c r="C2853" s="29" t="s">
        <v>972</v>
      </c>
      <c r="D2853" s="29" t="s">
        <v>973</v>
      </c>
      <c r="E2853" s="29" t="s">
        <v>3660</v>
      </c>
      <c r="F2853" s="29" t="s">
        <v>11852</v>
      </c>
      <c r="G2853" s="526" t="s">
        <v>3453</v>
      </c>
      <c r="H2853" s="527">
        <v>0</v>
      </c>
      <c r="I2853" s="527">
        <v>746</v>
      </c>
      <c r="J2853" s="527">
        <v>13</v>
      </c>
      <c r="K2853" s="527" t="s">
        <v>10874</v>
      </c>
      <c r="L2853" s="527" t="s">
        <v>10874</v>
      </c>
      <c r="M2853" s="527">
        <v>0</v>
      </c>
      <c r="N2853" s="527">
        <v>0</v>
      </c>
      <c r="O2853" s="528">
        <v>765</v>
      </c>
    </row>
    <row r="2854" spans="2:15">
      <c r="B2854" s="29" t="s">
        <v>14337</v>
      </c>
      <c r="C2854" s="29" t="s">
        <v>972</v>
      </c>
      <c r="D2854" s="29" t="s">
        <v>973</v>
      </c>
      <c r="E2854" s="29" t="s">
        <v>3693</v>
      </c>
      <c r="F2854" s="29" t="s">
        <v>3694</v>
      </c>
      <c r="G2854" s="29" t="s">
        <v>4065</v>
      </c>
      <c r="H2854" s="522">
        <v>0</v>
      </c>
      <c r="I2854" s="522">
        <v>175</v>
      </c>
      <c r="J2854" s="522">
        <v>26</v>
      </c>
      <c r="K2854" s="522" t="s">
        <v>10874</v>
      </c>
      <c r="L2854" s="522" t="s">
        <v>10874</v>
      </c>
      <c r="M2854" s="522">
        <v>58</v>
      </c>
      <c r="N2854" s="522">
        <v>0</v>
      </c>
      <c r="O2854" s="523">
        <v>283</v>
      </c>
    </row>
    <row r="2855" spans="2:15">
      <c r="B2855" s="29" t="s">
        <v>14338</v>
      </c>
      <c r="C2855" s="29" t="s">
        <v>972</v>
      </c>
      <c r="D2855" s="29" t="s">
        <v>973</v>
      </c>
      <c r="E2855" s="29" t="s">
        <v>3693</v>
      </c>
      <c r="F2855" s="29" t="s">
        <v>3694</v>
      </c>
      <c r="G2855" s="29" t="s">
        <v>4066</v>
      </c>
      <c r="H2855" s="522" t="s">
        <v>10874</v>
      </c>
      <c r="I2855" s="522">
        <v>271</v>
      </c>
      <c r="J2855" s="522">
        <v>49</v>
      </c>
      <c r="K2855" s="522">
        <v>40</v>
      </c>
      <c r="L2855" s="522" t="s">
        <v>10874</v>
      </c>
      <c r="M2855" s="522">
        <v>89</v>
      </c>
      <c r="N2855" s="522">
        <v>0</v>
      </c>
      <c r="O2855" s="523">
        <v>458</v>
      </c>
    </row>
    <row r="2856" spans="2:15">
      <c r="B2856" t="str">
        <f>C2856&amp;F2856</f>
        <v>1265150013859 Total</v>
      </c>
      <c r="C2856" s="29" t="s">
        <v>972</v>
      </c>
      <c r="D2856" s="29" t="s">
        <v>973</v>
      </c>
      <c r="E2856" s="29" t="s">
        <v>3693</v>
      </c>
      <c r="F2856" s="29" t="s">
        <v>11873</v>
      </c>
      <c r="G2856" s="526" t="s">
        <v>3453</v>
      </c>
      <c r="H2856" s="527" t="s">
        <v>10874</v>
      </c>
      <c r="I2856" s="527">
        <v>446</v>
      </c>
      <c r="J2856" s="527">
        <v>75</v>
      </c>
      <c r="K2856" s="527" t="s">
        <v>10874</v>
      </c>
      <c r="L2856" s="527" t="s">
        <v>10874</v>
      </c>
      <c r="M2856" s="527">
        <v>147</v>
      </c>
      <c r="N2856" s="527">
        <v>0</v>
      </c>
      <c r="O2856" s="528">
        <v>741</v>
      </c>
    </row>
    <row r="2857" spans="2:15">
      <c r="B2857" s="29" t="s">
        <v>14383</v>
      </c>
      <c r="C2857" s="29" t="s">
        <v>972</v>
      </c>
      <c r="D2857" s="29" t="s">
        <v>973</v>
      </c>
      <c r="E2857" s="29" t="s">
        <v>3722</v>
      </c>
      <c r="F2857" s="29" t="s">
        <v>3723</v>
      </c>
      <c r="G2857" s="29" t="s">
        <v>4065</v>
      </c>
      <c r="H2857" s="522">
        <v>0</v>
      </c>
      <c r="I2857" s="522">
        <v>238</v>
      </c>
      <c r="J2857" s="522" t="s">
        <v>10874</v>
      </c>
      <c r="K2857" s="522" t="s">
        <v>10874</v>
      </c>
      <c r="L2857" s="522" t="s">
        <v>10874</v>
      </c>
      <c r="M2857" s="522" t="s">
        <v>10874</v>
      </c>
      <c r="N2857" s="522" t="s">
        <v>10874</v>
      </c>
      <c r="O2857" s="523">
        <v>254</v>
      </c>
    </row>
    <row r="2858" spans="2:15">
      <c r="B2858" s="29" t="s">
        <v>14384</v>
      </c>
      <c r="C2858" s="29" t="s">
        <v>972</v>
      </c>
      <c r="D2858" s="29" t="s">
        <v>973</v>
      </c>
      <c r="E2858" s="29" t="s">
        <v>3722</v>
      </c>
      <c r="F2858" s="29" t="s">
        <v>3723</v>
      </c>
      <c r="G2858" s="29" t="s">
        <v>4066</v>
      </c>
      <c r="H2858" s="522" t="s">
        <v>10874</v>
      </c>
      <c r="I2858" s="522">
        <v>307</v>
      </c>
      <c r="J2858" s="522" t="s">
        <v>10874</v>
      </c>
      <c r="K2858" s="522" t="s">
        <v>10874</v>
      </c>
      <c r="L2858" s="522" t="s">
        <v>10874</v>
      </c>
      <c r="M2858" s="522" t="s">
        <v>10874</v>
      </c>
      <c r="N2858" s="522">
        <v>0</v>
      </c>
      <c r="O2858" s="523">
        <v>321</v>
      </c>
    </row>
    <row r="2859" spans="2:15">
      <c r="B2859" t="str">
        <f>C2859&amp;F2859</f>
        <v>1265150013860 Total</v>
      </c>
      <c r="C2859" s="29" t="s">
        <v>972</v>
      </c>
      <c r="D2859" s="29" t="s">
        <v>973</v>
      </c>
      <c r="E2859" s="29" t="s">
        <v>3722</v>
      </c>
      <c r="F2859" s="29" t="s">
        <v>11896</v>
      </c>
      <c r="G2859" s="526" t="s">
        <v>3453</v>
      </c>
      <c r="H2859" s="527" t="s">
        <v>10874</v>
      </c>
      <c r="I2859" s="527">
        <v>545</v>
      </c>
      <c r="J2859" s="527">
        <v>12</v>
      </c>
      <c r="K2859" s="527" t="s">
        <v>10874</v>
      </c>
      <c r="L2859" s="527" t="s">
        <v>10874</v>
      </c>
      <c r="M2859" s="527" t="s">
        <v>10874</v>
      </c>
      <c r="N2859" s="527" t="s">
        <v>10874</v>
      </c>
      <c r="O2859" s="528">
        <v>575</v>
      </c>
    </row>
    <row r="2860" spans="2:15">
      <c r="B2860" s="29" t="s">
        <v>14325</v>
      </c>
      <c r="C2860" s="29" t="s">
        <v>972</v>
      </c>
      <c r="D2860" s="29" t="s">
        <v>973</v>
      </c>
      <c r="E2860" s="29" t="s">
        <v>4037</v>
      </c>
      <c r="F2860" s="29" t="s">
        <v>4036</v>
      </c>
      <c r="G2860" s="29" t="s">
        <v>4065</v>
      </c>
      <c r="H2860" s="522" t="s">
        <v>10874</v>
      </c>
      <c r="I2860" s="522">
        <v>208</v>
      </c>
      <c r="J2860" s="522">
        <v>52</v>
      </c>
      <c r="K2860" s="522">
        <v>57</v>
      </c>
      <c r="L2860" s="522" t="s">
        <v>10874</v>
      </c>
      <c r="M2860" s="522" t="s">
        <v>10874</v>
      </c>
      <c r="N2860" s="522">
        <v>0</v>
      </c>
      <c r="O2860" s="523">
        <v>326</v>
      </c>
    </row>
    <row r="2861" spans="2:15">
      <c r="B2861" s="29" t="s">
        <v>14326</v>
      </c>
      <c r="C2861" s="29" t="s">
        <v>972</v>
      </c>
      <c r="D2861" s="29" t="s">
        <v>973</v>
      </c>
      <c r="E2861" s="29" t="s">
        <v>4037</v>
      </c>
      <c r="F2861" s="29" t="s">
        <v>4036</v>
      </c>
      <c r="G2861" s="29" t="s">
        <v>4066</v>
      </c>
      <c r="H2861" s="522" t="s">
        <v>10874</v>
      </c>
      <c r="I2861" s="522">
        <v>115</v>
      </c>
      <c r="J2861" s="522">
        <v>22</v>
      </c>
      <c r="K2861" s="522">
        <v>39</v>
      </c>
      <c r="L2861" s="522" t="s">
        <v>10874</v>
      </c>
      <c r="M2861" s="522" t="s">
        <v>10874</v>
      </c>
      <c r="N2861" s="522">
        <v>0</v>
      </c>
      <c r="O2861" s="523">
        <v>184</v>
      </c>
    </row>
    <row r="2862" spans="2:15">
      <c r="B2862" t="str">
        <f>C2862&amp;F2862</f>
        <v>1265150013861 Total</v>
      </c>
      <c r="C2862" s="29" t="s">
        <v>972</v>
      </c>
      <c r="D2862" s="29" t="s">
        <v>973</v>
      </c>
      <c r="E2862" s="29" t="s">
        <v>4037</v>
      </c>
      <c r="F2862" s="29" t="s">
        <v>11867</v>
      </c>
      <c r="G2862" s="526" t="s">
        <v>3453</v>
      </c>
      <c r="H2862" s="527" t="s">
        <v>10874</v>
      </c>
      <c r="I2862" s="527">
        <v>323</v>
      </c>
      <c r="J2862" s="527">
        <v>74</v>
      </c>
      <c r="K2862" s="527">
        <v>96</v>
      </c>
      <c r="L2862" s="527" t="s">
        <v>10874</v>
      </c>
      <c r="M2862" s="527" t="s">
        <v>10874</v>
      </c>
      <c r="N2862" s="527">
        <v>0</v>
      </c>
      <c r="O2862" s="528">
        <v>510</v>
      </c>
    </row>
    <row r="2863" spans="2:15">
      <c r="B2863" s="29" t="s">
        <v>14181</v>
      </c>
      <c r="C2863" s="29" t="s">
        <v>972</v>
      </c>
      <c r="D2863" s="29" t="s">
        <v>973</v>
      </c>
      <c r="E2863" s="29" t="s">
        <v>3561</v>
      </c>
      <c r="F2863" s="29" t="s">
        <v>3562</v>
      </c>
      <c r="G2863" s="29" t="s">
        <v>4065</v>
      </c>
      <c r="H2863" s="522">
        <v>0</v>
      </c>
      <c r="I2863" s="522" t="s">
        <v>10874</v>
      </c>
      <c r="J2863" s="522" t="s">
        <v>10874</v>
      </c>
      <c r="K2863" s="522">
        <v>46</v>
      </c>
      <c r="L2863" s="522">
        <v>0</v>
      </c>
      <c r="M2863" s="522">
        <v>23</v>
      </c>
      <c r="N2863" s="522">
        <v>0</v>
      </c>
      <c r="O2863" s="523">
        <v>88</v>
      </c>
    </row>
    <row r="2864" spans="2:15">
      <c r="B2864" s="29" t="s">
        <v>14182</v>
      </c>
      <c r="C2864" s="29" t="s">
        <v>972</v>
      </c>
      <c r="D2864" s="29" t="s">
        <v>973</v>
      </c>
      <c r="E2864" s="29" t="s">
        <v>3561</v>
      </c>
      <c r="F2864" s="29" t="s">
        <v>3562</v>
      </c>
      <c r="G2864" s="29" t="s">
        <v>4066</v>
      </c>
      <c r="H2864" s="522">
        <v>0</v>
      </c>
      <c r="I2864" s="522">
        <v>14</v>
      </c>
      <c r="J2864" s="522" t="s">
        <v>10874</v>
      </c>
      <c r="K2864" s="522">
        <v>44</v>
      </c>
      <c r="L2864" s="522" t="s">
        <v>10874</v>
      </c>
      <c r="M2864" s="522">
        <v>17</v>
      </c>
      <c r="N2864" s="522">
        <v>0</v>
      </c>
      <c r="O2864" s="523">
        <v>79</v>
      </c>
    </row>
    <row r="2865" spans="2:15">
      <c r="B2865" t="str">
        <f>C2865&amp;F2865</f>
        <v>1265150014726 Total</v>
      </c>
      <c r="C2865" s="29" t="s">
        <v>972</v>
      </c>
      <c r="D2865" s="29" t="s">
        <v>973</v>
      </c>
      <c r="E2865" s="29" t="s">
        <v>3561</v>
      </c>
      <c r="F2865" s="29" t="s">
        <v>11795</v>
      </c>
      <c r="G2865" s="526" t="s">
        <v>3453</v>
      </c>
      <c r="H2865" s="527">
        <v>0</v>
      </c>
      <c r="I2865" s="527" t="s">
        <v>10874</v>
      </c>
      <c r="J2865" s="527" t="s">
        <v>10874</v>
      </c>
      <c r="K2865" s="527">
        <v>90</v>
      </c>
      <c r="L2865" s="527" t="s">
        <v>10874</v>
      </c>
      <c r="M2865" s="527">
        <v>40</v>
      </c>
      <c r="N2865" s="527">
        <v>0</v>
      </c>
      <c r="O2865" s="528">
        <v>167</v>
      </c>
    </row>
    <row r="2866" spans="2:15">
      <c r="B2866" s="29" t="s">
        <v>14135</v>
      </c>
      <c r="C2866" s="29" t="s">
        <v>972</v>
      </c>
      <c r="D2866" s="29" t="s">
        <v>973</v>
      </c>
      <c r="E2866" s="29" t="s">
        <v>3520</v>
      </c>
      <c r="F2866" s="29" t="s">
        <v>3521</v>
      </c>
      <c r="G2866" s="29" t="s">
        <v>4065</v>
      </c>
      <c r="H2866" s="522">
        <v>0</v>
      </c>
      <c r="I2866" s="522">
        <v>20</v>
      </c>
      <c r="J2866" s="522" t="s">
        <v>10874</v>
      </c>
      <c r="K2866" s="522">
        <v>46</v>
      </c>
      <c r="L2866" s="522" t="s">
        <v>10874</v>
      </c>
      <c r="M2866" s="522" t="s">
        <v>10874</v>
      </c>
      <c r="N2866" s="522">
        <v>0</v>
      </c>
      <c r="O2866" s="523">
        <v>82</v>
      </c>
    </row>
    <row r="2867" spans="2:15">
      <c r="B2867" s="29" t="s">
        <v>14136</v>
      </c>
      <c r="C2867" s="29" t="s">
        <v>972</v>
      </c>
      <c r="D2867" s="29" t="s">
        <v>973</v>
      </c>
      <c r="E2867" s="29" t="s">
        <v>3520</v>
      </c>
      <c r="F2867" s="29" t="s">
        <v>3521</v>
      </c>
      <c r="G2867" s="29" t="s">
        <v>4066</v>
      </c>
      <c r="H2867" s="522">
        <v>0</v>
      </c>
      <c r="I2867" s="522">
        <v>15</v>
      </c>
      <c r="J2867" s="522">
        <v>15</v>
      </c>
      <c r="K2867" s="522">
        <v>93</v>
      </c>
      <c r="L2867" s="522" t="s">
        <v>10874</v>
      </c>
      <c r="M2867" s="522" t="s">
        <v>10874</v>
      </c>
      <c r="N2867" s="522">
        <v>0</v>
      </c>
      <c r="O2867" s="523">
        <v>135</v>
      </c>
    </row>
    <row r="2868" spans="2:15">
      <c r="B2868" t="str">
        <f>C2868&amp;F2868</f>
        <v>1265150014727 Total</v>
      </c>
      <c r="C2868" s="29" t="s">
        <v>972</v>
      </c>
      <c r="D2868" s="29" t="s">
        <v>973</v>
      </c>
      <c r="E2868" s="29" t="s">
        <v>3520</v>
      </c>
      <c r="F2868" s="29" t="s">
        <v>11772</v>
      </c>
      <c r="G2868" s="526" t="s">
        <v>3453</v>
      </c>
      <c r="H2868" s="527">
        <v>0</v>
      </c>
      <c r="I2868" s="527">
        <v>35</v>
      </c>
      <c r="J2868" s="527" t="s">
        <v>10874</v>
      </c>
      <c r="K2868" s="527">
        <v>139</v>
      </c>
      <c r="L2868" s="527" t="s">
        <v>10874</v>
      </c>
      <c r="M2868" s="527" t="s">
        <v>10874</v>
      </c>
      <c r="N2868" s="527">
        <v>0</v>
      </c>
      <c r="O2868" s="528">
        <v>217</v>
      </c>
    </row>
    <row r="2869" spans="2:15">
      <c r="B2869" s="29" t="s">
        <v>14243</v>
      </c>
      <c r="C2869" s="29" t="s">
        <v>972</v>
      </c>
      <c r="D2869" s="29" t="s">
        <v>973</v>
      </c>
      <c r="E2869" s="29" t="s">
        <v>3614</v>
      </c>
      <c r="F2869" s="29" t="s">
        <v>3615</v>
      </c>
      <c r="G2869" s="29" t="s">
        <v>4065</v>
      </c>
      <c r="H2869" s="522">
        <v>0</v>
      </c>
      <c r="I2869" s="522">
        <v>36</v>
      </c>
      <c r="J2869" s="522" t="s">
        <v>10874</v>
      </c>
      <c r="K2869" s="522">
        <v>0</v>
      </c>
      <c r="L2869" s="522" t="s">
        <v>10874</v>
      </c>
      <c r="M2869" s="522" t="s">
        <v>10874</v>
      </c>
      <c r="N2869" s="522">
        <v>0</v>
      </c>
      <c r="O2869" s="523">
        <v>42</v>
      </c>
    </row>
    <row r="2870" spans="2:15">
      <c r="B2870" s="29" t="s">
        <v>14244</v>
      </c>
      <c r="C2870" s="29" t="s">
        <v>972</v>
      </c>
      <c r="D2870" s="29" t="s">
        <v>973</v>
      </c>
      <c r="E2870" s="29" t="s">
        <v>3614</v>
      </c>
      <c r="F2870" s="29" t="s">
        <v>3615</v>
      </c>
      <c r="G2870" s="29" t="s">
        <v>4066</v>
      </c>
      <c r="H2870" s="522">
        <v>0</v>
      </c>
      <c r="I2870" s="522">
        <v>31</v>
      </c>
      <c r="J2870" s="522">
        <v>0</v>
      </c>
      <c r="K2870" s="522">
        <v>0</v>
      </c>
      <c r="L2870" s="522" t="s">
        <v>10874</v>
      </c>
      <c r="M2870" s="522" t="s">
        <v>10874</v>
      </c>
      <c r="N2870" s="522">
        <v>0</v>
      </c>
      <c r="O2870" s="523">
        <v>35</v>
      </c>
    </row>
    <row r="2871" spans="2:15">
      <c r="B2871" t="str">
        <f>C2871&amp;F2871</f>
        <v>1265150014732 Total</v>
      </c>
      <c r="C2871" s="29" t="s">
        <v>972</v>
      </c>
      <c r="D2871" s="29" t="s">
        <v>973</v>
      </c>
      <c r="E2871" s="29" t="s">
        <v>3614</v>
      </c>
      <c r="F2871" s="29" t="s">
        <v>11826</v>
      </c>
      <c r="G2871" s="526" t="s">
        <v>3453</v>
      </c>
      <c r="H2871" s="527">
        <v>0</v>
      </c>
      <c r="I2871" s="527">
        <v>67</v>
      </c>
      <c r="J2871" s="527" t="s">
        <v>10874</v>
      </c>
      <c r="K2871" s="527">
        <v>0</v>
      </c>
      <c r="L2871" s="527" t="s">
        <v>10874</v>
      </c>
      <c r="M2871" s="527" t="s">
        <v>10874</v>
      </c>
      <c r="N2871" s="527">
        <v>0</v>
      </c>
      <c r="O2871" s="528">
        <v>77</v>
      </c>
    </row>
    <row r="2872" spans="2:15">
      <c r="B2872" s="29" t="s">
        <v>14279</v>
      </c>
      <c r="C2872" s="29" t="s">
        <v>972</v>
      </c>
      <c r="D2872" s="29" t="s">
        <v>973</v>
      </c>
      <c r="E2872" s="29" t="s">
        <v>3644</v>
      </c>
      <c r="F2872" s="29" t="s">
        <v>3645</v>
      </c>
      <c r="G2872" s="29" t="s">
        <v>4065</v>
      </c>
      <c r="H2872" s="522">
        <v>0</v>
      </c>
      <c r="I2872" s="522">
        <v>36</v>
      </c>
      <c r="J2872" s="522" t="s">
        <v>10874</v>
      </c>
      <c r="K2872" s="522">
        <v>0</v>
      </c>
      <c r="L2872" s="522" t="s">
        <v>10874</v>
      </c>
      <c r="M2872" s="522">
        <v>0</v>
      </c>
      <c r="N2872" s="522">
        <v>0</v>
      </c>
      <c r="O2872" s="523">
        <v>39</v>
      </c>
    </row>
    <row r="2873" spans="2:15">
      <c r="B2873" s="29" t="s">
        <v>14280</v>
      </c>
      <c r="C2873" s="29" t="s">
        <v>972</v>
      </c>
      <c r="D2873" s="29" t="s">
        <v>973</v>
      </c>
      <c r="E2873" s="29" t="s">
        <v>3644</v>
      </c>
      <c r="F2873" s="29" t="s">
        <v>3645</v>
      </c>
      <c r="G2873" s="29" t="s">
        <v>4066</v>
      </c>
      <c r="H2873" s="522">
        <v>0</v>
      </c>
      <c r="I2873" s="522">
        <v>38</v>
      </c>
      <c r="J2873" s="522">
        <v>0</v>
      </c>
      <c r="K2873" s="522">
        <v>0</v>
      </c>
      <c r="L2873" s="522">
        <v>0</v>
      </c>
      <c r="M2873" s="522">
        <v>0</v>
      </c>
      <c r="N2873" s="522">
        <v>0</v>
      </c>
      <c r="O2873" s="523">
        <v>38</v>
      </c>
    </row>
    <row r="2874" spans="2:15">
      <c r="B2874" t="str">
        <f>C2874&amp;F2874</f>
        <v>1265150014868 Total</v>
      </c>
      <c r="C2874" s="29" t="s">
        <v>972</v>
      </c>
      <c r="D2874" s="29" t="s">
        <v>973</v>
      </c>
      <c r="E2874" s="29" t="s">
        <v>3644</v>
      </c>
      <c r="F2874" s="29" t="s">
        <v>11844</v>
      </c>
      <c r="G2874" s="526" t="s">
        <v>3453</v>
      </c>
      <c r="H2874" s="527">
        <v>0</v>
      </c>
      <c r="I2874" s="527">
        <v>74</v>
      </c>
      <c r="J2874" s="527" t="s">
        <v>10874</v>
      </c>
      <c r="K2874" s="527">
        <v>0</v>
      </c>
      <c r="L2874" s="527" t="s">
        <v>10874</v>
      </c>
      <c r="M2874" s="527">
        <v>0</v>
      </c>
      <c r="N2874" s="527">
        <v>0</v>
      </c>
      <c r="O2874" s="528">
        <v>77</v>
      </c>
    </row>
    <row r="2875" spans="2:15">
      <c r="B2875" s="29" t="s">
        <v>14347</v>
      </c>
      <c r="C2875" s="29" t="s">
        <v>972</v>
      </c>
      <c r="D2875" s="29" t="s">
        <v>973</v>
      </c>
      <c r="E2875" s="29" t="s">
        <v>5598</v>
      </c>
      <c r="F2875" s="29" t="s">
        <v>5597</v>
      </c>
      <c r="G2875" s="29" t="s">
        <v>4065</v>
      </c>
      <c r="H2875" s="522" t="s">
        <v>10874</v>
      </c>
      <c r="I2875" s="522" t="s">
        <v>10874</v>
      </c>
      <c r="J2875" s="522" t="s">
        <v>10874</v>
      </c>
      <c r="K2875" s="522">
        <v>0</v>
      </c>
      <c r="L2875" s="522" t="s">
        <v>10874</v>
      </c>
      <c r="M2875" s="522">
        <v>0</v>
      </c>
      <c r="N2875" s="522">
        <v>0</v>
      </c>
      <c r="O2875" s="523">
        <v>38</v>
      </c>
    </row>
    <row r="2876" spans="2:15">
      <c r="B2876" s="29" t="s">
        <v>14348</v>
      </c>
      <c r="C2876" s="29" t="s">
        <v>972</v>
      </c>
      <c r="D2876" s="29" t="s">
        <v>973</v>
      </c>
      <c r="E2876" s="29" t="s">
        <v>5598</v>
      </c>
      <c r="F2876" s="29" t="s">
        <v>5597</v>
      </c>
      <c r="G2876" s="29" t="s">
        <v>4066</v>
      </c>
      <c r="H2876" s="522">
        <v>0</v>
      </c>
      <c r="I2876" s="522">
        <v>28</v>
      </c>
      <c r="J2876" s="522" t="s">
        <v>10874</v>
      </c>
      <c r="K2876" s="522" t="s">
        <v>10874</v>
      </c>
      <c r="L2876" s="522">
        <v>0</v>
      </c>
      <c r="M2876" s="522">
        <v>0</v>
      </c>
      <c r="N2876" s="522">
        <v>0</v>
      </c>
      <c r="O2876" s="523">
        <v>48</v>
      </c>
    </row>
    <row r="2877" spans="2:15">
      <c r="B2877" t="str">
        <f>C2877&amp;F2877</f>
        <v>1265150014963 Total</v>
      </c>
      <c r="C2877" s="29" t="s">
        <v>972</v>
      </c>
      <c r="D2877" s="29" t="s">
        <v>973</v>
      </c>
      <c r="E2877" s="29" t="s">
        <v>5598</v>
      </c>
      <c r="F2877" s="29" t="s">
        <v>11878</v>
      </c>
      <c r="G2877" s="526" t="s">
        <v>3453</v>
      </c>
      <c r="H2877" s="527" t="s">
        <v>10874</v>
      </c>
      <c r="I2877" s="527" t="s">
        <v>10874</v>
      </c>
      <c r="J2877" s="527">
        <v>34</v>
      </c>
      <c r="K2877" s="527" t="s">
        <v>10874</v>
      </c>
      <c r="L2877" s="527" t="s">
        <v>10874</v>
      </c>
      <c r="M2877" s="527">
        <v>0</v>
      </c>
      <c r="N2877" s="527">
        <v>0</v>
      </c>
      <c r="O2877" s="528">
        <v>86</v>
      </c>
    </row>
    <row r="2878" spans="2:15">
      <c r="B2878" s="29" t="s">
        <v>14145</v>
      </c>
      <c r="C2878" s="29" t="s">
        <v>972</v>
      </c>
      <c r="D2878" s="29" t="s">
        <v>973</v>
      </c>
      <c r="E2878" s="29" t="s">
        <v>3528</v>
      </c>
      <c r="F2878" s="29" t="s">
        <v>3529</v>
      </c>
      <c r="G2878" s="29" t="s">
        <v>4065</v>
      </c>
      <c r="H2878" s="522">
        <v>0</v>
      </c>
      <c r="I2878" s="522">
        <v>36</v>
      </c>
      <c r="J2878" s="522" t="s">
        <v>10874</v>
      </c>
      <c r="K2878" s="522">
        <v>0</v>
      </c>
      <c r="L2878" s="522" t="s">
        <v>10874</v>
      </c>
      <c r="M2878" s="522">
        <v>0</v>
      </c>
      <c r="N2878" s="522">
        <v>0</v>
      </c>
      <c r="O2878" s="523">
        <v>44</v>
      </c>
    </row>
    <row r="2879" spans="2:15">
      <c r="B2879" s="29" t="s">
        <v>14146</v>
      </c>
      <c r="C2879" s="29" t="s">
        <v>972</v>
      </c>
      <c r="D2879" s="29" t="s">
        <v>973</v>
      </c>
      <c r="E2879" s="29" t="s">
        <v>3528</v>
      </c>
      <c r="F2879" s="29" t="s">
        <v>3529</v>
      </c>
      <c r="G2879" s="29" t="s">
        <v>4066</v>
      </c>
      <c r="H2879" s="522">
        <v>0</v>
      </c>
      <c r="I2879" s="522" t="s">
        <v>10874</v>
      </c>
      <c r="J2879" s="522" t="s">
        <v>10874</v>
      </c>
      <c r="K2879" s="522">
        <v>0</v>
      </c>
      <c r="L2879" s="522">
        <v>0</v>
      </c>
      <c r="M2879" s="522">
        <v>0</v>
      </c>
      <c r="N2879" s="522">
        <v>0</v>
      </c>
      <c r="O2879" s="523">
        <v>42</v>
      </c>
    </row>
    <row r="2880" spans="2:15">
      <c r="B2880" t="str">
        <f>C2880&amp;F2880</f>
        <v>1265150015040 Total</v>
      </c>
      <c r="C2880" s="29" t="s">
        <v>972</v>
      </c>
      <c r="D2880" s="29" t="s">
        <v>973</v>
      </c>
      <c r="E2880" s="29" t="s">
        <v>3528</v>
      </c>
      <c r="F2880" s="29" t="s">
        <v>11777</v>
      </c>
      <c r="G2880" s="526" t="s">
        <v>3453</v>
      </c>
      <c r="H2880" s="527">
        <v>0</v>
      </c>
      <c r="I2880" s="527" t="s">
        <v>10874</v>
      </c>
      <c r="J2880" s="527" t="s">
        <v>10874</v>
      </c>
      <c r="K2880" s="527">
        <v>0</v>
      </c>
      <c r="L2880" s="527" t="s">
        <v>10874</v>
      </c>
      <c r="M2880" s="527">
        <v>0</v>
      </c>
      <c r="N2880" s="527">
        <v>0</v>
      </c>
      <c r="O2880" s="528">
        <v>86</v>
      </c>
    </row>
    <row r="2881" spans="2:15">
      <c r="B2881" s="29" t="s">
        <v>14313</v>
      </c>
      <c r="C2881" s="29" t="s">
        <v>972</v>
      </c>
      <c r="D2881" s="29" t="s">
        <v>973</v>
      </c>
      <c r="E2881" s="29" t="s">
        <v>3676</v>
      </c>
      <c r="F2881" s="29" t="s">
        <v>3677</v>
      </c>
      <c r="G2881" s="29" t="s">
        <v>4065</v>
      </c>
      <c r="H2881" s="522">
        <v>0</v>
      </c>
      <c r="I2881" s="522" t="s">
        <v>10874</v>
      </c>
      <c r="J2881" s="522" t="s">
        <v>10874</v>
      </c>
      <c r="K2881" s="522">
        <v>0</v>
      </c>
      <c r="L2881" s="522">
        <v>0</v>
      </c>
      <c r="M2881" s="522">
        <v>0</v>
      </c>
      <c r="N2881" s="522">
        <v>0</v>
      </c>
      <c r="O2881" s="523">
        <v>39</v>
      </c>
    </row>
    <row r="2882" spans="2:15">
      <c r="B2882" s="29" t="s">
        <v>14314</v>
      </c>
      <c r="C2882" s="29" t="s">
        <v>972</v>
      </c>
      <c r="D2882" s="29" t="s">
        <v>973</v>
      </c>
      <c r="E2882" s="29" t="s">
        <v>3676</v>
      </c>
      <c r="F2882" s="29" t="s">
        <v>3677</v>
      </c>
      <c r="G2882" s="29" t="s">
        <v>4066</v>
      </c>
      <c r="H2882" s="522">
        <v>0</v>
      </c>
      <c r="I2882" s="522" t="s">
        <v>10874</v>
      </c>
      <c r="J2882" s="522">
        <v>36</v>
      </c>
      <c r="K2882" s="522" t="s">
        <v>10874</v>
      </c>
      <c r="L2882" s="522">
        <v>0</v>
      </c>
      <c r="M2882" s="522" t="s">
        <v>10874</v>
      </c>
      <c r="N2882" s="522">
        <v>0</v>
      </c>
      <c r="O2882" s="523">
        <v>49</v>
      </c>
    </row>
    <row r="2883" spans="2:15">
      <c r="B2883" t="str">
        <f>C2883&amp;F2883</f>
        <v>1265150015121 Total</v>
      </c>
      <c r="C2883" s="29" t="s">
        <v>972</v>
      </c>
      <c r="D2883" s="29" t="s">
        <v>973</v>
      </c>
      <c r="E2883" s="29" t="s">
        <v>3676</v>
      </c>
      <c r="F2883" s="29" t="s">
        <v>11861</v>
      </c>
      <c r="G2883" s="526" t="s">
        <v>3453</v>
      </c>
      <c r="H2883" s="527">
        <v>0</v>
      </c>
      <c r="I2883" s="527">
        <v>17</v>
      </c>
      <c r="J2883" s="527" t="s">
        <v>10874</v>
      </c>
      <c r="K2883" s="527" t="s">
        <v>10874</v>
      </c>
      <c r="L2883" s="527">
        <v>0</v>
      </c>
      <c r="M2883" s="527" t="s">
        <v>10874</v>
      </c>
      <c r="N2883" s="527">
        <v>0</v>
      </c>
      <c r="O2883" s="528">
        <v>88</v>
      </c>
    </row>
    <row r="2884" spans="2:15">
      <c r="B2884" s="29" t="s">
        <v>14127</v>
      </c>
      <c r="C2884" s="29" t="s">
        <v>972</v>
      </c>
      <c r="D2884" s="29" t="s">
        <v>973</v>
      </c>
      <c r="E2884" s="29" t="s">
        <v>3512</v>
      </c>
      <c r="F2884" s="29" t="s">
        <v>3513</v>
      </c>
      <c r="G2884" s="29" t="s">
        <v>4065</v>
      </c>
      <c r="H2884" s="522">
        <v>0</v>
      </c>
      <c r="I2884" s="522">
        <v>16</v>
      </c>
      <c r="J2884" s="522">
        <v>0</v>
      </c>
      <c r="K2884" s="522">
        <v>21</v>
      </c>
      <c r="L2884" s="522" t="s">
        <v>10874</v>
      </c>
      <c r="M2884" s="522" t="s">
        <v>10874</v>
      </c>
      <c r="N2884" s="522">
        <v>0</v>
      </c>
      <c r="O2884" s="523">
        <v>40</v>
      </c>
    </row>
    <row r="2885" spans="2:15">
      <c r="B2885" s="29" t="s">
        <v>14128</v>
      </c>
      <c r="C2885" s="29" t="s">
        <v>972</v>
      </c>
      <c r="D2885" s="29" t="s">
        <v>973</v>
      </c>
      <c r="E2885" s="29" t="s">
        <v>3512</v>
      </c>
      <c r="F2885" s="29" t="s">
        <v>3513</v>
      </c>
      <c r="G2885" s="29" t="s">
        <v>4066</v>
      </c>
      <c r="H2885" s="522">
        <v>0</v>
      </c>
      <c r="I2885" s="522">
        <v>14</v>
      </c>
      <c r="J2885" s="522" t="s">
        <v>10874</v>
      </c>
      <c r="K2885" s="522">
        <v>25</v>
      </c>
      <c r="L2885" s="522" t="s">
        <v>10874</v>
      </c>
      <c r="M2885" s="522">
        <v>0</v>
      </c>
      <c r="N2885" s="522">
        <v>0</v>
      </c>
      <c r="O2885" s="523">
        <v>43</v>
      </c>
    </row>
    <row r="2886" spans="2:15">
      <c r="B2886" t="str">
        <f>C2886&amp;F2886</f>
        <v>1265150015122 Total</v>
      </c>
      <c r="C2886" s="29" t="s">
        <v>972</v>
      </c>
      <c r="D2886" s="29" t="s">
        <v>973</v>
      </c>
      <c r="E2886" s="29" t="s">
        <v>3512</v>
      </c>
      <c r="F2886" s="29" t="s">
        <v>11768</v>
      </c>
      <c r="G2886" s="526" t="s">
        <v>3453</v>
      </c>
      <c r="H2886" s="527">
        <v>0</v>
      </c>
      <c r="I2886" s="527">
        <v>30</v>
      </c>
      <c r="J2886" s="527" t="s">
        <v>10874</v>
      </c>
      <c r="K2886" s="527">
        <v>46</v>
      </c>
      <c r="L2886" s="527" t="s">
        <v>10874</v>
      </c>
      <c r="M2886" s="527" t="s">
        <v>10874</v>
      </c>
      <c r="N2886" s="527">
        <v>0</v>
      </c>
      <c r="O2886" s="528">
        <v>83</v>
      </c>
    </row>
    <row r="2887" spans="2:15">
      <c r="B2887" s="29" t="s">
        <v>14191</v>
      </c>
      <c r="C2887" s="29" t="s">
        <v>972</v>
      </c>
      <c r="D2887" s="29" t="s">
        <v>973</v>
      </c>
      <c r="E2887" s="29" t="s">
        <v>3569</v>
      </c>
      <c r="F2887" s="29" t="s">
        <v>3570</v>
      </c>
      <c r="G2887" s="29" t="s">
        <v>4065</v>
      </c>
      <c r="H2887" s="522">
        <v>0</v>
      </c>
      <c r="I2887" s="522">
        <v>19</v>
      </c>
      <c r="J2887" s="522" t="s">
        <v>10874</v>
      </c>
      <c r="K2887" s="522" t="s">
        <v>10874</v>
      </c>
      <c r="L2887" s="522">
        <v>0</v>
      </c>
      <c r="M2887" s="522">
        <v>0</v>
      </c>
      <c r="N2887" s="522">
        <v>0</v>
      </c>
      <c r="O2887" s="523">
        <v>30</v>
      </c>
    </row>
    <row r="2888" spans="2:15">
      <c r="B2888" s="29" t="s">
        <v>14192</v>
      </c>
      <c r="C2888" s="29" t="s">
        <v>972</v>
      </c>
      <c r="D2888" s="29" t="s">
        <v>973</v>
      </c>
      <c r="E2888" s="29" t="s">
        <v>3569</v>
      </c>
      <c r="F2888" s="29" t="s">
        <v>3570</v>
      </c>
      <c r="G2888" s="29" t="s">
        <v>4066</v>
      </c>
      <c r="H2888" s="522">
        <v>0</v>
      </c>
      <c r="I2888" s="522">
        <v>20</v>
      </c>
      <c r="J2888" s="522">
        <v>14</v>
      </c>
      <c r="K2888" s="522">
        <v>0</v>
      </c>
      <c r="L2888" s="522">
        <v>0</v>
      </c>
      <c r="M2888" s="522">
        <v>0</v>
      </c>
      <c r="N2888" s="522">
        <v>0</v>
      </c>
      <c r="O2888" s="523">
        <v>34</v>
      </c>
    </row>
    <row r="2889" spans="2:15">
      <c r="B2889" t="str">
        <f>C2889&amp;F2889</f>
        <v>1265150015125 Total</v>
      </c>
      <c r="C2889" s="29" t="s">
        <v>972</v>
      </c>
      <c r="D2889" s="29" t="s">
        <v>973</v>
      </c>
      <c r="E2889" s="29" t="s">
        <v>3569</v>
      </c>
      <c r="F2889" s="29" t="s">
        <v>11800</v>
      </c>
      <c r="G2889" s="526" t="s">
        <v>3453</v>
      </c>
      <c r="H2889" s="527">
        <v>0</v>
      </c>
      <c r="I2889" s="527">
        <v>39</v>
      </c>
      <c r="J2889" s="527" t="s">
        <v>10874</v>
      </c>
      <c r="K2889" s="527" t="s">
        <v>10874</v>
      </c>
      <c r="L2889" s="527">
        <v>0</v>
      </c>
      <c r="M2889" s="527">
        <v>0</v>
      </c>
      <c r="N2889" s="527">
        <v>0</v>
      </c>
      <c r="O2889" s="528">
        <v>64</v>
      </c>
    </row>
    <row r="2890" spans="2:15">
      <c r="B2890" s="29" t="s">
        <v>14093</v>
      </c>
      <c r="C2890" s="29" t="s">
        <v>972</v>
      </c>
      <c r="D2890" s="29" t="s">
        <v>973</v>
      </c>
      <c r="E2890" s="29" t="s">
        <v>3485</v>
      </c>
      <c r="F2890" s="29" t="s">
        <v>3486</v>
      </c>
      <c r="G2890" s="29" t="s">
        <v>4065</v>
      </c>
      <c r="H2890" s="522">
        <v>0</v>
      </c>
      <c r="I2890" s="522">
        <v>58</v>
      </c>
      <c r="J2890" s="522" t="s">
        <v>10874</v>
      </c>
      <c r="K2890" s="522">
        <v>0</v>
      </c>
      <c r="L2890" s="522">
        <v>0</v>
      </c>
      <c r="M2890" s="522" t="s">
        <v>10874</v>
      </c>
      <c r="N2890" s="522">
        <v>0</v>
      </c>
      <c r="O2890" s="523">
        <v>76</v>
      </c>
    </row>
    <row r="2891" spans="2:15">
      <c r="B2891" s="29" t="s">
        <v>14094</v>
      </c>
      <c r="C2891" s="29" t="s">
        <v>972</v>
      </c>
      <c r="D2891" s="29" t="s">
        <v>973</v>
      </c>
      <c r="E2891" s="29" t="s">
        <v>3485</v>
      </c>
      <c r="F2891" s="29" t="s">
        <v>3486</v>
      </c>
      <c r="G2891" s="29" t="s">
        <v>4066</v>
      </c>
      <c r="H2891" s="522">
        <v>0</v>
      </c>
      <c r="I2891" s="522">
        <v>39</v>
      </c>
      <c r="J2891" s="522" t="s">
        <v>10874</v>
      </c>
      <c r="K2891" s="522" t="s">
        <v>10874</v>
      </c>
      <c r="L2891" s="522">
        <v>0</v>
      </c>
      <c r="M2891" s="522">
        <v>0</v>
      </c>
      <c r="N2891" s="522">
        <v>0</v>
      </c>
      <c r="O2891" s="523">
        <v>58</v>
      </c>
    </row>
    <row r="2892" spans="2:15">
      <c r="B2892" t="str">
        <f>C2892&amp;F2892</f>
        <v>1265150015183 Total</v>
      </c>
      <c r="C2892" s="29" t="s">
        <v>972</v>
      </c>
      <c r="D2892" s="29" t="s">
        <v>973</v>
      </c>
      <c r="E2892" s="29" t="s">
        <v>3485</v>
      </c>
      <c r="F2892" s="29" t="s">
        <v>11751</v>
      </c>
      <c r="G2892" s="526" t="s">
        <v>3453</v>
      </c>
      <c r="H2892" s="527">
        <v>0</v>
      </c>
      <c r="I2892" s="527">
        <v>97</v>
      </c>
      <c r="J2892" s="527" t="s">
        <v>10874</v>
      </c>
      <c r="K2892" s="527" t="s">
        <v>10874</v>
      </c>
      <c r="L2892" s="527">
        <v>0</v>
      </c>
      <c r="M2892" s="527" t="s">
        <v>10874</v>
      </c>
      <c r="N2892" s="527">
        <v>0</v>
      </c>
      <c r="O2892" s="528">
        <v>134</v>
      </c>
    </row>
    <row r="2893" spans="2:15">
      <c r="B2893" s="29" t="s">
        <v>14185</v>
      </c>
      <c r="C2893" s="29" t="s">
        <v>972</v>
      </c>
      <c r="D2893" s="29" t="s">
        <v>973</v>
      </c>
      <c r="E2893" s="29" t="s">
        <v>3565</v>
      </c>
      <c r="F2893" s="29" t="s">
        <v>3566</v>
      </c>
      <c r="G2893" s="29" t="s">
        <v>4065</v>
      </c>
      <c r="H2893" s="522">
        <v>0</v>
      </c>
      <c r="I2893" s="522">
        <v>86</v>
      </c>
      <c r="J2893" s="522" t="s">
        <v>10874</v>
      </c>
      <c r="K2893" s="522" t="s">
        <v>10874</v>
      </c>
      <c r="L2893" s="522" t="s">
        <v>10874</v>
      </c>
      <c r="M2893" s="522" t="s">
        <v>10874</v>
      </c>
      <c r="N2893" s="522">
        <v>0</v>
      </c>
      <c r="O2893" s="523">
        <v>93</v>
      </c>
    </row>
    <row r="2894" spans="2:15">
      <c r="B2894" s="29" t="s">
        <v>14186</v>
      </c>
      <c r="C2894" s="29" t="s">
        <v>972</v>
      </c>
      <c r="D2894" s="29" t="s">
        <v>973</v>
      </c>
      <c r="E2894" s="29" t="s">
        <v>3565</v>
      </c>
      <c r="F2894" s="29" t="s">
        <v>3566</v>
      </c>
      <c r="G2894" s="29" t="s">
        <v>4066</v>
      </c>
      <c r="H2894" s="522">
        <v>0</v>
      </c>
      <c r="I2894" s="522">
        <v>62</v>
      </c>
      <c r="J2894" s="522" t="s">
        <v>10874</v>
      </c>
      <c r="K2894" s="522" t="s">
        <v>10874</v>
      </c>
      <c r="L2894" s="522" t="s">
        <v>10874</v>
      </c>
      <c r="M2894" s="522" t="s">
        <v>10874</v>
      </c>
      <c r="N2894" s="522">
        <v>0</v>
      </c>
      <c r="O2894" s="523">
        <v>68</v>
      </c>
    </row>
    <row r="2895" spans="2:15">
      <c r="B2895" t="str">
        <f>C2895&amp;F2895</f>
        <v>1265150015185 Total</v>
      </c>
      <c r="C2895" s="29" t="s">
        <v>972</v>
      </c>
      <c r="D2895" s="29" t="s">
        <v>973</v>
      </c>
      <c r="E2895" s="29" t="s">
        <v>3565</v>
      </c>
      <c r="F2895" s="29" t="s">
        <v>11797</v>
      </c>
      <c r="G2895" s="526" t="s">
        <v>3453</v>
      </c>
      <c r="H2895" s="527">
        <v>0</v>
      </c>
      <c r="I2895" s="527">
        <v>148</v>
      </c>
      <c r="J2895" s="527" t="s">
        <v>10874</v>
      </c>
      <c r="K2895" s="527" t="s">
        <v>10874</v>
      </c>
      <c r="L2895" s="527" t="s">
        <v>10874</v>
      </c>
      <c r="M2895" s="527" t="s">
        <v>10874</v>
      </c>
      <c r="N2895" s="527">
        <v>0</v>
      </c>
      <c r="O2895" s="528">
        <v>161</v>
      </c>
    </row>
    <row r="2896" spans="2:15">
      <c r="B2896" s="29" t="s">
        <v>14183</v>
      </c>
      <c r="C2896" s="29" t="s">
        <v>972</v>
      </c>
      <c r="D2896" s="29" t="s">
        <v>973</v>
      </c>
      <c r="E2896" s="29" t="s">
        <v>3563</v>
      </c>
      <c r="F2896" s="29" t="s">
        <v>3564</v>
      </c>
      <c r="G2896" s="29" t="s">
        <v>4065</v>
      </c>
      <c r="H2896" s="522">
        <v>0</v>
      </c>
      <c r="I2896" s="522">
        <v>25</v>
      </c>
      <c r="J2896" s="522" t="s">
        <v>10874</v>
      </c>
      <c r="K2896" s="522">
        <v>11</v>
      </c>
      <c r="L2896" s="522" t="s">
        <v>10874</v>
      </c>
      <c r="M2896" s="522" t="s">
        <v>10874</v>
      </c>
      <c r="N2896" s="522">
        <v>0</v>
      </c>
      <c r="O2896" s="523">
        <v>44</v>
      </c>
    </row>
    <row r="2897" spans="2:15">
      <c r="B2897" s="29" t="s">
        <v>14184</v>
      </c>
      <c r="C2897" s="29" t="s">
        <v>972</v>
      </c>
      <c r="D2897" s="29" t="s">
        <v>973</v>
      </c>
      <c r="E2897" s="29" t="s">
        <v>3563</v>
      </c>
      <c r="F2897" s="29" t="s">
        <v>3564</v>
      </c>
      <c r="G2897" s="29" t="s">
        <v>4066</v>
      </c>
      <c r="H2897" s="522" t="s">
        <v>10874</v>
      </c>
      <c r="I2897" s="522">
        <v>31</v>
      </c>
      <c r="J2897" s="522" t="s">
        <v>10874</v>
      </c>
      <c r="K2897" s="522" t="s">
        <v>10874</v>
      </c>
      <c r="L2897" s="522">
        <v>0</v>
      </c>
      <c r="M2897" s="522" t="s">
        <v>10874</v>
      </c>
      <c r="N2897" s="522">
        <v>0</v>
      </c>
      <c r="O2897" s="523">
        <v>42</v>
      </c>
    </row>
    <row r="2898" spans="2:15">
      <c r="B2898" t="str">
        <f>C2898&amp;F2898</f>
        <v>1265150015186 Total</v>
      </c>
      <c r="C2898" s="29" t="s">
        <v>972</v>
      </c>
      <c r="D2898" s="29" t="s">
        <v>973</v>
      </c>
      <c r="E2898" s="29" t="s">
        <v>3563</v>
      </c>
      <c r="F2898" s="29" t="s">
        <v>11796</v>
      </c>
      <c r="G2898" s="526" t="s">
        <v>3453</v>
      </c>
      <c r="H2898" s="527" t="s">
        <v>10874</v>
      </c>
      <c r="I2898" s="527">
        <v>56</v>
      </c>
      <c r="J2898" s="527" t="s">
        <v>10874</v>
      </c>
      <c r="K2898" s="527" t="s">
        <v>10874</v>
      </c>
      <c r="L2898" s="527" t="s">
        <v>10874</v>
      </c>
      <c r="M2898" s="527" t="s">
        <v>10874</v>
      </c>
      <c r="N2898" s="527">
        <v>0</v>
      </c>
      <c r="O2898" s="528">
        <v>86</v>
      </c>
    </row>
    <row r="2899" spans="2:15">
      <c r="B2899" s="29" t="s">
        <v>14195</v>
      </c>
      <c r="C2899" s="29" t="s">
        <v>972</v>
      </c>
      <c r="D2899" s="29" t="s">
        <v>973</v>
      </c>
      <c r="E2899" s="29" t="s">
        <v>3573</v>
      </c>
      <c r="F2899" s="29" t="s">
        <v>3574</v>
      </c>
      <c r="G2899" s="29" t="s">
        <v>4065</v>
      </c>
      <c r="H2899" s="522">
        <v>0</v>
      </c>
      <c r="I2899" s="522" t="s">
        <v>10874</v>
      </c>
      <c r="J2899" s="522">
        <v>0</v>
      </c>
      <c r="K2899" s="522" t="s">
        <v>10874</v>
      </c>
      <c r="L2899" s="522">
        <v>0</v>
      </c>
      <c r="M2899" s="522">
        <v>0</v>
      </c>
      <c r="N2899" s="522">
        <v>0</v>
      </c>
      <c r="O2899" s="523">
        <v>40</v>
      </c>
    </row>
    <row r="2900" spans="2:15">
      <c r="B2900" s="29" t="s">
        <v>14196</v>
      </c>
      <c r="C2900" s="29" t="s">
        <v>972</v>
      </c>
      <c r="D2900" s="29" t="s">
        <v>973</v>
      </c>
      <c r="E2900" s="29" t="s">
        <v>3573</v>
      </c>
      <c r="F2900" s="29" t="s">
        <v>3574</v>
      </c>
      <c r="G2900" s="29" t="s">
        <v>4066</v>
      </c>
      <c r="H2900" s="522">
        <v>0</v>
      </c>
      <c r="I2900" s="522" t="s">
        <v>10874</v>
      </c>
      <c r="J2900" s="522">
        <v>0</v>
      </c>
      <c r="K2900" s="522">
        <v>0</v>
      </c>
      <c r="L2900" s="522" t="s">
        <v>10874</v>
      </c>
      <c r="M2900" s="522">
        <v>0</v>
      </c>
      <c r="N2900" s="522">
        <v>0</v>
      </c>
      <c r="O2900" s="523">
        <v>32</v>
      </c>
    </row>
    <row r="2901" spans="2:15">
      <c r="B2901" t="str">
        <f>C2901&amp;F2901</f>
        <v>1265150015187 Total</v>
      </c>
      <c r="C2901" s="29" t="s">
        <v>972</v>
      </c>
      <c r="D2901" s="29" t="s">
        <v>973</v>
      </c>
      <c r="E2901" s="29" t="s">
        <v>3573</v>
      </c>
      <c r="F2901" s="29" t="s">
        <v>11802</v>
      </c>
      <c r="G2901" s="526" t="s">
        <v>3453</v>
      </c>
      <c r="H2901" s="527">
        <v>0</v>
      </c>
      <c r="I2901" s="527">
        <v>69</v>
      </c>
      <c r="J2901" s="527">
        <v>0</v>
      </c>
      <c r="K2901" s="527" t="s">
        <v>10874</v>
      </c>
      <c r="L2901" s="527" t="s">
        <v>10874</v>
      </c>
      <c r="M2901" s="527">
        <v>0</v>
      </c>
      <c r="N2901" s="527">
        <v>0</v>
      </c>
      <c r="O2901" s="528">
        <v>72</v>
      </c>
    </row>
    <row r="2902" spans="2:15">
      <c r="B2902" s="29" t="s">
        <v>14069</v>
      </c>
      <c r="C2902" s="29" t="s">
        <v>972</v>
      </c>
      <c r="D2902" s="29" t="s">
        <v>973</v>
      </c>
      <c r="E2902" s="29" t="s">
        <v>3461</v>
      </c>
      <c r="F2902" s="29" t="s">
        <v>3462</v>
      </c>
      <c r="G2902" s="29" t="s">
        <v>4065</v>
      </c>
      <c r="H2902" s="522">
        <v>0</v>
      </c>
      <c r="I2902" s="522" t="s">
        <v>10874</v>
      </c>
      <c r="J2902" s="522" t="s">
        <v>10874</v>
      </c>
      <c r="K2902" s="522" t="s">
        <v>10874</v>
      </c>
      <c r="L2902" s="522">
        <v>0</v>
      </c>
      <c r="M2902" s="522">
        <v>0</v>
      </c>
      <c r="N2902" s="522">
        <v>0</v>
      </c>
      <c r="O2902" s="523">
        <v>50</v>
      </c>
    </row>
    <row r="2903" spans="2:15">
      <c r="B2903" s="29" t="s">
        <v>14070</v>
      </c>
      <c r="C2903" s="29" t="s">
        <v>972</v>
      </c>
      <c r="D2903" s="29" t="s">
        <v>973</v>
      </c>
      <c r="E2903" s="29" t="s">
        <v>3461</v>
      </c>
      <c r="F2903" s="29" t="s">
        <v>3462</v>
      </c>
      <c r="G2903" s="29" t="s">
        <v>4066</v>
      </c>
      <c r="H2903" s="522">
        <v>0</v>
      </c>
      <c r="I2903" s="522">
        <v>57</v>
      </c>
      <c r="J2903" s="522">
        <v>0</v>
      </c>
      <c r="K2903" s="522">
        <v>0</v>
      </c>
      <c r="L2903" s="522">
        <v>0</v>
      </c>
      <c r="M2903" s="522">
        <v>0</v>
      </c>
      <c r="N2903" s="522">
        <v>0</v>
      </c>
      <c r="O2903" s="523">
        <v>57</v>
      </c>
    </row>
    <row r="2904" spans="2:15">
      <c r="B2904" t="str">
        <f>C2904&amp;F2904</f>
        <v>1265150015292 Total</v>
      </c>
      <c r="C2904" s="29" t="s">
        <v>972</v>
      </c>
      <c r="D2904" s="29" t="s">
        <v>973</v>
      </c>
      <c r="E2904" s="29" t="s">
        <v>3461</v>
      </c>
      <c r="F2904" s="29" t="s">
        <v>11739</v>
      </c>
      <c r="G2904" s="526" t="s">
        <v>3453</v>
      </c>
      <c r="H2904" s="527">
        <v>0</v>
      </c>
      <c r="I2904" s="527" t="s">
        <v>10874</v>
      </c>
      <c r="J2904" s="527" t="s">
        <v>10874</v>
      </c>
      <c r="K2904" s="527" t="s">
        <v>10874</v>
      </c>
      <c r="L2904" s="527">
        <v>0</v>
      </c>
      <c r="M2904" s="527">
        <v>0</v>
      </c>
      <c r="N2904" s="527">
        <v>0</v>
      </c>
      <c r="O2904" s="528">
        <v>107</v>
      </c>
    </row>
    <row r="2905" spans="2:15">
      <c r="B2905" s="29" t="s">
        <v>14263</v>
      </c>
      <c r="C2905" s="29" t="s">
        <v>972</v>
      </c>
      <c r="D2905" s="29" t="s">
        <v>973</v>
      </c>
      <c r="E2905" s="29" t="s">
        <v>3630</v>
      </c>
      <c r="F2905" s="29" t="s">
        <v>3631</v>
      </c>
      <c r="G2905" s="29" t="s">
        <v>4065</v>
      </c>
      <c r="H2905" s="522">
        <v>0</v>
      </c>
      <c r="I2905" s="522" t="s">
        <v>10874</v>
      </c>
      <c r="J2905" s="522">
        <v>26</v>
      </c>
      <c r="K2905" s="522" t="s">
        <v>10874</v>
      </c>
      <c r="L2905" s="522">
        <v>0</v>
      </c>
      <c r="M2905" s="522">
        <v>0</v>
      </c>
      <c r="N2905" s="522">
        <v>0</v>
      </c>
      <c r="O2905" s="523">
        <v>46</v>
      </c>
    </row>
    <row r="2906" spans="2:15">
      <c r="B2906" s="29" t="s">
        <v>14264</v>
      </c>
      <c r="C2906" s="29" t="s">
        <v>972</v>
      </c>
      <c r="D2906" s="29" t="s">
        <v>973</v>
      </c>
      <c r="E2906" s="29" t="s">
        <v>3630</v>
      </c>
      <c r="F2906" s="29" t="s">
        <v>3631</v>
      </c>
      <c r="G2906" s="29" t="s">
        <v>4066</v>
      </c>
      <c r="H2906" s="522">
        <v>0</v>
      </c>
      <c r="I2906" s="522">
        <v>24</v>
      </c>
      <c r="J2906" s="522">
        <v>19</v>
      </c>
      <c r="K2906" s="522" t="s">
        <v>10874</v>
      </c>
      <c r="L2906" s="522" t="s">
        <v>10874</v>
      </c>
      <c r="M2906" s="522" t="s">
        <v>10874</v>
      </c>
      <c r="N2906" s="522">
        <v>0</v>
      </c>
      <c r="O2906" s="523">
        <v>49</v>
      </c>
    </row>
    <row r="2907" spans="2:15">
      <c r="B2907" t="str">
        <f>C2907&amp;F2907</f>
        <v>1265150015293 Total</v>
      </c>
      <c r="C2907" s="29" t="s">
        <v>972</v>
      </c>
      <c r="D2907" s="29" t="s">
        <v>973</v>
      </c>
      <c r="E2907" s="29" t="s">
        <v>3630</v>
      </c>
      <c r="F2907" s="29" t="s">
        <v>11836</v>
      </c>
      <c r="G2907" s="526" t="s">
        <v>3453</v>
      </c>
      <c r="H2907" s="527">
        <v>0</v>
      </c>
      <c r="I2907" s="527" t="s">
        <v>10874</v>
      </c>
      <c r="J2907" s="527">
        <v>45</v>
      </c>
      <c r="K2907" s="527" t="s">
        <v>10874</v>
      </c>
      <c r="L2907" s="527" t="s">
        <v>10874</v>
      </c>
      <c r="M2907" s="527" t="s">
        <v>10874</v>
      </c>
      <c r="N2907" s="527">
        <v>0</v>
      </c>
      <c r="O2907" s="528">
        <v>95</v>
      </c>
    </row>
    <row r="2908" spans="2:15">
      <c r="B2908" s="29" t="s">
        <v>14123</v>
      </c>
      <c r="C2908" s="29" t="s">
        <v>972</v>
      </c>
      <c r="D2908" s="29" t="s">
        <v>973</v>
      </c>
      <c r="E2908" s="29" t="s">
        <v>3508</v>
      </c>
      <c r="F2908" s="29" t="s">
        <v>3509</v>
      </c>
      <c r="G2908" s="29" t="s">
        <v>4065</v>
      </c>
      <c r="H2908" s="522">
        <v>0</v>
      </c>
      <c r="I2908" s="522">
        <v>84</v>
      </c>
      <c r="J2908" s="522">
        <v>46</v>
      </c>
      <c r="K2908" s="522">
        <v>17</v>
      </c>
      <c r="L2908" s="522" t="s">
        <v>10874</v>
      </c>
      <c r="M2908" s="522" t="s">
        <v>10874</v>
      </c>
      <c r="N2908" s="522">
        <v>0</v>
      </c>
      <c r="O2908" s="523">
        <v>155</v>
      </c>
    </row>
    <row r="2909" spans="2:15">
      <c r="B2909" s="29" t="s">
        <v>14124</v>
      </c>
      <c r="C2909" s="29" t="s">
        <v>972</v>
      </c>
      <c r="D2909" s="29" t="s">
        <v>973</v>
      </c>
      <c r="E2909" s="29" t="s">
        <v>3508</v>
      </c>
      <c r="F2909" s="29" t="s">
        <v>3509</v>
      </c>
      <c r="G2909" s="29" t="s">
        <v>4066</v>
      </c>
      <c r="H2909" s="522">
        <v>0</v>
      </c>
      <c r="I2909" s="522">
        <v>53</v>
      </c>
      <c r="J2909" s="522">
        <v>43</v>
      </c>
      <c r="K2909" s="522">
        <v>11</v>
      </c>
      <c r="L2909" s="522" t="s">
        <v>10874</v>
      </c>
      <c r="M2909" s="522" t="s">
        <v>10874</v>
      </c>
      <c r="N2909" s="522">
        <v>0</v>
      </c>
      <c r="O2909" s="523">
        <v>117</v>
      </c>
    </row>
    <row r="2910" spans="2:15">
      <c r="B2910" t="str">
        <f>C2910&amp;F2910</f>
        <v>1265150016525 Total</v>
      </c>
      <c r="C2910" s="29" t="s">
        <v>972</v>
      </c>
      <c r="D2910" s="29" t="s">
        <v>973</v>
      </c>
      <c r="E2910" s="29" t="s">
        <v>3508</v>
      </c>
      <c r="F2910" s="29" t="s">
        <v>11766</v>
      </c>
      <c r="G2910" s="526" t="s">
        <v>3453</v>
      </c>
      <c r="H2910" s="527">
        <v>0</v>
      </c>
      <c r="I2910" s="527">
        <v>137</v>
      </c>
      <c r="J2910" s="527">
        <v>89</v>
      </c>
      <c r="K2910" s="527">
        <v>28</v>
      </c>
      <c r="L2910" s="527" t="s">
        <v>10874</v>
      </c>
      <c r="M2910" s="527" t="s">
        <v>10874</v>
      </c>
      <c r="N2910" s="527">
        <v>0</v>
      </c>
      <c r="O2910" s="528">
        <v>272</v>
      </c>
    </row>
    <row r="2911" spans="2:15">
      <c r="B2911" s="29" t="s">
        <v>14375</v>
      </c>
      <c r="C2911" s="29" t="s">
        <v>972</v>
      </c>
      <c r="D2911" s="29" t="s">
        <v>973</v>
      </c>
      <c r="E2911" s="29" t="s">
        <v>3714</v>
      </c>
      <c r="F2911" s="29" t="s">
        <v>3715</v>
      </c>
      <c r="G2911" s="29" t="s">
        <v>4065</v>
      </c>
      <c r="H2911" s="522" t="s">
        <v>10874</v>
      </c>
      <c r="I2911" s="522">
        <v>167</v>
      </c>
      <c r="J2911" s="522">
        <v>80</v>
      </c>
      <c r="K2911" s="522">
        <v>286</v>
      </c>
      <c r="L2911" s="522" t="s">
        <v>10874</v>
      </c>
      <c r="M2911" s="522">
        <v>98</v>
      </c>
      <c r="N2911" s="522">
        <v>0</v>
      </c>
      <c r="O2911" s="523">
        <v>666</v>
      </c>
    </row>
    <row r="2912" spans="2:15">
      <c r="B2912" s="29" t="s">
        <v>14376</v>
      </c>
      <c r="C2912" s="29" t="s">
        <v>972</v>
      </c>
      <c r="D2912" s="29" t="s">
        <v>973</v>
      </c>
      <c r="E2912" s="29" t="s">
        <v>3714</v>
      </c>
      <c r="F2912" s="29" t="s">
        <v>3715</v>
      </c>
      <c r="G2912" s="29" t="s">
        <v>4066</v>
      </c>
      <c r="H2912" s="522">
        <v>0</v>
      </c>
      <c r="I2912" s="522">
        <v>231</v>
      </c>
      <c r="J2912" s="522">
        <v>96</v>
      </c>
      <c r="K2912" s="522">
        <v>363</v>
      </c>
      <c r="L2912" s="522">
        <v>36</v>
      </c>
      <c r="M2912" s="522">
        <v>116</v>
      </c>
      <c r="N2912" s="522">
        <v>0</v>
      </c>
      <c r="O2912" s="523">
        <v>842</v>
      </c>
    </row>
    <row r="2913" spans="2:15">
      <c r="B2913" t="str">
        <f>C2913&amp;F2913</f>
        <v>1265150016527 Total</v>
      </c>
      <c r="C2913" s="29" t="s">
        <v>972</v>
      </c>
      <c r="D2913" s="29" t="s">
        <v>973</v>
      </c>
      <c r="E2913" s="29" t="s">
        <v>3714</v>
      </c>
      <c r="F2913" s="29" t="s">
        <v>11892</v>
      </c>
      <c r="G2913" s="526" t="s">
        <v>3453</v>
      </c>
      <c r="H2913" s="527" t="s">
        <v>10874</v>
      </c>
      <c r="I2913" s="527">
        <v>398</v>
      </c>
      <c r="J2913" s="527">
        <v>176</v>
      </c>
      <c r="K2913" s="527">
        <v>649</v>
      </c>
      <c r="L2913" s="527" t="s">
        <v>10874</v>
      </c>
      <c r="M2913" s="527">
        <v>214</v>
      </c>
      <c r="N2913" s="527">
        <v>0</v>
      </c>
      <c r="O2913" s="528">
        <v>1508</v>
      </c>
    </row>
    <row r="2914" spans="2:15">
      <c r="B2914" s="29" t="s">
        <v>14189</v>
      </c>
      <c r="C2914" s="29" t="s">
        <v>972</v>
      </c>
      <c r="D2914" s="29" t="s">
        <v>973</v>
      </c>
      <c r="E2914" s="29" t="s">
        <v>5588</v>
      </c>
      <c r="F2914" s="29" t="s">
        <v>5587</v>
      </c>
      <c r="G2914" s="29" t="s">
        <v>4065</v>
      </c>
      <c r="H2914" s="522">
        <v>0</v>
      </c>
      <c r="I2914" s="522">
        <v>40</v>
      </c>
      <c r="J2914" s="522">
        <v>0</v>
      </c>
      <c r="K2914" s="522" t="s">
        <v>10874</v>
      </c>
      <c r="L2914" s="522" t="s">
        <v>10874</v>
      </c>
      <c r="M2914" s="522">
        <v>0</v>
      </c>
      <c r="N2914" s="522">
        <v>0</v>
      </c>
      <c r="O2914" s="523">
        <v>43</v>
      </c>
    </row>
    <row r="2915" spans="2:15">
      <c r="B2915" s="29" t="s">
        <v>14190</v>
      </c>
      <c r="C2915" s="29" t="s">
        <v>972</v>
      </c>
      <c r="D2915" s="29" t="s">
        <v>973</v>
      </c>
      <c r="E2915" s="29" t="s">
        <v>5588</v>
      </c>
      <c r="F2915" s="29" t="s">
        <v>5587</v>
      </c>
      <c r="G2915" s="29" t="s">
        <v>4066</v>
      </c>
      <c r="H2915" s="522">
        <v>0</v>
      </c>
      <c r="I2915" s="522">
        <v>43</v>
      </c>
      <c r="J2915" s="522" t="s">
        <v>10874</v>
      </c>
      <c r="K2915" s="522">
        <v>0</v>
      </c>
      <c r="L2915" s="522" t="s">
        <v>10874</v>
      </c>
      <c r="M2915" s="522">
        <v>0</v>
      </c>
      <c r="N2915" s="522">
        <v>0</v>
      </c>
      <c r="O2915" s="523">
        <v>47</v>
      </c>
    </row>
    <row r="2916" spans="2:15">
      <c r="B2916" t="str">
        <f>C2916&amp;F2916</f>
        <v>1265150016528 Total</v>
      </c>
      <c r="C2916" s="29" t="s">
        <v>972</v>
      </c>
      <c r="D2916" s="29" t="s">
        <v>973</v>
      </c>
      <c r="E2916" s="29" t="s">
        <v>5588</v>
      </c>
      <c r="F2916" s="29" t="s">
        <v>11799</v>
      </c>
      <c r="G2916" s="526" t="s">
        <v>3453</v>
      </c>
      <c r="H2916" s="527">
        <v>0</v>
      </c>
      <c r="I2916" s="527">
        <v>83</v>
      </c>
      <c r="J2916" s="527" t="s">
        <v>10874</v>
      </c>
      <c r="K2916" s="527" t="s">
        <v>10874</v>
      </c>
      <c r="L2916" s="527" t="s">
        <v>10874</v>
      </c>
      <c r="M2916" s="527">
        <v>0</v>
      </c>
      <c r="N2916" s="527">
        <v>0</v>
      </c>
      <c r="O2916" s="528">
        <v>90</v>
      </c>
    </row>
    <row r="2917" spans="2:15">
      <c r="B2917" s="29" t="s">
        <v>14235</v>
      </c>
      <c r="C2917" s="29" t="s">
        <v>972</v>
      </c>
      <c r="D2917" s="29" t="s">
        <v>973</v>
      </c>
      <c r="E2917" s="29" t="s">
        <v>3607</v>
      </c>
      <c r="F2917" s="29" t="s">
        <v>3608</v>
      </c>
      <c r="G2917" s="29" t="s">
        <v>4065</v>
      </c>
      <c r="H2917" s="522">
        <v>0</v>
      </c>
      <c r="I2917" s="522" t="s">
        <v>10874</v>
      </c>
      <c r="J2917" s="522">
        <v>0</v>
      </c>
      <c r="K2917" s="522" t="s">
        <v>10874</v>
      </c>
      <c r="L2917" s="522">
        <v>0</v>
      </c>
      <c r="M2917" s="522">
        <v>0</v>
      </c>
      <c r="N2917" s="522">
        <v>0</v>
      </c>
      <c r="O2917" s="523">
        <v>32</v>
      </c>
    </row>
    <row r="2918" spans="2:15">
      <c r="B2918" s="29" t="s">
        <v>14236</v>
      </c>
      <c r="C2918" s="29" t="s">
        <v>972</v>
      </c>
      <c r="D2918" s="29" t="s">
        <v>973</v>
      </c>
      <c r="E2918" s="29" t="s">
        <v>3607</v>
      </c>
      <c r="F2918" s="29" t="s">
        <v>3608</v>
      </c>
      <c r="G2918" s="29" t="s">
        <v>4066</v>
      </c>
      <c r="H2918" s="522">
        <v>0</v>
      </c>
      <c r="I2918" s="522">
        <v>38</v>
      </c>
      <c r="J2918" s="522" t="s">
        <v>10874</v>
      </c>
      <c r="K2918" s="522" t="s">
        <v>10874</v>
      </c>
      <c r="L2918" s="522" t="s">
        <v>10874</v>
      </c>
      <c r="M2918" s="522" t="s">
        <v>10874</v>
      </c>
      <c r="N2918" s="522">
        <v>0</v>
      </c>
      <c r="O2918" s="523">
        <v>45</v>
      </c>
    </row>
    <row r="2919" spans="2:15">
      <c r="B2919" t="str">
        <f>C2919&amp;F2919</f>
        <v>1265150016530 Total</v>
      </c>
      <c r="C2919" s="29" t="s">
        <v>972</v>
      </c>
      <c r="D2919" s="29" t="s">
        <v>973</v>
      </c>
      <c r="E2919" s="29" t="s">
        <v>3607</v>
      </c>
      <c r="F2919" s="29" t="s">
        <v>11822</v>
      </c>
      <c r="G2919" s="526" t="s">
        <v>3453</v>
      </c>
      <c r="H2919" s="527">
        <v>0</v>
      </c>
      <c r="I2919" s="527" t="s">
        <v>10874</v>
      </c>
      <c r="J2919" s="527" t="s">
        <v>10874</v>
      </c>
      <c r="K2919" s="527" t="s">
        <v>10874</v>
      </c>
      <c r="L2919" s="527" t="s">
        <v>10874</v>
      </c>
      <c r="M2919" s="527" t="s">
        <v>10874</v>
      </c>
      <c r="N2919" s="527">
        <v>0</v>
      </c>
      <c r="O2919" s="528">
        <v>77</v>
      </c>
    </row>
    <row r="2920" spans="2:15">
      <c r="B2920" s="29" t="s">
        <v>14245</v>
      </c>
      <c r="C2920" s="29" t="s">
        <v>972</v>
      </c>
      <c r="D2920" s="29" t="s">
        <v>973</v>
      </c>
      <c r="E2920" s="29" t="s">
        <v>3616</v>
      </c>
      <c r="F2920" s="29" t="s">
        <v>3617</v>
      </c>
      <c r="G2920" s="29" t="s">
        <v>4065</v>
      </c>
      <c r="H2920" s="522">
        <v>0</v>
      </c>
      <c r="I2920" s="522">
        <v>33</v>
      </c>
      <c r="J2920" s="522">
        <v>0</v>
      </c>
      <c r="K2920" s="522">
        <v>0</v>
      </c>
      <c r="L2920" s="522">
        <v>0</v>
      </c>
      <c r="M2920" s="522">
        <v>0</v>
      </c>
      <c r="N2920" s="522">
        <v>0</v>
      </c>
      <c r="O2920" s="523">
        <v>33</v>
      </c>
    </row>
    <row r="2921" spans="2:15">
      <c r="B2921" s="29" t="s">
        <v>14246</v>
      </c>
      <c r="C2921" s="29" t="s">
        <v>972</v>
      </c>
      <c r="D2921" s="29" t="s">
        <v>973</v>
      </c>
      <c r="E2921" s="29" t="s">
        <v>3616</v>
      </c>
      <c r="F2921" s="29" t="s">
        <v>3617</v>
      </c>
      <c r="G2921" s="29" t="s">
        <v>4066</v>
      </c>
      <c r="H2921" s="522">
        <v>0</v>
      </c>
      <c r="I2921" s="522">
        <v>46</v>
      </c>
      <c r="J2921" s="522">
        <v>0</v>
      </c>
      <c r="K2921" s="522">
        <v>0</v>
      </c>
      <c r="L2921" s="522">
        <v>0</v>
      </c>
      <c r="M2921" s="522">
        <v>0</v>
      </c>
      <c r="N2921" s="522">
        <v>0</v>
      </c>
      <c r="O2921" s="523">
        <v>46</v>
      </c>
    </row>
    <row r="2922" spans="2:15">
      <c r="B2922" t="str">
        <f>C2922&amp;F2922</f>
        <v>1265150016533 Total</v>
      </c>
      <c r="C2922" s="29" t="s">
        <v>972</v>
      </c>
      <c r="D2922" s="29" t="s">
        <v>973</v>
      </c>
      <c r="E2922" s="29" t="s">
        <v>3616</v>
      </c>
      <c r="F2922" s="29" t="s">
        <v>11827</v>
      </c>
      <c r="G2922" s="526" t="s">
        <v>3453</v>
      </c>
      <c r="H2922" s="527">
        <v>0</v>
      </c>
      <c r="I2922" s="527">
        <v>79</v>
      </c>
      <c r="J2922" s="527">
        <v>0</v>
      </c>
      <c r="K2922" s="527">
        <v>0</v>
      </c>
      <c r="L2922" s="527">
        <v>0</v>
      </c>
      <c r="M2922" s="527">
        <v>0</v>
      </c>
      <c r="N2922" s="527">
        <v>0</v>
      </c>
      <c r="O2922" s="528">
        <v>79</v>
      </c>
    </row>
    <row r="2923" spans="2:15">
      <c r="B2923" s="29" t="s">
        <v>14297</v>
      </c>
      <c r="C2923" s="29" t="s">
        <v>972</v>
      </c>
      <c r="D2923" s="29" t="s">
        <v>973</v>
      </c>
      <c r="E2923" s="29" t="s">
        <v>3662</v>
      </c>
      <c r="F2923" s="29" t="s">
        <v>3663</v>
      </c>
      <c r="G2923" s="29" t="s">
        <v>4065</v>
      </c>
      <c r="H2923" s="522">
        <v>0</v>
      </c>
      <c r="I2923" s="522">
        <v>121</v>
      </c>
      <c r="J2923" s="522" t="s">
        <v>10874</v>
      </c>
      <c r="K2923" s="522" t="s">
        <v>10874</v>
      </c>
      <c r="L2923" s="522" t="s">
        <v>10874</v>
      </c>
      <c r="M2923" s="522">
        <v>0</v>
      </c>
      <c r="N2923" s="522">
        <v>0</v>
      </c>
      <c r="O2923" s="523">
        <v>127</v>
      </c>
    </row>
    <row r="2924" spans="2:15">
      <c r="B2924" s="29" t="s">
        <v>14298</v>
      </c>
      <c r="C2924" s="29" t="s">
        <v>972</v>
      </c>
      <c r="D2924" s="29" t="s">
        <v>973</v>
      </c>
      <c r="E2924" s="29" t="s">
        <v>3662</v>
      </c>
      <c r="F2924" s="29" t="s">
        <v>3663</v>
      </c>
      <c r="G2924" s="29" t="s">
        <v>4066</v>
      </c>
      <c r="H2924" s="522" t="s">
        <v>10874</v>
      </c>
      <c r="I2924" s="522">
        <v>91</v>
      </c>
      <c r="J2924" s="522">
        <v>0</v>
      </c>
      <c r="K2924" s="522">
        <v>0</v>
      </c>
      <c r="L2924" s="522">
        <v>0</v>
      </c>
      <c r="M2924" s="522" t="s">
        <v>10874</v>
      </c>
      <c r="N2924" s="522">
        <v>0</v>
      </c>
      <c r="O2924" s="523">
        <v>94</v>
      </c>
    </row>
    <row r="2925" spans="2:15">
      <c r="B2925" t="str">
        <f>C2925&amp;F2925</f>
        <v>1265150016548 Total</v>
      </c>
      <c r="C2925" s="29" t="s">
        <v>972</v>
      </c>
      <c r="D2925" s="29" t="s">
        <v>973</v>
      </c>
      <c r="E2925" s="29" t="s">
        <v>3662</v>
      </c>
      <c r="F2925" s="29" t="s">
        <v>11853</v>
      </c>
      <c r="G2925" s="526" t="s">
        <v>3453</v>
      </c>
      <c r="H2925" s="527" t="s">
        <v>10874</v>
      </c>
      <c r="I2925" s="527">
        <v>212</v>
      </c>
      <c r="J2925" s="527" t="s">
        <v>10874</v>
      </c>
      <c r="K2925" s="527" t="s">
        <v>10874</v>
      </c>
      <c r="L2925" s="527" t="s">
        <v>10874</v>
      </c>
      <c r="M2925" s="527" t="s">
        <v>10874</v>
      </c>
      <c r="N2925" s="527">
        <v>0</v>
      </c>
      <c r="O2925" s="528">
        <v>221</v>
      </c>
    </row>
    <row r="2926" spans="2:15">
      <c r="B2926" s="29" t="s">
        <v>14225</v>
      </c>
      <c r="C2926" s="29" t="s">
        <v>972</v>
      </c>
      <c r="D2926" s="29" t="s">
        <v>973</v>
      </c>
      <c r="E2926" s="29" t="s">
        <v>3597</v>
      </c>
      <c r="F2926" s="29" t="s">
        <v>3598</v>
      </c>
      <c r="G2926" s="29" t="s">
        <v>4065</v>
      </c>
      <c r="H2926" s="522">
        <v>0</v>
      </c>
      <c r="I2926" s="522">
        <v>385</v>
      </c>
      <c r="J2926" s="522" t="s">
        <v>10874</v>
      </c>
      <c r="K2926" s="522" t="s">
        <v>10874</v>
      </c>
      <c r="L2926" s="522" t="s">
        <v>10874</v>
      </c>
      <c r="M2926" s="522" t="s">
        <v>10874</v>
      </c>
      <c r="N2926" s="522">
        <v>0</v>
      </c>
      <c r="O2926" s="523">
        <v>396</v>
      </c>
    </row>
    <row r="2927" spans="2:15">
      <c r="B2927" s="29" t="s">
        <v>14226</v>
      </c>
      <c r="C2927" s="29" t="s">
        <v>972</v>
      </c>
      <c r="D2927" s="29" t="s">
        <v>973</v>
      </c>
      <c r="E2927" s="29" t="s">
        <v>3597</v>
      </c>
      <c r="F2927" s="29" t="s">
        <v>3598</v>
      </c>
      <c r="G2927" s="29" t="s">
        <v>4066</v>
      </c>
      <c r="H2927" s="522">
        <v>0</v>
      </c>
      <c r="I2927" s="522">
        <v>633</v>
      </c>
      <c r="J2927" s="522" t="s">
        <v>10874</v>
      </c>
      <c r="K2927" s="522" t="s">
        <v>10874</v>
      </c>
      <c r="L2927" s="522" t="s">
        <v>10874</v>
      </c>
      <c r="M2927" s="522">
        <v>0</v>
      </c>
      <c r="N2927" s="522">
        <v>0</v>
      </c>
      <c r="O2927" s="523">
        <v>646</v>
      </c>
    </row>
    <row r="2928" spans="2:15">
      <c r="B2928" t="str">
        <f>C2928&amp;F2928</f>
        <v>1265150016675 Total</v>
      </c>
      <c r="C2928" s="29" t="s">
        <v>972</v>
      </c>
      <c r="D2928" s="29" t="s">
        <v>973</v>
      </c>
      <c r="E2928" s="29" t="s">
        <v>3597</v>
      </c>
      <c r="F2928" s="29" t="s">
        <v>11817</v>
      </c>
      <c r="G2928" s="526" t="s">
        <v>3453</v>
      </c>
      <c r="H2928" s="527">
        <v>0</v>
      </c>
      <c r="I2928" s="527">
        <v>1018</v>
      </c>
      <c r="J2928" s="527">
        <v>12</v>
      </c>
      <c r="K2928" s="527" t="s">
        <v>10874</v>
      </c>
      <c r="L2928" s="527" t="s">
        <v>10874</v>
      </c>
      <c r="M2928" s="527" t="s">
        <v>10874</v>
      </c>
      <c r="N2928" s="527">
        <v>0</v>
      </c>
      <c r="O2928" s="528">
        <v>1042</v>
      </c>
    </row>
    <row r="2929" spans="2:15">
      <c r="B2929" s="29" t="s">
        <v>14117</v>
      </c>
      <c r="C2929" s="29" t="s">
        <v>972</v>
      </c>
      <c r="D2929" s="29" t="s">
        <v>973</v>
      </c>
      <c r="E2929" s="29" t="s">
        <v>3504</v>
      </c>
      <c r="F2929" s="29" t="s">
        <v>3505</v>
      </c>
      <c r="G2929" s="29" t="s">
        <v>4065</v>
      </c>
      <c r="H2929" s="522">
        <v>0</v>
      </c>
      <c r="I2929" s="522">
        <v>44</v>
      </c>
      <c r="J2929" s="522">
        <v>82</v>
      </c>
      <c r="K2929" s="522" t="s">
        <v>10874</v>
      </c>
      <c r="L2929" s="522" t="s">
        <v>10874</v>
      </c>
      <c r="M2929" s="522">
        <v>0</v>
      </c>
      <c r="N2929" s="522">
        <v>0</v>
      </c>
      <c r="O2929" s="523">
        <v>129</v>
      </c>
    </row>
    <row r="2930" spans="2:15">
      <c r="B2930" s="29" t="s">
        <v>14118</v>
      </c>
      <c r="C2930" s="29" t="s">
        <v>972</v>
      </c>
      <c r="D2930" s="29" t="s">
        <v>973</v>
      </c>
      <c r="E2930" s="29" t="s">
        <v>3504</v>
      </c>
      <c r="F2930" s="29" t="s">
        <v>3505</v>
      </c>
      <c r="G2930" s="29" t="s">
        <v>4066</v>
      </c>
      <c r="H2930" s="522">
        <v>0</v>
      </c>
      <c r="I2930" s="522">
        <v>59</v>
      </c>
      <c r="J2930" s="522">
        <v>106</v>
      </c>
      <c r="K2930" s="522" t="s">
        <v>10874</v>
      </c>
      <c r="L2930" s="522">
        <v>0</v>
      </c>
      <c r="M2930" s="522" t="s">
        <v>10874</v>
      </c>
      <c r="N2930" s="522">
        <v>0</v>
      </c>
      <c r="O2930" s="523">
        <v>169</v>
      </c>
    </row>
    <row r="2931" spans="2:15">
      <c r="B2931" t="str">
        <f>C2931&amp;F2931</f>
        <v>1265150016767 Total</v>
      </c>
      <c r="C2931" s="29" t="s">
        <v>972</v>
      </c>
      <c r="D2931" s="29" t="s">
        <v>973</v>
      </c>
      <c r="E2931" s="29" t="s">
        <v>3504</v>
      </c>
      <c r="F2931" s="29" t="s">
        <v>11763</v>
      </c>
      <c r="G2931" s="526" t="s">
        <v>3453</v>
      </c>
      <c r="H2931" s="527">
        <v>0</v>
      </c>
      <c r="I2931" s="527">
        <v>103</v>
      </c>
      <c r="J2931" s="527">
        <v>188</v>
      </c>
      <c r="K2931" s="527" t="s">
        <v>10874</v>
      </c>
      <c r="L2931" s="527" t="s">
        <v>10874</v>
      </c>
      <c r="M2931" s="527" t="s">
        <v>10874</v>
      </c>
      <c r="N2931" s="527">
        <v>0</v>
      </c>
      <c r="O2931" s="528">
        <v>298</v>
      </c>
    </row>
    <row r="2932" spans="2:15">
      <c r="B2932" s="29" t="s">
        <v>14269</v>
      </c>
      <c r="C2932" s="29" t="s">
        <v>972</v>
      </c>
      <c r="D2932" s="29" t="s">
        <v>973</v>
      </c>
      <c r="E2932" s="29" t="s">
        <v>3636</v>
      </c>
      <c r="F2932" s="29" t="s">
        <v>3637</v>
      </c>
      <c r="G2932" s="29" t="s">
        <v>4065</v>
      </c>
      <c r="H2932" s="522">
        <v>0</v>
      </c>
      <c r="I2932" s="522">
        <v>85</v>
      </c>
      <c r="J2932" s="522">
        <v>41</v>
      </c>
      <c r="K2932" s="522">
        <v>92</v>
      </c>
      <c r="L2932" s="522">
        <v>19</v>
      </c>
      <c r="M2932" s="522">
        <v>16</v>
      </c>
      <c r="N2932" s="522">
        <v>0</v>
      </c>
      <c r="O2932" s="523">
        <v>253</v>
      </c>
    </row>
    <row r="2933" spans="2:15">
      <c r="B2933" s="29" t="s">
        <v>14270</v>
      </c>
      <c r="C2933" s="29" t="s">
        <v>972</v>
      </c>
      <c r="D2933" s="29" t="s">
        <v>973</v>
      </c>
      <c r="E2933" s="29" t="s">
        <v>3636</v>
      </c>
      <c r="F2933" s="29" t="s">
        <v>3637</v>
      </c>
      <c r="G2933" s="29" t="s">
        <v>4066</v>
      </c>
      <c r="H2933" s="522">
        <v>0</v>
      </c>
      <c r="I2933" s="522">
        <v>94</v>
      </c>
      <c r="J2933" s="522">
        <v>57</v>
      </c>
      <c r="K2933" s="522">
        <v>106</v>
      </c>
      <c r="L2933" s="522">
        <v>18</v>
      </c>
      <c r="M2933" s="522">
        <v>20</v>
      </c>
      <c r="N2933" s="522">
        <v>0</v>
      </c>
      <c r="O2933" s="523">
        <v>295</v>
      </c>
    </row>
    <row r="2934" spans="2:15">
      <c r="B2934" t="str">
        <f>C2934&amp;F2934</f>
        <v>1265150016768 Total</v>
      </c>
      <c r="C2934" s="29" t="s">
        <v>972</v>
      </c>
      <c r="D2934" s="29" t="s">
        <v>973</v>
      </c>
      <c r="E2934" s="29" t="s">
        <v>3636</v>
      </c>
      <c r="F2934" s="29" t="s">
        <v>11839</v>
      </c>
      <c r="G2934" s="526" t="s">
        <v>3453</v>
      </c>
      <c r="H2934" s="527">
        <v>0</v>
      </c>
      <c r="I2934" s="527">
        <v>179</v>
      </c>
      <c r="J2934" s="527">
        <v>98</v>
      </c>
      <c r="K2934" s="527">
        <v>198</v>
      </c>
      <c r="L2934" s="527">
        <v>37</v>
      </c>
      <c r="M2934" s="527">
        <v>36</v>
      </c>
      <c r="N2934" s="527">
        <v>0</v>
      </c>
      <c r="O2934" s="528">
        <v>548</v>
      </c>
    </row>
    <row r="2935" spans="2:15">
      <c r="B2935" s="29" t="s">
        <v>14171</v>
      </c>
      <c r="C2935" s="29" t="s">
        <v>972</v>
      </c>
      <c r="D2935" s="29" t="s">
        <v>973</v>
      </c>
      <c r="E2935" s="29" t="s">
        <v>5586</v>
      </c>
      <c r="F2935" s="29" t="s">
        <v>5585</v>
      </c>
      <c r="G2935" s="29" t="s">
        <v>4065</v>
      </c>
      <c r="H2935" s="522" t="s">
        <v>10874</v>
      </c>
      <c r="I2935" s="522">
        <v>274</v>
      </c>
      <c r="J2935" s="522">
        <v>96</v>
      </c>
      <c r="K2935" s="522">
        <v>75</v>
      </c>
      <c r="L2935" s="522" t="s">
        <v>10874</v>
      </c>
      <c r="M2935" s="522">
        <v>40</v>
      </c>
      <c r="N2935" s="522">
        <v>0</v>
      </c>
      <c r="O2935" s="523">
        <v>499</v>
      </c>
    </row>
    <row r="2936" spans="2:15">
      <c r="B2936" s="29" t="s">
        <v>14172</v>
      </c>
      <c r="C2936" s="29" t="s">
        <v>972</v>
      </c>
      <c r="D2936" s="29" t="s">
        <v>973</v>
      </c>
      <c r="E2936" s="29" t="s">
        <v>5586</v>
      </c>
      <c r="F2936" s="29" t="s">
        <v>5585</v>
      </c>
      <c r="G2936" s="29" t="s">
        <v>4066</v>
      </c>
      <c r="H2936" s="522">
        <v>0</v>
      </c>
      <c r="I2936" s="522">
        <v>128</v>
      </c>
      <c r="J2936" s="522">
        <v>54</v>
      </c>
      <c r="K2936" s="522">
        <v>55</v>
      </c>
      <c r="L2936" s="522" t="s">
        <v>10874</v>
      </c>
      <c r="M2936" s="522" t="s">
        <v>10874</v>
      </c>
      <c r="N2936" s="522">
        <v>0</v>
      </c>
      <c r="O2936" s="523">
        <v>286</v>
      </c>
    </row>
    <row r="2937" spans="2:15">
      <c r="B2937" t="str">
        <f>C2937&amp;F2937</f>
        <v>1265150016822 Total</v>
      </c>
      <c r="C2937" s="29" t="s">
        <v>972</v>
      </c>
      <c r="D2937" s="29" t="s">
        <v>973</v>
      </c>
      <c r="E2937" s="29" t="s">
        <v>5586</v>
      </c>
      <c r="F2937" s="29" t="s">
        <v>11790</v>
      </c>
      <c r="G2937" s="526" t="s">
        <v>3453</v>
      </c>
      <c r="H2937" s="527" t="s">
        <v>10874</v>
      </c>
      <c r="I2937" s="527">
        <v>402</v>
      </c>
      <c r="J2937" s="527">
        <v>150</v>
      </c>
      <c r="K2937" s="527">
        <v>130</v>
      </c>
      <c r="L2937" s="527" t="s">
        <v>10874</v>
      </c>
      <c r="M2937" s="527" t="s">
        <v>10874</v>
      </c>
      <c r="N2937" s="527">
        <v>0</v>
      </c>
      <c r="O2937" s="528">
        <v>785</v>
      </c>
    </row>
    <row r="2938" spans="2:15">
      <c r="B2938" s="29" t="s">
        <v>14073</v>
      </c>
      <c r="C2938" s="29" t="s">
        <v>972</v>
      </c>
      <c r="D2938" s="29" t="s">
        <v>973</v>
      </c>
      <c r="E2938" s="29" t="s">
        <v>3465</v>
      </c>
      <c r="F2938" s="29" t="s">
        <v>3466</v>
      </c>
      <c r="G2938" s="29" t="s">
        <v>4065</v>
      </c>
      <c r="H2938" s="522">
        <v>0</v>
      </c>
      <c r="I2938" s="522">
        <v>27</v>
      </c>
      <c r="J2938" s="522">
        <v>34</v>
      </c>
      <c r="K2938" s="522">
        <v>72</v>
      </c>
      <c r="L2938" s="522" t="s">
        <v>10874</v>
      </c>
      <c r="M2938" s="522" t="s">
        <v>10874</v>
      </c>
      <c r="N2938" s="522">
        <v>0</v>
      </c>
      <c r="O2938" s="523">
        <v>147</v>
      </c>
    </row>
    <row r="2939" spans="2:15">
      <c r="B2939" s="29" t="s">
        <v>14074</v>
      </c>
      <c r="C2939" s="29" t="s">
        <v>972</v>
      </c>
      <c r="D2939" s="29" t="s">
        <v>973</v>
      </c>
      <c r="E2939" s="29" t="s">
        <v>3465</v>
      </c>
      <c r="F2939" s="29" t="s">
        <v>3466</v>
      </c>
      <c r="G2939" s="29" t="s">
        <v>4066</v>
      </c>
      <c r="H2939" s="522">
        <v>0</v>
      </c>
      <c r="I2939" s="522">
        <v>24</v>
      </c>
      <c r="J2939" s="522">
        <v>31</v>
      </c>
      <c r="K2939" s="522">
        <v>65</v>
      </c>
      <c r="L2939" s="522" t="s">
        <v>10874</v>
      </c>
      <c r="M2939" s="522" t="s">
        <v>10874</v>
      </c>
      <c r="N2939" s="522">
        <v>0</v>
      </c>
      <c r="O2939" s="523">
        <v>132</v>
      </c>
    </row>
    <row r="2940" spans="2:15">
      <c r="B2940" t="str">
        <f>C2940&amp;F2940</f>
        <v>1265150016823 Total</v>
      </c>
      <c r="C2940" s="29" t="s">
        <v>972</v>
      </c>
      <c r="D2940" s="29" t="s">
        <v>973</v>
      </c>
      <c r="E2940" s="29" t="s">
        <v>3465</v>
      </c>
      <c r="F2940" s="29" t="s">
        <v>11741</v>
      </c>
      <c r="G2940" s="526" t="s">
        <v>3453</v>
      </c>
      <c r="H2940" s="527">
        <v>0</v>
      </c>
      <c r="I2940" s="527">
        <v>51</v>
      </c>
      <c r="J2940" s="527">
        <v>65</v>
      </c>
      <c r="K2940" s="527">
        <v>137</v>
      </c>
      <c r="L2940" s="527" t="s">
        <v>10874</v>
      </c>
      <c r="M2940" s="527" t="s">
        <v>10874</v>
      </c>
      <c r="N2940" s="527">
        <v>0</v>
      </c>
      <c r="O2940" s="528">
        <v>279</v>
      </c>
    </row>
    <row r="2941" spans="2:15">
      <c r="B2941" s="29" t="s">
        <v>14085</v>
      </c>
      <c r="C2941" s="29" t="s">
        <v>972</v>
      </c>
      <c r="D2941" s="29" t="s">
        <v>973</v>
      </c>
      <c r="E2941" s="29" t="s">
        <v>3477</v>
      </c>
      <c r="F2941" s="29" t="s">
        <v>3478</v>
      </c>
      <c r="G2941" s="29" t="s">
        <v>4065</v>
      </c>
      <c r="H2941" s="522" t="s">
        <v>10874</v>
      </c>
      <c r="I2941" s="522">
        <v>63</v>
      </c>
      <c r="J2941" s="522">
        <v>34</v>
      </c>
      <c r="K2941" s="522">
        <v>182</v>
      </c>
      <c r="L2941" s="522" t="s">
        <v>10874</v>
      </c>
      <c r="M2941" s="522">
        <v>61</v>
      </c>
      <c r="N2941" s="522">
        <v>0</v>
      </c>
      <c r="O2941" s="523">
        <v>357</v>
      </c>
    </row>
    <row r="2942" spans="2:15">
      <c r="B2942" s="29" t="s">
        <v>14086</v>
      </c>
      <c r="C2942" s="29" t="s">
        <v>972</v>
      </c>
      <c r="D2942" s="29" t="s">
        <v>973</v>
      </c>
      <c r="E2942" s="29" t="s">
        <v>3477</v>
      </c>
      <c r="F2942" s="29" t="s">
        <v>3478</v>
      </c>
      <c r="G2942" s="29" t="s">
        <v>4066</v>
      </c>
      <c r="H2942" s="522" t="s">
        <v>10874</v>
      </c>
      <c r="I2942" s="522">
        <v>64</v>
      </c>
      <c r="J2942" s="522">
        <v>37</v>
      </c>
      <c r="K2942" s="522">
        <v>219</v>
      </c>
      <c r="L2942" s="522" t="s">
        <v>10874</v>
      </c>
      <c r="M2942" s="522">
        <v>95</v>
      </c>
      <c r="N2942" s="522">
        <v>0</v>
      </c>
      <c r="O2942" s="523">
        <v>432</v>
      </c>
    </row>
    <row r="2943" spans="2:15">
      <c r="B2943" t="str">
        <f>C2943&amp;F2943</f>
        <v>1265150016824 Total</v>
      </c>
      <c r="C2943" s="29" t="s">
        <v>972</v>
      </c>
      <c r="D2943" s="29" t="s">
        <v>973</v>
      </c>
      <c r="E2943" s="29" t="s">
        <v>3477</v>
      </c>
      <c r="F2943" s="29" t="s">
        <v>11747</v>
      </c>
      <c r="G2943" s="526" t="s">
        <v>3453</v>
      </c>
      <c r="H2943" s="527" t="s">
        <v>10874</v>
      </c>
      <c r="I2943" s="527">
        <v>127</v>
      </c>
      <c r="J2943" s="527">
        <v>71</v>
      </c>
      <c r="K2943" s="527">
        <v>401</v>
      </c>
      <c r="L2943" s="527" t="s">
        <v>10874</v>
      </c>
      <c r="M2943" s="527">
        <v>156</v>
      </c>
      <c r="N2943" s="527">
        <v>0</v>
      </c>
      <c r="O2943" s="528">
        <v>789</v>
      </c>
    </row>
    <row r="2944" spans="2:15">
      <c r="B2944" s="29" t="s">
        <v>14229</v>
      </c>
      <c r="C2944" s="29" t="s">
        <v>972</v>
      </c>
      <c r="D2944" s="29" t="s">
        <v>973</v>
      </c>
      <c r="E2944" s="29" t="s">
        <v>3601</v>
      </c>
      <c r="F2944" s="29" t="s">
        <v>3602</v>
      </c>
      <c r="G2944" s="29" t="s">
        <v>4065</v>
      </c>
      <c r="H2944" s="522">
        <v>0</v>
      </c>
      <c r="I2944" s="522" t="s">
        <v>10874</v>
      </c>
      <c r="J2944" s="522">
        <v>11</v>
      </c>
      <c r="K2944" s="522">
        <v>50</v>
      </c>
      <c r="L2944" s="522">
        <v>0</v>
      </c>
      <c r="M2944" s="522" t="s">
        <v>10874</v>
      </c>
      <c r="N2944" s="522">
        <v>0</v>
      </c>
      <c r="O2944" s="523">
        <v>73</v>
      </c>
    </row>
    <row r="2945" spans="2:15">
      <c r="B2945" s="29" t="s">
        <v>14230</v>
      </c>
      <c r="C2945" s="29" t="s">
        <v>972</v>
      </c>
      <c r="D2945" s="29" t="s">
        <v>973</v>
      </c>
      <c r="E2945" s="29" t="s">
        <v>3601</v>
      </c>
      <c r="F2945" s="29" t="s">
        <v>3602</v>
      </c>
      <c r="G2945" s="29" t="s">
        <v>4066</v>
      </c>
      <c r="H2945" s="522">
        <v>0</v>
      </c>
      <c r="I2945" s="522">
        <v>16</v>
      </c>
      <c r="J2945" s="522">
        <v>11</v>
      </c>
      <c r="K2945" s="522">
        <v>47</v>
      </c>
      <c r="L2945" s="522" t="s">
        <v>10874</v>
      </c>
      <c r="M2945" s="522" t="s">
        <v>10874</v>
      </c>
      <c r="N2945" s="522">
        <v>0</v>
      </c>
      <c r="O2945" s="523">
        <v>83</v>
      </c>
    </row>
    <row r="2946" spans="2:15">
      <c r="B2946" t="str">
        <f>C2946&amp;F2946</f>
        <v>1265150016825 Total</v>
      </c>
      <c r="C2946" s="29" t="s">
        <v>972</v>
      </c>
      <c r="D2946" s="29" t="s">
        <v>973</v>
      </c>
      <c r="E2946" s="29" t="s">
        <v>3601</v>
      </c>
      <c r="F2946" s="29" t="s">
        <v>11819</v>
      </c>
      <c r="G2946" s="526" t="s">
        <v>3453</v>
      </c>
      <c r="H2946" s="527">
        <v>0</v>
      </c>
      <c r="I2946" s="527" t="s">
        <v>10874</v>
      </c>
      <c r="J2946" s="527">
        <v>22</v>
      </c>
      <c r="K2946" s="527">
        <v>97</v>
      </c>
      <c r="L2946" s="527" t="s">
        <v>10874</v>
      </c>
      <c r="M2946" s="527" t="s">
        <v>10874</v>
      </c>
      <c r="N2946" s="527">
        <v>0</v>
      </c>
      <c r="O2946" s="528">
        <v>156</v>
      </c>
    </row>
    <row r="2947" spans="2:15">
      <c r="B2947" s="29" t="s">
        <v>14161</v>
      </c>
      <c r="C2947" s="29" t="s">
        <v>972</v>
      </c>
      <c r="D2947" s="29" t="s">
        <v>973</v>
      </c>
      <c r="E2947" s="29" t="s">
        <v>3542</v>
      </c>
      <c r="F2947" s="29" t="s">
        <v>3543</v>
      </c>
      <c r="G2947" s="29" t="s">
        <v>4065</v>
      </c>
      <c r="H2947" s="522">
        <v>0</v>
      </c>
      <c r="I2947" s="522">
        <v>35</v>
      </c>
      <c r="J2947" s="522" t="s">
        <v>10874</v>
      </c>
      <c r="K2947" s="522">
        <v>0</v>
      </c>
      <c r="L2947" s="522" t="s">
        <v>10874</v>
      </c>
      <c r="M2947" s="522">
        <v>0</v>
      </c>
      <c r="N2947" s="522">
        <v>0</v>
      </c>
      <c r="O2947" s="523">
        <v>40</v>
      </c>
    </row>
    <row r="2948" spans="2:15">
      <c r="B2948" s="29" t="s">
        <v>14162</v>
      </c>
      <c r="C2948" s="29" t="s">
        <v>972</v>
      </c>
      <c r="D2948" s="29" t="s">
        <v>973</v>
      </c>
      <c r="E2948" s="29" t="s">
        <v>3542</v>
      </c>
      <c r="F2948" s="29" t="s">
        <v>3543</v>
      </c>
      <c r="G2948" s="29" t="s">
        <v>4066</v>
      </c>
      <c r="H2948" s="522">
        <v>0</v>
      </c>
      <c r="I2948" s="522" t="s">
        <v>10874</v>
      </c>
      <c r="J2948" s="522" t="s">
        <v>10874</v>
      </c>
      <c r="K2948" s="522">
        <v>0</v>
      </c>
      <c r="L2948" s="522">
        <v>0</v>
      </c>
      <c r="M2948" s="522">
        <v>0</v>
      </c>
      <c r="N2948" s="522">
        <v>0</v>
      </c>
      <c r="O2948" s="523">
        <v>51</v>
      </c>
    </row>
    <row r="2949" spans="2:15">
      <c r="B2949" t="str">
        <f>C2949&amp;F2949</f>
        <v>1265150016913 Total</v>
      </c>
      <c r="C2949" s="29" t="s">
        <v>972</v>
      </c>
      <c r="D2949" s="29" t="s">
        <v>973</v>
      </c>
      <c r="E2949" s="29" t="s">
        <v>3542</v>
      </c>
      <c r="F2949" s="29" t="s">
        <v>11785</v>
      </c>
      <c r="G2949" s="526" t="s">
        <v>3453</v>
      </c>
      <c r="H2949" s="527">
        <v>0</v>
      </c>
      <c r="I2949" s="527" t="s">
        <v>10874</v>
      </c>
      <c r="J2949" s="527" t="s">
        <v>10874</v>
      </c>
      <c r="K2949" s="527">
        <v>0</v>
      </c>
      <c r="L2949" s="527" t="s">
        <v>10874</v>
      </c>
      <c r="M2949" s="527">
        <v>0</v>
      </c>
      <c r="N2949" s="527">
        <v>0</v>
      </c>
      <c r="O2949" s="528">
        <v>91</v>
      </c>
    </row>
    <row r="2950" spans="2:15">
      <c r="B2950" s="29" t="s">
        <v>14293</v>
      </c>
      <c r="C2950" s="29" t="s">
        <v>972</v>
      </c>
      <c r="D2950" s="29" t="s">
        <v>973</v>
      </c>
      <c r="E2950" s="29" t="s">
        <v>3658</v>
      </c>
      <c r="F2950" s="29" t="s">
        <v>3659</v>
      </c>
      <c r="G2950" s="29" t="s">
        <v>4065</v>
      </c>
      <c r="H2950" s="522">
        <v>0</v>
      </c>
      <c r="I2950" s="522">
        <v>38</v>
      </c>
      <c r="J2950" s="522" t="s">
        <v>10874</v>
      </c>
      <c r="K2950" s="522">
        <v>0</v>
      </c>
      <c r="L2950" s="522" t="s">
        <v>10874</v>
      </c>
      <c r="M2950" s="522">
        <v>0</v>
      </c>
      <c r="N2950" s="522">
        <v>0</v>
      </c>
      <c r="O2950" s="523">
        <v>42</v>
      </c>
    </row>
    <row r="2951" spans="2:15">
      <c r="B2951" s="29" t="s">
        <v>14294</v>
      </c>
      <c r="C2951" s="29" t="s">
        <v>972</v>
      </c>
      <c r="D2951" s="29" t="s">
        <v>973</v>
      </c>
      <c r="E2951" s="29" t="s">
        <v>3658</v>
      </c>
      <c r="F2951" s="29" t="s">
        <v>3659</v>
      </c>
      <c r="G2951" s="29" t="s">
        <v>4066</v>
      </c>
      <c r="H2951" s="522" t="s">
        <v>10874</v>
      </c>
      <c r="I2951" s="522">
        <v>27</v>
      </c>
      <c r="J2951" s="522" t="s">
        <v>10874</v>
      </c>
      <c r="K2951" s="522">
        <v>0</v>
      </c>
      <c r="L2951" s="522" t="s">
        <v>10874</v>
      </c>
      <c r="M2951" s="522" t="s">
        <v>10874</v>
      </c>
      <c r="N2951" s="522">
        <v>0</v>
      </c>
      <c r="O2951" s="523">
        <v>33</v>
      </c>
    </row>
    <row r="2952" spans="2:15">
      <c r="B2952" t="str">
        <f>C2952&amp;F2952</f>
        <v>1265150016960 Total</v>
      </c>
      <c r="C2952" s="29" t="s">
        <v>972</v>
      </c>
      <c r="D2952" s="29" t="s">
        <v>973</v>
      </c>
      <c r="E2952" s="29" t="s">
        <v>3658</v>
      </c>
      <c r="F2952" s="29" t="s">
        <v>11851</v>
      </c>
      <c r="G2952" s="526" t="s">
        <v>3453</v>
      </c>
      <c r="H2952" s="527" t="s">
        <v>10874</v>
      </c>
      <c r="I2952" s="527">
        <v>65</v>
      </c>
      <c r="J2952" s="527" t="s">
        <v>10874</v>
      </c>
      <c r="K2952" s="527">
        <v>0</v>
      </c>
      <c r="L2952" s="527" t="s">
        <v>10874</v>
      </c>
      <c r="M2952" s="527" t="s">
        <v>10874</v>
      </c>
      <c r="N2952" s="527">
        <v>0</v>
      </c>
      <c r="O2952" s="528">
        <v>75</v>
      </c>
    </row>
    <row r="2953" spans="2:15">
      <c r="B2953" s="29" t="s">
        <v>14129</v>
      </c>
      <c r="C2953" s="29" t="s">
        <v>972</v>
      </c>
      <c r="D2953" s="29" t="s">
        <v>973</v>
      </c>
      <c r="E2953" s="29" t="s">
        <v>3514</v>
      </c>
      <c r="F2953" s="29" t="s">
        <v>3515</v>
      </c>
      <c r="G2953" s="29" t="s">
        <v>4065</v>
      </c>
      <c r="H2953" s="522" t="s">
        <v>10874</v>
      </c>
      <c r="I2953" s="522">
        <v>278</v>
      </c>
      <c r="J2953" s="522">
        <v>57</v>
      </c>
      <c r="K2953" s="522">
        <v>128</v>
      </c>
      <c r="L2953" s="522" t="s">
        <v>10874</v>
      </c>
      <c r="M2953" s="522">
        <v>18</v>
      </c>
      <c r="N2953" s="522">
        <v>0</v>
      </c>
      <c r="O2953" s="523">
        <v>499</v>
      </c>
    </row>
    <row r="2954" spans="2:15">
      <c r="B2954" s="29" t="s">
        <v>14130</v>
      </c>
      <c r="C2954" s="29" t="s">
        <v>972</v>
      </c>
      <c r="D2954" s="29" t="s">
        <v>973</v>
      </c>
      <c r="E2954" s="29" t="s">
        <v>3514</v>
      </c>
      <c r="F2954" s="29" t="s">
        <v>3515</v>
      </c>
      <c r="G2954" s="29" t="s">
        <v>4066</v>
      </c>
      <c r="H2954" s="522">
        <v>0</v>
      </c>
      <c r="I2954" s="522">
        <v>114</v>
      </c>
      <c r="J2954" s="522">
        <v>17</v>
      </c>
      <c r="K2954" s="522">
        <v>50</v>
      </c>
      <c r="L2954" s="522" t="s">
        <v>10874</v>
      </c>
      <c r="M2954" s="522" t="s">
        <v>10874</v>
      </c>
      <c r="N2954" s="522">
        <v>0</v>
      </c>
      <c r="O2954" s="523">
        <v>200</v>
      </c>
    </row>
    <row r="2955" spans="2:15">
      <c r="B2955" t="str">
        <f>C2955&amp;F2955</f>
        <v>1265150016996 Total</v>
      </c>
      <c r="C2955" s="29" t="s">
        <v>972</v>
      </c>
      <c r="D2955" s="29" t="s">
        <v>973</v>
      </c>
      <c r="E2955" s="29" t="s">
        <v>3514</v>
      </c>
      <c r="F2955" s="29" t="s">
        <v>11769</v>
      </c>
      <c r="G2955" s="526" t="s">
        <v>3453</v>
      </c>
      <c r="H2955" s="527" t="s">
        <v>10874</v>
      </c>
      <c r="I2955" s="527">
        <v>392</v>
      </c>
      <c r="J2955" s="527">
        <v>74</v>
      </c>
      <c r="K2955" s="527">
        <v>178</v>
      </c>
      <c r="L2955" s="527" t="s">
        <v>10874</v>
      </c>
      <c r="M2955" s="527" t="s">
        <v>10874</v>
      </c>
      <c r="N2955" s="527">
        <v>0</v>
      </c>
      <c r="O2955" s="528">
        <v>699</v>
      </c>
    </row>
    <row r="2956" spans="2:15">
      <c r="B2956" s="29" t="s">
        <v>14273</v>
      </c>
      <c r="C2956" s="29" t="s">
        <v>972</v>
      </c>
      <c r="D2956" s="29" t="s">
        <v>973</v>
      </c>
      <c r="E2956" s="29" t="s">
        <v>3640</v>
      </c>
      <c r="F2956" s="29" t="s">
        <v>3641</v>
      </c>
      <c r="G2956" s="29" t="s">
        <v>4065</v>
      </c>
      <c r="H2956" s="522" t="s">
        <v>10874</v>
      </c>
      <c r="I2956" s="522">
        <v>79</v>
      </c>
      <c r="J2956" s="522" t="s">
        <v>10874</v>
      </c>
      <c r="K2956" s="522" t="s">
        <v>10874</v>
      </c>
      <c r="L2956" s="522" t="s">
        <v>10874</v>
      </c>
      <c r="M2956" s="522" t="s">
        <v>10874</v>
      </c>
      <c r="N2956" s="522">
        <v>0</v>
      </c>
      <c r="O2956" s="523">
        <v>90</v>
      </c>
    </row>
    <row r="2957" spans="2:15">
      <c r="B2957" s="29" t="s">
        <v>14274</v>
      </c>
      <c r="C2957" s="29" t="s">
        <v>972</v>
      </c>
      <c r="D2957" s="29" t="s">
        <v>973</v>
      </c>
      <c r="E2957" s="29" t="s">
        <v>3640</v>
      </c>
      <c r="F2957" s="29" t="s">
        <v>3641</v>
      </c>
      <c r="G2957" s="29" t="s">
        <v>4066</v>
      </c>
      <c r="H2957" s="522" t="s">
        <v>10874</v>
      </c>
      <c r="I2957" s="522">
        <v>52</v>
      </c>
      <c r="J2957" s="522">
        <v>0</v>
      </c>
      <c r="K2957" s="522" t="s">
        <v>10874</v>
      </c>
      <c r="L2957" s="522" t="s">
        <v>10874</v>
      </c>
      <c r="M2957" s="522" t="s">
        <v>10874</v>
      </c>
      <c r="N2957" s="522">
        <v>0</v>
      </c>
      <c r="O2957" s="523">
        <v>62</v>
      </c>
    </row>
    <row r="2958" spans="2:15">
      <c r="B2958" t="str">
        <f>C2958&amp;F2958</f>
        <v>1265150017022 Total</v>
      </c>
      <c r="C2958" s="29" t="s">
        <v>972</v>
      </c>
      <c r="D2958" s="29" t="s">
        <v>973</v>
      </c>
      <c r="E2958" s="29" t="s">
        <v>3640</v>
      </c>
      <c r="F2958" s="29" t="s">
        <v>11841</v>
      </c>
      <c r="G2958" s="526" t="s">
        <v>3453</v>
      </c>
      <c r="H2958" s="527" t="s">
        <v>10874</v>
      </c>
      <c r="I2958" s="527">
        <v>131</v>
      </c>
      <c r="J2958" s="527" t="s">
        <v>10874</v>
      </c>
      <c r="K2958" s="527" t="s">
        <v>10874</v>
      </c>
      <c r="L2958" s="527" t="s">
        <v>10874</v>
      </c>
      <c r="M2958" s="527">
        <v>13</v>
      </c>
      <c r="N2958" s="527">
        <v>0</v>
      </c>
      <c r="O2958" s="528">
        <v>152</v>
      </c>
    </row>
    <row r="2959" spans="2:15">
      <c r="B2959" s="29" t="s">
        <v>14111</v>
      </c>
      <c r="C2959" s="29" t="s">
        <v>972</v>
      </c>
      <c r="D2959" s="29" t="s">
        <v>973</v>
      </c>
      <c r="E2959" s="29" t="s">
        <v>3499</v>
      </c>
      <c r="F2959" s="29" t="s">
        <v>3500</v>
      </c>
      <c r="G2959" s="29" t="s">
        <v>4065</v>
      </c>
      <c r="H2959" s="522" t="s">
        <v>10874</v>
      </c>
      <c r="I2959" s="522">
        <v>262</v>
      </c>
      <c r="J2959" s="522">
        <v>14</v>
      </c>
      <c r="K2959" s="522" t="s">
        <v>10874</v>
      </c>
      <c r="L2959" s="522">
        <v>12</v>
      </c>
      <c r="M2959" s="522">
        <v>22</v>
      </c>
      <c r="N2959" s="522">
        <v>0</v>
      </c>
      <c r="O2959" s="523">
        <v>315</v>
      </c>
    </row>
    <row r="2960" spans="2:15">
      <c r="B2960" s="29" t="s">
        <v>14112</v>
      </c>
      <c r="C2960" s="29" t="s">
        <v>972</v>
      </c>
      <c r="D2960" s="29" t="s">
        <v>973</v>
      </c>
      <c r="E2960" s="29" t="s">
        <v>3499</v>
      </c>
      <c r="F2960" s="29" t="s">
        <v>3500</v>
      </c>
      <c r="G2960" s="29" t="s">
        <v>4066</v>
      </c>
      <c r="H2960" s="522">
        <v>0</v>
      </c>
      <c r="I2960" s="522">
        <v>305</v>
      </c>
      <c r="J2960" s="522">
        <v>37</v>
      </c>
      <c r="K2960" s="522">
        <v>23</v>
      </c>
      <c r="L2960" s="522">
        <v>11</v>
      </c>
      <c r="M2960" s="522">
        <v>47</v>
      </c>
      <c r="N2960" s="522">
        <v>0</v>
      </c>
      <c r="O2960" s="523">
        <v>423</v>
      </c>
    </row>
    <row r="2961" spans="2:15">
      <c r="B2961" t="str">
        <f>C2961&amp;F2961</f>
        <v>1265150017023 Total</v>
      </c>
      <c r="C2961" s="29" t="s">
        <v>972</v>
      </c>
      <c r="D2961" s="29" t="s">
        <v>973</v>
      </c>
      <c r="E2961" s="29" t="s">
        <v>3499</v>
      </c>
      <c r="F2961" s="29" t="s">
        <v>11760</v>
      </c>
      <c r="G2961" s="526" t="s">
        <v>3453</v>
      </c>
      <c r="H2961" s="527" t="s">
        <v>10874</v>
      </c>
      <c r="I2961" s="527">
        <v>567</v>
      </c>
      <c r="J2961" s="527">
        <v>51</v>
      </c>
      <c r="K2961" s="527" t="s">
        <v>10874</v>
      </c>
      <c r="L2961" s="527" t="s">
        <v>10874</v>
      </c>
      <c r="M2961" s="527">
        <v>69</v>
      </c>
      <c r="N2961" s="527">
        <v>0</v>
      </c>
      <c r="O2961" s="528">
        <v>738</v>
      </c>
    </row>
    <row r="2962" spans="2:15">
      <c r="B2962" s="29" t="s">
        <v>14075</v>
      </c>
      <c r="C2962" s="29" t="s">
        <v>972</v>
      </c>
      <c r="D2962" s="29" t="s">
        <v>973</v>
      </c>
      <c r="E2962" s="29" t="s">
        <v>3467</v>
      </c>
      <c r="F2962" s="29" t="s">
        <v>3468</v>
      </c>
      <c r="G2962" s="29" t="s">
        <v>4065</v>
      </c>
      <c r="H2962" s="522">
        <v>0</v>
      </c>
      <c r="I2962" s="522">
        <v>87</v>
      </c>
      <c r="J2962" s="522" t="s">
        <v>10874</v>
      </c>
      <c r="K2962" s="522" t="s">
        <v>10874</v>
      </c>
      <c r="L2962" s="522" t="s">
        <v>10874</v>
      </c>
      <c r="M2962" s="522" t="s">
        <v>10874</v>
      </c>
      <c r="N2962" s="522">
        <v>0</v>
      </c>
      <c r="O2962" s="523">
        <v>99</v>
      </c>
    </row>
    <row r="2963" spans="2:15">
      <c r="B2963" s="29" t="s">
        <v>14076</v>
      </c>
      <c r="C2963" s="29" t="s">
        <v>972</v>
      </c>
      <c r="D2963" s="29" t="s">
        <v>973</v>
      </c>
      <c r="E2963" s="29" t="s">
        <v>3467</v>
      </c>
      <c r="F2963" s="29" t="s">
        <v>3468</v>
      </c>
      <c r="G2963" s="29" t="s">
        <v>4066</v>
      </c>
      <c r="H2963" s="522">
        <v>0</v>
      </c>
      <c r="I2963" s="522">
        <v>86</v>
      </c>
      <c r="J2963" s="522" t="s">
        <v>10874</v>
      </c>
      <c r="K2963" s="522" t="s">
        <v>10874</v>
      </c>
      <c r="L2963" s="522" t="s">
        <v>10874</v>
      </c>
      <c r="M2963" s="522" t="s">
        <v>10874</v>
      </c>
      <c r="N2963" s="522">
        <v>0</v>
      </c>
      <c r="O2963" s="523">
        <v>97</v>
      </c>
    </row>
    <row r="2964" spans="2:15">
      <c r="B2964" t="str">
        <f>C2964&amp;F2964</f>
        <v>1265150017024 Total</v>
      </c>
      <c r="C2964" s="29" t="s">
        <v>972</v>
      </c>
      <c r="D2964" s="29" t="s">
        <v>973</v>
      </c>
      <c r="E2964" s="29" t="s">
        <v>3467</v>
      </c>
      <c r="F2964" s="29" t="s">
        <v>11742</v>
      </c>
      <c r="G2964" s="526" t="s">
        <v>3453</v>
      </c>
      <c r="H2964" s="527">
        <v>0</v>
      </c>
      <c r="I2964" s="527">
        <v>173</v>
      </c>
      <c r="J2964" s="527" t="s">
        <v>10874</v>
      </c>
      <c r="K2964" s="527" t="s">
        <v>10874</v>
      </c>
      <c r="L2964" s="527" t="s">
        <v>10874</v>
      </c>
      <c r="M2964" s="527" t="s">
        <v>10874</v>
      </c>
      <c r="N2964" s="527">
        <v>0</v>
      </c>
      <c r="O2964" s="528">
        <v>196</v>
      </c>
    </row>
    <row r="2965" spans="2:15">
      <c r="B2965" s="29" t="s">
        <v>14099</v>
      </c>
      <c r="C2965" s="29" t="s">
        <v>972</v>
      </c>
      <c r="D2965" s="29" t="s">
        <v>973</v>
      </c>
      <c r="E2965" s="29" t="s">
        <v>3491</v>
      </c>
      <c r="F2965" s="29" t="s">
        <v>3492</v>
      </c>
      <c r="G2965" s="29" t="s">
        <v>4065</v>
      </c>
      <c r="H2965" s="522">
        <v>0</v>
      </c>
      <c r="I2965" s="522">
        <v>158</v>
      </c>
      <c r="J2965" s="522">
        <v>56</v>
      </c>
      <c r="K2965" s="522">
        <v>25</v>
      </c>
      <c r="L2965" s="522">
        <v>11</v>
      </c>
      <c r="M2965" s="522">
        <v>30</v>
      </c>
      <c r="N2965" s="522">
        <v>0</v>
      </c>
      <c r="O2965" s="523">
        <v>280</v>
      </c>
    </row>
    <row r="2966" spans="2:15">
      <c r="B2966" s="29" t="s">
        <v>14100</v>
      </c>
      <c r="C2966" s="29" t="s">
        <v>972</v>
      </c>
      <c r="D2966" s="29" t="s">
        <v>973</v>
      </c>
      <c r="E2966" s="29" t="s">
        <v>3491</v>
      </c>
      <c r="F2966" s="29" t="s">
        <v>3492</v>
      </c>
      <c r="G2966" s="29" t="s">
        <v>4066</v>
      </c>
      <c r="H2966" s="522" t="s">
        <v>10874</v>
      </c>
      <c r="I2966" s="522">
        <v>98</v>
      </c>
      <c r="J2966" s="522">
        <v>32</v>
      </c>
      <c r="K2966" s="522">
        <v>24</v>
      </c>
      <c r="L2966" s="522" t="s">
        <v>10874</v>
      </c>
      <c r="M2966" s="522">
        <v>34</v>
      </c>
      <c r="N2966" s="522">
        <v>0</v>
      </c>
      <c r="O2966" s="523">
        <v>196</v>
      </c>
    </row>
    <row r="2967" spans="2:15">
      <c r="B2967" t="str">
        <f>C2967&amp;F2967</f>
        <v>1265150017070 Total</v>
      </c>
      <c r="C2967" s="29" t="s">
        <v>972</v>
      </c>
      <c r="D2967" s="29" t="s">
        <v>973</v>
      </c>
      <c r="E2967" s="29" t="s">
        <v>3491</v>
      </c>
      <c r="F2967" s="29" t="s">
        <v>11754</v>
      </c>
      <c r="G2967" s="526" t="s">
        <v>3453</v>
      </c>
      <c r="H2967" s="527" t="s">
        <v>10874</v>
      </c>
      <c r="I2967" s="527">
        <v>256</v>
      </c>
      <c r="J2967" s="527">
        <v>88</v>
      </c>
      <c r="K2967" s="527">
        <v>49</v>
      </c>
      <c r="L2967" s="527" t="s">
        <v>10874</v>
      </c>
      <c r="M2967" s="527">
        <v>64</v>
      </c>
      <c r="N2967" s="527">
        <v>0</v>
      </c>
      <c r="O2967" s="528">
        <v>476</v>
      </c>
    </row>
    <row r="2968" spans="2:15">
      <c r="B2968" s="29" t="s">
        <v>14353</v>
      </c>
      <c r="C2968" s="29" t="s">
        <v>972</v>
      </c>
      <c r="D2968" s="29" t="s">
        <v>973</v>
      </c>
      <c r="E2968" s="29" t="s">
        <v>4039</v>
      </c>
      <c r="F2968" s="29" t="s">
        <v>4038</v>
      </c>
      <c r="G2968" s="29" t="s">
        <v>4065</v>
      </c>
      <c r="H2968" s="522">
        <v>0</v>
      </c>
      <c r="I2968" s="522">
        <v>79</v>
      </c>
      <c r="J2968" s="522">
        <v>49</v>
      </c>
      <c r="K2968" s="522">
        <v>83</v>
      </c>
      <c r="L2968" s="522" t="s">
        <v>10874</v>
      </c>
      <c r="M2968" s="522" t="s">
        <v>10874</v>
      </c>
      <c r="N2968" s="522">
        <v>0</v>
      </c>
      <c r="O2968" s="523">
        <v>229</v>
      </c>
    </row>
    <row r="2969" spans="2:15">
      <c r="B2969" s="29" t="s">
        <v>14354</v>
      </c>
      <c r="C2969" s="29" t="s">
        <v>972</v>
      </c>
      <c r="D2969" s="29" t="s">
        <v>973</v>
      </c>
      <c r="E2969" s="29" t="s">
        <v>4039</v>
      </c>
      <c r="F2969" s="29" t="s">
        <v>4038</v>
      </c>
      <c r="G2969" s="29" t="s">
        <v>4066</v>
      </c>
      <c r="H2969" s="522">
        <v>0</v>
      </c>
      <c r="I2969" s="522">
        <v>131</v>
      </c>
      <c r="J2969" s="522">
        <v>93</v>
      </c>
      <c r="K2969" s="522">
        <v>124</v>
      </c>
      <c r="L2969" s="522" t="s">
        <v>10874</v>
      </c>
      <c r="M2969" s="522" t="s">
        <v>10874</v>
      </c>
      <c r="N2969" s="522">
        <v>0</v>
      </c>
      <c r="O2969" s="523">
        <v>386</v>
      </c>
    </row>
    <row r="2970" spans="2:15">
      <c r="B2970" t="str">
        <f>C2970&amp;F2970</f>
        <v>1265150017072 Total</v>
      </c>
      <c r="C2970" s="29" t="s">
        <v>972</v>
      </c>
      <c r="D2970" s="29" t="s">
        <v>973</v>
      </c>
      <c r="E2970" s="29" t="s">
        <v>4039</v>
      </c>
      <c r="F2970" s="29" t="s">
        <v>11881</v>
      </c>
      <c r="G2970" s="526" t="s">
        <v>3453</v>
      </c>
      <c r="H2970" s="527">
        <v>0</v>
      </c>
      <c r="I2970" s="527">
        <v>210</v>
      </c>
      <c r="J2970" s="527">
        <v>142</v>
      </c>
      <c r="K2970" s="527">
        <v>207</v>
      </c>
      <c r="L2970" s="527">
        <v>16</v>
      </c>
      <c r="M2970" s="527">
        <v>40</v>
      </c>
      <c r="N2970" s="527">
        <v>0</v>
      </c>
      <c r="O2970" s="528">
        <v>615</v>
      </c>
    </row>
    <row r="2971" spans="2:15">
      <c r="B2971" s="29" t="s">
        <v>14133</v>
      </c>
      <c r="C2971" s="29" t="s">
        <v>972</v>
      </c>
      <c r="D2971" s="29" t="s">
        <v>973</v>
      </c>
      <c r="E2971" s="29" t="s">
        <v>3518</v>
      </c>
      <c r="F2971" s="29" t="s">
        <v>3519</v>
      </c>
      <c r="G2971" s="29" t="s">
        <v>4065</v>
      </c>
      <c r="H2971" s="522">
        <v>0</v>
      </c>
      <c r="I2971" s="522" t="s">
        <v>10874</v>
      </c>
      <c r="J2971" s="522">
        <v>79</v>
      </c>
      <c r="K2971" s="522">
        <v>0</v>
      </c>
      <c r="L2971" s="522" t="s">
        <v>10874</v>
      </c>
      <c r="M2971" s="522" t="s">
        <v>10874</v>
      </c>
      <c r="N2971" s="522">
        <v>0</v>
      </c>
      <c r="O2971" s="523">
        <v>90</v>
      </c>
    </row>
    <row r="2972" spans="2:15">
      <c r="B2972" s="29" t="s">
        <v>14134</v>
      </c>
      <c r="C2972" s="29" t="s">
        <v>972</v>
      </c>
      <c r="D2972" s="29" t="s">
        <v>973</v>
      </c>
      <c r="E2972" s="29" t="s">
        <v>3518</v>
      </c>
      <c r="F2972" s="29" t="s">
        <v>3519</v>
      </c>
      <c r="G2972" s="29" t="s">
        <v>4066</v>
      </c>
      <c r="H2972" s="522">
        <v>0</v>
      </c>
      <c r="I2972" s="522" t="s">
        <v>10874</v>
      </c>
      <c r="J2972" s="522">
        <v>96</v>
      </c>
      <c r="K2972" s="522" t="s">
        <v>10874</v>
      </c>
      <c r="L2972" s="522">
        <v>0</v>
      </c>
      <c r="M2972" s="522">
        <v>0</v>
      </c>
      <c r="N2972" s="522">
        <v>0</v>
      </c>
      <c r="O2972" s="523">
        <v>107</v>
      </c>
    </row>
    <row r="2973" spans="2:15">
      <c r="B2973" t="str">
        <f>C2973&amp;F2973</f>
        <v>1265150017175 Total</v>
      </c>
      <c r="C2973" s="29" t="s">
        <v>972</v>
      </c>
      <c r="D2973" s="29" t="s">
        <v>973</v>
      </c>
      <c r="E2973" s="29" t="s">
        <v>3518</v>
      </c>
      <c r="F2973" s="29" t="s">
        <v>11771</v>
      </c>
      <c r="G2973" s="526" t="s">
        <v>3453</v>
      </c>
      <c r="H2973" s="527">
        <v>0</v>
      </c>
      <c r="I2973" s="527">
        <v>18</v>
      </c>
      <c r="J2973" s="527">
        <v>175</v>
      </c>
      <c r="K2973" s="527" t="s">
        <v>10874</v>
      </c>
      <c r="L2973" s="527" t="s">
        <v>10874</v>
      </c>
      <c r="M2973" s="527" t="s">
        <v>10874</v>
      </c>
      <c r="N2973" s="527">
        <v>0</v>
      </c>
      <c r="O2973" s="528">
        <v>197</v>
      </c>
    </row>
    <row r="2974" spans="2:15">
      <c r="B2974" s="29" t="s">
        <v>14373</v>
      </c>
      <c r="C2974" s="29" t="s">
        <v>972</v>
      </c>
      <c r="D2974" s="29" t="s">
        <v>973</v>
      </c>
      <c r="E2974" s="29" t="s">
        <v>3712</v>
      </c>
      <c r="F2974" s="29" t="s">
        <v>3713</v>
      </c>
      <c r="G2974" s="29" t="s">
        <v>4065</v>
      </c>
      <c r="H2974" s="522">
        <v>0</v>
      </c>
      <c r="I2974" s="522">
        <v>27</v>
      </c>
      <c r="J2974" s="522" t="s">
        <v>10874</v>
      </c>
      <c r="K2974" s="522">
        <v>0</v>
      </c>
      <c r="L2974" s="522" t="s">
        <v>10874</v>
      </c>
      <c r="M2974" s="522">
        <v>0</v>
      </c>
      <c r="N2974" s="522">
        <v>0</v>
      </c>
      <c r="O2974" s="523">
        <v>32</v>
      </c>
    </row>
    <row r="2975" spans="2:15">
      <c r="B2975" s="29" t="s">
        <v>14374</v>
      </c>
      <c r="C2975" s="29" t="s">
        <v>972</v>
      </c>
      <c r="D2975" s="29" t="s">
        <v>973</v>
      </c>
      <c r="E2975" s="29" t="s">
        <v>3712</v>
      </c>
      <c r="F2975" s="29" t="s">
        <v>3713</v>
      </c>
      <c r="G2975" s="29" t="s">
        <v>4066</v>
      </c>
      <c r="H2975" s="522">
        <v>0</v>
      </c>
      <c r="I2975" s="522">
        <v>22</v>
      </c>
      <c r="J2975" s="522">
        <v>0</v>
      </c>
      <c r="K2975" s="522">
        <v>0</v>
      </c>
      <c r="L2975" s="522">
        <v>0</v>
      </c>
      <c r="M2975" s="522">
        <v>0</v>
      </c>
      <c r="N2975" s="522">
        <v>0</v>
      </c>
      <c r="O2975" s="523">
        <v>22</v>
      </c>
    </row>
    <row r="2976" spans="2:15">
      <c r="B2976" t="str">
        <f>C2976&amp;F2976</f>
        <v>1265150017225 Total</v>
      </c>
      <c r="C2976" s="29" t="s">
        <v>972</v>
      </c>
      <c r="D2976" s="29" t="s">
        <v>973</v>
      </c>
      <c r="E2976" s="29" t="s">
        <v>3712</v>
      </c>
      <c r="F2976" s="29" t="s">
        <v>11891</v>
      </c>
      <c r="G2976" s="526" t="s">
        <v>3453</v>
      </c>
      <c r="H2976" s="527">
        <v>0</v>
      </c>
      <c r="I2976" s="527">
        <v>49</v>
      </c>
      <c r="J2976" s="527" t="s">
        <v>10874</v>
      </c>
      <c r="K2976" s="527">
        <v>0</v>
      </c>
      <c r="L2976" s="527" t="s">
        <v>10874</v>
      </c>
      <c r="M2976" s="527">
        <v>0</v>
      </c>
      <c r="N2976" s="527">
        <v>0</v>
      </c>
      <c r="O2976" s="528">
        <v>54</v>
      </c>
    </row>
    <row r="2977" spans="2:15">
      <c r="B2977" s="29" t="s">
        <v>14153</v>
      </c>
      <c r="C2977" s="29" t="s">
        <v>972</v>
      </c>
      <c r="D2977" s="29" t="s">
        <v>973</v>
      </c>
      <c r="E2977" s="29" t="s">
        <v>3534</v>
      </c>
      <c r="F2977" s="29" t="s">
        <v>3535</v>
      </c>
      <c r="G2977" s="29" t="s">
        <v>4065</v>
      </c>
      <c r="H2977" s="522">
        <v>0</v>
      </c>
      <c r="I2977" s="522" t="s">
        <v>10874</v>
      </c>
      <c r="J2977" s="522">
        <v>14</v>
      </c>
      <c r="K2977" s="522">
        <v>21</v>
      </c>
      <c r="L2977" s="522" t="s">
        <v>10874</v>
      </c>
      <c r="M2977" s="522">
        <v>32</v>
      </c>
      <c r="N2977" s="522">
        <v>0</v>
      </c>
      <c r="O2977" s="523">
        <v>76</v>
      </c>
    </row>
    <row r="2978" spans="2:15">
      <c r="B2978" s="29" t="s">
        <v>14154</v>
      </c>
      <c r="C2978" s="29" t="s">
        <v>972</v>
      </c>
      <c r="D2978" s="29" t="s">
        <v>973</v>
      </c>
      <c r="E2978" s="29" t="s">
        <v>3534</v>
      </c>
      <c r="F2978" s="29" t="s">
        <v>3535</v>
      </c>
      <c r="G2978" s="29" t="s">
        <v>4066</v>
      </c>
      <c r="H2978" s="522">
        <v>0</v>
      </c>
      <c r="I2978" s="522" t="s">
        <v>10874</v>
      </c>
      <c r="J2978" s="522" t="s">
        <v>10874</v>
      </c>
      <c r="K2978" s="522">
        <v>24</v>
      </c>
      <c r="L2978" s="522" t="s">
        <v>10874</v>
      </c>
      <c r="M2978" s="522">
        <v>30</v>
      </c>
      <c r="N2978" s="522">
        <v>0</v>
      </c>
      <c r="O2978" s="523">
        <v>72</v>
      </c>
    </row>
    <row r="2979" spans="2:15">
      <c r="B2979" t="str">
        <f>C2979&amp;F2979</f>
        <v>1265150017226 Total</v>
      </c>
      <c r="C2979" s="29" t="s">
        <v>972</v>
      </c>
      <c r="D2979" s="29" t="s">
        <v>973</v>
      </c>
      <c r="E2979" s="29" t="s">
        <v>3534</v>
      </c>
      <c r="F2979" s="29" t="s">
        <v>11781</v>
      </c>
      <c r="G2979" s="526" t="s">
        <v>3453</v>
      </c>
      <c r="H2979" s="527">
        <v>0</v>
      </c>
      <c r="I2979" s="527" t="s">
        <v>10874</v>
      </c>
      <c r="J2979" s="527" t="s">
        <v>10874</v>
      </c>
      <c r="K2979" s="527">
        <v>45</v>
      </c>
      <c r="L2979" s="527" t="s">
        <v>10874</v>
      </c>
      <c r="M2979" s="527">
        <v>62</v>
      </c>
      <c r="N2979" s="527">
        <v>0</v>
      </c>
      <c r="O2979" s="528">
        <v>148</v>
      </c>
    </row>
    <row r="2980" spans="2:15">
      <c r="B2980" s="29" t="s">
        <v>14197</v>
      </c>
      <c r="C2980" s="29" t="s">
        <v>972</v>
      </c>
      <c r="D2980" s="29" t="s">
        <v>973</v>
      </c>
      <c r="E2980" s="29" t="s">
        <v>9363</v>
      </c>
      <c r="F2980" s="29" t="s">
        <v>3575</v>
      </c>
      <c r="G2980" s="29" t="s">
        <v>4065</v>
      </c>
      <c r="H2980" s="522">
        <v>0</v>
      </c>
      <c r="I2980" s="522">
        <v>138</v>
      </c>
      <c r="J2980" s="522" t="s">
        <v>10874</v>
      </c>
      <c r="K2980" s="522">
        <v>0</v>
      </c>
      <c r="L2980" s="522" t="s">
        <v>10874</v>
      </c>
      <c r="M2980" s="522" t="s">
        <v>10874</v>
      </c>
      <c r="N2980" s="522">
        <v>0</v>
      </c>
      <c r="O2980" s="523">
        <v>155</v>
      </c>
    </row>
    <row r="2981" spans="2:15">
      <c r="B2981" s="29" t="s">
        <v>14198</v>
      </c>
      <c r="C2981" s="29" t="s">
        <v>972</v>
      </c>
      <c r="D2981" s="29" t="s">
        <v>973</v>
      </c>
      <c r="E2981" s="29" t="s">
        <v>9363</v>
      </c>
      <c r="F2981" s="29" t="s">
        <v>3575</v>
      </c>
      <c r="G2981" s="29" t="s">
        <v>4066</v>
      </c>
      <c r="H2981" s="522">
        <v>0</v>
      </c>
      <c r="I2981" s="522">
        <v>138</v>
      </c>
      <c r="J2981" s="522" t="s">
        <v>10874</v>
      </c>
      <c r="K2981" s="522" t="s">
        <v>10874</v>
      </c>
      <c r="L2981" s="522" t="s">
        <v>10874</v>
      </c>
      <c r="M2981" s="522" t="s">
        <v>10874</v>
      </c>
      <c r="N2981" s="522">
        <v>0</v>
      </c>
      <c r="O2981" s="523">
        <v>161</v>
      </c>
    </row>
    <row r="2982" spans="2:15">
      <c r="B2982" t="str">
        <f>C2982&amp;F2982</f>
        <v>1265150017229 Total</v>
      </c>
      <c r="C2982" s="29" t="s">
        <v>972</v>
      </c>
      <c r="D2982" s="29" t="s">
        <v>973</v>
      </c>
      <c r="E2982" s="29" t="s">
        <v>9363</v>
      </c>
      <c r="F2982" s="29" t="s">
        <v>11803</v>
      </c>
      <c r="G2982" s="526" t="s">
        <v>3453</v>
      </c>
      <c r="H2982" s="527">
        <v>0</v>
      </c>
      <c r="I2982" s="527">
        <v>276</v>
      </c>
      <c r="J2982" s="527">
        <v>16</v>
      </c>
      <c r="K2982" s="527" t="s">
        <v>10874</v>
      </c>
      <c r="L2982" s="527" t="s">
        <v>10874</v>
      </c>
      <c r="M2982" s="527">
        <v>13</v>
      </c>
      <c r="N2982" s="527">
        <v>0</v>
      </c>
      <c r="O2982" s="528">
        <v>316</v>
      </c>
    </row>
    <row r="2983" spans="2:15">
      <c r="B2983" s="29" t="s">
        <v>14169</v>
      </c>
      <c r="C2983" s="29" t="s">
        <v>972</v>
      </c>
      <c r="D2983" s="29" t="s">
        <v>973</v>
      </c>
      <c r="E2983" s="29" t="s">
        <v>3550</v>
      </c>
      <c r="F2983" s="29" t="s">
        <v>3551</v>
      </c>
      <c r="G2983" s="29" t="s">
        <v>4065</v>
      </c>
      <c r="H2983" s="522">
        <v>0</v>
      </c>
      <c r="I2983" s="522">
        <v>70</v>
      </c>
      <c r="J2983" s="522">
        <v>19</v>
      </c>
      <c r="K2983" s="522" t="s">
        <v>10874</v>
      </c>
      <c r="L2983" s="522" t="s">
        <v>10874</v>
      </c>
      <c r="M2983" s="522" t="s">
        <v>10874</v>
      </c>
      <c r="N2983" s="522">
        <v>0</v>
      </c>
      <c r="O2983" s="523">
        <v>104</v>
      </c>
    </row>
    <row r="2984" spans="2:15">
      <c r="B2984" s="29" t="s">
        <v>14170</v>
      </c>
      <c r="C2984" s="29" t="s">
        <v>972</v>
      </c>
      <c r="D2984" s="29" t="s">
        <v>973</v>
      </c>
      <c r="E2984" s="29" t="s">
        <v>3550</v>
      </c>
      <c r="F2984" s="29" t="s">
        <v>3551</v>
      </c>
      <c r="G2984" s="29" t="s">
        <v>4066</v>
      </c>
      <c r="H2984" s="522">
        <v>0</v>
      </c>
      <c r="I2984" s="522">
        <v>76</v>
      </c>
      <c r="J2984" s="522">
        <v>19</v>
      </c>
      <c r="K2984" s="522" t="s">
        <v>10874</v>
      </c>
      <c r="L2984" s="522" t="s">
        <v>10874</v>
      </c>
      <c r="M2984" s="522" t="s">
        <v>10874</v>
      </c>
      <c r="N2984" s="522">
        <v>0</v>
      </c>
      <c r="O2984" s="523">
        <v>109</v>
      </c>
    </row>
    <row r="2985" spans="2:15">
      <c r="B2985" t="str">
        <f>C2985&amp;F2985</f>
        <v>1265150017231 Total</v>
      </c>
      <c r="C2985" s="29" t="s">
        <v>972</v>
      </c>
      <c r="D2985" s="29" t="s">
        <v>973</v>
      </c>
      <c r="E2985" s="29" t="s">
        <v>3550</v>
      </c>
      <c r="F2985" s="29" t="s">
        <v>11789</v>
      </c>
      <c r="G2985" s="526" t="s">
        <v>3453</v>
      </c>
      <c r="H2985" s="527">
        <v>0</v>
      </c>
      <c r="I2985" s="527">
        <v>146</v>
      </c>
      <c r="J2985" s="527">
        <v>38</v>
      </c>
      <c r="K2985" s="527" t="s">
        <v>10874</v>
      </c>
      <c r="L2985" s="527">
        <v>12</v>
      </c>
      <c r="M2985" s="527" t="s">
        <v>10874</v>
      </c>
      <c r="N2985" s="527">
        <v>0</v>
      </c>
      <c r="O2985" s="528">
        <v>213</v>
      </c>
    </row>
    <row r="2986" spans="2:15">
      <c r="B2986" s="29" t="s">
        <v>14389</v>
      </c>
      <c r="C2986" s="29" t="s">
        <v>972</v>
      </c>
      <c r="D2986" s="29" t="s">
        <v>973</v>
      </c>
      <c r="E2986" s="29" t="s">
        <v>3726</v>
      </c>
      <c r="F2986" s="29" t="s">
        <v>3727</v>
      </c>
      <c r="G2986" s="29" t="s">
        <v>4065</v>
      </c>
      <c r="H2986" s="522">
        <v>0</v>
      </c>
      <c r="I2986" s="522">
        <v>34</v>
      </c>
      <c r="J2986" s="522">
        <v>12</v>
      </c>
      <c r="K2986" s="522" t="s">
        <v>10874</v>
      </c>
      <c r="L2986" s="522" t="s">
        <v>10874</v>
      </c>
      <c r="M2986" s="522" t="s">
        <v>10874</v>
      </c>
      <c r="N2986" s="522">
        <v>0</v>
      </c>
      <c r="O2986" s="523">
        <v>55</v>
      </c>
    </row>
    <row r="2987" spans="2:15">
      <c r="B2987" s="29" t="s">
        <v>14390</v>
      </c>
      <c r="C2987" s="29" t="s">
        <v>972</v>
      </c>
      <c r="D2987" s="29" t="s">
        <v>973</v>
      </c>
      <c r="E2987" s="29" t="s">
        <v>3726</v>
      </c>
      <c r="F2987" s="29" t="s">
        <v>3727</v>
      </c>
      <c r="G2987" s="29" t="s">
        <v>4066</v>
      </c>
      <c r="H2987" s="522">
        <v>0</v>
      </c>
      <c r="I2987" s="522">
        <v>33</v>
      </c>
      <c r="J2987" s="522" t="s">
        <v>10874</v>
      </c>
      <c r="K2987" s="522" t="s">
        <v>10874</v>
      </c>
      <c r="L2987" s="522">
        <v>0</v>
      </c>
      <c r="M2987" s="522">
        <v>0</v>
      </c>
      <c r="N2987" s="522">
        <v>0</v>
      </c>
      <c r="O2987" s="523">
        <v>54</v>
      </c>
    </row>
    <row r="2988" spans="2:15">
      <c r="B2988" t="str">
        <f>C2988&amp;F2988</f>
        <v>1265150017233 Total</v>
      </c>
      <c r="C2988" s="29" t="s">
        <v>972</v>
      </c>
      <c r="D2988" s="29" t="s">
        <v>973</v>
      </c>
      <c r="E2988" s="29" t="s">
        <v>3726</v>
      </c>
      <c r="F2988" s="29" t="s">
        <v>11899</v>
      </c>
      <c r="G2988" s="526" t="s">
        <v>3453</v>
      </c>
      <c r="H2988" s="527">
        <v>0</v>
      </c>
      <c r="I2988" s="527">
        <v>67</v>
      </c>
      <c r="J2988" s="527" t="s">
        <v>10874</v>
      </c>
      <c r="K2988" s="527" t="s">
        <v>10874</v>
      </c>
      <c r="L2988" s="527" t="s">
        <v>10874</v>
      </c>
      <c r="M2988" s="527" t="s">
        <v>10874</v>
      </c>
      <c r="N2988" s="527">
        <v>0</v>
      </c>
      <c r="O2988" s="528">
        <v>109</v>
      </c>
    </row>
    <row r="2989" spans="2:15">
      <c r="B2989" s="29" t="s">
        <v>14343</v>
      </c>
      <c r="C2989" s="29" t="s">
        <v>972</v>
      </c>
      <c r="D2989" s="29" t="s">
        <v>973</v>
      </c>
      <c r="E2989" s="29" t="s">
        <v>3699</v>
      </c>
      <c r="F2989" s="29" t="s">
        <v>3700</v>
      </c>
      <c r="G2989" s="29" t="s">
        <v>4065</v>
      </c>
      <c r="H2989" s="522">
        <v>0</v>
      </c>
      <c r="I2989" s="522">
        <v>55</v>
      </c>
      <c r="J2989" s="522">
        <v>49</v>
      </c>
      <c r="K2989" s="522" t="s">
        <v>10874</v>
      </c>
      <c r="L2989" s="522" t="s">
        <v>10874</v>
      </c>
      <c r="M2989" s="522">
        <v>21</v>
      </c>
      <c r="N2989" s="522">
        <v>0</v>
      </c>
      <c r="O2989" s="523">
        <v>140</v>
      </c>
    </row>
    <row r="2990" spans="2:15">
      <c r="B2990" s="29" t="s">
        <v>14344</v>
      </c>
      <c r="C2990" s="29" t="s">
        <v>972</v>
      </c>
      <c r="D2990" s="29" t="s">
        <v>973</v>
      </c>
      <c r="E2990" s="29" t="s">
        <v>3699</v>
      </c>
      <c r="F2990" s="29" t="s">
        <v>3700</v>
      </c>
      <c r="G2990" s="29" t="s">
        <v>4066</v>
      </c>
      <c r="H2990" s="522">
        <v>0</v>
      </c>
      <c r="I2990" s="522">
        <v>53</v>
      </c>
      <c r="J2990" s="522">
        <v>35</v>
      </c>
      <c r="K2990" s="522" t="s">
        <v>10874</v>
      </c>
      <c r="L2990" s="522" t="s">
        <v>10874</v>
      </c>
      <c r="M2990" s="522">
        <v>27</v>
      </c>
      <c r="N2990" s="522">
        <v>0</v>
      </c>
      <c r="O2990" s="523">
        <v>144</v>
      </c>
    </row>
    <row r="2991" spans="2:15">
      <c r="B2991" t="str">
        <f>C2991&amp;F2991</f>
        <v>1265150017234 Total</v>
      </c>
      <c r="C2991" s="29" t="s">
        <v>972</v>
      </c>
      <c r="D2991" s="29" t="s">
        <v>973</v>
      </c>
      <c r="E2991" s="29" t="s">
        <v>3699</v>
      </c>
      <c r="F2991" s="29" t="s">
        <v>11876</v>
      </c>
      <c r="G2991" s="526" t="s">
        <v>3453</v>
      </c>
      <c r="H2991" s="527">
        <v>0</v>
      </c>
      <c r="I2991" s="527">
        <v>108</v>
      </c>
      <c r="J2991" s="527">
        <v>84</v>
      </c>
      <c r="K2991" s="527" t="s">
        <v>10874</v>
      </c>
      <c r="L2991" s="527" t="s">
        <v>10874</v>
      </c>
      <c r="M2991" s="527">
        <v>48</v>
      </c>
      <c r="N2991" s="527">
        <v>0</v>
      </c>
      <c r="O2991" s="528">
        <v>284</v>
      </c>
    </row>
    <row r="2992" spans="2:15">
      <c r="B2992" s="29" t="s">
        <v>14151</v>
      </c>
      <c r="C2992" s="29" t="s">
        <v>972</v>
      </c>
      <c r="D2992" s="29" t="s">
        <v>973</v>
      </c>
      <c r="E2992" s="29" t="s">
        <v>3532</v>
      </c>
      <c r="F2992" s="29" t="s">
        <v>3533</v>
      </c>
      <c r="G2992" s="29" t="s">
        <v>4065</v>
      </c>
      <c r="H2992" s="522">
        <v>0</v>
      </c>
      <c r="I2992" s="522">
        <v>18</v>
      </c>
      <c r="J2992" s="522" t="s">
        <v>10874</v>
      </c>
      <c r="K2992" s="522">
        <v>52</v>
      </c>
      <c r="L2992" s="522" t="s">
        <v>10874</v>
      </c>
      <c r="M2992" s="522">
        <v>11</v>
      </c>
      <c r="N2992" s="522">
        <v>0</v>
      </c>
      <c r="O2992" s="523">
        <v>98</v>
      </c>
    </row>
    <row r="2993" spans="2:15">
      <c r="B2993" s="29" t="s">
        <v>14152</v>
      </c>
      <c r="C2993" s="29" t="s">
        <v>972</v>
      </c>
      <c r="D2993" s="29" t="s">
        <v>973</v>
      </c>
      <c r="E2993" s="29" t="s">
        <v>3532</v>
      </c>
      <c r="F2993" s="29" t="s">
        <v>3533</v>
      </c>
      <c r="G2993" s="29" t="s">
        <v>4066</v>
      </c>
      <c r="H2993" s="522">
        <v>0</v>
      </c>
      <c r="I2993" s="522">
        <v>24</v>
      </c>
      <c r="J2993" s="522" t="s">
        <v>10874</v>
      </c>
      <c r="K2993" s="522">
        <v>51</v>
      </c>
      <c r="L2993" s="522" t="s">
        <v>10874</v>
      </c>
      <c r="M2993" s="522" t="s">
        <v>10874</v>
      </c>
      <c r="N2993" s="522">
        <v>0</v>
      </c>
      <c r="O2993" s="523">
        <v>109</v>
      </c>
    </row>
    <row r="2994" spans="2:15">
      <c r="B2994" t="str">
        <f>C2994&amp;F2994</f>
        <v>1265150017235 Total</v>
      </c>
      <c r="C2994" s="29" t="s">
        <v>972</v>
      </c>
      <c r="D2994" s="29" t="s">
        <v>973</v>
      </c>
      <c r="E2994" s="29" t="s">
        <v>3532</v>
      </c>
      <c r="F2994" s="29" t="s">
        <v>11780</v>
      </c>
      <c r="G2994" s="526" t="s">
        <v>3453</v>
      </c>
      <c r="H2994" s="527" t="s">
        <v>10874</v>
      </c>
      <c r="I2994" s="527">
        <v>42</v>
      </c>
      <c r="J2994" s="527">
        <v>20</v>
      </c>
      <c r="K2994" s="527">
        <v>103</v>
      </c>
      <c r="L2994" s="527">
        <v>19</v>
      </c>
      <c r="M2994" s="527" t="s">
        <v>10874</v>
      </c>
      <c r="N2994" s="527" t="s">
        <v>10874</v>
      </c>
      <c r="O2994" s="528">
        <v>207</v>
      </c>
    </row>
    <row r="2995" spans="2:15">
      <c r="B2995" s="29" t="s">
        <v>14091</v>
      </c>
      <c r="C2995" s="29" t="s">
        <v>972</v>
      </c>
      <c r="D2995" s="29" t="s">
        <v>973</v>
      </c>
      <c r="E2995" s="29" t="s">
        <v>3483</v>
      </c>
      <c r="F2995" s="29" t="s">
        <v>3484</v>
      </c>
      <c r="G2995" s="29" t="s">
        <v>4065</v>
      </c>
      <c r="H2995" s="522">
        <v>0</v>
      </c>
      <c r="I2995" s="522" t="s">
        <v>10874</v>
      </c>
      <c r="J2995" s="522">
        <v>0</v>
      </c>
      <c r="K2995" s="522">
        <v>0</v>
      </c>
      <c r="L2995" s="522" t="s">
        <v>10874</v>
      </c>
      <c r="M2995" s="522">
        <v>0</v>
      </c>
      <c r="N2995" s="522">
        <v>0</v>
      </c>
      <c r="O2995" s="523">
        <v>72</v>
      </c>
    </row>
    <row r="2996" spans="2:15">
      <c r="B2996" s="29" t="s">
        <v>14092</v>
      </c>
      <c r="C2996" s="29" t="s">
        <v>972</v>
      </c>
      <c r="D2996" s="29" t="s">
        <v>973</v>
      </c>
      <c r="E2996" s="29" t="s">
        <v>3483</v>
      </c>
      <c r="F2996" s="29" t="s">
        <v>3484</v>
      </c>
      <c r="G2996" s="29" t="s">
        <v>4066</v>
      </c>
      <c r="H2996" s="522">
        <v>0</v>
      </c>
      <c r="I2996" s="522">
        <v>106</v>
      </c>
      <c r="J2996" s="522" t="s">
        <v>10874</v>
      </c>
      <c r="K2996" s="522">
        <v>0</v>
      </c>
      <c r="L2996" s="522" t="s">
        <v>10874</v>
      </c>
      <c r="M2996" s="522">
        <v>0</v>
      </c>
      <c r="N2996" s="522">
        <v>0</v>
      </c>
      <c r="O2996" s="523">
        <v>109</v>
      </c>
    </row>
    <row r="2997" spans="2:15">
      <c r="B2997" t="str">
        <f>C2997&amp;F2997</f>
        <v>1265150017238 Total</v>
      </c>
      <c r="C2997" s="29" t="s">
        <v>972</v>
      </c>
      <c r="D2997" s="29" t="s">
        <v>973</v>
      </c>
      <c r="E2997" s="29" t="s">
        <v>3483</v>
      </c>
      <c r="F2997" s="29" t="s">
        <v>11750</v>
      </c>
      <c r="G2997" s="526" t="s">
        <v>3453</v>
      </c>
      <c r="H2997" s="527">
        <v>0</v>
      </c>
      <c r="I2997" s="527" t="s">
        <v>10874</v>
      </c>
      <c r="J2997" s="527" t="s">
        <v>10874</v>
      </c>
      <c r="K2997" s="527">
        <v>0</v>
      </c>
      <c r="L2997" s="527" t="s">
        <v>10874</v>
      </c>
      <c r="M2997" s="527">
        <v>0</v>
      </c>
      <c r="N2997" s="527">
        <v>0</v>
      </c>
      <c r="O2997" s="528">
        <v>181</v>
      </c>
    </row>
    <row r="2998" spans="2:15">
      <c r="B2998" s="29" t="s">
        <v>14125</v>
      </c>
      <c r="C2998" s="29" t="s">
        <v>972</v>
      </c>
      <c r="D2998" s="29" t="s">
        <v>973</v>
      </c>
      <c r="E2998" s="29" t="s">
        <v>3510</v>
      </c>
      <c r="F2998" s="29" t="s">
        <v>3511</v>
      </c>
      <c r="G2998" s="29" t="s">
        <v>4065</v>
      </c>
      <c r="H2998" s="522">
        <v>0</v>
      </c>
      <c r="I2998" s="522">
        <v>45</v>
      </c>
      <c r="J2998" s="522" t="s">
        <v>10874</v>
      </c>
      <c r="K2998" s="522">
        <v>0</v>
      </c>
      <c r="L2998" s="522" t="s">
        <v>10874</v>
      </c>
      <c r="M2998" s="522">
        <v>0</v>
      </c>
      <c r="N2998" s="522">
        <v>0</v>
      </c>
      <c r="O2998" s="523">
        <v>49</v>
      </c>
    </row>
    <row r="2999" spans="2:15">
      <c r="B2999" s="29" t="s">
        <v>14126</v>
      </c>
      <c r="C2999" s="29" t="s">
        <v>972</v>
      </c>
      <c r="D2999" s="29" t="s">
        <v>973</v>
      </c>
      <c r="E2999" s="29" t="s">
        <v>3510</v>
      </c>
      <c r="F2999" s="29" t="s">
        <v>3511</v>
      </c>
      <c r="G2999" s="29" t="s">
        <v>4066</v>
      </c>
      <c r="H2999" s="522">
        <v>0</v>
      </c>
      <c r="I2999" s="522">
        <v>37</v>
      </c>
      <c r="J2999" s="522" t="s">
        <v>10874</v>
      </c>
      <c r="K2999" s="522">
        <v>0</v>
      </c>
      <c r="L2999" s="522" t="s">
        <v>10874</v>
      </c>
      <c r="M2999" s="522" t="s">
        <v>10874</v>
      </c>
      <c r="N2999" s="522">
        <v>0</v>
      </c>
      <c r="O2999" s="523">
        <v>45</v>
      </c>
    </row>
    <row r="3000" spans="2:15">
      <c r="B3000" t="str">
        <f>C3000&amp;F3000</f>
        <v>1265150017239 Total</v>
      </c>
      <c r="C3000" s="29" t="s">
        <v>972</v>
      </c>
      <c r="D3000" s="29" t="s">
        <v>973</v>
      </c>
      <c r="E3000" s="29" t="s">
        <v>3510</v>
      </c>
      <c r="F3000" s="29" t="s">
        <v>11767</v>
      </c>
      <c r="G3000" s="526" t="s">
        <v>3453</v>
      </c>
      <c r="H3000" s="527">
        <v>0</v>
      </c>
      <c r="I3000" s="527">
        <v>82</v>
      </c>
      <c r="J3000" s="527" t="s">
        <v>10874</v>
      </c>
      <c r="K3000" s="527">
        <v>0</v>
      </c>
      <c r="L3000" s="527" t="s">
        <v>10874</v>
      </c>
      <c r="M3000" s="527" t="s">
        <v>10874</v>
      </c>
      <c r="N3000" s="527">
        <v>0</v>
      </c>
      <c r="O3000" s="528">
        <v>94</v>
      </c>
    </row>
    <row r="3001" spans="2:15">
      <c r="B3001" s="29" t="s">
        <v>14187</v>
      </c>
      <c r="C3001" s="29" t="s">
        <v>972</v>
      </c>
      <c r="D3001" s="29" t="s">
        <v>973</v>
      </c>
      <c r="E3001" s="29" t="s">
        <v>3567</v>
      </c>
      <c r="F3001" s="29" t="s">
        <v>3568</v>
      </c>
      <c r="G3001" s="29" t="s">
        <v>4065</v>
      </c>
      <c r="H3001" s="522">
        <v>0</v>
      </c>
      <c r="I3001" s="522">
        <v>141</v>
      </c>
      <c r="J3001" s="522">
        <v>73</v>
      </c>
      <c r="K3001" s="522">
        <v>21</v>
      </c>
      <c r="L3001" s="522" t="s">
        <v>10874</v>
      </c>
      <c r="M3001" s="522" t="s">
        <v>10874</v>
      </c>
      <c r="N3001" s="522">
        <v>0</v>
      </c>
      <c r="O3001" s="523">
        <v>242</v>
      </c>
    </row>
    <row r="3002" spans="2:15">
      <c r="B3002" s="29" t="s">
        <v>14188</v>
      </c>
      <c r="C3002" s="29" t="s">
        <v>972</v>
      </c>
      <c r="D3002" s="29" t="s">
        <v>973</v>
      </c>
      <c r="E3002" s="29" t="s">
        <v>3567</v>
      </c>
      <c r="F3002" s="29" t="s">
        <v>3568</v>
      </c>
      <c r="G3002" s="29" t="s">
        <v>4066</v>
      </c>
      <c r="H3002" s="522">
        <v>0</v>
      </c>
      <c r="I3002" s="522">
        <v>164</v>
      </c>
      <c r="J3002" s="522">
        <v>86</v>
      </c>
      <c r="K3002" s="522">
        <v>41</v>
      </c>
      <c r="L3002" s="522" t="s">
        <v>10874</v>
      </c>
      <c r="M3002" s="522" t="s">
        <v>10874</v>
      </c>
      <c r="N3002" s="522">
        <v>0</v>
      </c>
      <c r="O3002" s="523">
        <v>304</v>
      </c>
    </row>
    <row r="3003" spans="2:15">
      <c r="B3003" t="str">
        <f>C3003&amp;F3003</f>
        <v>1265150017242 Total</v>
      </c>
      <c r="C3003" s="29" t="s">
        <v>972</v>
      </c>
      <c r="D3003" s="29" t="s">
        <v>973</v>
      </c>
      <c r="E3003" s="29" t="s">
        <v>3567</v>
      </c>
      <c r="F3003" s="29" t="s">
        <v>11798</v>
      </c>
      <c r="G3003" s="526" t="s">
        <v>3453</v>
      </c>
      <c r="H3003" s="527">
        <v>0</v>
      </c>
      <c r="I3003" s="527">
        <v>305</v>
      </c>
      <c r="J3003" s="527">
        <v>159</v>
      </c>
      <c r="K3003" s="527">
        <v>62</v>
      </c>
      <c r="L3003" s="527" t="s">
        <v>10874</v>
      </c>
      <c r="M3003" s="527" t="s">
        <v>10874</v>
      </c>
      <c r="N3003" s="527">
        <v>0</v>
      </c>
      <c r="O3003" s="528">
        <v>546</v>
      </c>
    </row>
    <row r="3004" spans="2:15">
      <c r="B3004" s="29" t="s">
        <v>14327</v>
      </c>
      <c r="C3004" s="29" t="s">
        <v>972</v>
      </c>
      <c r="D3004" s="29" t="s">
        <v>973</v>
      </c>
      <c r="E3004" s="29" t="s">
        <v>3683</v>
      </c>
      <c r="F3004" s="29" t="s">
        <v>3684</v>
      </c>
      <c r="G3004" s="29" t="s">
        <v>4065</v>
      </c>
      <c r="H3004" s="522">
        <v>0</v>
      </c>
      <c r="I3004" s="522">
        <v>225</v>
      </c>
      <c r="J3004" s="522" t="s">
        <v>10874</v>
      </c>
      <c r="K3004" s="522" t="s">
        <v>10874</v>
      </c>
      <c r="L3004" s="522" t="s">
        <v>10874</v>
      </c>
      <c r="M3004" s="522" t="s">
        <v>10874</v>
      </c>
      <c r="N3004" s="522">
        <v>0</v>
      </c>
      <c r="O3004" s="523">
        <v>235</v>
      </c>
    </row>
    <row r="3005" spans="2:15">
      <c r="B3005" s="29" t="s">
        <v>14328</v>
      </c>
      <c r="C3005" s="29" t="s">
        <v>972</v>
      </c>
      <c r="D3005" s="29" t="s">
        <v>973</v>
      </c>
      <c r="E3005" s="29" t="s">
        <v>3683</v>
      </c>
      <c r="F3005" s="29" t="s">
        <v>3684</v>
      </c>
      <c r="G3005" s="29" t="s">
        <v>4066</v>
      </c>
      <c r="H3005" s="522">
        <v>0</v>
      </c>
      <c r="I3005" s="522">
        <v>292</v>
      </c>
      <c r="J3005" s="522" t="s">
        <v>10874</v>
      </c>
      <c r="K3005" s="522" t="s">
        <v>10874</v>
      </c>
      <c r="L3005" s="522" t="s">
        <v>10874</v>
      </c>
      <c r="M3005" s="522">
        <v>0</v>
      </c>
      <c r="N3005" s="522">
        <v>0</v>
      </c>
      <c r="O3005" s="523">
        <v>301</v>
      </c>
    </row>
    <row r="3006" spans="2:15">
      <c r="B3006" t="str">
        <f>C3006&amp;F3006</f>
        <v>1265150017245 Total</v>
      </c>
      <c r="C3006" s="29" t="s">
        <v>972</v>
      </c>
      <c r="D3006" s="29" t="s">
        <v>973</v>
      </c>
      <c r="E3006" s="29" t="s">
        <v>3683</v>
      </c>
      <c r="F3006" s="29" t="s">
        <v>11868</v>
      </c>
      <c r="G3006" s="526" t="s">
        <v>3453</v>
      </c>
      <c r="H3006" s="527">
        <v>0</v>
      </c>
      <c r="I3006" s="527">
        <v>517</v>
      </c>
      <c r="J3006" s="527" t="s">
        <v>10874</v>
      </c>
      <c r="K3006" s="527" t="s">
        <v>10874</v>
      </c>
      <c r="L3006" s="527" t="s">
        <v>10874</v>
      </c>
      <c r="M3006" s="527" t="s">
        <v>10874</v>
      </c>
      <c r="N3006" s="527">
        <v>0</v>
      </c>
      <c r="O3006" s="528">
        <v>536</v>
      </c>
    </row>
    <row r="3007" spans="2:15">
      <c r="B3007" s="29" t="s">
        <v>14387</v>
      </c>
      <c r="C3007" s="29" t="s">
        <v>972</v>
      </c>
      <c r="D3007" s="29" t="s">
        <v>973</v>
      </c>
      <c r="E3007" s="29" t="s">
        <v>3724</v>
      </c>
      <c r="F3007" s="29" t="s">
        <v>3725</v>
      </c>
      <c r="G3007" s="29" t="s">
        <v>4065</v>
      </c>
      <c r="H3007" s="522">
        <v>0</v>
      </c>
      <c r="I3007" s="522">
        <v>106</v>
      </c>
      <c r="J3007" s="522">
        <v>99</v>
      </c>
      <c r="K3007" s="522">
        <v>64</v>
      </c>
      <c r="L3007" s="522">
        <v>34</v>
      </c>
      <c r="M3007" s="522">
        <v>80</v>
      </c>
      <c r="N3007" s="522">
        <v>0</v>
      </c>
      <c r="O3007" s="523">
        <v>383</v>
      </c>
    </row>
    <row r="3008" spans="2:15">
      <c r="B3008" s="29" t="s">
        <v>14388</v>
      </c>
      <c r="C3008" s="29" t="s">
        <v>972</v>
      </c>
      <c r="D3008" s="29" t="s">
        <v>973</v>
      </c>
      <c r="E3008" s="29" t="s">
        <v>3724</v>
      </c>
      <c r="F3008" s="29" t="s">
        <v>3725</v>
      </c>
      <c r="G3008" s="29" t="s">
        <v>4066</v>
      </c>
      <c r="H3008" s="522" t="s">
        <v>10874</v>
      </c>
      <c r="I3008" s="522">
        <v>164</v>
      </c>
      <c r="J3008" s="522">
        <v>99</v>
      </c>
      <c r="K3008" s="522">
        <v>72</v>
      </c>
      <c r="L3008" s="522">
        <v>29</v>
      </c>
      <c r="M3008" s="522">
        <v>95</v>
      </c>
      <c r="N3008" s="522" t="s">
        <v>10874</v>
      </c>
      <c r="O3008" s="523">
        <v>463</v>
      </c>
    </row>
    <row r="3009" spans="2:15">
      <c r="B3009" t="str">
        <f>C3009&amp;F3009</f>
        <v>1265150017253 Total</v>
      </c>
      <c r="C3009" s="29" t="s">
        <v>972</v>
      </c>
      <c r="D3009" s="29" t="s">
        <v>973</v>
      </c>
      <c r="E3009" s="29" t="s">
        <v>3724</v>
      </c>
      <c r="F3009" s="29" t="s">
        <v>11898</v>
      </c>
      <c r="G3009" s="526" t="s">
        <v>3453</v>
      </c>
      <c r="H3009" s="527" t="s">
        <v>10874</v>
      </c>
      <c r="I3009" s="527">
        <v>270</v>
      </c>
      <c r="J3009" s="527">
        <v>198</v>
      </c>
      <c r="K3009" s="527">
        <v>136</v>
      </c>
      <c r="L3009" s="527">
        <v>63</v>
      </c>
      <c r="M3009" s="527">
        <v>175</v>
      </c>
      <c r="N3009" s="527" t="s">
        <v>10874</v>
      </c>
      <c r="O3009" s="528">
        <v>846</v>
      </c>
    </row>
    <row r="3010" spans="2:15">
      <c r="B3010" s="29" t="s">
        <v>14351</v>
      </c>
      <c r="C3010" s="29" t="s">
        <v>972</v>
      </c>
      <c r="D3010" s="29" t="s">
        <v>973</v>
      </c>
      <c r="E3010" s="29" t="s">
        <v>3705</v>
      </c>
      <c r="F3010" s="29" t="s">
        <v>3706</v>
      </c>
      <c r="G3010" s="29" t="s">
        <v>4065</v>
      </c>
      <c r="H3010" s="522">
        <v>0</v>
      </c>
      <c r="I3010" s="522" t="s">
        <v>10874</v>
      </c>
      <c r="J3010" s="522" t="s">
        <v>10874</v>
      </c>
      <c r="K3010" s="522">
        <v>0</v>
      </c>
      <c r="L3010" s="522">
        <v>0</v>
      </c>
      <c r="M3010" s="522">
        <v>0</v>
      </c>
      <c r="N3010" s="522">
        <v>0</v>
      </c>
      <c r="O3010" s="523">
        <v>181</v>
      </c>
    </row>
    <row r="3011" spans="2:15">
      <c r="B3011" s="29" t="s">
        <v>14352</v>
      </c>
      <c r="C3011" s="29" t="s">
        <v>972</v>
      </c>
      <c r="D3011" s="29" t="s">
        <v>973</v>
      </c>
      <c r="E3011" s="29" t="s">
        <v>3705</v>
      </c>
      <c r="F3011" s="29" t="s">
        <v>3706</v>
      </c>
      <c r="G3011" s="29" t="s">
        <v>4066</v>
      </c>
      <c r="H3011" s="522" t="s">
        <v>10874</v>
      </c>
      <c r="I3011" s="522">
        <v>249</v>
      </c>
      <c r="J3011" s="522" t="s">
        <v>10874</v>
      </c>
      <c r="K3011" s="522" t="s">
        <v>10874</v>
      </c>
      <c r="L3011" s="522">
        <v>0</v>
      </c>
      <c r="M3011" s="522">
        <v>0</v>
      </c>
      <c r="N3011" s="522">
        <v>0</v>
      </c>
      <c r="O3011" s="523">
        <v>256</v>
      </c>
    </row>
    <row r="3012" spans="2:15">
      <c r="B3012" t="str">
        <f>C3012&amp;F3012</f>
        <v>1265150017255 Total</v>
      </c>
      <c r="C3012" s="29" t="s">
        <v>972</v>
      </c>
      <c r="D3012" s="29" t="s">
        <v>973</v>
      </c>
      <c r="E3012" s="29" t="s">
        <v>3705</v>
      </c>
      <c r="F3012" s="29" t="s">
        <v>11880</v>
      </c>
      <c r="G3012" s="526" t="s">
        <v>3453</v>
      </c>
      <c r="H3012" s="527" t="s">
        <v>10874</v>
      </c>
      <c r="I3012" s="527" t="s">
        <v>10874</v>
      </c>
      <c r="J3012" s="527" t="s">
        <v>10874</v>
      </c>
      <c r="K3012" s="527" t="s">
        <v>10874</v>
      </c>
      <c r="L3012" s="527">
        <v>0</v>
      </c>
      <c r="M3012" s="527">
        <v>0</v>
      </c>
      <c r="N3012" s="527">
        <v>0</v>
      </c>
      <c r="O3012" s="528">
        <v>437</v>
      </c>
    </row>
    <row r="3013" spans="2:15">
      <c r="B3013" s="29" t="s">
        <v>14067</v>
      </c>
      <c r="C3013" s="29" t="s">
        <v>972</v>
      </c>
      <c r="D3013" s="29" t="s">
        <v>973</v>
      </c>
      <c r="E3013" s="29" t="s">
        <v>3459</v>
      </c>
      <c r="F3013" s="29" t="s">
        <v>3460</v>
      </c>
      <c r="G3013" s="29" t="s">
        <v>4065</v>
      </c>
      <c r="H3013" s="522">
        <v>0</v>
      </c>
      <c r="I3013" s="522" t="s">
        <v>10874</v>
      </c>
      <c r="J3013" s="522" t="s">
        <v>10874</v>
      </c>
      <c r="K3013" s="522">
        <v>43</v>
      </c>
      <c r="L3013" s="522" t="s">
        <v>10874</v>
      </c>
      <c r="M3013" s="522" t="s">
        <v>10874</v>
      </c>
      <c r="N3013" s="522">
        <v>0</v>
      </c>
      <c r="O3013" s="523">
        <v>63</v>
      </c>
    </row>
    <row r="3014" spans="2:15">
      <c r="B3014" s="29" t="s">
        <v>14068</v>
      </c>
      <c r="C3014" s="29" t="s">
        <v>972</v>
      </c>
      <c r="D3014" s="29" t="s">
        <v>973</v>
      </c>
      <c r="E3014" s="29" t="s">
        <v>3459</v>
      </c>
      <c r="F3014" s="29" t="s">
        <v>3460</v>
      </c>
      <c r="G3014" s="29" t="s">
        <v>4066</v>
      </c>
      <c r="H3014" s="522">
        <v>0</v>
      </c>
      <c r="I3014" s="522" t="s">
        <v>10874</v>
      </c>
      <c r="J3014" s="522" t="s">
        <v>10874</v>
      </c>
      <c r="K3014" s="522">
        <v>33</v>
      </c>
      <c r="L3014" s="522" t="s">
        <v>10874</v>
      </c>
      <c r="M3014" s="522" t="s">
        <v>10874</v>
      </c>
      <c r="N3014" s="522">
        <v>0</v>
      </c>
      <c r="O3014" s="523">
        <v>44</v>
      </c>
    </row>
    <row r="3015" spans="2:15">
      <c r="B3015" t="str">
        <f>C3015&amp;F3015</f>
        <v>1265150017256 Total</v>
      </c>
      <c r="C3015" s="29" t="s">
        <v>972</v>
      </c>
      <c r="D3015" s="29" t="s">
        <v>973</v>
      </c>
      <c r="E3015" s="29" t="s">
        <v>3459</v>
      </c>
      <c r="F3015" s="29" t="s">
        <v>11738</v>
      </c>
      <c r="G3015" s="526" t="s">
        <v>3453</v>
      </c>
      <c r="H3015" s="527">
        <v>0</v>
      </c>
      <c r="I3015" s="527">
        <v>12</v>
      </c>
      <c r="J3015" s="527">
        <v>12</v>
      </c>
      <c r="K3015" s="527">
        <v>76</v>
      </c>
      <c r="L3015" s="527" t="s">
        <v>10874</v>
      </c>
      <c r="M3015" s="527" t="s">
        <v>10874</v>
      </c>
      <c r="N3015" s="527">
        <v>0</v>
      </c>
      <c r="O3015" s="528">
        <v>107</v>
      </c>
    </row>
    <row r="3016" spans="2:15">
      <c r="B3016" s="29" t="s">
        <v>14157</v>
      </c>
      <c r="C3016" s="29" t="s">
        <v>972</v>
      </c>
      <c r="D3016" s="29" t="s">
        <v>973</v>
      </c>
      <c r="E3016" s="29" t="s">
        <v>3538</v>
      </c>
      <c r="F3016" s="29" t="s">
        <v>3539</v>
      </c>
      <c r="G3016" s="29" t="s">
        <v>4065</v>
      </c>
      <c r="H3016" s="522">
        <v>0</v>
      </c>
      <c r="I3016" s="522">
        <v>32</v>
      </c>
      <c r="J3016" s="522">
        <v>121</v>
      </c>
      <c r="K3016" s="522" t="s">
        <v>10874</v>
      </c>
      <c r="L3016" s="522" t="s">
        <v>10874</v>
      </c>
      <c r="M3016" s="522">
        <v>11</v>
      </c>
      <c r="N3016" s="522">
        <v>0</v>
      </c>
      <c r="O3016" s="523">
        <v>171</v>
      </c>
    </row>
    <row r="3017" spans="2:15">
      <c r="B3017" s="29" t="s">
        <v>14158</v>
      </c>
      <c r="C3017" s="29" t="s">
        <v>972</v>
      </c>
      <c r="D3017" s="29" t="s">
        <v>973</v>
      </c>
      <c r="E3017" s="29" t="s">
        <v>3538</v>
      </c>
      <c r="F3017" s="29" t="s">
        <v>3539</v>
      </c>
      <c r="G3017" s="29" t="s">
        <v>4066</v>
      </c>
      <c r="H3017" s="522">
        <v>0</v>
      </c>
      <c r="I3017" s="522">
        <v>53</v>
      </c>
      <c r="J3017" s="522">
        <v>101</v>
      </c>
      <c r="K3017" s="522" t="s">
        <v>10874</v>
      </c>
      <c r="L3017" s="522">
        <v>11</v>
      </c>
      <c r="M3017" s="522" t="s">
        <v>10874</v>
      </c>
      <c r="N3017" s="522">
        <v>0</v>
      </c>
      <c r="O3017" s="523">
        <v>174</v>
      </c>
    </row>
    <row r="3018" spans="2:15">
      <c r="B3018" t="str">
        <f>C3018&amp;F3018</f>
        <v>1265150017368 Total</v>
      </c>
      <c r="C3018" s="29" t="s">
        <v>972</v>
      </c>
      <c r="D3018" s="29" t="s">
        <v>973</v>
      </c>
      <c r="E3018" s="29" t="s">
        <v>3538</v>
      </c>
      <c r="F3018" s="29" t="s">
        <v>11783</v>
      </c>
      <c r="G3018" s="526" t="s">
        <v>3453</v>
      </c>
      <c r="H3018" s="527">
        <v>0</v>
      </c>
      <c r="I3018" s="527">
        <v>85</v>
      </c>
      <c r="J3018" s="527">
        <v>222</v>
      </c>
      <c r="K3018" s="527" t="s">
        <v>10874</v>
      </c>
      <c r="L3018" s="527" t="s">
        <v>10874</v>
      </c>
      <c r="M3018" s="527" t="s">
        <v>10874</v>
      </c>
      <c r="N3018" s="527">
        <v>0</v>
      </c>
      <c r="O3018" s="528">
        <v>345</v>
      </c>
    </row>
    <row r="3019" spans="2:15">
      <c r="B3019" s="29" t="s">
        <v>14249</v>
      </c>
      <c r="C3019" s="29" t="s">
        <v>972</v>
      </c>
      <c r="D3019" s="29" t="s">
        <v>973</v>
      </c>
      <c r="E3019" s="29" t="s">
        <v>3620</v>
      </c>
      <c r="F3019" s="29" t="s">
        <v>3621</v>
      </c>
      <c r="G3019" s="29" t="s">
        <v>4065</v>
      </c>
      <c r="H3019" s="522">
        <v>0</v>
      </c>
      <c r="I3019" s="522">
        <v>41</v>
      </c>
      <c r="J3019" s="522" t="s">
        <v>10874</v>
      </c>
      <c r="K3019" s="522">
        <v>0</v>
      </c>
      <c r="L3019" s="522">
        <v>0</v>
      </c>
      <c r="M3019" s="522" t="s">
        <v>10874</v>
      </c>
      <c r="N3019" s="522">
        <v>0</v>
      </c>
      <c r="O3019" s="523">
        <v>66</v>
      </c>
    </row>
    <row r="3020" spans="2:15">
      <c r="B3020" s="29" t="s">
        <v>14250</v>
      </c>
      <c r="C3020" s="29" t="s">
        <v>972</v>
      </c>
      <c r="D3020" s="29" t="s">
        <v>973</v>
      </c>
      <c r="E3020" s="29" t="s">
        <v>3620</v>
      </c>
      <c r="F3020" s="29" t="s">
        <v>3621</v>
      </c>
      <c r="G3020" s="29" t="s">
        <v>4066</v>
      </c>
      <c r="H3020" s="522">
        <v>0</v>
      </c>
      <c r="I3020" s="522">
        <v>45</v>
      </c>
      <c r="J3020" s="522">
        <v>18</v>
      </c>
      <c r="K3020" s="522">
        <v>0</v>
      </c>
      <c r="L3020" s="522" t="s">
        <v>10874</v>
      </c>
      <c r="M3020" s="522" t="s">
        <v>10874</v>
      </c>
      <c r="N3020" s="522">
        <v>0</v>
      </c>
      <c r="O3020" s="523">
        <v>71</v>
      </c>
    </row>
    <row r="3021" spans="2:15">
      <c r="B3021" t="str">
        <f>C3021&amp;F3021</f>
        <v>1265150017521 Total</v>
      </c>
      <c r="C3021" s="29" t="s">
        <v>972</v>
      </c>
      <c r="D3021" s="29" t="s">
        <v>973</v>
      </c>
      <c r="E3021" s="29" t="s">
        <v>3620</v>
      </c>
      <c r="F3021" s="29" t="s">
        <v>11829</v>
      </c>
      <c r="G3021" s="526" t="s">
        <v>3453</v>
      </c>
      <c r="H3021" s="527">
        <v>0</v>
      </c>
      <c r="I3021" s="527">
        <v>86</v>
      </c>
      <c r="J3021" s="527" t="s">
        <v>10874</v>
      </c>
      <c r="K3021" s="527">
        <v>0</v>
      </c>
      <c r="L3021" s="527" t="s">
        <v>10874</v>
      </c>
      <c r="M3021" s="527" t="s">
        <v>10874</v>
      </c>
      <c r="N3021" s="527">
        <v>0</v>
      </c>
      <c r="O3021" s="528">
        <v>137</v>
      </c>
    </row>
    <row r="3022" spans="2:15">
      <c r="B3022" s="29" t="s">
        <v>14285</v>
      </c>
      <c r="C3022" s="29" t="s">
        <v>972</v>
      </c>
      <c r="D3022" s="29" t="s">
        <v>973</v>
      </c>
      <c r="E3022" s="29" t="s">
        <v>3650</v>
      </c>
      <c r="F3022" s="29" t="s">
        <v>3651</v>
      </c>
      <c r="G3022" s="29" t="s">
        <v>4065</v>
      </c>
      <c r="H3022" s="522">
        <v>0</v>
      </c>
      <c r="I3022" s="522" t="s">
        <v>10874</v>
      </c>
      <c r="J3022" s="522">
        <v>64</v>
      </c>
      <c r="K3022" s="522" t="s">
        <v>10874</v>
      </c>
      <c r="L3022" s="522" t="s">
        <v>10874</v>
      </c>
      <c r="M3022" s="522">
        <v>0</v>
      </c>
      <c r="N3022" s="522">
        <v>0</v>
      </c>
      <c r="O3022" s="523">
        <v>76</v>
      </c>
    </row>
    <row r="3023" spans="2:15">
      <c r="B3023" s="29" t="s">
        <v>14286</v>
      </c>
      <c r="C3023" s="29" t="s">
        <v>972</v>
      </c>
      <c r="D3023" s="29" t="s">
        <v>973</v>
      </c>
      <c r="E3023" s="29" t="s">
        <v>3650</v>
      </c>
      <c r="F3023" s="29" t="s">
        <v>3651</v>
      </c>
      <c r="G3023" s="29" t="s">
        <v>4066</v>
      </c>
      <c r="H3023" s="522">
        <v>0</v>
      </c>
      <c r="I3023" s="522" t="s">
        <v>10874</v>
      </c>
      <c r="J3023" s="522">
        <v>53</v>
      </c>
      <c r="K3023" s="522" t="s">
        <v>10874</v>
      </c>
      <c r="L3023" s="522" t="s">
        <v>10874</v>
      </c>
      <c r="M3023" s="522">
        <v>0</v>
      </c>
      <c r="N3023" s="522">
        <v>0</v>
      </c>
      <c r="O3023" s="523">
        <v>64</v>
      </c>
    </row>
    <row r="3024" spans="2:15">
      <c r="B3024" t="str">
        <f>C3024&amp;F3024</f>
        <v>1265150017522 Total</v>
      </c>
      <c r="C3024" s="29" t="s">
        <v>972</v>
      </c>
      <c r="D3024" s="29" t="s">
        <v>973</v>
      </c>
      <c r="E3024" s="29" t="s">
        <v>3650</v>
      </c>
      <c r="F3024" s="29" t="s">
        <v>11847</v>
      </c>
      <c r="G3024" s="526" t="s">
        <v>3453</v>
      </c>
      <c r="H3024" s="527">
        <v>0</v>
      </c>
      <c r="I3024" s="527">
        <v>17</v>
      </c>
      <c r="J3024" s="527">
        <v>117</v>
      </c>
      <c r="K3024" s="527" t="s">
        <v>10874</v>
      </c>
      <c r="L3024" s="527" t="s">
        <v>10874</v>
      </c>
      <c r="M3024" s="527">
        <v>0</v>
      </c>
      <c r="N3024" s="527">
        <v>0</v>
      </c>
      <c r="O3024" s="528">
        <v>140</v>
      </c>
    </row>
    <row r="3025" spans="2:15">
      <c r="B3025" s="29" t="s">
        <v>14377</v>
      </c>
      <c r="C3025" s="29" t="s">
        <v>972</v>
      </c>
      <c r="D3025" s="29" t="s">
        <v>973</v>
      </c>
      <c r="E3025" s="29" t="s">
        <v>3716</v>
      </c>
      <c r="F3025" s="29" t="s">
        <v>3717</v>
      </c>
      <c r="G3025" s="29" t="s">
        <v>4065</v>
      </c>
      <c r="H3025" s="522">
        <v>0</v>
      </c>
      <c r="I3025" s="522">
        <v>90</v>
      </c>
      <c r="J3025" s="522">
        <v>19</v>
      </c>
      <c r="K3025" s="522" t="s">
        <v>10874</v>
      </c>
      <c r="L3025" s="522" t="s">
        <v>10874</v>
      </c>
      <c r="M3025" s="522">
        <v>23</v>
      </c>
      <c r="N3025" s="522">
        <v>0</v>
      </c>
      <c r="O3025" s="523">
        <v>136</v>
      </c>
    </row>
    <row r="3026" spans="2:15">
      <c r="B3026" s="29" t="s">
        <v>14378</v>
      </c>
      <c r="C3026" s="29" t="s">
        <v>972</v>
      </c>
      <c r="D3026" s="29" t="s">
        <v>973</v>
      </c>
      <c r="E3026" s="29" t="s">
        <v>3716</v>
      </c>
      <c r="F3026" s="29" t="s">
        <v>3717</v>
      </c>
      <c r="G3026" s="29" t="s">
        <v>4066</v>
      </c>
      <c r="H3026" s="522" t="s">
        <v>10874</v>
      </c>
      <c r="I3026" s="522">
        <v>106</v>
      </c>
      <c r="J3026" s="522">
        <v>20</v>
      </c>
      <c r="K3026" s="522" t="s">
        <v>10874</v>
      </c>
      <c r="L3026" s="522" t="s">
        <v>10874</v>
      </c>
      <c r="M3026" s="522">
        <v>31</v>
      </c>
      <c r="N3026" s="522">
        <v>0</v>
      </c>
      <c r="O3026" s="523">
        <v>164</v>
      </c>
    </row>
    <row r="3027" spans="2:15">
      <c r="B3027" t="str">
        <f>C3027&amp;F3027</f>
        <v>1265150017663 Total</v>
      </c>
      <c r="C3027" s="29" t="s">
        <v>972</v>
      </c>
      <c r="D3027" s="29" t="s">
        <v>973</v>
      </c>
      <c r="E3027" s="29" t="s">
        <v>3716</v>
      </c>
      <c r="F3027" s="29" t="s">
        <v>11893</v>
      </c>
      <c r="G3027" s="526" t="s">
        <v>3453</v>
      </c>
      <c r="H3027" s="527" t="s">
        <v>10874</v>
      </c>
      <c r="I3027" s="527">
        <v>196</v>
      </c>
      <c r="J3027" s="527">
        <v>39</v>
      </c>
      <c r="K3027" s="527" t="s">
        <v>10874</v>
      </c>
      <c r="L3027" s="527" t="s">
        <v>10874</v>
      </c>
      <c r="M3027" s="527">
        <v>54</v>
      </c>
      <c r="N3027" s="527">
        <v>0</v>
      </c>
      <c r="O3027" s="528">
        <v>300</v>
      </c>
    </row>
    <row r="3028" spans="2:15">
      <c r="B3028" s="29" t="s">
        <v>14175</v>
      </c>
      <c r="C3028" s="29" t="s">
        <v>972</v>
      </c>
      <c r="D3028" s="29" t="s">
        <v>973</v>
      </c>
      <c r="E3028" s="29" t="s">
        <v>3555</v>
      </c>
      <c r="F3028" s="29" t="s">
        <v>3556</v>
      </c>
      <c r="G3028" s="29" t="s">
        <v>4065</v>
      </c>
      <c r="H3028" s="522">
        <v>0</v>
      </c>
      <c r="I3028" s="522">
        <v>75</v>
      </c>
      <c r="J3028" s="522" t="s">
        <v>10874</v>
      </c>
      <c r="K3028" s="522">
        <v>102</v>
      </c>
      <c r="L3028" s="522" t="s">
        <v>10874</v>
      </c>
      <c r="M3028" s="522">
        <v>40</v>
      </c>
      <c r="N3028" s="522">
        <v>0</v>
      </c>
      <c r="O3028" s="523">
        <v>233</v>
      </c>
    </row>
    <row r="3029" spans="2:15">
      <c r="B3029" s="29" t="s">
        <v>14176</v>
      </c>
      <c r="C3029" s="29" t="s">
        <v>972</v>
      </c>
      <c r="D3029" s="29" t="s">
        <v>973</v>
      </c>
      <c r="E3029" s="29" t="s">
        <v>3555</v>
      </c>
      <c r="F3029" s="29" t="s">
        <v>3556</v>
      </c>
      <c r="G3029" s="29" t="s">
        <v>4066</v>
      </c>
      <c r="H3029" s="522" t="s">
        <v>10874</v>
      </c>
      <c r="I3029" s="522">
        <v>40</v>
      </c>
      <c r="J3029" s="522" t="s">
        <v>10874</v>
      </c>
      <c r="K3029" s="522">
        <v>60</v>
      </c>
      <c r="L3029" s="522" t="s">
        <v>10874</v>
      </c>
      <c r="M3029" s="522">
        <v>28</v>
      </c>
      <c r="N3029" s="522">
        <v>0</v>
      </c>
      <c r="O3029" s="523">
        <v>140</v>
      </c>
    </row>
    <row r="3030" spans="2:15">
      <c r="B3030" t="str">
        <f>C3030&amp;F3030</f>
        <v>1265150017664 Total</v>
      </c>
      <c r="C3030" s="29" t="s">
        <v>972</v>
      </c>
      <c r="D3030" s="29" t="s">
        <v>973</v>
      </c>
      <c r="E3030" s="29" t="s">
        <v>3555</v>
      </c>
      <c r="F3030" s="29" t="s">
        <v>11792</v>
      </c>
      <c r="G3030" s="526" t="s">
        <v>3453</v>
      </c>
      <c r="H3030" s="527" t="s">
        <v>10874</v>
      </c>
      <c r="I3030" s="527">
        <v>115</v>
      </c>
      <c r="J3030" s="527">
        <v>16</v>
      </c>
      <c r="K3030" s="527">
        <v>162</v>
      </c>
      <c r="L3030" s="527" t="s">
        <v>10874</v>
      </c>
      <c r="M3030" s="527">
        <v>68</v>
      </c>
      <c r="N3030" s="527">
        <v>0</v>
      </c>
      <c r="O3030" s="528">
        <v>373</v>
      </c>
    </row>
    <row r="3031" spans="2:15">
      <c r="B3031" s="29" t="s">
        <v>14305</v>
      </c>
      <c r="C3031" s="29" t="s">
        <v>972</v>
      </c>
      <c r="D3031" s="29" t="s">
        <v>973</v>
      </c>
      <c r="E3031" s="29" t="s">
        <v>3670</v>
      </c>
      <c r="F3031" s="29" t="s">
        <v>3671</v>
      </c>
      <c r="G3031" s="29" t="s">
        <v>4065</v>
      </c>
      <c r="H3031" s="522">
        <v>0</v>
      </c>
      <c r="I3031" s="522">
        <v>24</v>
      </c>
      <c r="J3031" s="522" t="s">
        <v>10874</v>
      </c>
      <c r="K3031" s="522">
        <v>14</v>
      </c>
      <c r="L3031" s="522" t="s">
        <v>10874</v>
      </c>
      <c r="M3031" s="522" t="s">
        <v>10874</v>
      </c>
      <c r="N3031" s="522">
        <v>0</v>
      </c>
      <c r="O3031" s="523">
        <v>52</v>
      </c>
    </row>
    <row r="3032" spans="2:15">
      <c r="B3032" s="29" t="s">
        <v>14306</v>
      </c>
      <c r="C3032" s="29" t="s">
        <v>972</v>
      </c>
      <c r="D3032" s="29" t="s">
        <v>973</v>
      </c>
      <c r="E3032" s="29" t="s">
        <v>3670</v>
      </c>
      <c r="F3032" s="29" t="s">
        <v>3671</v>
      </c>
      <c r="G3032" s="29" t="s">
        <v>4066</v>
      </c>
      <c r="H3032" s="522">
        <v>0</v>
      </c>
      <c r="I3032" s="522">
        <v>18</v>
      </c>
      <c r="J3032" s="522" t="s">
        <v>10874</v>
      </c>
      <c r="K3032" s="522">
        <v>15</v>
      </c>
      <c r="L3032" s="522" t="s">
        <v>10874</v>
      </c>
      <c r="M3032" s="522" t="s">
        <v>10874</v>
      </c>
      <c r="N3032" s="522">
        <v>0</v>
      </c>
      <c r="O3032" s="523">
        <v>44</v>
      </c>
    </row>
    <row r="3033" spans="2:15">
      <c r="B3033" t="str">
        <f>C3033&amp;F3033</f>
        <v>1265150017706 Total</v>
      </c>
      <c r="C3033" s="29" t="s">
        <v>972</v>
      </c>
      <c r="D3033" s="29" t="s">
        <v>973</v>
      </c>
      <c r="E3033" s="29" t="s">
        <v>3670</v>
      </c>
      <c r="F3033" s="29" t="s">
        <v>11857</v>
      </c>
      <c r="G3033" s="526" t="s">
        <v>3453</v>
      </c>
      <c r="H3033" s="527">
        <v>0</v>
      </c>
      <c r="I3033" s="527">
        <v>42</v>
      </c>
      <c r="J3033" s="527" t="s">
        <v>10874</v>
      </c>
      <c r="K3033" s="527">
        <v>29</v>
      </c>
      <c r="L3033" s="527" t="s">
        <v>10874</v>
      </c>
      <c r="M3033" s="527">
        <v>15</v>
      </c>
      <c r="N3033" s="527">
        <v>0</v>
      </c>
      <c r="O3033" s="528">
        <v>96</v>
      </c>
    </row>
    <row r="3034" spans="2:15">
      <c r="B3034" s="29" t="s">
        <v>14303</v>
      </c>
      <c r="C3034" s="29" t="s">
        <v>972</v>
      </c>
      <c r="D3034" s="29" t="s">
        <v>973</v>
      </c>
      <c r="E3034" s="29" t="s">
        <v>3668</v>
      </c>
      <c r="F3034" s="29" t="s">
        <v>3669</v>
      </c>
      <c r="G3034" s="29" t="s">
        <v>4065</v>
      </c>
      <c r="H3034" s="522">
        <v>0</v>
      </c>
      <c r="I3034" s="522">
        <v>148</v>
      </c>
      <c r="J3034" s="522" t="s">
        <v>10874</v>
      </c>
      <c r="K3034" s="522" t="s">
        <v>10874</v>
      </c>
      <c r="L3034" s="522" t="s">
        <v>10874</v>
      </c>
      <c r="M3034" s="522" t="s">
        <v>10874</v>
      </c>
      <c r="N3034" s="522">
        <v>0</v>
      </c>
      <c r="O3034" s="523">
        <v>156</v>
      </c>
    </row>
    <row r="3035" spans="2:15">
      <c r="B3035" s="29" t="s">
        <v>14304</v>
      </c>
      <c r="C3035" s="29" t="s">
        <v>972</v>
      </c>
      <c r="D3035" s="29" t="s">
        <v>973</v>
      </c>
      <c r="E3035" s="29" t="s">
        <v>3668</v>
      </c>
      <c r="F3035" s="29" t="s">
        <v>3669</v>
      </c>
      <c r="G3035" s="29" t="s">
        <v>4066</v>
      </c>
      <c r="H3035" s="522">
        <v>0</v>
      </c>
      <c r="I3035" s="522">
        <v>106</v>
      </c>
      <c r="J3035" s="522" t="s">
        <v>10874</v>
      </c>
      <c r="K3035" s="522" t="s">
        <v>10874</v>
      </c>
      <c r="L3035" s="522" t="s">
        <v>10874</v>
      </c>
      <c r="M3035" s="522" t="s">
        <v>10874</v>
      </c>
      <c r="N3035" s="522">
        <v>0</v>
      </c>
      <c r="O3035" s="523">
        <v>118</v>
      </c>
    </row>
    <row r="3036" spans="2:15">
      <c r="B3036" t="str">
        <f>C3036&amp;F3036</f>
        <v>1265150017780 Total</v>
      </c>
      <c r="C3036" s="29" t="s">
        <v>972</v>
      </c>
      <c r="D3036" s="29" t="s">
        <v>973</v>
      </c>
      <c r="E3036" s="29" t="s">
        <v>3668</v>
      </c>
      <c r="F3036" s="29" t="s">
        <v>11856</v>
      </c>
      <c r="G3036" s="526" t="s">
        <v>3453</v>
      </c>
      <c r="H3036" s="527">
        <v>0</v>
      </c>
      <c r="I3036" s="527">
        <v>254</v>
      </c>
      <c r="J3036" s="527" t="s">
        <v>10874</v>
      </c>
      <c r="K3036" s="527" t="s">
        <v>10874</v>
      </c>
      <c r="L3036" s="527" t="s">
        <v>10874</v>
      </c>
      <c r="M3036" s="527" t="s">
        <v>10874</v>
      </c>
      <c r="N3036" s="527">
        <v>0</v>
      </c>
      <c r="O3036" s="528">
        <v>274</v>
      </c>
    </row>
    <row r="3037" spans="2:15">
      <c r="B3037" s="29" t="s">
        <v>14301</v>
      </c>
      <c r="C3037" s="29" t="s">
        <v>972</v>
      </c>
      <c r="D3037" s="29" t="s">
        <v>973</v>
      </c>
      <c r="E3037" s="29" t="s">
        <v>3666</v>
      </c>
      <c r="F3037" s="29" t="s">
        <v>3667</v>
      </c>
      <c r="G3037" s="29" t="s">
        <v>4065</v>
      </c>
      <c r="H3037" s="522" t="s">
        <v>10874</v>
      </c>
      <c r="I3037" s="522">
        <v>279</v>
      </c>
      <c r="J3037" s="522">
        <v>16</v>
      </c>
      <c r="K3037" s="522" t="s">
        <v>10874</v>
      </c>
      <c r="L3037" s="522" t="s">
        <v>10874</v>
      </c>
      <c r="M3037" s="522">
        <v>16</v>
      </c>
      <c r="N3037" s="522">
        <v>0</v>
      </c>
      <c r="O3037" s="523">
        <v>320</v>
      </c>
    </row>
    <row r="3038" spans="2:15">
      <c r="B3038" s="29" t="s">
        <v>14302</v>
      </c>
      <c r="C3038" s="29" t="s">
        <v>972</v>
      </c>
      <c r="D3038" s="29" t="s">
        <v>973</v>
      </c>
      <c r="E3038" s="29" t="s">
        <v>3666</v>
      </c>
      <c r="F3038" s="29" t="s">
        <v>3667</v>
      </c>
      <c r="G3038" s="29" t="s">
        <v>4066</v>
      </c>
      <c r="H3038" s="522">
        <v>0</v>
      </c>
      <c r="I3038" s="522">
        <v>163</v>
      </c>
      <c r="J3038" s="522">
        <v>26</v>
      </c>
      <c r="K3038" s="522" t="s">
        <v>10874</v>
      </c>
      <c r="L3038" s="522" t="s">
        <v>10874</v>
      </c>
      <c r="M3038" s="522">
        <v>18</v>
      </c>
      <c r="N3038" s="522">
        <v>0</v>
      </c>
      <c r="O3038" s="523">
        <v>215</v>
      </c>
    </row>
    <row r="3039" spans="2:15">
      <c r="B3039" t="str">
        <f>C3039&amp;F3039</f>
        <v>1265150017782 Total</v>
      </c>
      <c r="C3039" s="29" t="s">
        <v>972</v>
      </c>
      <c r="D3039" s="29" t="s">
        <v>973</v>
      </c>
      <c r="E3039" s="29" t="s">
        <v>3666</v>
      </c>
      <c r="F3039" s="29" t="s">
        <v>11855</v>
      </c>
      <c r="G3039" s="526" t="s">
        <v>3453</v>
      </c>
      <c r="H3039" s="527" t="s">
        <v>10874</v>
      </c>
      <c r="I3039" s="527">
        <v>442</v>
      </c>
      <c r="J3039" s="527">
        <v>42</v>
      </c>
      <c r="K3039" s="527" t="s">
        <v>10874</v>
      </c>
      <c r="L3039" s="527" t="s">
        <v>10874</v>
      </c>
      <c r="M3039" s="527">
        <v>34</v>
      </c>
      <c r="N3039" s="527">
        <v>0</v>
      </c>
      <c r="O3039" s="528">
        <v>535</v>
      </c>
    </row>
    <row r="3040" spans="2:15">
      <c r="B3040" s="29" t="s">
        <v>14299</v>
      </c>
      <c r="C3040" s="29" t="s">
        <v>972</v>
      </c>
      <c r="D3040" s="29" t="s">
        <v>973</v>
      </c>
      <c r="E3040" s="29" t="s">
        <v>3664</v>
      </c>
      <c r="F3040" s="29" t="s">
        <v>3665</v>
      </c>
      <c r="G3040" s="29" t="s">
        <v>4065</v>
      </c>
      <c r="H3040" s="522">
        <v>0</v>
      </c>
      <c r="I3040" s="522">
        <v>177</v>
      </c>
      <c r="J3040" s="522" t="s">
        <v>10874</v>
      </c>
      <c r="K3040" s="522" t="s">
        <v>10874</v>
      </c>
      <c r="L3040" s="522" t="s">
        <v>10874</v>
      </c>
      <c r="M3040" s="522">
        <v>0</v>
      </c>
      <c r="N3040" s="522">
        <v>0</v>
      </c>
      <c r="O3040" s="523">
        <v>183</v>
      </c>
    </row>
    <row r="3041" spans="2:15">
      <c r="B3041" s="29" t="s">
        <v>14300</v>
      </c>
      <c r="C3041" s="29" t="s">
        <v>972</v>
      </c>
      <c r="D3041" s="29" t="s">
        <v>973</v>
      </c>
      <c r="E3041" s="29" t="s">
        <v>3664</v>
      </c>
      <c r="F3041" s="29" t="s">
        <v>3665</v>
      </c>
      <c r="G3041" s="29" t="s">
        <v>4066</v>
      </c>
      <c r="H3041" s="522">
        <v>0</v>
      </c>
      <c r="I3041" s="522">
        <v>103</v>
      </c>
      <c r="J3041" s="522" t="s">
        <v>10874</v>
      </c>
      <c r="K3041" s="522" t="s">
        <v>10874</v>
      </c>
      <c r="L3041" s="522" t="s">
        <v>10874</v>
      </c>
      <c r="M3041" s="522" t="s">
        <v>10874</v>
      </c>
      <c r="N3041" s="522">
        <v>0</v>
      </c>
      <c r="O3041" s="523">
        <v>109</v>
      </c>
    </row>
    <row r="3042" spans="2:15">
      <c r="B3042" t="str">
        <f>C3042&amp;F3042</f>
        <v>1265150017808 Total</v>
      </c>
      <c r="C3042" s="29" t="s">
        <v>972</v>
      </c>
      <c r="D3042" s="29" t="s">
        <v>973</v>
      </c>
      <c r="E3042" s="29" t="s">
        <v>3664</v>
      </c>
      <c r="F3042" s="29" t="s">
        <v>11854</v>
      </c>
      <c r="G3042" s="526" t="s">
        <v>3453</v>
      </c>
      <c r="H3042" s="527">
        <v>0</v>
      </c>
      <c r="I3042" s="527">
        <v>280</v>
      </c>
      <c r="J3042" s="527" t="s">
        <v>10874</v>
      </c>
      <c r="K3042" s="527" t="s">
        <v>10874</v>
      </c>
      <c r="L3042" s="527" t="s">
        <v>10874</v>
      </c>
      <c r="M3042" s="527" t="s">
        <v>10874</v>
      </c>
      <c r="N3042" s="527">
        <v>0</v>
      </c>
      <c r="O3042" s="528">
        <v>292</v>
      </c>
    </row>
    <row r="3043" spans="2:15">
      <c r="B3043" s="29" t="s">
        <v>14233</v>
      </c>
      <c r="C3043" s="29" t="s">
        <v>972</v>
      </c>
      <c r="D3043" s="29" t="s">
        <v>973</v>
      </c>
      <c r="E3043" s="29" t="s">
        <v>3605</v>
      </c>
      <c r="F3043" s="29" t="s">
        <v>3606</v>
      </c>
      <c r="G3043" s="29" t="s">
        <v>4065</v>
      </c>
      <c r="H3043" s="522">
        <v>0</v>
      </c>
      <c r="I3043" s="522">
        <v>148</v>
      </c>
      <c r="J3043" s="522" t="s">
        <v>10874</v>
      </c>
      <c r="K3043" s="522" t="s">
        <v>10874</v>
      </c>
      <c r="L3043" s="522" t="s">
        <v>10874</v>
      </c>
      <c r="M3043" s="522">
        <v>0</v>
      </c>
      <c r="N3043" s="522">
        <v>0</v>
      </c>
      <c r="O3043" s="523">
        <v>156</v>
      </c>
    </row>
    <row r="3044" spans="2:15">
      <c r="B3044" s="29" t="s">
        <v>14234</v>
      </c>
      <c r="C3044" s="29" t="s">
        <v>972</v>
      </c>
      <c r="D3044" s="29" t="s">
        <v>973</v>
      </c>
      <c r="E3044" s="29" t="s">
        <v>3605</v>
      </c>
      <c r="F3044" s="29" t="s">
        <v>3606</v>
      </c>
      <c r="G3044" s="29" t="s">
        <v>4066</v>
      </c>
      <c r="H3044" s="522">
        <v>0</v>
      </c>
      <c r="I3044" s="522">
        <v>149</v>
      </c>
      <c r="J3044" s="522" t="s">
        <v>10874</v>
      </c>
      <c r="K3044" s="522" t="s">
        <v>10874</v>
      </c>
      <c r="L3044" s="522" t="s">
        <v>10874</v>
      </c>
      <c r="M3044" s="522" t="s">
        <v>10874</v>
      </c>
      <c r="N3044" s="522">
        <v>0</v>
      </c>
      <c r="O3044" s="523">
        <v>157</v>
      </c>
    </row>
    <row r="3045" spans="2:15">
      <c r="B3045" t="str">
        <f>C3045&amp;F3045</f>
        <v>1265150017811 Total</v>
      </c>
      <c r="C3045" s="29" t="s">
        <v>972</v>
      </c>
      <c r="D3045" s="29" t="s">
        <v>973</v>
      </c>
      <c r="E3045" s="29" t="s">
        <v>3605</v>
      </c>
      <c r="F3045" s="29" t="s">
        <v>11821</v>
      </c>
      <c r="G3045" s="526" t="s">
        <v>3453</v>
      </c>
      <c r="H3045" s="527">
        <v>0</v>
      </c>
      <c r="I3045" s="527">
        <v>297</v>
      </c>
      <c r="J3045" s="527" t="s">
        <v>10874</v>
      </c>
      <c r="K3045" s="527" t="s">
        <v>10874</v>
      </c>
      <c r="L3045" s="527" t="s">
        <v>10874</v>
      </c>
      <c r="M3045" s="527" t="s">
        <v>10874</v>
      </c>
      <c r="N3045" s="527">
        <v>0</v>
      </c>
      <c r="O3045" s="528">
        <v>313</v>
      </c>
    </row>
    <row r="3046" spans="2:15">
      <c r="B3046" s="29" t="s">
        <v>14315</v>
      </c>
      <c r="C3046" s="29" t="s">
        <v>972</v>
      </c>
      <c r="D3046" s="29" t="s">
        <v>973</v>
      </c>
      <c r="E3046" s="29" t="s">
        <v>9429</v>
      </c>
      <c r="F3046" s="29" t="s">
        <v>4035</v>
      </c>
      <c r="G3046" s="29" t="s">
        <v>4065</v>
      </c>
      <c r="H3046" s="522">
        <v>0</v>
      </c>
      <c r="I3046" s="522">
        <v>183</v>
      </c>
      <c r="J3046" s="522" t="s">
        <v>10874</v>
      </c>
      <c r="K3046" s="522">
        <v>0</v>
      </c>
      <c r="L3046" s="522" t="s">
        <v>10874</v>
      </c>
      <c r="M3046" s="522" t="s">
        <v>10874</v>
      </c>
      <c r="N3046" s="522">
        <v>0</v>
      </c>
      <c r="O3046" s="523">
        <v>195</v>
      </c>
    </row>
    <row r="3047" spans="2:15">
      <c r="B3047" s="29" t="s">
        <v>14316</v>
      </c>
      <c r="C3047" s="29" t="s">
        <v>972</v>
      </c>
      <c r="D3047" s="29" t="s">
        <v>973</v>
      </c>
      <c r="E3047" s="29" t="s">
        <v>9429</v>
      </c>
      <c r="F3047" s="29" t="s">
        <v>4035</v>
      </c>
      <c r="G3047" s="29" t="s">
        <v>4066</v>
      </c>
      <c r="H3047" s="522">
        <v>0</v>
      </c>
      <c r="I3047" s="522">
        <v>301</v>
      </c>
      <c r="J3047" s="522">
        <v>28</v>
      </c>
      <c r="K3047" s="522" t="s">
        <v>10874</v>
      </c>
      <c r="L3047" s="522" t="s">
        <v>10874</v>
      </c>
      <c r="M3047" s="522" t="s">
        <v>10874</v>
      </c>
      <c r="N3047" s="522">
        <v>0</v>
      </c>
      <c r="O3047" s="523">
        <v>341</v>
      </c>
    </row>
    <row r="3048" spans="2:15">
      <c r="B3048" t="str">
        <f>C3048&amp;F3048</f>
        <v>1265150017813 Total</v>
      </c>
      <c r="C3048" s="29" t="s">
        <v>972</v>
      </c>
      <c r="D3048" s="29" t="s">
        <v>973</v>
      </c>
      <c r="E3048" s="29" t="s">
        <v>9429</v>
      </c>
      <c r="F3048" s="29" t="s">
        <v>11862</v>
      </c>
      <c r="G3048" s="526" t="s">
        <v>3453</v>
      </c>
      <c r="H3048" s="527">
        <v>0</v>
      </c>
      <c r="I3048" s="527">
        <v>484</v>
      </c>
      <c r="J3048" s="527" t="s">
        <v>10874</v>
      </c>
      <c r="K3048" s="527" t="s">
        <v>10874</v>
      </c>
      <c r="L3048" s="527" t="s">
        <v>10874</v>
      </c>
      <c r="M3048" s="527" t="s">
        <v>10874</v>
      </c>
      <c r="N3048" s="527">
        <v>0</v>
      </c>
      <c r="O3048" s="528">
        <v>536</v>
      </c>
    </row>
    <row r="3049" spans="2:15">
      <c r="B3049" s="29" t="s">
        <v>14283</v>
      </c>
      <c r="C3049" s="29" t="s">
        <v>972</v>
      </c>
      <c r="D3049" s="29" t="s">
        <v>973</v>
      </c>
      <c r="E3049" s="29" t="s">
        <v>3648</v>
      </c>
      <c r="F3049" s="29" t="s">
        <v>3649</v>
      </c>
      <c r="G3049" s="29" t="s">
        <v>4065</v>
      </c>
      <c r="H3049" s="522" t="s">
        <v>10874</v>
      </c>
      <c r="I3049" s="522">
        <v>150</v>
      </c>
      <c r="J3049" s="522" t="s">
        <v>10874</v>
      </c>
      <c r="K3049" s="522" t="s">
        <v>10874</v>
      </c>
      <c r="L3049" s="522">
        <v>0</v>
      </c>
      <c r="M3049" s="522" t="s">
        <v>10874</v>
      </c>
      <c r="N3049" s="522">
        <v>0</v>
      </c>
      <c r="O3049" s="523">
        <v>161</v>
      </c>
    </row>
    <row r="3050" spans="2:15">
      <c r="B3050" s="29" t="s">
        <v>14284</v>
      </c>
      <c r="C3050" s="29" t="s">
        <v>972</v>
      </c>
      <c r="D3050" s="29" t="s">
        <v>973</v>
      </c>
      <c r="E3050" s="29" t="s">
        <v>3648</v>
      </c>
      <c r="F3050" s="29" t="s">
        <v>3649</v>
      </c>
      <c r="G3050" s="29" t="s">
        <v>4066</v>
      </c>
      <c r="H3050" s="522" t="s">
        <v>10874</v>
      </c>
      <c r="I3050" s="522">
        <v>118</v>
      </c>
      <c r="J3050" s="522">
        <v>0</v>
      </c>
      <c r="K3050" s="522" t="s">
        <v>10874</v>
      </c>
      <c r="L3050" s="522" t="s">
        <v>10874</v>
      </c>
      <c r="M3050" s="522" t="s">
        <v>10874</v>
      </c>
      <c r="N3050" s="522" t="s">
        <v>10874</v>
      </c>
      <c r="O3050" s="523">
        <v>131</v>
      </c>
    </row>
    <row r="3051" spans="2:15">
      <c r="B3051" t="str">
        <f>C3051&amp;F3051</f>
        <v>1265150017815 Total</v>
      </c>
      <c r="C3051" s="29" t="s">
        <v>972</v>
      </c>
      <c r="D3051" s="29" t="s">
        <v>973</v>
      </c>
      <c r="E3051" s="29" t="s">
        <v>3648</v>
      </c>
      <c r="F3051" s="29" t="s">
        <v>11846</v>
      </c>
      <c r="G3051" s="526" t="s">
        <v>3453</v>
      </c>
      <c r="H3051" s="527" t="s">
        <v>10874</v>
      </c>
      <c r="I3051" s="527">
        <v>268</v>
      </c>
      <c r="J3051" s="527" t="s">
        <v>10874</v>
      </c>
      <c r="K3051" s="527" t="s">
        <v>10874</v>
      </c>
      <c r="L3051" s="527" t="s">
        <v>10874</v>
      </c>
      <c r="M3051" s="527" t="s">
        <v>10874</v>
      </c>
      <c r="N3051" s="527" t="s">
        <v>10874</v>
      </c>
      <c r="O3051" s="528">
        <v>292</v>
      </c>
    </row>
    <row r="3052" spans="2:15">
      <c r="B3052" s="29" t="s">
        <v>14311</v>
      </c>
      <c r="C3052" s="29" t="s">
        <v>972</v>
      </c>
      <c r="D3052" s="29" t="s">
        <v>973</v>
      </c>
      <c r="E3052" s="29" t="s">
        <v>3674</v>
      </c>
      <c r="F3052" s="29" t="s">
        <v>3675</v>
      </c>
      <c r="G3052" s="29" t="s">
        <v>4065</v>
      </c>
      <c r="H3052" s="522">
        <v>0</v>
      </c>
      <c r="I3052" s="522">
        <v>76</v>
      </c>
      <c r="J3052" s="522">
        <v>38</v>
      </c>
      <c r="K3052" s="522" t="s">
        <v>10874</v>
      </c>
      <c r="L3052" s="522" t="s">
        <v>10874</v>
      </c>
      <c r="M3052" s="522" t="s">
        <v>10874</v>
      </c>
      <c r="N3052" s="522">
        <v>0</v>
      </c>
      <c r="O3052" s="523">
        <v>120</v>
      </c>
    </row>
    <row r="3053" spans="2:15">
      <c r="B3053" s="29" t="s">
        <v>14312</v>
      </c>
      <c r="C3053" s="29" t="s">
        <v>972</v>
      </c>
      <c r="D3053" s="29" t="s">
        <v>973</v>
      </c>
      <c r="E3053" s="29" t="s">
        <v>3674</v>
      </c>
      <c r="F3053" s="29" t="s">
        <v>3675</v>
      </c>
      <c r="G3053" s="29" t="s">
        <v>4066</v>
      </c>
      <c r="H3053" s="522">
        <v>0</v>
      </c>
      <c r="I3053" s="522">
        <v>115</v>
      </c>
      <c r="J3053" s="522">
        <v>48</v>
      </c>
      <c r="K3053" s="522">
        <v>12</v>
      </c>
      <c r="L3053" s="522" t="s">
        <v>10874</v>
      </c>
      <c r="M3053" s="522" t="s">
        <v>10874</v>
      </c>
      <c r="N3053" s="522">
        <v>0</v>
      </c>
      <c r="O3053" s="523">
        <v>185</v>
      </c>
    </row>
    <row r="3054" spans="2:15">
      <c r="B3054" t="str">
        <f>C3054&amp;F3054</f>
        <v>1265150017850 Total</v>
      </c>
      <c r="C3054" s="29" t="s">
        <v>972</v>
      </c>
      <c r="D3054" s="29" t="s">
        <v>973</v>
      </c>
      <c r="E3054" s="29" t="s">
        <v>3674</v>
      </c>
      <c r="F3054" s="29" t="s">
        <v>11860</v>
      </c>
      <c r="G3054" s="526" t="s">
        <v>3453</v>
      </c>
      <c r="H3054" s="527">
        <v>0</v>
      </c>
      <c r="I3054" s="527">
        <v>191</v>
      </c>
      <c r="J3054" s="527">
        <v>86</v>
      </c>
      <c r="K3054" s="527" t="s">
        <v>10874</v>
      </c>
      <c r="L3054" s="527" t="s">
        <v>10874</v>
      </c>
      <c r="M3054" s="527" t="s">
        <v>10874</v>
      </c>
      <c r="N3054" s="527">
        <v>0</v>
      </c>
      <c r="O3054" s="528">
        <v>305</v>
      </c>
    </row>
    <row r="3055" spans="2:15">
      <c r="B3055" s="29" t="s">
        <v>14221</v>
      </c>
      <c r="C3055" s="29" t="s">
        <v>972</v>
      </c>
      <c r="D3055" s="29" t="s">
        <v>973</v>
      </c>
      <c r="E3055" s="29" t="s">
        <v>9438</v>
      </c>
      <c r="F3055" s="29" t="s">
        <v>3594</v>
      </c>
      <c r="G3055" s="29" t="s">
        <v>4065</v>
      </c>
      <c r="H3055" s="522">
        <v>0</v>
      </c>
      <c r="I3055" s="522">
        <v>50</v>
      </c>
      <c r="J3055" s="522">
        <v>55</v>
      </c>
      <c r="K3055" s="522" t="s">
        <v>10874</v>
      </c>
      <c r="L3055" s="522" t="s">
        <v>10874</v>
      </c>
      <c r="M3055" s="522">
        <v>0</v>
      </c>
      <c r="N3055" s="522">
        <v>0</v>
      </c>
      <c r="O3055" s="523">
        <v>124</v>
      </c>
    </row>
    <row r="3056" spans="2:15">
      <c r="B3056" s="29" t="s">
        <v>14222</v>
      </c>
      <c r="C3056" s="29" t="s">
        <v>972</v>
      </c>
      <c r="D3056" s="29" t="s">
        <v>973</v>
      </c>
      <c r="E3056" s="29" t="s">
        <v>9438</v>
      </c>
      <c r="F3056" s="29" t="s">
        <v>3594</v>
      </c>
      <c r="G3056" s="29" t="s">
        <v>4066</v>
      </c>
      <c r="H3056" s="522">
        <v>0</v>
      </c>
      <c r="I3056" s="522">
        <v>84</v>
      </c>
      <c r="J3056" s="522">
        <v>121</v>
      </c>
      <c r="K3056" s="522">
        <v>24</v>
      </c>
      <c r="L3056" s="522" t="s">
        <v>10874</v>
      </c>
      <c r="M3056" s="522" t="s">
        <v>10874</v>
      </c>
      <c r="N3056" s="522">
        <v>0</v>
      </c>
      <c r="O3056" s="523">
        <v>234</v>
      </c>
    </row>
    <row r="3057" spans="2:15">
      <c r="B3057" t="str">
        <f>C3057&amp;F3057</f>
        <v>1265150017851 Total</v>
      </c>
      <c r="C3057" s="29" t="s">
        <v>972</v>
      </c>
      <c r="D3057" s="29" t="s">
        <v>973</v>
      </c>
      <c r="E3057" s="29" t="s">
        <v>9438</v>
      </c>
      <c r="F3057" s="29" t="s">
        <v>11815</v>
      </c>
      <c r="G3057" s="526" t="s">
        <v>3453</v>
      </c>
      <c r="H3057" s="527">
        <v>0</v>
      </c>
      <c r="I3057" s="527">
        <v>134</v>
      </c>
      <c r="J3057" s="527">
        <v>176</v>
      </c>
      <c r="K3057" s="527" t="s">
        <v>10874</v>
      </c>
      <c r="L3057" s="527" t="s">
        <v>10874</v>
      </c>
      <c r="M3057" s="527" t="s">
        <v>10874</v>
      </c>
      <c r="N3057" s="527">
        <v>0</v>
      </c>
      <c r="O3057" s="528">
        <v>358</v>
      </c>
    </row>
    <row r="3058" spans="2:15">
      <c r="B3058" s="29" t="s">
        <v>14217</v>
      </c>
      <c r="C3058" s="29" t="s">
        <v>972</v>
      </c>
      <c r="D3058" s="29" t="s">
        <v>973</v>
      </c>
      <c r="E3058" s="29" t="s">
        <v>3591</v>
      </c>
      <c r="F3058" s="29" t="s">
        <v>3592</v>
      </c>
      <c r="G3058" s="29" t="s">
        <v>4065</v>
      </c>
      <c r="H3058" s="522">
        <v>0</v>
      </c>
      <c r="I3058" s="522">
        <v>70</v>
      </c>
      <c r="J3058" s="522">
        <v>152</v>
      </c>
      <c r="K3058" s="522">
        <v>22</v>
      </c>
      <c r="L3058" s="522" t="s">
        <v>10874</v>
      </c>
      <c r="M3058" s="522" t="s">
        <v>10874</v>
      </c>
      <c r="N3058" s="522">
        <v>0</v>
      </c>
      <c r="O3058" s="523">
        <v>248</v>
      </c>
    </row>
    <row r="3059" spans="2:15">
      <c r="B3059" s="29" t="s">
        <v>14218</v>
      </c>
      <c r="C3059" s="29" t="s">
        <v>972</v>
      </c>
      <c r="D3059" s="29" t="s">
        <v>973</v>
      </c>
      <c r="E3059" s="29" t="s">
        <v>3591</v>
      </c>
      <c r="F3059" s="29" t="s">
        <v>3592</v>
      </c>
      <c r="G3059" s="29" t="s">
        <v>4066</v>
      </c>
      <c r="H3059" s="522" t="s">
        <v>10874</v>
      </c>
      <c r="I3059" s="522">
        <v>67</v>
      </c>
      <c r="J3059" s="522">
        <v>152</v>
      </c>
      <c r="K3059" s="522">
        <v>24</v>
      </c>
      <c r="L3059" s="522">
        <v>0</v>
      </c>
      <c r="M3059" s="522" t="s">
        <v>10874</v>
      </c>
      <c r="N3059" s="522">
        <v>0</v>
      </c>
      <c r="O3059" s="523">
        <v>249</v>
      </c>
    </row>
    <row r="3060" spans="2:15">
      <c r="B3060" t="str">
        <f>C3060&amp;F3060</f>
        <v>1265150017852 Total</v>
      </c>
      <c r="C3060" s="29" t="s">
        <v>972</v>
      </c>
      <c r="D3060" s="29" t="s">
        <v>973</v>
      </c>
      <c r="E3060" s="29" t="s">
        <v>3591</v>
      </c>
      <c r="F3060" s="29" t="s">
        <v>11813</v>
      </c>
      <c r="G3060" s="526" t="s">
        <v>3453</v>
      </c>
      <c r="H3060" s="527" t="s">
        <v>10874</v>
      </c>
      <c r="I3060" s="527">
        <v>137</v>
      </c>
      <c r="J3060" s="527">
        <v>304</v>
      </c>
      <c r="K3060" s="527">
        <v>46</v>
      </c>
      <c r="L3060" s="527" t="s">
        <v>10874</v>
      </c>
      <c r="M3060" s="527" t="s">
        <v>10874</v>
      </c>
      <c r="N3060" s="527">
        <v>0</v>
      </c>
      <c r="O3060" s="528">
        <v>497</v>
      </c>
    </row>
    <row r="3061" spans="2:15">
      <c r="B3061" s="29" t="s">
        <v>14219</v>
      </c>
      <c r="C3061" s="29" t="s">
        <v>972</v>
      </c>
      <c r="D3061" s="29" t="s">
        <v>973</v>
      </c>
      <c r="E3061" s="29" t="s">
        <v>9445</v>
      </c>
      <c r="F3061" s="29" t="s">
        <v>3593</v>
      </c>
      <c r="G3061" s="29" t="s">
        <v>4065</v>
      </c>
      <c r="H3061" s="522">
        <v>0</v>
      </c>
      <c r="I3061" s="522">
        <v>78</v>
      </c>
      <c r="J3061" s="522">
        <v>116</v>
      </c>
      <c r="K3061" s="522">
        <v>16</v>
      </c>
      <c r="L3061" s="522" t="s">
        <v>10874</v>
      </c>
      <c r="M3061" s="522" t="s">
        <v>10874</v>
      </c>
      <c r="N3061" s="522">
        <v>0</v>
      </c>
      <c r="O3061" s="523">
        <v>219</v>
      </c>
    </row>
    <row r="3062" spans="2:15">
      <c r="B3062" s="29" t="s">
        <v>14220</v>
      </c>
      <c r="C3062" s="29" t="s">
        <v>972</v>
      </c>
      <c r="D3062" s="29" t="s">
        <v>973</v>
      </c>
      <c r="E3062" s="29" t="s">
        <v>9445</v>
      </c>
      <c r="F3062" s="29" t="s">
        <v>3593</v>
      </c>
      <c r="G3062" s="29" t="s">
        <v>4066</v>
      </c>
      <c r="H3062" s="522">
        <v>0</v>
      </c>
      <c r="I3062" s="522">
        <v>63</v>
      </c>
      <c r="J3062" s="522">
        <v>119</v>
      </c>
      <c r="K3062" s="522">
        <v>17</v>
      </c>
      <c r="L3062" s="522" t="s">
        <v>10874</v>
      </c>
      <c r="M3062" s="522" t="s">
        <v>10874</v>
      </c>
      <c r="N3062" s="522">
        <v>0</v>
      </c>
      <c r="O3062" s="523">
        <v>205</v>
      </c>
    </row>
    <row r="3063" spans="2:15">
      <c r="B3063" t="str">
        <f>C3063&amp;F3063</f>
        <v>1265150017855 Total</v>
      </c>
      <c r="C3063" s="29" t="s">
        <v>972</v>
      </c>
      <c r="D3063" s="29" t="s">
        <v>973</v>
      </c>
      <c r="E3063" s="29" t="s">
        <v>9445</v>
      </c>
      <c r="F3063" s="29" t="s">
        <v>11814</v>
      </c>
      <c r="G3063" s="526" t="s">
        <v>3453</v>
      </c>
      <c r="H3063" s="527">
        <v>0</v>
      </c>
      <c r="I3063" s="527">
        <v>141</v>
      </c>
      <c r="J3063" s="527">
        <v>235</v>
      </c>
      <c r="K3063" s="527">
        <v>33</v>
      </c>
      <c r="L3063" s="527" t="s">
        <v>10874</v>
      </c>
      <c r="M3063" s="527" t="s">
        <v>10874</v>
      </c>
      <c r="N3063" s="527">
        <v>0</v>
      </c>
      <c r="O3063" s="528">
        <v>424</v>
      </c>
    </row>
    <row r="3064" spans="2:15">
      <c r="B3064" s="29" t="s">
        <v>14329</v>
      </c>
      <c r="C3064" s="29" t="s">
        <v>972</v>
      </c>
      <c r="D3064" s="29" t="s">
        <v>973</v>
      </c>
      <c r="E3064" s="29" t="s">
        <v>3685</v>
      </c>
      <c r="F3064" s="29" t="s">
        <v>3686</v>
      </c>
      <c r="G3064" s="29" t="s">
        <v>4065</v>
      </c>
      <c r="H3064" s="522" t="s">
        <v>10874</v>
      </c>
      <c r="I3064" s="522">
        <v>263</v>
      </c>
      <c r="J3064" s="522">
        <v>22</v>
      </c>
      <c r="K3064" s="522" t="s">
        <v>10874</v>
      </c>
      <c r="L3064" s="522" t="s">
        <v>10874</v>
      </c>
      <c r="M3064" s="522" t="s">
        <v>10874</v>
      </c>
      <c r="N3064" s="522">
        <v>0</v>
      </c>
      <c r="O3064" s="523">
        <v>298</v>
      </c>
    </row>
    <row r="3065" spans="2:15">
      <c r="B3065" s="29" t="s">
        <v>14330</v>
      </c>
      <c r="C3065" s="29" t="s">
        <v>972</v>
      </c>
      <c r="D3065" s="29" t="s">
        <v>973</v>
      </c>
      <c r="E3065" s="29" t="s">
        <v>3685</v>
      </c>
      <c r="F3065" s="29" t="s">
        <v>3686</v>
      </c>
      <c r="G3065" s="29" t="s">
        <v>4066</v>
      </c>
      <c r="H3065" s="522" t="s">
        <v>10874</v>
      </c>
      <c r="I3065" s="522">
        <v>275</v>
      </c>
      <c r="J3065" s="522">
        <v>19</v>
      </c>
      <c r="K3065" s="522" t="s">
        <v>10874</v>
      </c>
      <c r="L3065" s="522" t="s">
        <v>10874</v>
      </c>
      <c r="M3065" s="522" t="s">
        <v>10874</v>
      </c>
      <c r="N3065" s="522">
        <v>0</v>
      </c>
      <c r="O3065" s="523">
        <v>308</v>
      </c>
    </row>
    <row r="3066" spans="2:15">
      <c r="B3066" t="str">
        <f>C3066&amp;F3066</f>
        <v>1265150017903 Total</v>
      </c>
      <c r="C3066" s="29" t="s">
        <v>972</v>
      </c>
      <c r="D3066" s="29" t="s">
        <v>973</v>
      </c>
      <c r="E3066" s="29" t="s">
        <v>3685</v>
      </c>
      <c r="F3066" s="29" t="s">
        <v>11869</v>
      </c>
      <c r="G3066" s="526" t="s">
        <v>3453</v>
      </c>
      <c r="H3066" s="527" t="s">
        <v>10874</v>
      </c>
      <c r="I3066" s="527">
        <v>538</v>
      </c>
      <c r="J3066" s="527">
        <v>41</v>
      </c>
      <c r="K3066" s="527">
        <v>13</v>
      </c>
      <c r="L3066" s="527" t="s">
        <v>10874</v>
      </c>
      <c r="M3066" s="527" t="s">
        <v>10874</v>
      </c>
      <c r="N3066" s="527">
        <v>0</v>
      </c>
      <c r="O3066" s="528">
        <v>606</v>
      </c>
    </row>
    <row r="3067" spans="2:15">
      <c r="B3067" s="29" t="s">
        <v>14065</v>
      </c>
      <c r="C3067" s="29" t="s">
        <v>972</v>
      </c>
      <c r="D3067" s="29" t="s">
        <v>973</v>
      </c>
      <c r="E3067" s="29" t="s">
        <v>3457</v>
      </c>
      <c r="F3067" s="29" t="s">
        <v>3458</v>
      </c>
      <c r="G3067" s="29" t="s">
        <v>4065</v>
      </c>
      <c r="H3067" s="522" t="s">
        <v>10874</v>
      </c>
      <c r="I3067" s="522">
        <v>260</v>
      </c>
      <c r="J3067" s="522">
        <v>42</v>
      </c>
      <c r="K3067" s="522">
        <v>64</v>
      </c>
      <c r="L3067" s="522" t="s">
        <v>10874</v>
      </c>
      <c r="M3067" s="522">
        <v>108</v>
      </c>
      <c r="N3067" s="522">
        <v>0</v>
      </c>
      <c r="O3067" s="523">
        <v>492</v>
      </c>
    </row>
    <row r="3068" spans="2:15">
      <c r="B3068" s="29" t="s">
        <v>14066</v>
      </c>
      <c r="C3068" s="29" t="s">
        <v>972</v>
      </c>
      <c r="D3068" s="29" t="s">
        <v>973</v>
      </c>
      <c r="E3068" s="29" t="s">
        <v>3457</v>
      </c>
      <c r="F3068" s="29" t="s">
        <v>3458</v>
      </c>
      <c r="G3068" s="29" t="s">
        <v>4066</v>
      </c>
      <c r="H3068" s="522" t="s">
        <v>10874</v>
      </c>
      <c r="I3068" s="522">
        <v>147</v>
      </c>
      <c r="J3068" s="522">
        <v>29</v>
      </c>
      <c r="K3068" s="522">
        <v>65</v>
      </c>
      <c r="L3068" s="522" t="s">
        <v>10874</v>
      </c>
      <c r="M3068" s="522">
        <v>111</v>
      </c>
      <c r="N3068" s="522">
        <v>0</v>
      </c>
      <c r="O3068" s="523">
        <v>365</v>
      </c>
    </row>
    <row r="3069" spans="2:15">
      <c r="B3069" t="str">
        <f>C3069&amp;F3069</f>
        <v>1265150017904 Total</v>
      </c>
      <c r="C3069" s="29" t="s">
        <v>972</v>
      </c>
      <c r="D3069" s="29" t="s">
        <v>973</v>
      </c>
      <c r="E3069" s="29" t="s">
        <v>3457</v>
      </c>
      <c r="F3069" s="29" t="s">
        <v>11737</v>
      </c>
      <c r="G3069" s="526" t="s">
        <v>3453</v>
      </c>
      <c r="H3069" s="527" t="s">
        <v>10874</v>
      </c>
      <c r="I3069" s="527">
        <v>407</v>
      </c>
      <c r="J3069" s="527">
        <v>71</v>
      </c>
      <c r="K3069" s="527">
        <v>129</v>
      </c>
      <c r="L3069" s="527" t="s">
        <v>10874</v>
      </c>
      <c r="M3069" s="527">
        <v>219</v>
      </c>
      <c r="N3069" s="527">
        <v>0</v>
      </c>
      <c r="O3069" s="528">
        <v>857</v>
      </c>
    </row>
    <row r="3070" spans="2:15">
      <c r="B3070" s="29" t="s">
        <v>14121</v>
      </c>
      <c r="C3070" s="29" t="s">
        <v>972</v>
      </c>
      <c r="D3070" s="29" t="s">
        <v>973</v>
      </c>
      <c r="E3070" s="29" t="s">
        <v>3506</v>
      </c>
      <c r="F3070" s="29" t="s">
        <v>3507</v>
      </c>
      <c r="G3070" s="29" t="s">
        <v>4065</v>
      </c>
      <c r="H3070" s="522">
        <v>0</v>
      </c>
      <c r="I3070" s="522">
        <v>133</v>
      </c>
      <c r="J3070" s="522">
        <v>32</v>
      </c>
      <c r="K3070" s="522" t="s">
        <v>10874</v>
      </c>
      <c r="L3070" s="522" t="s">
        <v>10874</v>
      </c>
      <c r="M3070" s="522">
        <v>13</v>
      </c>
      <c r="N3070" s="522">
        <v>0</v>
      </c>
      <c r="O3070" s="523">
        <v>193</v>
      </c>
    </row>
    <row r="3071" spans="2:15">
      <c r="B3071" s="29" t="s">
        <v>14122</v>
      </c>
      <c r="C3071" s="29" t="s">
        <v>972</v>
      </c>
      <c r="D3071" s="29" t="s">
        <v>973</v>
      </c>
      <c r="E3071" s="29" t="s">
        <v>3506</v>
      </c>
      <c r="F3071" s="29" t="s">
        <v>3507</v>
      </c>
      <c r="G3071" s="29" t="s">
        <v>4066</v>
      </c>
      <c r="H3071" s="522">
        <v>0</v>
      </c>
      <c r="I3071" s="522">
        <v>115</v>
      </c>
      <c r="J3071" s="522">
        <v>13</v>
      </c>
      <c r="K3071" s="522">
        <v>15</v>
      </c>
      <c r="L3071" s="522" t="s">
        <v>10874</v>
      </c>
      <c r="M3071" s="522" t="s">
        <v>10874</v>
      </c>
      <c r="N3071" s="522">
        <v>0</v>
      </c>
      <c r="O3071" s="523">
        <v>157</v>
      </c>
    </row>
    <row r="3072" spans="2:15">
      <c r="B3072" t="str">
        <f>C3072&amp;F3072</f>
        <v>1265150017905 Total</v>
      </c>
      <c r="C3072" s="29" t="s">
        <v>972</v>
      </c>
      <c r="D3072" s="29" t="s">
        <v>973</v>
      </c>
      <c r="E3072" s="29" t="s">
        <v>3506</v>
      </c>
      <c r="F3072" s="29" t="s">
        <v>11765</v>
      </c>
      <c r="G3072" s="526" t="s">
        <v>3453</v>
      </c>
      <c r="H3072" s="527">
        <v>0</v>
      </c>
      <c r="I3072" s="527">
        <v>248</v>
      </c>
      <c r="J3072" s="527">
        <v>45</v>
      </c>
      <c r="K3072" s="527" t="s">
        <v>10874</v>
      </c>
      <c r="L3072" s="527" t="s">
        <v>10874</v>
      </c>
      <c r="M3072" s="527" t="s">
        <v>10874</v>
      </c>
      <c r="N3072" s="527">
        <v>0</v>
      </c>
      <c r="O3072" s="528">
        <v>350</v>
      </c>
    </row>
    <row r="3073" spans="2:15">
      <c r="B3073" s="29" t="s">
        <v>14331</v>
      </c>
      <c r="C3073" s="29" t="s">
        <v>972</v>
      </c>
      <c r="D3073" s="29" t="s">
        <v>973</v>
      </c>
      <c r="E3073" s="29" t="s">
        <v>3687</v>
      </c>
      <c r="F3073" s="29" t="s">
        <v>3688</v>
      </c>
      <c r="G3073" s="29" t="s">
        <v>4065</v>
      </c>
      <c r="H3073" s="522">
        <v>0</v>
      </c>
      <c r="I3073" s="522">
        <v>107</v>
      </c>
      <c r="J3073" s="522">
        <v>26</v>
      </c>
      <c r="K3073" s="522">
        <v>91</v>
      </c>
      <c r="L3073" s="522" t="s">
        <v>10874</v>
      </c>
      <c r="M3073" s="522">
        <v>28</v>
      </c>
      <c r="N3073" s="522" t="s">
        <v>10874</v>
      </c>
      <c r="O3073" s="523">
        <v>270</v>
      </c>
    </row>
    <row r="3074" spans="2:15">
      <c r="B3074" s="29" t="s">
        <v>14332</v>
      </c>
      <c r="C3074" s="29" t="s">
        <v>972</v>
      </c>
      <c r="D3074" s="29" t="s">
        <v>973</v>
      </c>
      <c r="E3074" s="29" t="s">
        <v>3687</v>
      </c>
      <c r="F3074" s="29" t="s">
        <v>3688</v>
      </c>
      <c r="G3074" s="29" t="s">
        <v>4066</v>
      </c>
      <c r="H3074" s="522">
        <v>0</v>
      </c>
      <c r="I3074" s="522">
        <v>83</v>
      </c>
      <c r="J3074" s="522">
        <v>24</v>
      </c>
      <c r="K3074" s="522">
        <v>90</v>
      </c>
      <c r="L3074" s="522" t="s">
        <v>10874</v>
      </c>
      <c r="M3074" s="522" t="s">
        <v>10874</v>
      </c>
      <c r="N3074" s="522">
        <v>0</v>
      </c>
      <c r="O3074" s="523">
        <v>225</v>
      </c>
    </row>
    <row r="3075" spans="2:15">
      <c r="B3075" t="str">
        <f>C3075&amp;F3075</f>
        <v>1265150017906 Total</v>
      </c>
      <c r="C3075" s="29" t="s">
        <v>972</v>
      </c>
      <c r="D3075" s="29" t="s">
        <v>973</v>
      </c>
      <c r="E3075" s="29" t="s">
        <v>3687</v>
      </c>
      <c r="F3075" s="29" t="s">
        <v>11870</v>
      </c>
      <c r="G3075" s="526" t="s">
        <v>3453</v>
      </c>
      <c r="H3075" s="527">
        <v>0</v>
      </c>
      <c r="I3075" s="527">
        <v>190</v>
      </c>
      <c r="J3075" s="527">
        <v>50</v>
      </c>
      <c r="K3075" s="527">
        <v>181</v>
      </c>
      <c r="L3075" s="527" t="s">
        <v>10874</v>
      </c>
      <c r="M3075" s="527" t="s">
        <v>10874</v>
      </c>
      <c r="N3075" s="527" t="s">
        <v>10874</v>
      </c>
      <c r="O3075" s="528">
        <v>495</v>
      </c>
    </row>
    <row r="3076" spans="2:15">
      <c r="B3076" s="29" t="s">
        <v>14211</v>
      </c>
      <c r="C3076" s="29" t="s">
        <v>972</v>
      </c>
      <c r="D3076" s="29" t="s">
        <v>973</v>
      </c>
      <c r="E3076" s="29" t="s">
        <v>3827</v>
      </c>
      <c r="F3076" s="29" t="s">
        <v>3554</v>
      </c>
      <c r="G3076" s="29" t="s">
        <v>4065</v>
      </c>
      <c r="H3076" s="522">
        <v>0</v>
      </c>
      <c r="I3076" s="522">
        <v>18</v>
      </c>
      <c r="J3076" s="522">
        <v>63</v>
      </c>
      <c r="K3076" s="522" t="s">
        <v>10874</v>
      </c>
      <c r="L3076" s="522" t="s">
        <v>10874</v>
      </c>
      <c r="M3076" s="522">
        <v>18</v>
      </c>
      <c r="N3076" s="522">
        <v>0</v>
      </c>
      <c r="O3076" s="523">
        <v>109</v>
      </c>
    </row>
    <row r="3077" spans="2:15">
      <c r="B3077" s="29" t="s">
        <v>14212</v>
      </c>
      <c r="C3077" s="29" t="s">
        <v>972</v>
      </c>
      <c r="D3077" s="29" t="s">
        <v>973</v>
      </c>
      <c r="E3077" s="29" t="s">
        <v>3827</v>
      </c>
      <c r="F3077" s="29" t="s">
        <v>3554</v>
      </c>
      <c r="G3077" s="29" t="s">
        <v>4066</v>
      </c>
      <c r="H3077" s="522">
        <v>0</v>
      </c>
      <c r="I3077" s="522">
        <v>11</v>
      </c>
      <c r="J3077" s="522">
        <v>76</v>
      </c>
      <c r="K3077" s="522" t="s">
        <v>10874</v>
      </c>
      <c r="L3077" s="522" t="s">
        <v>10874</v>
      </c>
      <c r="M3077" s="522" t="s">
        <v>10874</v>
      </c>
      <c r="N3077" s="522">
        <v>0</v>
      </c>
      <c r="O3077" s="523">
        <v>105</v>
      </c>
    </row>
    <row r="3078" spans="2:15">
      <c r="B3078" t="str">
        <f>C3078&amp;F3078</f>
        <v>1265150017963 Total</v>
      </c>
      <c r="C3078" s="29" t="s">
        <v>972</v>
      </c>
      <c r="D3078" s="29" t="s">
        <v>973</v>
      </c>
      <c r="E3078" s="29" t="s">
        <v>3827</v>
      </c>
      <c r="F3078" s="29" t="s">
        <v>11810</v>
      </c>
      <c r="G3078" s="526" t="s">
        <v>3453</v>
      </c>
      <c r="H3078" s="527">
        <v>0</v>
      </c>
      <c r="I3078" s="527">
        <v>29</v>
      </c>
      <c r="J3078" s="527">
        <v>139</v>
      </c>
      <c r="K3078" s="527" t="s">
        <v>10874</v>
      </c>
      <c r="L3078" s="527" t="s">
        <v>10874</v>
      </c>
      <c r="M3078" s="527" t="s">
        <v>10874</v>
      </c>
      <c r="N3078" s="527">
        <v>0</v>
      </c>
      <c r="O3078" s="528">
        <v>214</v>
      </c>
    </row>
    <row r="3079" spans="2:15">
      <c r="B3079" s="29" t="s">
        <v>14087</v>
      </c>
      <c r="C3079" s="29" t="s">
        <v>972</v>
      </c>
      <c r="D3079" s="29" t="s">
        <v>973</v>
      </c>
      <c r="E3079" s="29" t="s">
        <v>3479</v>
      </c>
      <c r="F3079" s="29" t="s">
        <v>3480</v>
      </c>
      <c r="G3079" s="29" t="s">
        <v>4065</v>
      </c>
      <c r="H3079" s="522">
        <v>0</v>
      </c>
      <c r="I3079" s="522" t="s">
        <v>10874</v>
      </c>
      <c r="J3079" s="522">
        <v>0</v>
      </c>
      <c r="K3079" s="522" t="s">
        <v>10874</v>
      </c>
      <c r="L3079" s="522">
        <v>0</v>
      </c>
      <c r="M3079" s="522">
        <v>0</v>
      </c>
      <c r="N3079" s="522">
        <v>0</v>
      </c>
      <c r="O3079" s="523">
        <v>67</v>
      </c>
    </row>
    <row r="3080" spans="2:15">
      <c r="B3080" s="29" t="s">
        <v>14088</v>
      </c>
      <c r="C3080" s="29" t="s">
        <v>972</v>
      </c>
      <c r="D3080" s="29" t="s">
        <v>973</v>
      </c>
      <c r="E3080" s="29" t="s">
        <v>3479</v>
      </c>
      <c r="F3080" s="29" t="s">
        <v>3480</v>
      </c>
      <c r="G3080" s="29" t="s">
        <v>4066</v>
      </c>
      <c r="H3080" s="522">
        <v>0</v>
      </c>
      <c r="I3080" s="522" t="s">
        <v>10874</v>
      </c>
      <c r="J3080" s="522">
        <v>0</v>
      </c>
      <c r="K3080" s="522">
        <v>0</v>
      </c>
      <c r="L3080" s="522" t="s">
        <v>10874</v>
      </c>
      <c r="M3080" s="522">
        <v>0</v>
      </c>
      <c r="N3080" s="522">
        <v>0</v>
      </c>
      <c r="O3080" s="523">
        <v>67</v>
      </c>
    </row>
    <row r="3081" spans="2:15">
      <c r="B3081" t="str">
        <f>C3081&amp;F3081</f>
        <v>1265150018029 Total</v>
      </c>
      <c r="C3081" s="29" t="s">
        <v>972</v>
      </c>
      <c r="D3081" s="29" t="s">
        <v>973</v>
      </c>
      <c r="E3081" s="29" t="s">
        <v>3479</v>
      </c>
      <c r="F3081" s="29" t="s">
        <v>11748</v>
      </c>
      <c r="G3081" s="526" t="s">
        <v>3453</v>
      </c>
      <c r="H3081" s="527">
        <v>0</v>
      </c>
      <c r="I3081" s="527">
        <v>129</v>
      </c>
      <c r="J3081" s="527">
        <v>0</v>
      </c>
      <c r="K3081" s="527" t="s">
        <v>10874</v>
      </c>
      <c r="L3081" s="527" t="s">
        <v>10874</v>
      </c>
      <c r="M3081" s="527">
        <v>0</v>
      </c>
      <c r="N3081" s="527">
        <v>0</v>
      </c>
      <c r="O3081" s="528">
        <v>134</v>
      </c>
    </row>
    <row r="3082" spans="2:15">
      <c r="B3082" s="29" t="s">
        <v>14081</v>
      </c>
      <c r="C3082" s="29" t="s">
        <v>972</v>
      </c>
      <c r="D3082" s="29" t="s">
        <v>973</v>
      </c>
      <c r="E3082" s="29" t="s">
        <v>3473</v>
      </c>
      <c r="F3082" s="29" t="s">
        <v>3474</v>
      </c>
      <c r="G3082" s="29" t="s">
        <v>4065</v>
      </c>
      <c r="H3082" s="522" t="s">
        <v>10874</v>
      </c>
      <c r="I3082" s="522">
        <v>94</v>
      </c>
      <c r="J3082" s="522">
        <v>64</v>
      </c>
      <c r="K3082" s="522">
        <v>247</v>
      </c>
      <c r="L3082" s="522" t="s">
        <v>10874</v>
      </c>
      <c r="M3082" s="522">
        <v>26</v>
      </c>
      <c r="N3082" s="522">
        <v>0</v>
      </c>
      <c r="O3082" s="523">
        <v>452</v>
      </c>
    </row>
    <row r="3083" spans="2:15">
      <c r="B3083" s="29" t="s">
        <v>14082</v>
      </c>
      <c r="C3083" s="29" t="s">
        <v>972</v>
      </c>
      <c r="D3083" s="29" t="s">
        <v>973</v>
      </c>
      <c r="E3083" s="29" t="s">
        <v>3473</v>
      </c>
      <c r="F3083" s="29" t="s">
        <v>3474</v>
      </c>
      <c r="G3083" s="29" t="s">
        <v>4066</v>
      </c>
      <c r="H3083" s="522" t="s">
        <v>10874</v>
      </c>
      <c r="I3083" s="522">
        <v>32</v>
      </c>
      <c r="J3083" s="522">
        <v>18</v>
      </c>
      <c r="K3083" s="522">
        <v>83</v>
      </c>
      <c r="L3083" s="522" t="s">
        <v>10874</v>
      </c>
      <c r="M3083" s="522" t="s">
        <v>10874</v>
      </c>
      <c r="N3083" s="522">
        <v>0</v>
      </c>
      <c r="O3083" s="523">
        <v>149</v>
      </c>
    </row>
    <row r="3084" spans="2:15">
      <c r="B3084" t="str">
        <f>C3084&amp;F3084</f>
        <v>1265150018039 Total</v>
      </c>
      <c r="C3084" s="29" t="s">
        <v>972</v>
      </c>
      <c r="D3084" s="29" t="s">
        <v>973</v>
      </c>
      <c r="E3084" s="29" t="s">
        <v>3473</v>
      </c>
      <c r="F3084" s="29" t="s">
        <v>11745</v>
      </c>
      <c r="G3084" s="526" t="s">
        <v>3453</v>
      </c>
      <c r="H3084" s="527" t="s">
        <v>10874</v>
      </c>
      <c r="I3084" s="527">
        <v>126</v>
      </c>
      <c r="J3084" s="527">
        <v>82</v>
      </c>
      <c r="K3084" s="527">
        <v>330</v>
      </c>
      <c r="L3084" s="527" t="s">
        <v>10874</v>
      </c>
      <c r="M3084" s="527" t="s">
        <v>10874</v>
      </c>
      <c r="N3084" s="527">
        <v>0</v>
      </c>
      <c r="O3084" s="528">
        <v>601</v>
      </c>
    </row>
    <row r="3085" spans="2:15">
      <c r="B3085" s="29" t="s">
        <v>14223</v>
      </c>
      <c r="C3085" s="29" t="s">
        <v>972</v>
      </c>
      <c r="D3085" s="29" t="s">
        <v>973</v>
      </c>
      <c r="E3085" s="29" t="s">
        <v>3595</v>
      </c>
      <c r="F3085" s="29" t="s">
        <v>3596</v>
      </c>
      <c r="G3085" s="29" t="s">
        <v>4065</v>
      </c>
      <c r="H3085" s="522">
        <v>0</v>
      </c>
      <c r="I3085" s="522">
        <v>71</v>
      </c>
      <c r="J3085" s="522">
        <v>91</v>
      </c>
      <c r="K3085" s="522" t="s">
        <v>10874</v>
      </c>
      <c r="L3085" s="522" t="s">
        <v>10874</v>
      </c>
      <c r="M3085" s="522" t="s">
        <v>10874</v>
      </c>
      <c r="N3085" s="522">
        <v>0</v>
      </c>
      <c r="O3085" s="523">
        <v>170</v>
      </c>
    </row>
    <row r="3086" spans="2:15">
      <c r="B3086" s="29" t="s">
        <v>14224</v>
      </c>
      <c r="C3086" s="29" t="s">
        <v>972</v>
      </c>
      <c r="D3086" s="29" t="s">
        <v>973</v>
      </c>
      <c r="E3086" s="29" t="s">
        <v>3595</v>
      </c>
      <c r="F3086" s="29" t="s">
        <v>3596</v>
      </c>
      <c r="G3086" s="29" t="s">
        <v>4066</v>
      </c>
      <c r="H3086" s="522" t="s">
        <v>10874</v>
      </c>
      <c r="I3086" s="522">
        <v>61</v>
      </c>
      <c r="J3086" s="522">
        <v>96</v>
      </c>
      <c r="K3086" s="522">
        <v>15</v>
      </c>
      <c r="L3086" s="522" t="s">
        <v>10874</v>
      </c>
      <c r="M3086" s="522" t="s">
        <v>10874</v>
      </c>
      <c r="N3086" s="522">
        <v>0</v>
      </c>
      <c r="O3086" s="523">
        <v>178</v>
      </c>
    </row>
    <row r="3087" spans="2:15">
      <c r="B3087" t="str">
        <f>C3087&amp;F3087</f>
        <v>1265150018143 Total</v>
      </c>
      <c r="C3087" s="29" t="s">
        <v>972</v>
      </c>
      <c r="D3087" s="29" t="s">
        <v>973</v>
      </c>
      <c r="E3087" s="29" t="s">
        <v>3595</v>
      </c>
      <c r="F3087" s="29" t="s">
        <v>11816</v>
      </c>
      <c r="G3087" s="526" t="s">
        <v>3453</v>
      </c>
      <c r="H3087" s="527" t="s">
        <v>10874</v>
      </c>
      <c r="I3087" s="527">
        <v>132</v>
      </c>
      <c r="J3087" s="527">
        <v>187</v>
      </c>
      <c r="K3087" s="527" t="s">
        <v>10874</v>
      </c>
      <c r="L3087" s="527" t="s">
        <v>10874</v>
      </c>
      <c r="M3087" s="527" t="s">
        <v>10874</v>
      </c>
      <c r="N3087" s="527">
        <v>0</v>
      </c>
      <c r="O3087" s="528">
        <v>348</v>
      </c>
    </row>
    <row r="3088" spans="2:15">
      <c r="B3088" s="29" t="s">
        <v>14319</v>
      </c>
      <c r="C3088" s="29" t="s">
        <v>972</v>
      </c>
      <c r="D3088" s="29" t="s">
        <v>973</v>
      </c>
      <c r="E3088" s="29" t="s">
        <v>5595</v>
      </c>
      <c r="F3088" s="29" t="s">
        <v>5594</v>
      </c>
      <c r="G3088" s="29" t="s">
        <v>4065</v>
      </c>
      <c r="H3088" s="522">
        <v>0</v>
      </c>
      <c r="I3088" s="522" t="s">
        <v>10874</v>
      </c>
      <c r="J3088" s="522">
        <v>0</v>
      </c>
      <c r="K3088" s="522">
        <v>0</v>
      </c>
      <c r="L3088" s="522" t="s">
        <v>10874</v>
      </c>
      <c r="M3088" s="522">
        <v>0</v>
      </c>
      <c r="N3088" s="522">
        <v>0</v>
      </c>
      <c r="O3088" s="523">
        <v>68</v>
      </c>
    </row>
    <row r="3089" spans="2:15">
      <c r="B3089" s="29" t="s">
        <v>14320</v>
      </c>
      <c r="C3089" s="29" t="s">
        <v>972</v>
      </c>
      <c r="D3089" s="29" t="s">
        <v>973</v>
      </c>
      <c r="E3089" s="29" t="s">
        <v>5595</v>
      </c>
      <c r="F3089" s="29" t="s">
        <v>5594</v>
      </c>
      <c r="G3089" s="29" t="s">
        <v>4066</v>
      </c>
      <c r="H3089" s="522">
        <v>0</v>
      </c>
      <c r="I3089" s="522">
        <v>97</v>
      </c>
      <c r="J3089" s="522" t="s">
        <v>10874</v>
      </c>
      <c r="K3089" s="522" t="s">
        <v>10874</v>
      </c>
      <c r="L3089" s="522" t="s">
        <v>10874</v>
      </c>
      <c r="M3089" s="522">
        <v>0</v>
      </c>
      <c r="N3089" s="522">
        <v>0</v>
      </c>
      <c r="O3089" s="523">
        <v>104</v>
      </c>
    </row>
    <row r="3090" spans="2:15">
      <c r="B3090" t="str">
        <f>C3090&amp;F3090</f>
        <v>1265150018292 Total</v>
      </c>
      <c r="C3090" s="29" t="s">
        <v>972</v>
      </c>
      <c r="D3090" s="29" t="s">
        <v>973</v>
      </c>
      <c r="E3090" s="29" t="s">
        <v>5595</v>
      </c>
      <c r="F3090" s="29" t="s">
        <v>11864</v>
      </c>
      <c r="G3090" s="526" t="s">
        <v>3453</v>
      </c>
      <c r="H3090" s="527">
        <v>0</v>
      </c>
      <c r="I3090" s="527" t="s">
        <v>10874</v>
      </c>
      <c r="J3090" s="527" t="s">
        <v>10874</v>
      </c>
      <c r="K3090" s="527" t="s">
        <v>10874</v>
      </c>
      <c r="L3090" s="527" t="s">
        <v>10874</v>
      </c>
      <c r="M3090" s="527">
        <v>0</v>
      </c>
      <c r="N3090" s="527">
        <v>0</v>
      </c>
      <c r="O3090" s="528">
        <v>172</v>
      </c>
    </row>
    <row r="3091" spans="2:15">
      <c r="B3091" s="29" t="s">
        <v>14307</v>
      </c>
      <c r="C3091" s="29" t="s">
        <v>972</v>
      </c>
      <c r="D3091" s="29" t="s">
        <v>973</v>
      </c>
      <c r="E3091" s="29" t="s">
        <v>5593</v>
      </c>
      <c r="F3091" s="29" t="s">
        <v>5592</v>
      </c>
      <c r="G3091" s="29" t="s">
        <v>4065</v>
      </c>
      <c r="H3091" s="522" t="s">
        <v>10874</v>
      </c>
      <c r="I3091" s="522">
        <v>38</v>
      </c>
      <c r="J3091" s="522">
        <v>54</v>
      </c>
      <c r="K3091" s="522">
        <v>83</v>
      </c>
      <c r="L3091" s="522" t="s">
        <v>10874</v>
      </c>
      <c r="M3091" s="522">
        <v>0</v>
      </c>
      <c r="N3091" s="522">
        <v>0</v>
      </c>
      <c r="O3091" s="523">
        <v>180</v>
      </c>
    </row>
    <row r="3092" spans="2:15">
      <c r="B3092" s="29" t="s">
        <v>14308</v>
      </c>
      <c r="C3092" s="29" t="s">
        <v>972</v>
      </c>
      <c r="D3092" s="29" t="s">
        <v>973</v>
      </c>
      <c r="E3092" s="29" t="s">
        <v>5593</v>
      </c>
      <c r="F3092" s="29" t="s">
        <v>5592</v>
      </c>
      <c r="G3092" s="29" t="s">
        <v>4066</v>
      </c>
      <c r="H3092" s="522">
        <v>0</v>
      </c>
      <c r="I3092" s="522">
        <v>79</v>
      </c>
      <c r="J3092" s="522">
        <v>85</v>
      </c>
      <c r="K3092" s="522">
        <v>122</v>
      </c>
      <c r="L3092" s="522" t="s">
        <v>10874</v>
      </c>
      <c r="M3092" s="522" t="s">
        <v>10874</v>
      </c>
      <c r="N3092" s="522">
        <v>0</v>
      </c>
      <c r="O3092" s="523">
        <v>300</v>
      </c>
    </row>
    <row r="3093" spans="2:15">
      <c r="B3093" t="str">
        <f>C3093&amp;F3093</f>
        <v>1265150018293 Total</v>
      </c>
      <c r="C3093" s="29" t="s">
        <v>972</v>
      </c>
      <c r="D3093" s="29" t="s">
        <v>973</v>
      </c>
      <c r="E3093" s="29" t="s">
        <v>5593</v>
      </c>
      <c r="F3093" s="29" t="s">
        <v>11858</v>
      </c>
      <c r="G3093" s="526" t="s">
        <v>3453</v>
      </c>
      <c r="H3093" s="527" t="s">
        <v>10874</v>
      </c>
      <c r="I3093" s="527">
        <v>117</v>
      </c>
      <c r="J3093" s="527">
        <v>139</v>
      </c>
      <c r="K3093" s="527">
        <v>205</v>
      </c>
      <c r="L3093" s="527">
        <v>16</v>
      </c>
      <c r="M3093" s="527" t="s">
        <v>10874</v>
      </c>
      <c r="N3093" s="527">
        <v>0</v>
      </c>
      <c r="O3093" s="528">
        <v>480</v>
      </c>
    </row>
    <row r="3094" spans="2:15">
      <c r="B3094" s="29" t="s">
        <v>14369</v>
      </c>
      <c r="C3094" s="29" t="s">
        <v>972</v>
      </c>
      <c r="D3094" s="29" t="s">
        <v>973</v>
      </c>
      <c r="E3094" s="29" t="s">
        <v>5604</v>
      </c>
      <c r="F3094" s="29" t="s">
        <v>5603</v>
      </c>
      <c r="G3094" s="29" t="s">
        <v>4065</v>
      </c>
      <c r="H3094" s="522">
        <v>0</v>
      </c>
      <c r="I3094" s="522">
        <v>12</v>
      </c>
      <c r="J3094" s="522" t="s">
        <v>10874</v>
      </c>
      <c r="K3094" s="522" t="s">
        <v>10874</v>
      </c>
      <c r="L3094" s="522" t="s">
        <v>10874</v>
      </c>
      <c r="M3094" s="522" t="s">
        <v>10874</v>
      </c>
      <c r="N3094" s="522">
        <v>0</v>
      </c>
      <c r="O3094" s="523">
        <v>33</v>
      </c>
    </row>
    <row r="3095" spans="2:15">
      <c r="B3095" s="29" t="s">
        <v>14370</v>
      </c>
      <c r="C3095" s="29" t="s">
        <v>972</v>
      </c>
      <c r="D3095" s="29" t="s">
        <v>973</v>
      </c>
      <c r="E3095" s="29" t="s">
        <v>5604</v>
      </c>
      <c r="F3095" s="29" t="s">
        <v>5603</v>
      </c>
      <c r="G3095" s="29" t="s">
        <v>4066</v>
      </c>
      <c r="H3095" s="522">
        <v>0</v>
      </c>
      <c r="I3095" s="522">
        <v>12</v>
      </c>
      <c r="J3095" s="522">
        <v>12</v>
      </c>
      <c r="K3095" s="522" t="s">
        <v>10874</v>
      </c>
      <c r="L3095" s="522" t="s">
        <v>10874</v>
      </c>
      <c r="M3095" s="522" t="s">
        <v>10874</v>
      </c>
      <c r="N3095" s="522">
        <v>0</v>
      </c>
      <c r="O3095" s="523">
        <v>37</v>
      </c>
    </row>
    <row r="3096" spans="2:15">
      <c r="B3096" t="str">
        <f>C3096&amp;F3096</f>
        <v>1265150018294 Total</v>
      </c>
      <c r="C3096" s="29" t="s">
        <v>972</v>
      </c>
      <c r="D3096" s="29" t="s">
        <v>973</v>
      </c>
      <c r="E3096" s="29" t="s">
        <v>5604</v>
      </c>
      <c r="F3096" s="29" t="s">
        <v>11889</v>
      </c>
      <c r="G3096" s="526" t="s">
        <v>3453</v>
      </c>
      <c r="H3096" s="527">
        <v>0</v>
      </c>
      <c r="I3096" s="527">
        <v>24</v>
      </c>
      <c r="J3096" s="527" t="s">
        <v>10874</v>
      </c>
      <c r="K3096" s="527" t="s">
        <v>10874</v>
      </c>
      <c r="L3096" s="527" t="s">
        <v>10874</v>
      </c>
      <c r="M3096" s="527">
        <v>18</v>
      </c>
      <c r="N3096" s="527">
        <v>0</v>
      </c>
      <c r="O3096" s="528">
        <v>70</v>
      </c>
    </row>
    <row r="3097" spans="2:15">
      <c r="B3097" s="29" t="s">
        <v>14237</v>
      </c>
      <c r="C3097" s="29" t="s">
        <v>972</v>
      </c>
      <c r="D3097" s="29" t="s">
        <v>973</v>
      </c>
      <c r="E3097" s="29" t="s">
        <v>3609</v>
      </c>
      <c r="F3097" s="29" t="s">
        <v>5589</v>
      </c>
      <c r="G3097" s="29" t="s">
        <v>4065</v>
      </c>
      <c r="H3097" s="522">
        <v>0</v>
      </c>
      <c r="I3097" s="522" t="s">
        <v>10874</v>
      </c>
      <c r="J3097" s="522" t="s">
        <v>10874</v>
      </c>
      <c r="K3097" s="522">
        <v>0</v>
      </c>
      <c r="L3097" s="522">
        <v>0</v>
      </c>
      <c r="M3097" s="522">
        <v>0</v>
      </c>
      <c r="N3097" s="522">
        <v>0</v>
      </c>
      <c r="O3097" s="523">
        <v>67</v>
      </c>
    </row>
    <row r="3098" spans="2:15">
      <c r="B3098" s="29" t="s">
        <v>14238</v>
      </c>
      <c r="C3098" s="29" t="s">
        <v>972</v>
      </c>
      <c r="D3098" s="29" t="s">
        <v>973</v>
      </c>
      <c r="E3098" s="29" t="s">
        <v>3609</v>
      </c>
      <c r="F3098" s="29" t="s">
        <v>5589</v>
      </c>
      <c r="G3098" s="29" t="s">
        <v>4066</v>
      </c>
      <c r="H3098" s="522">
        <v>0</v>
      </c>
      <c r="I3098" s="522">
        <v>110</v>
      </c>
      <c r="J3098" s="522" t="s">
        <v>10874</v>
      </c>
      <c r="K3098" s="522" t="s">
        <v>10874</v>
      </c>
      <c r="L3098" s="522">
        <v>0</v>
      </c>
      <c r="M3098" s="522">
        <v>0</v>
      </c>
      <c r="N3098" s="522">
        <v>0</v>
      </c>
      <c r="O3098" s="523">
        <v>116</v>
      </c>
    </row>
    <row r="3099" spans="2:15">
      <c r="B3099" t="str">
        <f>C3099&amp;F3099</f>
        <v>1265150018295 Total</v>
      </c>
      <c r="C3099" s="29" t="s">
        <v>972</v>
      </c>
      <c r="D3099" s="29" t="s">
        <v>973</v>
      </c>
      <c r="E3099" s="29" t="s">
        <v>3609</v>
      </c>
      <c r="F3099" s="29" t="s">
        <v>11823</v>
      </c>
      <c r="G3099" s="526" t="s">
        <v>3453</v>
      </c>
      <c r="H3099" s="527">
        <v>0</v>
      </c>
      <c r="I3099" s="527" t="s">
        <v>10874</v>
      </c>
      <c r="J3099" s="527" t="s">
        <v>10874</v>
      </c>
      <c r="K3099" s="527" t="s">
        <v>10874</v>
      </c>
      <c r="L3099" s="527">
        <v>0</v>
      </c>
      <c r="M3099" s="527">
        <v>0</v>
      </c>
      <c r="N3099" s="527">
        <v>0</v>
      </c>
      <c r="O3099" s="528">
        <v>183</v>
      </c>
    </row>
    <row r="3100" spans="2:15">
      <c r="B3100" s="29" t="s">
        <v>14321</v>
      </c>
      <c r="C3100" s="29" t="s">
        <v>972</v>
      </c>
      <c r="D3100" s="29" t="s">
        <v>973</v>
      </c>
      <c r="E3100" s="29" t="s">
        <v>3680</v>
      </c>
      <c r="F3100" s="29" t="s">
        <v>5596</v>
      </c>
      <c r="G3100" s="29" t="s">
        <v>4065</v>
      </c>
      <c r="H3100" s="522">
        <v>0</v>
      </c>
      <c r="I3100" s="522" t="s">
        <v>10874</v>
      </c>
      <c r="J3100" s="522" t="s">
        <v>10874</v>
      </c>
      <c r="K3100" s="522">
        <v>0</v>
      </c>
      <c r="L3100" s="522">
        <v>0</v>
      </c>
      <c r="M3100" s="522">
        <v>0</v>
      </c>
      <c r="N3100" s="522">
        <v>0</v>
      </c>
      <c r="O3100" s="523">
        <v>84</v>
      </c>
    </row>
    <row r="3101" spans="2:15">
      <c r="B3101" s="29" t="s">
        <v>14322</v>
      </c>
      <c r="C3101" s="29" t="s">
        <v>972</v>
      </c>
      <c r="D3101" s="29" t="s">
        <v>973</v>
      </c>
      <c r="E3101" s="29" t="s">
        <v>3680</v>
      </c>
      <c r="F3101" s="29" t="s">
        <v>5596</v>
      </c>
      <c r="G3101" s="29" t="s">
        <v>4066</v>
      </c>
      <c r="H3101" s="522">
        <v>0</v>
      </c>
      <c r="I3101" s="522">
        <v>113</v>
      </c>
      <c r="J3101" s="522" t="s">
        <v>10874</v>
      </c>
      <c r="K3101" s="522" t="s">
        <v>10874</v>
      </c>
      <c r="L3101" s="522" t="s">
        <v>10874</v>
      </c>
      <c r="M3101" s="522">
        <v>0</v>
      </c>
      <c r="N3101" s="522">
        <v>0</v>
      </c>
      <c r="O3101" s="523">
        <v>119</v>
      </c>
    </row>
    <row r="3102" spans="2:15">
      <c r="B3102" t="str">
        <f>C3102&amp;F3102</f>
        <v>1265150018296 Total</v>
      </c>
      <c r="C3102" s="29" t="s">
        <v>972</v>
      </c>
      <c r="D3102" s="29" t="s">
        <v>973</v>
      </c>
      <c r="E3102" s="29" t="s">
        <v>3680</v>
      </c>
      <c r="F3102" s="29" t="s">
        <v>11865</v>
      </c>
      <c r="G3102" s="526" t="s">
        <v>3453</v>
      </c>
      <c r="H3102" s="527">
        <v>0</v>
      </c>
      <c r="I3102" s="527" t="s">
        <v>10874</v>
      </c>
      <c r="J3102" s="527" t="s">
        <v>10874</v>
      </c>
      <c r="K3102" s="527" t="s">
        <v>10874</v>
      </c>
      <c r="L3102" s="527" t="s">
        <v>10874</v>
      </c>
      <c r="M3102" s="527">
        <v>0</v>
      </c>
      <c r="N3102" s="527">
        <v>0</v>
      </c>
      <c r="O3102" s="528">
        <v>203</v>
      </c>
    </row>
    <row r="3103" spans="2:15">
      <c r="B3103" s="29" t="s">
        <v>14367</v>
      </c>
      <c r="C3103" s="29" t="s">
        <v>972</v>
      </c>
      <c r="D3103" s="29" t="s">
        <v>973</v>
      </c>
      <c r="E3103" s="29" t="s">
        <v>3709</v>
      </c>
      <c r="F3103" s="29" t="s">
        <v>5602</v>
      </c>
      <c r="G3103" s="29" t="s">
        <v>4065</v>
      </c>
      <c r="H3103" s="522">
        <v>0</v>
      </c>
      <c r="I3103" s="522">
        <v>151</v>
      </c>
      <c r="J3103" s="522">
        <v>0</v>
      </c>
      <c r="K3103" s="522" t="s">
        <v>10874</v>
      </c>
      <c r="L3103" s="522">
        <v>0</v>
      </c>
      <c r="M3103" s="522" t="s">
        <v>10874</v>
      </c>
      <c r="N3103" s="522">
        <v>0</v>
      </c>
      <c r="O3103" s="523">
        <v>159</v>
      </c>
    </row>
    <row r="3104" spans="2:15">
      <c r="B3104" s="29" t="s">
        <v>14368</v>
      </c>
      <c r="C3104" s="29" t="s">
        <v>972</v>
      </c>
      <c r="D3104" s="29" t="s">
        <v>973</v>
      </c>
      <c r="E3104" s="29" t="s">
        <v>3709</v>
      </c>
      <c r="F3104" s="29" t="s">
        <v>5602</v>
      </c>
      <c r="G3104" s="29" t="s">
        <v>4066</v>
      </c>
      <c r="H3104" s="522">
        <v>0</v>
      </c>
      <c r="I3104" s="522">
        <v>169</v>
      </c>
      <c r="J3104" s="522" t="s">
        <v>10874</v>
      </c>
      <c r="K3104" s="522" t="s">
        <v>10874</v>
      </c>
      <c r="L3104" s="522" t="s">
        <v>10874</v>
      </c>
      <c r="M3104" s="522">
        <v>13</v>
      </c>
      <c r="N3104" s="522">
        <v>0</v>
      </c>
      <c r="O3104" s="523">
        <v>190</v>
      </c>
    </row>
    <row r="3105" spans="2:15">
      <c r="B3105" t="str">
        <f>C3105&amp;F3105</f>
        <v>1265150018297 Total</v>
      </c>
      <c r="C3105" s="29" t="s">
        <v>972</v>
      </c>
      <c r="D3105" s="29" t="s">
        <v>973</v>
      </c>
      <c r="E3105" s="29" t="s">
        <v>3709</v>
      </c>
      <c r="F3105" s="29" t="s">
        <v>11888</v>
      </c>
      <c r="G3105" s="526" t="s">
        <v>3453</v>
      </c>
      <c r="H3105" s="527">
        <v>0</v>
      </c>
      <c r="I3105" s="527">
        <v>320</v>
      </c>
      <c r="J3105" s="527" t="s">
        <v>10874</v>
      </c>
      <c r="K3105" s="527" t="s">
        <v>10874</v>
      </c>
      <c r="L3105" s="527" t="s">
        <v>10874</v>
      </c>
      <c r="M3105" s="527" t="s">
        <v>10874</v>
      </c>
      <c r="N3105" s="527">
        <v>0</v>
      </c>
      <c r="O3105" s="528">
        <v>349</v>
      </c>
    </row>
    <row r="3106" spans="2:15">
      <c r="B3106" s="29" t="s">
        <v>14361</v>
      </c>
      <c r="C3106" s="29" t="s">
        <v>972</v>
      </c>
      <c r="D3106" s="29" t="s">
        <v>973</v>
      </c>
      <c r="E3106" s="29" t="s">
        <v>5600</v>
      </c>
      <c r="F3106" s="29" t="s">
        <v>5599</v>
      </c>
      <c r="G3106" s="29" t="s">
        <v>4065</v>
      </c>
      <c r="H3106" s="522">
        <v>0</v>
      </c>
      <c r="I3106" s="522">
        <v>137</v>
      </c>
      <c r="J3106" s="522">
        <v>28</v>
      </c>
      <c r="K3106" s="522" t="s">
        <v>10874</v>
      </c>
      <c r="L3106" s="522">
        <v>0</v>
      </c>
      <c r="M3106" s="522" t="s">
        <v>10874</v>
      </c>
      <c r="N3106" s="522">
        <v>0</v>
      </c>
      <c r="O3106" s="523">
        <v>186</v>
      </c>
    </row>
    <row r="3107" spans="2:15">
      <c r="B3107" s="29" t="s">
        <v>14362</v>
      </c>
      <c r="C3107" s="29" t="s">
        <v>972</v>
      </c>
      <c r="D3107" s="29" t="s">
        <v>973</v>
      </c>
      <c r="E3107" s="29" t="s">
        <v>5600</v>
      </c>
      <c r="F3107" s="29" t="s">
        <v>5599</v>
      </c>
      <c r="G3107" s="29" t="s">
        <v>4066</v>
      </c>
      <c r="H3107" s="522">
        <v>0</v>
      </c>
      <c r="I3107" s="522">
        <v>116</v>
      </c>
      <c r="J3107" s="522">
        <v>20</v>
      </c>
      <c r="K3107" s="522" t="s">
        <v>10874</v>
      </c>
      <c r="L3107" s="522" t="s">
        <v>10874</v>
      </c>
      <c r="M3107" s="522" t="s">
        <v>10874</v>
      </c>
      <c r="N3107" s="522">
        <v>0</v>
      </c>
      <c r="O3107" s="523">
        <v>153</v>
      </c>
    </row>
    <row r="3108" spans="2:15">
      <c r="B3108" t="str">
        <f>C3108&amp;F3108</f>
        <v>1265150018298 Total</v>
      </c>
      <c r="C3108" s="29" t="s">
        <v>972</v>
      </c>
      <c r="D3108" s="29" t="s">
        <v>973</v>
      </c>
      <c r="E3108" s="29" t="s">
        <v>5600</v>
      </c>
      <c r="F3108" s="29" t="s">
        <v>11885</v>
      </c>
      <c r="G3108" s="526" t="s">
        <v>3453</v>
      </c>
      <c r="H3108" s="527">
        <v>0</v>
      </c>
      <c r="I3108" s="527">
        <v>253</v>
      </c>
      <c r="J3108" s="527">
        <v>48</v>
      </c>
      <c r="K3108" s="527">
        <v>29</v>
      </c>
      <c r="L3108" s="527" t="s">
        <v>10874</v>
      </c>
      <c r="M3108" s="527" t="s">
        <v>10874</v>
      </c>
      <c r="N3108" s="527">
        <v>0</v>
      </c>
      <c r="O3108" s="528">
        <v>339</v>
      </c>
    </row>
    <row r="3109" spans="2:15">
      <c r="B3109" s="29" t="s">
        <v>14365</v>
      </c>
      <c r="C3109" s="29" t="s">
        <v>972</v>
      </c>
      <c r="D3109" s="29" t="s">
        <v>973</v>
      </c>
      <c r="E3109" s="29" t="s">
        <v>5601</v>
      </c>
      <c r="F3109" s="29" t="s">
        <v>9494</v>
      </c>
      <c r="G3109" s="29" t="s">
        <v>4065</v>
      </c>
      <c r="H3109" s="522">
        <v>0</v>
      </c>
      <c r="I3109" s="522">
        <v>48</v>
      </c>
      <c r="J3109" s="522">
        <v>0</v>
      </c>
      <c r="K3109" s="522">
        <v>0</v>
      </c>
      <c r="L3109" s="522">
        <v>0</v>
      </c>
      <c r="M3109" s="522">
        <v>0</v>
      </c>
      <c r="N3109" s="522">
        <v>0</v>
      </c>
      <c r="O3109" s="523">
        <v>48</v>
      </c>
    </row>
    <row r="3110" spans="2:15">
      <c r="B3110" s="29" t="s">
        <v>14366</v>
      </c>
      <c r="C3110" s="29" t="s">
        <v>972</v>
      </c>
      <c r="D3110" s="29" t="s">
        <v>973</v>
      </c>
      <c r="E3110" s="29" t="s">
        <v>5601</v>
      </c>
      <c r="F3110" s="29" t="s">
        <v>9494</v>
      </c>
      <c r="G3110" s="29" t="s">
        <v>4066</v>
      </c>
      <c r="H3110" s="522">
        <v>0</v>
      </c>
      <c r="I3110" s="522">
        <v>81</v>
      </c>
      <c r="J3110" s="522" t="s">
        <v>10874</v>
      </c>
      <c r="K3110" s="522" t="s">
        <v>10874</v>
      </c>
      <c r="L3110" s="522" t="s">
        <v>10874</v>
      </c>
      <c r="M3110" s="522" t="s">
        <v>10874</v>
      </c>
      <c r="N3110" s="522">
        <v>0</v>
      </c>
      <c r="O3110" s="523">
        <v>94</v>
      </c>
    </row>
    <row r="3111" spans="2:15">
      <c r="B3111" t="str">
        <f>C3111&amp;F3111</f>
        <v>1265150018328 Total</v>
      </c>
      <c r="C3111" s="29" t="s">
        <v>972</v>
      </c>
      <c r="D3111" s="29" t="s">
        <v>973</v>
      </c>
      <c r="E3111" s="29" t="s">
        <v>5601</v>
      </c>
      <c r="F3111" s="29" t="s">
        <v>11887</v>
      </c>
      <c r="G3111" s="526" t="s">
        <v>3453</v>
      </c>
      <c r="H3111" s="527">
        <v>0</v>
      </c>
      <c r="I3111" s="527">
        <v>129</v>
      </c>
      <c r="J3111" s="527" t="s">
        <v>10874</v>
      </c>
      <c r="K3111" s="527" t="s">
        <v>10874</v>
      </c>
      <c r="L3111" s="527" t="s">
        <v>10874</v>
      </c>
      <c r="M3111" s="527" t="s">
        <v>10874</v>
      </c>
      <c r="N3111" s="527">
        <v>0</v>
      </c>
      <c r="O3111" s="528">
        <v>142</v>
      </c>
    </row>
    <row r="3112" spans="2:15">
      <c r="B3112" s="29" t="s">
        <v>14363</v>
      </c>
      <c r="C3112" s="29" t="s">
        <v>972</v>
      </c>
      <c r="D3112" s="29" t="s">
        <v>973</v>
      </c>
      <c r="E3112" s="29" t="s">
        <v>9499</v>
      </c>
      <c r="F3112" s="29" t="s">
        <v>9498</v>
      </c>
      <c r="G3112" s="29" t="s">
        <v>4065</v>
      </c>
      <c r="H3112" s="522">
        <v>0</v>
      </c>
      <c r="I3112" s="522">
        <v>45</v>
      </c>
      <c r="J3112" s="522" t="s">
        <v>10874</v>
      </c>
      <c r="K3112" s="522" t="s">
        <v>10874</v>
      </c>
      <c r="L3112" s="522" t="s">
        <v>10874</v>
      </c>
      <c r="M3112" s="522">
        <v>0</v>
      </c>
      <c r="N3112" s="522">
        <v>0</v>
      </c>
      <c r="O3112" s="523">
        <v>56</v>
      </c>
    </row>
    <row r="3113" spans="2:15">
      <c r="B3113" s="29" t="s">
        <v>14364</v>
      </c>
      <c r="C3113" s="29" t="s">
        <v>972</v>
      </c>
      <c r="D3113" s="29" t="s">
        <v>973</v>
      </c>
      <c r="E3113" s="29" t="s">
        <v>9499</v>
      </c>
      <c r="F3113" s="29" t="s">
        <v>9498</v>
      </c>
      <c r="G3113" s="29" t="s">
        <v>4066</v>
      </c>
      <c r="H3113" s="522">
        <v>0</v>
      </c>
      <c r="I3113" s="522">
        <v>37</v>
      </c>
      <c r="J3113" s="522" t="s">
        <v>10874</v>
      </c>
      <c r="K3113" s="522">
        <v>0</v>
      </c>
      <c r="L3113" s="522">
        <v>0</v>
      </c>
      <c r="M3113" s="522" t="s">
        <v>10874</v>
      </c>
      <c r="N3113" s="522">
        <v>0</v>
      </c>
      <c r="O3113" s="523">
        <v>42</v>
      </c>
    </row>
    <row r="3114" spans="2:15">
      <c r="B3114" t="str">
        <f>C3114&amp;F3114</f>
        <v>1265150018329 Total</v>
      </c>
      <c r="C3114" s="29" t="s">
        <v>972</v>
      </c>
      <c r="D3114" s="29" t="s">
        <v>973</v>
      </c>
      <c r="E3114" s="29" t="s">
        <v>9499</v>
      </c>
      <c r="F3114" s="29" t="s">
        <v>11886</v>
      </c>
      <c r="G3114" s="526" t="s">
        <v>3453</v>
      </c>
      <c r="H3114" s="527">
        <v>0</v>
      </c>
      <c r="I3114" s="527">
        <v>82</v>
      </c>
      <c r="J3114" s="527" t="s">
        <v>10874</v>
      </c>
      <c r="K3114" s="527" t="s">
        <v>10874</v>
      </c>
      <c r="L3114" s="527" t="s">
        <v>10874</v>
      </c>
      <c r="M3114" s="527" t="s">
        <v>10874</v>
      </c>
      <c r="N3114" s="527">
        <v>0</v>
      </c>
      <c r="O3114" s="528">
        <v>98</v>
      </c>
    </row>
    <row r="3115" spans="2:15">
      <c r="B3115" s="29" t="s">
        <v>14359</v>
      </c>
      <c r="C3115" s="29" t="s">
        <v>972</v>
      </c>
      <c r="D3115" s="29" t="s">
        <v>973</v>
      </c>
      <c r="E3115" s="29" t="s">
        <v>9504</v>
      </c>
      <c r="F3115" s="29" t="s">
        <v>9503</v>
      </c>
      <c r="G3115" s="29" t="s">
        <v>4065</v>
      </c>
      <c r="H3115" s="522">
        <v>0</v>
      </c>
      <c r="I3115" s="522">
        <v>75</v>
      </c>
      <c r="J3115" s="522" t="s">
        <v>10874</v>
      </c>
      <c r="K3115" s="522">
        <v>24</v>
      </c>
      <c r="L3115" s="522" t="s">
        <v>10874</v>
      </c>
      <c r="M3115" s="522" t="s">
        <v>10874</v>
      </c>
      <c r="N3115" s="522">
        <v>0</v>
      </c>
      <c r="O3115" s="523">
        <v>117</v>
      </c>
    </row>
    <row r="3116" spans="2:15">
      <c r="B3116" s="29" t="s">
        <v>14360</v>
      </c>
      <c r="C3116" s="29" t="s">
        <v>972</v>
      </c>
      <c r="D3116" s="29" t="s">
        <v>973</v>
      </c>
      <c r="E3116" s="29" t="s">
        <v>9504</v>
      </c>
      <c r="F3116" s="29" t="s">
        <v>9503</v>
      </c>
      <c r="G3116" s="29" t="s">
        <v>4066</v>
      </c>
      <c r="H3116" s="522" t="s">
        <v>10874</v>
      </c>
      <c r="I3116" s="522">
        <v>59</v>
      </c>
      <c r="J3116" s="522">
        <v>14</v>
      </c>
      <c r="K3116" s="522">
        <v>21</v>
      </c>
      <c r="L3116" s="522" t="s">
        <v>10874</v>
      </c>
      <c r="M3116" s="522" t="s">
        <v>10874</v>
      </c>
      <c r="N3116" s="522">
        <v>0</v>
      </c>
      <c r="O3116" s="523">
        <v>110</v>
      </c>
    </row>
    <row r="3117" spans="2:15">
      <c r="B3117" t="str">
        <f>C3117&amp;F3117</f>
        <v>1265150018330 Total</v>
      </c>
      <c r="C3117" s="29" t="s">
        <v>972</v>
      </c>
      <c r="D3117" s="29" t="s">
        <v>973</v>
      </c>
      <c r="E3117" s="29" t="s">
        <v>9504</v>
      </c>
      <c r="F3117" s="29" t="s">
        <v>11884</v>
      </c>
      <c r="G3117" s="526" t="s">
        <v>3453</v>
      </c>
      <c r="H3117" s="527" t="s">
        <v>10874</v>
      </c>
      <c r="I3117" s="527">
        <v>134</v>
      </c>
      <c r="J3117" s="527" t="s">
        <v>10874</v>
      </c>
      <c r="K3117" s="527">
        <v>45</v>
      </c>
      <c r="L3117" s="527" t="s">
        <v>10874</v>
      </c>
      <c r="M3117" s="527">
        <v>14</v>
      </c>
      <c r="N3117" s="527">
        <v>0</v>
      </c>
      <c r="O3117" s="528">
        <v>227</v>
      </c>
    </row>
    <row r="3118" spans="2:15">
      <c r="B3118" s="29" t="s">
        <v>14357</v>
      </c>
      <c r="C3118" s="29" t="s">
        <v>972</v>
      </c>
      <c r="D3118" s="29" t="s">
        <v>973</v>
      </c>
      <c r="E3118" s="29" t="s">
        <v>9508</v>
      </c>
      <c r="F3118" s="29" t="s">
        <v>9507</v>
      </c>
      <c r="G3118" s="29" t="s">
        <v>4065</v>
      </c>
      <c r="H3118" s="522">
        <v>0</v>
      </c>
      <c r="I3118" s="522">
        <v>36</v>
      </c>
      <c r="J3118" s="522">
        <v>20</v>
      </c>
      <c r="K3118" s="522" t="s">
        <v>10874</v>
      </c>
      <c r="L3118" s="522" t="s">
        <v>10874</v>
      </c>
      <c r="M3118" s="522">
        <v>0</v>
      </c>
      <c r="N3118" s="522">
        <v>0</v>
      </c>
      <c r="O3118" s="523">
        <v>59</v>
      </c>
    </row>
    <row r="3119" spans="2:15">
      <c r="B3119" s="29" t="s">
        <v>14358</v>
      </c>
      <c r="C3119" s="29" t="s">
        <v>972</v>
      </c>
      <c r="D3119" s="29" t="s">
        <v>973</v>
      </c>
      <c r="E3119" s="29" t="s">
        <v>9508</v>
      </c>
      <c r="F3119" s="29" t="s">
        <v>9507</v>
      </c>
      <c r="G3119" s="29" t="s">
        <v>4066</v>
      </c>
      <c r="H3119" s="522" t="s">
        <v>10874</v>
      </c>
      <c r="I3119" s="522">
        <v>35</v>
      </c>
      <c r="J3119" s="522" t="s">
        <v>10874</v>
      </c>
      <c r="K3119" s="522" t="s">
        <v>10874</v>
      </c>
      <c r="L3119" s="522">
        <v>0</v>
      </c>
      <c r="M3119" s="522" t="s">
        <v>10874</v>
      </c>
      <c r="N3119" s="522">
        <v>0</v>
      </c>
      <c r="O3119" s="523">
        <v>58</v>
      </c>
    </row>
    <row r="3120" spans="2:15">
      <c r="B3120" t="str">
        <f>C3120&amp;F3120</f>
        <v>1265150018331 Total</v>
      </c>
      <c r="C3120" s="29" t="s">
        <v>972</v>
      </c>
      <c r="D3120" s="29" t="s">
        <v>973</v>
      </c>
      <c r="E3120" s="29" t="s">
        <v>9508</v>
      </c>
      <c r="F3120" s="29" t="s">
        <v>11883</v>
      </c>
      <c r="G3120" s="526" t="s">
        <v>3453</v>
      </c>
      <c r="H3120" s="527" t="s">
        <v>10874</v>
      </c>
      <c r="I3120" s="527">
        <v>71</v>
      </c>
      <c r="J3120" s="527" t="s">
        <v>10874</v>
      </c>
      <c r="K3120" s="527" t="s">
        <v>10874</v>
      </c>
      <c r="L3120" s="527" t="s">
        <v>10874</v>
      </c>
      <c r="M3120" s="527" t="s">
        <v>10874</v>
      </c>
      <c r="N3120" s="527">
        <v>0</v>
      </c>
      <c r="O3120" s="528">
        <v>117</v>
      </c>
    </row>
    <row r="3121" spans="2:15">
      <c r="B3121" s="29" t="s">
        <v>14109</v>
      </c>
      <c r="C3121" s="29" t="s">
        <v>972</v>
      </c>
      <c r="D3121" s="29" t="s">
        <v>973</v>
      </c>
      <c r="E3121" s="29" t="s">
        <v>9512</v>
      </c>
      <c r="F3121" s="29" t="s">
        <v>9511</v>
      </c>
      <c r="G3121" s="29" t="s">
        <v>4065</v>
      </c>
      <c r="H3121" s="522">
        <v>0</v>
      </c>
      <c r="I3121" s="522">
        <v>47</v>
      </c>
      <c r="J3121" s="522">
        <v>12</v>
      </c>
      <c r="K3121" s="522" t="s">
        <v>10874</v>
      </c>
      <c r="L3121" s="522" t="s">
        <v>10874</v>
      </c>
      <c r="M3121" s="522">
        <v>0</v>
      </c>
      <c r="N3121" s="522">
        <v>0</v>
      </c>
      <c r="O3121" s="523">
        <v>62</v>
      </c>
    </row>
    <row r="3122" spans="2:15">
      <c r="B3122" s="29" t="s">
        <v>14110</v>
      </c>
      <c r="C3122" s="29" t="s">
        <v>972</v>
      </c>
      <c r="D3122" s="29" t="s">
        <v>973</v>
      </c>
      <c r="E3122" s="29" t="s">
        <v>9512</v>
      </c>
      <c r="F3122" s="29" t="s">
        <v>9511</v>
      </c>
      <c r="G3122" s="29" t="s">
        <v>4066</v>
      </c>
      <c r="H3122" s="522">
        <v>0</v>
      </c>
      <c r="I3122" s="522">
        <v>44</v>
      </c>
      <c r="J3122" s="522">
        <v>24</v>
      </c>
      <c r="K3122" s="522" t="s">
        <v>10874</v>
      </c>
      <c r="L3122" s="522" t="s">
        <v>10874</v>
      </c>
      <c r="M3122" s="522">
        <v>0</v>
      </c>
      <c r="N3122" s="522">
        <v>0</v>
      </c>
      <c r="O3122" s="523">
        <v>75</v>
      </c>
    </row>
    <row r="3123" spans="2:15">
      <c r="B3123" t="str">
        <f>C3123&amp;F3123</f>
        <v>1265150018332 Total</v>
      </c>
      <c r="C3123" s="29" t="s">
        <v>972</v>
      </c>
      <c r="D3123" s="29" t="s">
        <v>973</v>
      </c>
      <c r="E3123" s="29" t="s">
        <v>9512</v>
      </c>
      <c r="F3123" s="29" t="s">
        <v>11759</v>
      </c>
      <c r="G3123" s="526" t="s">
        <v>3453</v>
      </c>
      <c r="H3123" s="527">
        <v>0</v>
      </c>
      <c r="I3123" s="527">
        <v>91</v>
      </c>
      <c r="J3123" s="527">
        <v>36</v>
      </c>
      <c r="K3123" s="527" t="s">
        <v>10874</v>
      </c>
      <c r="L3123" s="527" t="s">
        <v>10874</v>
      </c>
      <c r="M3123" s="527">
        <v>0</v>
      </c>
      <c r="N3123" s="527">
        <v>0</v>
      </c>
      <c r="O3123" s="528">
        <v>137</v>
      </c>
    </row>
    <row r="3124" spans="2:15">
      <c r="B3124" s="29" t="s">
        <v>14391</v>
      </c>
      <c r="C3124" s="29" t="s">
        <v>974</v>
      </c>
      <c r="D3124" s="29" t="s">
        <v>975</v>
      </c>
      <c r="E3124" s="29" t="s">
        <v>975</v>
      </c>
      <c r="F3124" s="29" t="s">
        <v>2789</v>
      </c>
      <c r="G3124" s="29" t="s">
        <v>4065</v>
      </c>
      <c r="H3124" s="522">
        <v>0</v>
      </c>
      <c r="I3124" s="522">
        <v>202</v>
      </c>
      <c r="J3124" s="522">
        <v>18</v>
      </c>
      <c r="K3124" s="522">
        <v>35</v>
      </c>
      <c r="L3124" s="522" t="s">
        <v>10874</v>
      </c>
      <c r="M3124" s="522" t="s">
        <v>10874</v>
      </c>
      <c r="N3124" s="522">
        <v>0</v>
      </c>
      <c r="O3124" s="523">
        <v>265</v>
      </c>
    </row>
    <row r="3125" spans="2:15">
      <c r="B3125" s="29" t="s">
        <v>14392</v>
      </c>
      <c r="C3125" s="29" t="s">
        <v>974</v>
      </c>
      <c r="D3125" s="29" t="s">
        <v>975</v>
      </c>
      <c r="E3125" s="29" t="s">
        <v>975</v>
      </c>
      <c r="F3125" s="29" t="s">
        <v>2789</v>
      </c>
      <c r="G3125" s="29" t="s">
        <v>4066</v>
      </c>
      <c r="H3125" s="522">
        <v>0</v>
      </c>
      <c r="I3125" s="522">
        <v>214</v>
      </c>
      <c r="J3125" s="522">
        <v>27</v>
      </c>
      <c r="K3125" s="522">
        <v>83</v>
      </c>
      <c r="L3125" s="522" t="s">
        <v>10874</v>
      </c>
      <c r="M3125" s="522">
        <v>22</v>
      </c>
      <c r="N3125" s="522" t="s">
        <v>10874</v>
      </c>
      <c r="O3125" s="523">
        <v>356</v>
      </c>
    </row>
    <row r="3126" spans="2:15">
      <c r="B3126" t="str">
        <f>C3126&amp;F3126</f>
        <v>1265100097737 Total</v>
      </c>
      <c r="C3126" s="29" t="s">
        <v>974</v>
      </c>
      <c r="D3126" s="29" t="s">
        <v>975</v>
      </c>
      <c r="E3126" s="29" t="s">
        <v>975</v>
      </c>
      <c r="F3126" s="29" t="s">
        <v>11900</v>
      </c>
      <c r="G3126" s="526" t="s">
        <v>3453</v>
      </c>
      <c r="H3126" s="527">
        <v>0</v>
      </c>
      <c r="I3126" s="527">
        <v>416</v>
      </c>
      <c r="J3126" s="527">
        <v>45</v>
      </c>
      <c r="K3126" s="527">
        <v>118</v>
      </c>
      <c r="L3126" s="527" t="s">
        <v>10874</v>
      </c>
      <c r="M3126" s="527" t="s">
        <v>10874</v>
      </c>
      <c r="N3126" s="527" t="s">
        <v>10874</v>
      </c>
      <c r="O3126" s="528">
        <v>621</v>
      </c>
    </row>
    <row r="3127" spans="2:15">
      <c r="B3127" s="29" t="s">
        <v>14393</v>
      </c>
      <c r="C3127" s="29" t="s">
        <v>976</v>
      </c>
      <c r="D3127" s="29" t="s">
        <v>977</v>
      </c>
      <c r="E3127" s="29" t="s">
        <v>977</v>
      </c>
      <c r="F3127" s="29" t="s">
        <v>2790</v>
      </c>
      <c r="G3127" s="29" t="s">
        <v>4065</v>
      </c>
      <c r="H3127" s="522">
        <v>0</v>
      </c>
      <c r="I3127" s="522">
        <v>45</v>
      </c>
      <c r="J3127" s="522">
        <v>0</v>
      </c>
      <c r="K3127" s="522">
        <v>0</v>
      </c>
      <c r="L3127" s="522">
        <v>0</v>
      </c>
      <c r="M3127" s="522">
        <v>0</v>
      </c>
      <c r="N3127" s="522">
        <v>0</v>
      </c>
      <c r="O3127" s="523">
        <v>45</v>
      </c>
    </row>
    <row r="3128" spans="2:15">
      <c r="B3128" s="29" t="s">
        <v>14394</v>
      </c>
      <c r="C3128" s="29" t="s">
        <v>976</v>
      </c>
      <c r="D3128" s="29" t="s">
        <v>977</v>
      </c>
      <c r="E3128" s="29" t="s">
        <v>977</v>
      </c>
      <c r="F3128" s="29" t="s">
        <v>2790</v>
      </c>
      <c r="G3128" s="29" t="s">
        <v>4066</v>
      </c>
      <c r="H3128" s="522">
        <v>0</v>
      </c>
      <c r="I3128" s="522">
        <v>59</v>
      </c>
      <c r="J3128" s="522">
        <v>0</v>
      </c>
      <c r="K3128" s="522">
        <v>0</v>
      </c>
      <c r="L3128" s="522">
        <v>0</v>
      </c>
      <c r="M3128" s="522">
        <v>0</v>
      </c>
      <c r="N3128" s="522">
        <v>0</v>
      </c>
      <c r="O3128" s="523">
        <v>59</v>
      </c>
    </row>
    <row r="3129" spans="2:15">
      <c r="B3129" t="str">
        <f>C3129&amp;F3129</f>
        <v>1265128507511 Total</v>
      </c>
      <c r="C3129" s="29" t="s">
        <v>976</v>
      </c>
      <c r="D3129" s="29" t="s">
        <v>977</v>
      </c>
      <c r="E3129" s="29" t="s">
        <v>977</v>
      </c>
      <c r="F3129" s="29" t="s">
        <v>11901</v>
      </c>
      <c r="G3129" s="526" t="s">
        <v>3453</v>
      </c>
      <c r="H3129" s="527">
        <v>0</v>
      </c>
      <c r="I3129" s="527">
        <v>104</v>
      </c>
      <c r="J3129" s="527">
        <v>0</v>
      </c>
      <c r="K3129" s="527">
        <v>0</v>
      </c>
      <c r="L3129" s="527">
        <v>0</v>
      </c>
      <c r="M3129" s="527">
        <v>0</v>
      </c>
      <c r="N3129" s="527">
        <v>0</v>
      </c>
      <c r="O3129" s="528">
        <v>104</v>
      </c>
    </row>
    <row r="3130" spans="2:15">
      <c r="B3130" s="29" t="s">
        <v>14395</v>
      </c>
      <c r="C3130" s="29" t="s">
        <v>978</v>
      </c>
      <c r="D3130" s="29" t="s">
        <v>979</v>
      </c>
      <c r="E3130" s="29" t="s">
        <v>979</v>
      </c>
      <c r="F3130" s="29" t="s">
        <v>2791</v>
      </c>
      <c r="G3130" s="29" t="s">
        <v>4065</v>
      </c>
      <c r="H3130" s="522" t="s">
        <v>10874</v>
      </c>
      <c r="I3130" s="522">
        <v>206</v>
      </c>
      <c r="J3130" s="522">
        <v>31</v>
      </c>
      <c r="K3130" s="522">
        <v>236</v>
      </c>
      <c r="L3130" s="522">
        <v>28</v>
      </c>
      <c r="M3130" s="522" t="s">
        <v>10874</v>
      </c>
      <c r="N3130" s="522">
        <v>0</v>
      </c>
      <c r="O3130" s="523">
        <v>518</v>
      </c>
    </row>
    <row r="3131" spans="2:15">
      <c r="B3131" s="29" t="s">
        <v>14396</v>
      </c>
      <c r="C3131" s="29" t="s">
        <v>978</v>
      </c>
      <c r="D3131" s="29" t="s">
        <v>979</v>
      </c>
      <c r="E3131" s="29" t="s">
        <v>979</v>
      </c>
      <c r="F3131" s="29" t="s">
        <v>2791</v>
      </c>
      <c r="G3131" s="29" t="s">
        <v>4066</v>
      </c>
      <c r="H3131" s="522">
        <v>0</v>
      </c>
      <c r="I3131" s="522">
        <v>84</v>
      </c>
      <c r="J3131" s="522">
        <v>22</v>
      </c>
      <c r="K3131" s="522">
        <v>141</v>
      </c>
      <c r="L3131" s="522" t="s">
        <v>10874</v>
      </c>
      <c r="M3131" s="522" t="s">
        <v>10874</v>
      </c>
      <c r="N3131" s="522">
        <v>0</v>
      </c>
      <c r="O3131" s="523">
        <v>278</v>
      </c>
    </row>
    <row r="3132" spans="2:15">
      <c r="B3132" t="str">
        <f>C3132&amp;F3132</f>
        <v>1265134007647 Total</v>
      </c>
      <c r="C3132" s="29" t="s">
        <v>978</v>
      </c>
      <c r="D3132" s="29" t="s">
        <v>979</v>
      </c>
      <c r="E3132" s="29" t="s">
        <v>979</v>
      </c>
      <c r="F3132" s="29" t="s">
        <v>11902</v>
      </c>
      <c r="G3132" s="526" t="s">
        <v>3453</v>
      </c>
      <c r="H3132" s="527" t="s">
        <v>10874</v>
      </c>
      <c r="I3132" s="527">
        <v>290</v>
      </c>
      <c r="J3132" s="527">
        <v>53</v>
      </c>
      <c r="K3132" s="527">
        <v>377</v>
      </c>
      <c r="L3132" s="527" t="s">
        <v>10874</v>
      </c>
      <c r="M3132" s="527" t="s">
        <v>10874</v>
      </c>
      <c r="N3132" s="527">
        <v>0</v>
      </c>
      <c r="O3132" s="528">
        <v>796</v>
      </c>
    </row>
    <row r="3133" spans="2:15">
      <c r="B3133" s="29" t="s">
        <v>14397</v>
      </c>
      <c r="C3133" s="29" t="s">
        <v>980</v>
      </c>
      <c r="D3133" s="29" t="s">
        <v>981</v>
      </c>
      <c r="E3133" s="29" t="s">
        <v>2792</v>
      </c>
      <c r="F3133" s="29" t="s">
        <v>2793</v>
      </c>
      <c r="G3133" s="29" t="s">
        <v>4065</v>
      </c>
      <c r="H3133" s="522">
        <v>0</v>
      </c>
      <c r="I3133" s="522" t="s">
        <v>10874</v>
      </c>
      <c r="J3133" s="522" t="s">
        <v>10874</v>
      </c>
      <c r="K3133" s="522">
        <v>238</v>
      </c>
      <c r="L3133" s="522">
        <v>0</v>
      </c>
      <c r="M3133" s="522" t="s">
        <v>10874</v>
      </c>
      <c r="N3133" s="522">
        <v>0</v>
      </c>
      <c r="O3133" s="523">
        <v>243</v>
      </c>
    </row>
    <row r="3134" spans="2:15">
      <c r="B3134" s="29" t="s">
        <v>14398</v>
      </c>
      <c r="C3134" s="29" t="s">
        <v>980</v>
      </c>
      <c r="D3134" s="29" t="s">
        <v>981</v>
      </c>
      <c r="E3134" s="29" t="s">
        <v>2792</v>
      </c>
      <c r="F3134" s="29" t="s">
        <v>2793</v>
      </c>
      <c r="G3134" s="29" t="s">
        <v>4066</v>
      </c>
      <c r="H3134" s="522" t="s">
        <v>10874</v>
      </c>
      <c r="I3134" s="522" t="s">
        <v>10874</v>
      </c>
      <c r="J3134" s="522" t="s">
        <v>10874</v>
      </c>
      <c r="K3134" s="522">
        <v>272</v>
      </c>
      <c r="L3134" s="522">
        <v>0</v>
      </c>
      <c r="M3134" s="522">
        <v>0</v>
      </c>
      <c r="N3134" s="522" t="s">
        <v>10874</v>
      </c>
      <c r="O3134" s="523">
        <v>284</v>
      </c>
    </row>
    <row r="3135" spans="2:15">
      <c r="B3135" t="str">
        <f>C3135&amp;F3135</f>
        <v>1101770031560 Total</v>
      </c>
      <c r="C3135" s="29" t="s">
        <v>980</v>
      </c>
      <c r="D3135" s="29" t="s">
        <v>981</v>
      </c>
      <c r="E3135" s="29" t="s">
        <v>2792</v>
      </c>
      <c r="F3135" s="29" t="s">
        <v>11903</v>
      </c>
      <c r="G3135" s="526" t="s">
        <v>3453</v>
      </c>
      <c r="H3135" s="527" t="s">
        <v>10874</v>
      </c>
      <c r="I3135" s="527" t="s">
        <v>10874</v>
      </c>
      <c r="J3135" s="527" t="s">
        <v>10874</v>
      </c>
      <c r="K3135" s="527">
        <v>510</v>
      </c>
      <c r="L3135" s="527">
        <v>0</v>
      </c>
      <c r="M3135" s="527" t="s">
        <v>10874</v>
      </c>
      <c r="N3135" s="527" t="s">
        <v>10874</v>
      </c>
      <c r="O3135" s="528">
        <v>527</v>
      </c>
    </row>
    <row r="3136" spans="2:15">
      <c r="B3136" s="29" t="s">
        <v>14399</v>
      </c>
      <c r="C3136" s="29" t="s">
        <v>980</v>
      </c>
      <c r="D3136" s="29" t="s">
        <v>981</v>
      </c>
      <c r="E3136" s="29" t="s">
        <v>5608</v>
      </c>
      <c r="F3136" s="29" t="s">
        <v>5607</v>
      </c>
      <c r="G3136" s="29" t="s">
        <v>4065</v>
      </c>
      <c r="H3136" s="522">
        <v>0</v>
      </c>
      <c r="I3136" s="522">
        <v>0</v>
      </c>
      <c r="J3136" s="522" t="s">
        <v>10874</v>
      </c>
      <c r="K3136" s="522" t="s">
        <v>10874</v>
      </c>
      <c r="L3136" s="522" t="s">
        <v>10874</v>
      </c>
      <c r="M3136" s="522" t="s">
        <v>10874</v>
      </c>
      <c r="N3136" s="522">
        <v>0</v>
      </c>
      <c r="O3136" s="523">
        <v>123</v>
      </c>
    </row>
    <row r="3137" spans="2:15">
      <c r="B3137" s="29" t="s">
        <v>14400</v>
      </c>
      <c r="C3137" s="29" t="s">
        <v>980</v>
      </c>
      <c r="D3137" s="29" t="s">
        <v>981</v>
      </c>
      <c r="E3137" s="29" t="s">
        <v>5608</v>
      </c>
      <c r="F3137" s="29" t="s">
        <v>5607</v>
      </c>
      <c r="G3137" s="29" t="s">
        <v>4066</v>
      </c>
      <c r="H3137" s="522">
        <v>0</v>
      </c>
      <c r="I3137" s="522" t="s">
        <v>10874</v>
      </c>
      <c r="J3137" s="522" t="s">
        <v>10874</v>
      </c>
      <c r="K3137" s="522">
        <v>133</v>
      </c>
      <c r="L3137" s="522">
        <v>0</v>
      </c>
      <c r="M3137" s="522">
        <v>0</v>
      </c>
      <c r="N3137" s="522">
        <v>0</v>
      </c>
      <c r="O3137" s="523">
        <v>136</v>
      </c>
    </row>
    <row r="3138" spans="2:15">
      <c r="B3138" t="str">
        <f>C3138&amp;F3138</f>
        <v>1101770038301 Total</v>
      </c>
      <c r="C3138" s="29" t="s">
        <v>980</v>
      </c>
      <c r="D3138" s="29" t="s">
        <v>981</v>
      </c>
      <c r="E3138" s="29" t="s">
        <v>5608</v>
      </c>
      <c r="F3138" s="29" t="s">
        <v>11904</v>
      </c>
      <c r="G3138" s="526" t="s">
        <v>3453</v>
      </c>
      <c r="H3138" s="527">
        <v>0</v>
      </c>
      <c r="I3138" s="527" t="s">
        <v>10874</v>
      </c>
      <c r="J3138" s="527" t="s">
        <v>10874</v>
      </c>
      <c r="K3138" s="527" t="s">
        <v>10874</v>
      </c>
      <c r="L3138" s="527" t="s">
        <v>10874</v>
      </c>
      <c r="M3138" s="527" t="s">
        <v>10874</v>
      </c>
      <c r="N3138" s="527">
        <v>0</v>
      </c>
      <c r="O3138" s="528">
        <v>259</v>
      </c>
    </row>
    <row r="3139" spans="2:15">
      <c r="B3139" s="29" t="s">
        <v>14403</v>
      </c>
      <c r="C3139" s="29" t="s">
        <v>982</v>
      </c>
      <c r="D3139" s="29" t="s">
        <v>983</v>
      </c>
      <c r="E3139" s="29" t="s">
        <v>2796</v>
      </c>
      <c r="F3139" s="29" t="s">
        <v>2797</v>
      </c>
      <c r="G3139" s="29" t="s">
        <v>4065</v>
      </c>
      <c r="H3139" s="522">
        <v>0</v>
      </c>
      <c r="I3139" s="522">
        <v>15</v>
      </c>
      <c r="J3139" s="522">
        <v>20</v>
      </c>
      <c r="K3139" s="522">
        <v>196</v>
      </c>
      <c r="L3139" s="522" t="s">
        <v>10874</v>
      </c>
      <c r="M3139" s="522" t="s">
        <v>10874</v>
      </c>
      <c r="N3139" s="522" t="s">
        <v>10874</v>
      </c>
      <c r="O3139" s="523">
        <v>244</v>
      </c>
    </row>
    <row r="3140" spans="2:15">
      <c r="B3140" s="29" t="s">
        <v>14404</v>
      </c>
      <c r="C3140" s="29" t="s">
        <v>982</v>
      </c>
      <c r="D3140" s="29" t="s">
        <v>983</v>
      </c>
      <c r="E3140" s="29" t="s">
        <v>2796</v>
      </c>
      <c r="F3140" s="29" t="s">
        <v>2797</v>
      </c>
      <c r="G3140" s="29" t="s">
        <v>4066</v>
      </c>
      <c r="H3140" s="522">
        <v>0</v>
      </c>
      <c r="I3140" s="522">
        <v>19</v>
      </c>
      <c r="J3140" s="522">
        <v>22</v>
      </c>
      <c r="K3140" s="522">
        <v>217</v>
      </c>
      <c r="L3140" s="522" t="s">
        <v>10874</v>
      </c>
      <c r="M3140" s="522" t="s">
        <v>10874</v>
      </c>
      <c r="N3140" s="522">
        <v>0</v>
      </c>
      <c r="O3140" s="523">
        <v>266</v>
      </c>
    </row>
    <row r="3141" spans="2:15">
      <c r="B3141" t="str">
        <f>C3141&amp;F3141</f>
        <v>1241572031425 Total</v>
      </c>
      <c r="C3141" s="29" t="s">
        <v>982</v>
      </c>
      <c r="D3141" s="29" t="s">
        <v>983</v>
      </c>
      <c r="E3141" s="29" t="s">
        <v>2796</v>
      </c>
      <c r="F3141" s="29" t="s">
        <v>11906</v>
      </c>
      <c r="G3141" s="526" t="s">
        <v>3453</v>
      </c>
      <c r="H3141" s="527">
        <v>0</v>
      </c>
      <c r="I3141" s="527">
        <v>34</v>
      </c>
      <c r="J3141" s="527">
        <v>42</v>
      </c>
      <c r="K3141" s="527">
        <v>413</v>
      </c>
      <c r="L3141" s="527" t="s">
        <v>10874</v>
      </c>
      <c r="M3141" s="527">
        <v>15</v>
      </c>
      <c r="N3141" s="527" t="s">
        <v>10874</v>
      </c>
      <c r="O3141" s="528">
        <v>510</v>
      </c>
    </row>
    <row r="3142" spans="2:15">
      <c r="B3142" s="29" t="s">
        <v>14401</v>
      </c>
      <c r="C3142" s="29" t="s">
        <v>982</v>
      </c>
      <c r="D3142" s="29" t="s">
        <v>983</v>
      </c>
      <c r="E3142" s="29" t="s">
        <v>2794</v>
      </c>
      <c r="F3142" s="29" t="s">
        <v>2795</v>
      </c>
      <c r="G3142" s="29" t="s">
        <v>4065</v>
      </c>
      <c r="H3142" s="522" t="s">
        <v>10874</v>
      </c>
      <c r="I3142" s="522">
        <v>47</v>
      </c>
      <c r="J3142" s="522">
        <v>33</v>
      </c>
      <c r="K3142" s="522">
        <v>448</v>
      </c>
      <c r="L3142" s="522" t="s">
        <v>10874</v>
      </c>
      <c r="M3142" s="522">
        <v>14</v>
      </c>
      <c r="N3142" s="522" t="s">
        <v>10874</v>
      </c>
      <c r="O3142" s="523">
        <v>550</v>
      </c>
    </row>
    <row r="3143" spans="2:15">
      <c r="B3143" s="29" t="s">
        <v>14402</v>
      </c>
      <c r="C3143" s="29" t="s">
        <v>982</v>
      </c>
      <c r="D3143" s="29" t="s">
        <v>983</v>
      </c>
      <c r="E3143" s="29" t="s">
        <v>2794</v>
      </c>
      <c r="F3143" s="29" t="s">
        <v>2795</v>
      </c>
      <c r="G3143" s="29" t="s">
        <v>4066</v>
      </c>
      <c r="H3143" s="522" t="s">
        <v>10874</v>
      </c>
      <c r="I3143" s="522">
        <v>50</v>
      </c>
      <c r="J3143" s="522">
        <v>54</v>
      </c>
      <c r="K3143" s="522">
        <v>423</v>
      </c>
      <c r="L3143" s="522" t="s">
        <v>10874</v>
      </c>
      <c r="M3143" s="522">
        <v>19</v>
      </c>
      <c r="N3143" s="522">
        <v>0</v>
      </c>
      <c r="O3143" s="523">
        <v>551</v>
      </c>
    </row>
    <row r="3144" spans="2:15">
      <c r="B3144" t="str">
        <f>C3144&amp;F3144</f>
        <v>1241572031426 Total</v>
      </c>
      <c r="C3144" s="29" t="s">
        <v>982</v>
      </c>
      <c r="D3144" s="29" t="s">
        <v>983</v>
      </c>
      <c r="E3144" s="29" t="s">
        <v>2794</v>
      </c>
      <c r="F3144" s="29" t="s">
        <v>11905</v>
      </c>
      <c r="G3144" s="526" t="s">
        <v>3453</v>
      </c>
      <c r="H3144" s="527" t="s">
        <v>10874</v>
      </c>
      <c r="I3144" s="527">
        <v>97</v>
      </c>
      <c r="J3144" s="527">
        <v>87</v>
      </c>
      <c r="K3144" s="527">
        <v>871</v>
      </c>
      <c r="L3144" s="527" t="s">
        <v>10874</v>
      </c>
      <c r="M3144" s="527">
        <v>33</v>
      </c>
      <c r="N3144" s="527" t="s">
        <v>10874</v>
      </c>
      <c r="O3144" s="528">
        <v>1101</v>
      </c>
    </row>
    <row r="3145" spans="2:15">
      <c r="B3145" s="29" t="s">
        <v>14405</v>
      </c>
      <c r="C3145" s="29" t="s">
        <v>984</v>
      </c>
      <c r="D3145" s="29" t="s">
        <v>985</v>
      </c>
      <c r="E3145" s="29" t="s">
        <v>2798</v>
      </c>
      <c r="F3145" s="29" t="s">
        <v>2799</v>
      </c>
      <c r="G3145" s="29" t="s">
        <v>4065</v>
      </c>
      <c r="H3145" s="522" t="s">
        <v>10874</v>
      </c>
      <c r="I3145" s="522" t="s">
        <v>10874</v>
      </c>
      <c r="J3145" s="522" t="s">
        <v>10874</v>
      </c>
      <c r="K3145" s="522">
        <v>224</v>
      </c>
      <c r="L3145" s="522">
        <v>0</v>
      </c>
      <c r="M3145" s="522" t="s">
        <v>10874</v>
      </c>
      <c r="N3145" s="522">
        <v>0</v>
      </c>
      <c r="O3145" s="523">
        <v>230</v>
      </c>
    </row>
    <row r="3146" spans="2:15">
      <c r="B3146" s="29" t="s">
        <v>14406</v>
      </c>
      <c r="C3146" s="29" t="s">
        <v>984</v>
      </c>
      <c r="D3146" s="29" t="s">
        <v>985</v>
      </c>
      <c r="E3146" s="29" t="s">
        <v>2798</v>
      </c>
      <c r="F3146" s="29" t="s">
        <v>2799</v>
      </c>
      <c r="G3146" s="29" t="s">
        <v>4066</v>
      </c>
      <c r="H3146" s="522" t="s">
        <v>10874</v>
      </c>
      <c r="I3146" s="522" t="s">
        <v>10874</v>
      </c>
      <c r="J3146" s="522" t="s">
        <v>10874</v>
      </c>
      <c r="K3146" s="522">
        <v>246</v>
      </c>
      <c r="L3146" s="522">
        <v>0</v>
      </c>
      <c r="M3146" s="522">
        <v>0</v>
      </c>
      <c r="N3146" s="522">
        <v>0</v>
      </c>
      <c r="O3146" s="523">
        <v>255</v>
      </c>
    </row>
    <row r="3147" spans="2:15">
      <c r="B3147" t="str">
        <f>C3147&amp;F3147</f>
        <v>1295460033910 Total</v>
      </c>
      <c r="C3147" s="29" t="s">
        <v>984</v>
      </c>
      <c r="D3147" s="29" t="s">
        <v>985</v>
      </c>
      <c r="E3147" s="29" t="s">
        <v>2798</v>
      </c>
      <c r="F3147" s="29" t="s">
        <v>11907</v>
      </c>
      <c r="G3147" s="526" t="s">
        <v>3453</v>
      </c>
      <c r="H3147" s="527" t="s">
        <v>10874</v>
      </c>
      <c r="I3147" s="527" t="s">
        <v>10874</v>
      </c>
      <c r="J3147" s="527" t="s">
        <v>10874</v>
      </c>
      <c r="K3147" s="527">
        <v>470</v>
      </c>
      <c r="L3147" s="527">
        <v>0</v>
      </c>
      <c r="M3147" s="527" t="s">
        <v>10874</v>
      </c>
      <c r="N3147" s="527">
        <v>0</v>
      </c>
      <c r="O3147" s="528">
        <v>485</v>
      </c>
    </row>
    <row r="3148" spans="2:15">
      <c r="B3148" s="29" t="s">
        <v>14407</v>
      </c>
      <c r="C3148" s="29" t="s">
        <v>984</v>
      </c>
      <c r="D3148" s="29" t="s">
        <v>985</v>
      </c>
      <c r="E3148" s="29" t="s">
        <v>2800</v>
      </c>
      <c r="F3148" s="29" t="s">
        <v>2801</v>
      </c>
      <c r="G3148" s="29" t="s">
        <v>4065</v>
      </c>
      <c r="H3148" s="522">
        <v>0</v>
      </c>
      <c r="I3148" s="522" t="s">
        <v>10874</v>
      </c>
      <c r="J3148" s="522" t="s">
        <v>10874</v>
      </c>
      <c r="K3148" s="522">
        <v>95</v>
      </c>
      <c r="L3148" s="522">
        <v>0</v>
      </c>
      <c r="M3148" s="522" t="s">
        <v>10874</v>
      </c>
      <c r="N3148" s="522">
        <v>0</v>
      </c>
      <c r="O3148" s="523">
        <v>102</v>
      </c>
    </row>
    <row r="3149" spans="2:15">
      <c r="B3149" s="29" t="s">
        <v>14408</v>
      </c>
      <c r="C3149" s="29" t="s">
        <v>984</v>
      </c>
      <c r="D3149" s="29" t="s">
        <v>985</v>
      </c>
      <c r="E3149" s="29" t="s">
        <v>2800</v>
      </c>
      <c r="F3149" s="29" t="s">
        <v>2801</v>
      </c>
      <c r="G3149" s="29" t="s">
        <v>4066</v>
      </c>
      <c r="H3149" s="522" t="s">
        <v>10874</v>
      </c>
      <c r="I3149" s="522" t="s">
        <v>10874</v>
      </c>
      <c r="J3149" s="522" t="s">
        <v>10874</v>
      </c>
      <c r="K3149" s="522">
        <v>131</v>
      </c>
      <c r="L3149" s="522">
        <v>0</v>
      </c>
      <c r="M3149" s="522">
        <v>0</v>
      </c>
      <c r="N3149" s="522">
        <v>0</v>
      </c>
      <c r="O3149" s="523">
        <v>138</v>
      </c>
    </row>
    <row r="3150" spans="2:15">
      <c r="B3150" t="str">
        <f>C3150&amp;F3150</f>
        <v>1295460035262 Total</v>
      </c>
      <c r="C3150" s="29" t="s">
        <v>984</v>
      </c>
      <c r="D3150" s="29" t="s">
        <v>985</v>
      </c>
      <c r="E3150" s="29" t="s">
        <v>2800</v>
      </c>
      <c r="F3150" s="29" t="s">
        <v>11908</v>
      </c>
      <c r="G3150" s="526" t="s">
        <v>3453</v>
      </c>
      <c r="H3150" s="527" t="s">
        <v>10874</v>
      </c>
      <c r="I3150" s="527" t="s">
        <v>10874</v>
      </c>
      <c r="J3150" s="527" t="s">
        <v>10874</v>
      </c>
      <c r="K3150" s="527">
        <v>226</v>
      </c>
      <c r="L3150" s="527">
        <v>0</v>
      </c>
      <c r="M3150" s="527" t="s">
        <v>10874</v>
      </c>
      <c r="N3150" s="527">
        <v>0</v>
      </c>
      <c r="O3150" s="528">
        <v>240</v>
      </c>
    </row>
    <row r="3151" spans="2:15">
      <c r="B3151" s="29" t="s">
        <v>14413</v>
      </c>
      <c r="C3151" s="29" t="s">
        <v>986</v>
      </c>
      <c r="D3151" s="29" t="s">
        <v>987</v>
      </c>
      <c r="E3151" s="29" t="s">
        <v>2804</v>
      </c>
      <c r="F3151" s="29" t="s">
        <v>2805</v>
      </c>
      <c r="G3151" s="29" t="s">
        <v>4065</v>
      </c>
      <c r="H3151" s="522" t="s">
        <v>10874</v>
      </c>
      <c r="I3151" s="522" t="s">
        <v>10874</v>
      </c>
      <c r="J3151" s="522" t="s">
        <v>10874</v>
      </c>
      <c r="K3151" s="522">
        <v>319</v>
      </c>
      <c r="L3151" s="522" t="s">
        <v>10874</v>
      </c>
      <c r="M3151" s="522">
        <v>17</v>
      </c>
      <c r="N3151" s="522">
        <v>0</v>
      </c>
      <c r="O3151" s="523">
        <v>351</v>
      </c>
    </row>
    <row r="3152" spans="2:15">
      <c r="B3152" s="29" t="s">
        <v>14414</v>
      </c>
      <c r="C3152" s="29" t="s">
        <v>986</v>
      </c>
      <c r="D3152" s="29" t="s">
        <v>987</v>
      </c>
      <c r="E3152" s="29" t="s">
        <v>2804</v>
      </c>
      <c r="F3152" s="29" t="s">
        <v>2805</v>
      </c>
      <c r="G3152" s="29" t="s">
        <v>4066</v>
      </c>
      <c r="H3152" s="522">
        <v>0</v>
      </c>
      <c r="I3152" s="522" t="s">
        <v>10874</v>
      </c>
      <c r="J3152" s="522" t="s">
        <v>10874</v>
      </c>
      <c r="K3152" s="522">
        <v>375</v>
      </c>
      <c r="L3152" s="522" t="s">
        <v>10874</v>
      </c>
      <c r="M3152" s="522">
        <v>19</v>
      </c>
      <c r="N3152" s="522" t="s">
        <v>10874</v>
      </c>
      <c r="O3152" s="523">
        <v>408</v>
      </c>
    </row>
    <row r="3153" spans="2:15">
      <c r="B3153" t="str">
        <f>C3153&amp;F3153</f>
        <v>1030210030314 Total</v>
      </c>
      <c r="C3153" s="29" t="s">
        <v>986</v>
      </c>
      <c r="D3153" s="29" t="s">
        <v>987</v>
      </c>
      <c r="E3153" s="29" t="s">
        <v>2804</v>
      </c>
      <c r="F3153" s="29" t="s">
        <v>11911</v>
      </c>
      <c r="G3153" s="526" t="s">
        <v>3453</v>
      </c>
      <c r="H3153" s="527" t="s">
        <v>10874</v>
      </c>
      <c r="I3153" s="527" t="s">
        <v>10874</v>
      </c>
      <c r="J3153" s="527">
        <v>16</v>
      </c>
      <c r="K3153" s="527">
        <v>694</v>
      </c>
      <c r="L3153" s="527" t="s">
        <v>10874</v>
      </c>
      <c r="M3153" s="527">
        <v>36</v>
      </c>
      <c r="N3153" s="527" t="s">
        <v>10874</v>
      </c>
      <c r="O3153" s="528">
        <v>759</v>
      </c>
    </row>
    <row r="3154" spans="2:15">
      <c r="B3154" s="29" t="s">
        <v>14411</v>
      </c>
      <c r="C3154" s="29" t="s">
        <v>986</v>
      </c>
      <c r="D3154" s="29" t="s">
        <v>987</v>
      </c>
      <c r="E3154" s="29" t="s">
        <v>2802</v>
      </c>
      <c r="F3154" s="29" t="s">
        <v>2803</v>
      </c>
      <c r="G3154" s="29" t="s">
        <v>4065</v>
      </c>
      <c r="H3154" s="522" t="s">
        <v>10874</v>
      </c>
      <c r="I3154" s="522" t="s">
        <v>10874</v>
      </c>
      <c r="J3154" s="522">
        <v>12</v>
      </c>
      <c r="K3154" s="522">
        <v>696</v>
      </c>
      <c r="L3154" s="522">
        <v>0</v>
      </c>
      <c r="M3154" s="522">
        <v>26</v>
      </c>
      <c r="N3154" s="522">
        <v>0</v>
      </c>
      <c r="O3154" s="523">
        <v>747</v>
      </c>
    </row>
    <row r="3155" spans="2:15">
      <c r="B3155" s="29" t="s">
        <v>14412</v>
      </c>
      <c r="C3155" s="29" t="s">
        <v>986</v>
      </c>
      <c r="D3155" s="29" t="s">
        <v>987</v>
      </c>
      <c r="E3155" s="29" t="s">
        <v>2802</v>
      </c>
      <c r="F3155" s="29" t="s">
        <v>2803</v>
      </c>
      <c r="G3155" s="29" t="s">
        <v>4066</v>
      </c>
      <c r="H3155" s="522">
        <v>0</v>
      </c>
      <c r="I3155" s="522" t="s">
        <v>10874</v>
      </c>
      <c r="J3155" s="522">
        <v>12</v>
      </c>
      <c r="K3155" s="522">
        <v>717</v>
      </c>
      <c r="L3155" s="522" t="s">
        <v>10874</v>
      </c>
      <c r="M3155" s="522">
        <v>26</v>
      </c>
      <c r="N3155" s="522">
        <v>0</v>
      </c>
      <c r="O3155" s="523">
        <v>768</v>
      </c>
    </row>
    <row r="3156" spans="2:15">
      <c r="B3156" t="str">
        <f>C3156&amp;F3156</f>
        <v>1030210030315 Total</v>
      </c>
      <c r="C3156" s="29" t="s">
        <v>986</v>
      </c>
      <c r="D3156" s="29" t="s">
        <v>987</v>
      </c>
      <c r="E3156" s="29" t="s">
        <v>2802</v>
      </c>
      <c r="F3156" s="29" t="s">
        <v>11910</v>
      </c>
      <c r="G3156" s="526" t="s">
        <v>3453</v>
      </c>
      <c r="H3156" s="527" t="s">
        <v>10874</v>
      </c>
      <c r="I3156" s="527">
        <v>20</v>
      </c>
      <c r="J3156" s="527">
        <v>24</v>
      </c>
      <c r="K3156" s="527">
        <v>1413</v>
      </c>
      <c r="L3156" s="527" t="s">
        <v>10874</v>
      </c>
      <c r="M3156" s="527">
        <v>52</v>
      </c>
      <c r="N3156" s="527">
        <v>0</v>
      </c>
      <c r="O3156" s="528">
        <v>1515</v>
      </c>
    </row>
    <row r="3157" spans="2:15">
      <c r="B3157" s="29" t="s">
        <v>14409</v>
      </c>
      <c r="C3157" s="29" t="s">
        <v>986</v>
      </c>
      <c r="D3157" s="29" t="s">
        <v>987</v>
      </c>
      <c r="E3157" s="29" t="s">
        <v>5610</v>
      </c>
      <c r="F3157" s="29" t="s">
        <v>5609</v>
      </c>
      <c r="G3157" s="29" t="s">
        <v>4065</v>
      </c>
      <c r="H3157" s="522">
        <v>0</v>
      </c>
      <c r="I3157" s="522">
        <v>0</v>
      </c>
      <c r="J3157" s="522">
        <v>0</v>
      </c>
      <c r="K3157" s="522" t="s">
        <v>10874</v>
      </c>
      <c r="L3157" s="522">
        <v>0</v>
      </c>
      <c r="M3157" s="522">
        <v>0</v>
      </c>
      <c r="N3157" s="522">
        <v>0</v>
      </c>
      <c r="O3157" s="523" t="s">
        <v>10874</v>
      </c>
    </row>
    <row r="3158" spans="2:15">
      <c r="B3158" s="29" t="s">
        <v>14410</v>
      </c>
      <c r="C3158" s="29" t="s">
        <v>986</v>
      </c>
      <c r="D3158" s="29" t="s">
        <v>987</v>
      </c>
      <c r="E3158" s="29" t="s">
        <v>5610</v>
      </c>
      <c r="F3158" s="29" t="s">
        <v>5609</v>
      </c>
      <c r="G3158" s="29" t="s">
        <v>4066</v>
      </c>
      <c r="H3158" s="522">
        <v>0</v>
      </c>
      <c r="I3158" s="522">
        <v>0</v>
      </c>
      <c r="J3158" s="522">
        <v>0</v>
      </c>
      <c r="K3158" s="522">
        <v>0</v>
      </c>
      <c r="L3158" s="522">
        <v>0</v>
      </c>
      <c r="M3158" s="522">
        <v>0</v>
      </c>
      <c r="N3158" s="522">
        <v>0</v>
      </c>
      <c r="O3158" s="523">
        <v>0</v>
      </c>
    </row>
    <row r="3159" spans="2:15">
      <c r="B3159" t="str">
        <f>C3159&amp;F3159</f>
        <v>1030210037999 Total</v>
      </c>
      <c r="C3159" s="29" t="s">
        <v>986</v>
      </c>
      <c r="D3159" s="29" t="s">
        <v>987</v>
      </c>
      <c r="E3159" s="29" t="s">
        <v>5610</v>
      </c>
      <c r="F3159" s="29" t="s">
        <v>11909</v>
      </c>
      <c r="G3159" s="526" t="s">
        <v>3453</v>
      </c>
      <c r="H3159" s="527" t="s">
        <v>10874</v>
      </c>
      <c r="I3159" s="527" t="s">
        <v>10874</v>
      </c>
      <c r="J3159" s="527" t="s">
        <v>10874</v>
      </c>
      <c r="K3159" s="527" t="s">
        <v>10874</v>
      </c>
      <c r="L3159" s="527" t="s">
        <v>10874</v>
      </c>
      <c r="M3159" s="527" t="s">
        <v>10874</v>
      </c>
      <c r="N3159" s="527" t="s">
        <v>10874</v>
      </c>
      <c r="O3159" s="528" t="s">
        <v>10874</v>
      </c>
    </row>
    <row r="3160" spans="2:15">
      <c r="B3160" s="29" t="s">
        <v>14431</v>
      </c>
      <c r="C3160" s="29" t="s">
        <v>988</v>
      </c>
      <c r="D3160" s="29" t="s">
        <v>989</v>
      </c>
      <c r="E3160" s="29" t="s">
        <v>3744</v>
      </c>
      <c r="F3160" s="29" t="s">
        <v>3745</v>
      </c>
      <c r="G3160" s="29" t="s">
        <v>4065</v>
      </c>
      <c r="H3160" s="522" t="s">
        <v>10874</v>
      </c>
      <c r="I3160" s="522">
        <v>19</v>
      </c>
      <c r="J3160" s="522">
        <v>0</v>
      </c>
      <c r="K3160" s="522">
        <v>17</v>
      </c>
      <c r="L3160" s="522" t="s">
        <v>10874</v>
      </c>
      <c r="M3160" s="522">
        <v>0</v>
      </c>
      <c r="N3160" s="522">
        <v>0</v>
      </c>
      <c r="O3160" s="523">
        <v>41</v>
      </c>
    </row>
    <row r="3161" spans="2:15">
      <c r="B3161" s="29" t="s">
        <v>14432</v>
      </c>
      <c r="C3161" s="29" t="s">
        <v>988</v>
      </c>
      <c r="D3161" s="29" t="s">
        <v>989</v>
      </c>
      <c r="E3161" s="29" t="s">
        <v>3744</v>
      </c>
      <c r="F3161" s="29" t="s">
        <v>3745</v>
      </c>
      <c r="G3161" s="29" t="s">
        <v>4066</v>
      </c>
      <c r="H3161" s="522">
        <v>0</v>
      </c>
      <c r="I3161" s="522">
        <v>20</v>
      </c>
      <c r="J3161" s="522">
        <v>0</v>
      </c>
      <c r="K3161" s="522">
        <v>19</v>
      </c>
      <c r="L3161" s="522" t="s">
        <v>10874</v>
      </c>
      <c r="M3161" s="522" t="s">
        <v>10874</v>
      </c>
      <c r="N3161" s="522">
        <v>0</v>
      </c>
      <c r="O3161" s="523">
        <v>49</v>
      </c>
    </row>
    <row r="3162" spans="2:15">
      <c r="B3162" t="str">
        <f>C3162&amp;F3162</f>
        <v>1020274510326 Total</v>
      </c>
      <c r="C3162" s="29" t="s">
        <v>988</v>
      </c>
      <c r="D3162" s="29" t="s">
        <v>989</v>
      </c>
      <c r="E3162" s="29" t="s">
        <v>3744</v>
      </c>
      <c r="F3162" s="29" t="s">
        <v>11920</v>
      </c>
      <c r="G3162" s="526" t="s">
        <v>3453</v>
      </c>
      <c r="H3162" s="527" t="s">
        <v>10874</v>
      </c>
      <c r="I3162" s="527">
        <v>39</v>
      </c>
      <c r="J3162" s="527">
        <v>0</v>
      </c>
      <c r="K3162" s="527">
        <v>36</v>
      </c>
      <c r="L3162" s="527">
        <v>12</v>
      </c>
      <c r="M3162" s="527" t="s">
        <v>10874</v>
      </c>
      <c r="N3162" s="527">
        <v>0</v>
      </c>
      <c r="O3162" s="528">
        <v>90</v>
      </c>
    </row>
    <row r="3163" spans="2:15">
      <c r="B3163" s="29" t="s">
        <v>14453</v>
      </c>
      <c r="C3163" s="29" t="s">
        <v>988</v>
      </c>
      <c r="D3163" s="29" t="s">
        <v>989</v>
      </c>
      <c r="E3163" s="29" t="s">
        <v>5612</v>
      </c>
      <c r="F3163" s="29" t="s">
        <v>5611</v>
      </c>
      <c r="G3163" s="29" t="s">
        <v>4065</v>
      </c>
      <c r="H3163" s="522">
        <v>0</v>
      </c>
      <c r="I3163" s="522">
        <v>33</v>
      </c>
      <c r="J3163" s="522">
        <v>0</v>
      </c>
      <c r="K3163" s="522" t="s">
        <v>10874</v>
      </c>
      <c r="L3163" s="522">
        <v>11</v>
      </c>
      <c r="M3163" s="522" t="s">
        <v>10874</v>
      </c>
      <c r="N3163" s="522">
        <v>0</v>
      </c>
      <c r="O3163" s="523">
        <v>55</v>
      </c>
    </row>
    <row r="3164" spans="2:15">
      <c r="B3164" s="29" t="s">
        <v>14454</v>
      </c>
      <c r="C3164" s="29" t="s">
        <v>988</v>
      </c>
      <c r="D3164" s="29" t="s">
        <v>989</v>
      </c>
      <c r="E3164" s="29" t="s">
        <v>5612</v>
      </c>
      <c r="F3164" s="29" t="s">
        <v>5611</v>
      </c>
      <c r="G3164" s="29" t="s">
        <v>4066</v>
      </c>
      <c r="H3164" s="522">
        <v>0</v>
      </c>
      <c r="I3164" s="522">
        <v>34</v>
      </c>
      <c r="J3164" s="522">
        <v>0</v>
      </c>
      <c r="K3164" s="522" t="s">
        <v>10874</v>
      </c>
      <c r="L3164" s="522" t="s">
        <v>10874</v>
      </c>
      <c r="M3164" s="522">
        <v>0</v>
      </c>
      <c r="N3164" s="522">
        <v>0</v>
      </c>
      <c r="O3164" s="523">
        <v>49</v>
      </c>
    </row>
    <row r="3165" spans="2:15">
      <c r="B3165" t="str">
        <f>C3165&amp;F3165</f>
        <v>1020274510365 Total</v>
      </c>
      <c r="C3165" s="29" t="s">
        <v>988</v>
      </c>
      <c r="D3165" s="29" t="s">
        <v>989</v>
      </c>
      <c r="E3165" s="29" t="s">
        <v>5612</v>
      </c>
      <c r="F3165" s="29" t="s">
        <v>11931</v>
      </c>
      <c r="G3165" s="526" t="s">
        <v>3453</v>
      </c>
      <c r="H3165" s="527">
        <v>0</v>
      </c>
      <c r="I3165" s="527">
        <v>67</v>
      </c>
      <c r="J3165" s="527">
        <v>0</v>
      </c>
      <c r="K3165" s="527">
        <v>21</v>
      </c>
      <c r="L3165" s="527" t="s">
        <v>10874</v>
      </c>
      <c r="M3165" s="527" t="s">
        <v>10874</v>
      </c>
      <c r="N3165" s="527">
        <v>0</v>
      </c>
      <c r="O3165" s="528">
        <v>104</v>
      </c>
    </row>
    <row r="3166" spans="2:15">
      <c r="B3166" s="29" t="s">
        <v>14465</v>
      </c>
      <c r="C3166" s="29" t="s">
        <v>988</v>
      </c>
      <c r="D3166" s="29" t="s">
        <v>989</v>
      </c>
      <c r="E3166" s="29" t="s">
        <v>3766</v>
      </c>
      <c r="F3166" s="29" t="s">
        <v>3767</v>
      </c>
      <c r="G3166" s="29" t="s">
        <v>4065</v>
      </c>
      <c r="H3166" s="522" t="s">
        <v>10874</v>
      </c>
      <c r="I3166" s="522">
        <v>27</v>
      </c>
      <c r="J3166" s="522">
        <v>0</v>
      </c>
      <c r="K3166" s="522">
        <v>15</v>
      </c>
      <c r="L3166" s="522" t="s">
        <v>10874</v>
      </c>
      <c r="M3166" s="522">
        <v>0</v>
      </c>
      <c r="N3166" s="522">
        <v>0</v>
      </c>
      <c r="O3166" s="523">
        <v>48</v>
      </c>
    </row>
    <row r="3167" spans="2:15">
      <c r="B3167" s="29" t="s">
        <v>14466</v>
      </c>
      <c r="C3167" s="29" t="s">
        <v>988</v>
      </c>
      <c r="D3167" s="29" t="s">
        <v>989</v>
      </c>
      <c r="E3167" s="29" t="s">
        <v>3766</v>
      </c>
      <c r="F3167" s="29" t="s">
        <v>3767</v>
      </c>
      <c r="G3167" s="29" t="s">
        <v>4066</v>
      </c>
      <c r="H3167" s="522" t="s">
        <v>10874</v>
      </c>
      <c r="I3167" s="522">
        <v>38</v>
      </c>
      <c r="J3167" s="522">
        <v>0</v>
      </c>
      <c r="K3167" s="522" t="s">
        <v>10874</v>
      </c>
      <c r="L3167" s="522" t="s">
        <v>10874</v>
      </c>
      <c r="M3167" s="522" t="s">
        <v>10874</v>
      </c>
      <c r="N3167" s="522">
        <v>0</v>
      </c>
      <c r="O3167" s="523">
        <v>54</v>
      </c>
    </row>
    <row r="3168" spans="2:15">
      <c r="B3168" t="str">
        <f>C3168&amp;F3168</f>
        <v>1020274510379 Total</v>
      </c>
      <c r="C3168" s="29" t="s">
        <v>988</v>
      </c>
      <c r="D3168" s="29" t="s">
        <v>989</v>
      </c>
      <c r="E3168" s="29" t="s">
        <v>3766</v>
      </c>
      <c r="F3168" s="29" t="s">
        <v>11937</v>
      </c>
      <c r="G3168" s="526" t="s">
        <v>3453</v>
      </c>
      <c r="H3168" s="527" t="s">
        <v>10874</v>
      </c>
      <c r="I3168" s="527">
        <v>65</v>
      </c>
      <c r="J3168" s="527">
        <v>0</v>
      </c>
      <c r="K3168" s="527" t="s">
        <v>10874</v>
      </c>
      <c r="L3168" s="527" t="s">
        <v>10874</v>
      </c>
      <c r="M3168" s="527" t="s">
        <v>10874</v>
      </c>
      <c r="N3168" s="527">
        <v>0</v>
      </c>
      <c r="O3168" s="528">
        <v>102</v>
      </c>
    </row>
    <row r="3169" spans="2:15">
      <c r="B3169" s="29" t="s">
        <v>14417</v>
      </c>
      <c r="C3169" s="29" t="s">
        <v>988</v>
      </c>
      <c r="D3169" s="29" t="s">
        <v>989</v>
      </c>
      <c r="E3169" s="29" t="s">
        <v>3730</v>
      </c>
      <c r="F3169" s="29" t="s">
        <v>3731</v>
      </c>
      <c r="G3169" s="29" t="s">
        <v>4065</v>
      </c>
      <c r="H3169" s="522">
        <v>0</v>
      </c>
      <c r="I3169" s="522">
        <v>271</v>
      </c>
      <c r="J3169" s="522">
        <v>17</v>
      </c>
      <c r="K3169" s="522">
        <v>291</v>
      </c>
      <c r="L3169" s="522">
        <v>20</v>
      </c>
      <c r="M3169" s="522">
        <v>29</v>
      </c>
      <c r="N3169" s="522">
        <v>0</v>
      </c>
      <c r="O3169" s="523">
        <v>628</v>
      </c>
    </row>
    <row r="3170" spans="2:15">
      <c r="B3170" s="29" t="s">
        <v>14418</v>
      </c>
      <c r="C3170" s="29" t="s">
        <v>988</v>
      </c>
      <c r="D3170" s="29" t="s">
        <v>989</v>
      </c>
      <c r="E3170" s="29" t="s">
        <v>3730</v>
      </c>
      <c r="F3170" s="29" t="s">
        <v>3731</v>
      </c>
      <c r="G3170" s="29" t="s">
        <v>4066</v>
      </c>
      <c r="H3170" s="522" t="s">
        <v>10874</v>
      </c>
      <c r="I3170" s="522">
        <v>288</v>
      </c>
      <c r="J3170" s="522" t="s">
        <v>10874</v>
      </c>
      <c r="K3170" s="522">
        <v>347</v>
      </c>
      <c r="L3170" s="522">
        <v>30</v>
      </c>
      <c r="M3170" s="522">
        <v>31</v>
      </c>
      <c r="N3170" s="522">
        <v>0</v>
      </c>
      <c r="O3170" s="523">
        <v>720</v>
      </c>
    </row>
    <row r="3171" spans="2:15">
      <c r="B3171" t="str">
        <f>C3171&amp;F3171</f>
        <v>1020274510409 Total</v>
      </c>
      <c r="C3171" s="29" t="s">
        <v>988</v>
      </c>
      <c r="D3171" s="29" t="s">
        <v>989</v>
      </c>
      <c r="E3171" s="29" t="s">
        <v>3730</v>
      </c>
      <c r="F3171" s="29" t="s">
        <v>11913</v>
      </c>
      <c r="G3171" s="526" t="s">
        <v>3453</v>
      </c>
      <c r="H3171" s="527" t="s">
        <v>10874</v>
      </c>
      <c r="I3171" s="527">
        <v>559</v>
      </c>
      <c r="J3171" s="527" t="s">
        <v>10874</v>
      </c>
      <c r="K3171" s="527">
        <v>638</v>
      </c>
      <c r="L3171" s="527">
        <v>50</v>
      </c>
      <c r="M3171" s="527">
        <v>60</v>
      </c>
      <c r="N3171" s="527">
        <v>0</v>
      </c>
      <c r="O3171" s="528">
        <v>1348</v>
      </c>
    </row>
    <row r="3172" spans="2:15">
      <c r="B3172" s="29" t="s">
        <v>14433</v>
      </c>
      <c r="C3172" s="29" t="s">
        <v>988</v>
      </c>
      <c r="D3172" s="29" t="s">
        <v>989</v>
      </c>
      <c r="E3172" s="29" t="s">
        <v>3746</v>
      </c>
      <c r="F3172" s="29" t="s">
        <v>3747</v>
      </c>
      <c r="G3172" s="29" t="s">
        <v>4065</v>
      </c>
      <c r="H3172" s="522" t="s">
        <v>10874</v>
      </c>
      <c r="I3172" s="522">
        <v>112</v>
      </c>
      <c r="J3172" s="522" t="s">
        <v>10874</v>
      </c>
      <c r="K3172" s="522">
        <v>240</v>
      </c>
      <c r="L3172" s="522">
        <v>24</v>
      </c>
      <c r="M3172" s="522" t="s">
        <v>10874</v>
      </c>
      <c r="N3172" s="522">
        <v>0</v>
      </c>
      <c r="O3172" s="523">
        <v>387</v>
      </c>
    </row>
    <row r="3173" spans="2:15">
      <c r="B3173" s="29" t="s">
        <v>14434</v>
      </c>
      <c r="C3173" s="29" t="s">
        <v>988</v>
      </c>
      <c r="D3173" s="29" t="s">
        <v>989</v>
      </c>
      <c r="E3173" s="29" t="s">
        <v>3746</v>
      </c>
      <c r="F3173" s="29" t="s">
        <v>3747</v>
      </c>
      <c r="G3173" s="29" t="s">
        <v>4066</v>
      </c>
      <c r="H3173" s="522" t="s">
        <v>10874</v>
      </c>
      <c r="I3173" s="522">
        <v>157</v>
      </c>
      <c r="J3173" s="522" t="s">
        <v>10874</v>
      </c>
      <c r="K3173" s="522">
        <v>243</v>
      </c>
      <c r="L3173" s="522">
        <v>30</v>
      </c>
      <c r="M3173" s="522" t="s">
        <v>10874</v>
      </c>
      <c r="N3173" s="522">
        <v>0</v>
      </c>
      <c r="O3173" s="523">
        <v>440</v>
      </c>
    </row>
    <row r="3174" spans="2:15">
      <c r="B3174" t="str">
        <f>C3174&amp;F3174</f>
        <v>1020274510412 Total</v>
      </c>
      <c r="C3174" s="29" t="s">
        <v>988</v>
      </c>
      <c r="D3174" s="29" t="s">
        <v>989</v>
      </c>
      <c r="E3174" s="29" t="s">
        <v>3746</v>
      </c>
      <c r="F3174" s="29" t="s">
        <v>11921</v>
      </c>
      <c r="G3174" s="526" t="s">
        <v>3453</v>
      </c>
      <c r="H3174" s="527" t="s">
        <v>10874</v>
      </c>
      <c r="I3174" s="527">
        <v>269</v>
      </c>
      <c r="J3174" s="527">
        <v>12</v>
      </c>
      <c r="K3174" s="527">
        <v>483</v>
      </c>
      <c r="L3174" s="527">
        <v>54</v>
      </c>
      <c r="M3174" s="527" t="s">
        <v>10874</v>
      </c>
      <c r="N3174" s="527">
        <v>0</v>
      </c>
      <c r="O3174" s="528">
        <v>827</v>
      </c>
    </row>
    <row r="3175" spans="2:15">
      <c r="B3175" s="29" t="s">
        <v>14461</v>
      </c>
      <c r="C3175" s="29" t="s">
        <v>988</v>
      </c>
      <c r="D3175" s="29" t="s">
        <v>989</v>
      </c>
      <c r="E3175" s="29" t="s">
        <v>3764</v>
      </c>
      <c r="F3175" s="29" t="s">
        <v>3765</v>
      </c>
      <c r="G3175" s="29" t="s">
        <v>4065</v>
      </c>
      <c r="H3175" s="522" t="s">
        <v>10874</v>
      </c>
      <c r="I3175" s="522">
        <v>211</v>
      </c>
      <c r="J3175" s="522" t="s">
        <v>10874</v>
      </c>
      <c r="K3175" s="522">
        <v>45</v>
      </c>
      <c r="L3175" s="522">
        <v>15</v>
      </c>
      <c r="M3175" s="522">
        <v>0</v>
      </c>
      <c r="N3175" s="522">
        <v>0</v>
      </c>
      <c r="O3175" s="523">
        <v>274</v>
      </c>
    </row>
    <row r="3176" spans="2:15">
      <c r="B3176" s="29" t="s">
        <v>14462</v>
      </c>
      <c r="C3176" s="29" t="s">
        <v>988</v>
      </c>
      <c r="D3176" s="29" t="s">
        <v>989</v>
      </c>
      <c r="E3176" s="29" t="s">
        <v>3764</v>
      </c>
      <c r="F3176" s="29" t="s">
        <v>3765</v>
      </c>
      <c r="G3176" s="29" t="s">
        <v>4066</v>
      </c>
      <c r="H3176" s="522">
        <v>0</v>
      </c>
      <c r="I3176" s="522">
        <v>222</v>
      </c>
      <c r="J3176" s="522" t="s">
        <v>10874</v>
      </c>
      <c r="K3176" s="522">
        <v>48</v>
      </c>
      <c r="L3176" s="522">
        <v>12</v>
      </c>
      <c r="M3176" s="522" t="s">
        <v>10874</v>
      </c>
      <c r="N3176" s="522">
        <v>0</v>
      </c>
      <c r="O3176" s="523">
        <v>288</v>
      </c>
    </row>
    <row r="3177" spans="2:15">
      <c r="B3177" t="str">
        <f>C3177&amp;F3177</f>
        <v>1020274510416 Total</v>
      </c>
      <c r="C3177" s="29" t="s">
        <v>988</v>
      </c>
      <c r="D3177" s="29" t="s">
        <v>989</v>
      </c>
      <c r="E3177" s="29" t="s">
        <v>3764</v>
      </c>
      <c r="F3177" s="29" t="s">
        <v>11935</v>
      </c>
      <c r="G3177" s="526" t="s">
        <v>3453</v>
      </c>
      <c r="H3177" s="527" t="s">
        <v>10874</v>
      </c>
      <c r="I3177" s="527">
        <v>433</v>
      </c>
      <c r="J3177" s="527" t="s">
        <v>10874</v>
      </c>
      <c r="K3177" s="527">
        <v>93</v>
      </c>
      <c r="L3177" s="527">
        <v>27</v>
      </c>
      <c r="M3177" s="527" t="s">
        <v>10874</v>
      </c>
      <c r="N3177" s="527">
        <v>0</v>
      </c>
      <c r="O3177" s="528">
        <v>562</v>
      </c>
    </row>
    <row r="3178" spans="2:15">
      <c r="B3178" s="29" t="s">
        <v>14437</v>
      </c>
      <c r="C3178" s="29" t="s">
        <v>988</v>
      </c>
      <c r="D3178" s="29" t="s">
        <v>989</v>
      </c>
      <c r="E3178" s="29" t="s">
        <v>3750</v>
      </c>
      <c r="F3178" s="29" t="s">
        <v>3751</v>
      </c>
      <c r="G3178" s="29" t="s">
        <v>4065</v>
      </c>
      <c r="H3178" s="522">
        <v>0</v>
      </c>
      <c r="I3178" s="522">
        <v>17</v>
      </c>
      <c r="J3178" s="522" t="s">
        <v>10874</v>
      </c>
      <c r="K3178" s="522">
        <v>34</v>
      </c>
      <c r="L3178" s="522" t="s">
        <v>10874</v>
      </c>
      <c r="M3178" s="522" t="s">
        <v>10874</v>
      </c>
      <c r="N3178" s="522">
        <v>0</v>
      </c>
      <c r="O3178" s="523">
        <v>67</v>
      </c>
    </row>
    <row r="3179" spans="2:15">
      <c r="B3179" s="29" t="s">
        <v>14438</v>
      </c>
      <c r="C3179" s="29" t="s">
        <v>988</v>
      </c>
      <c r="D3179" s="29" t="s">
        <v>989</v>
      </c>
      <c r="E3179" s="29" t="s">
        <v>3750</v>
      </c>
      <c r="F3179" s="29" t="s">
        <v>3751</v>
      </c>
      <c r="G3179" s="29" t="s">
        <v>4066</v>
      </c>
      <c r="H3179" s="522">
        <v>0</v>
      </c>
      <c r="I3179" s="522">
        <v>30</v>
      </c>
      <c r="J3179" s="522" t="s">
        <v>10874</v>
      </c>
      <c r="K3179" s="522">
        <v>34</v>
      </c>
      <c r="L3179" s="522" t="s">
        <v>10874</v>
      </c>
      <c r="M3179" s="522" t="s">
        <v>10874</v>
      </c>
      <c r="N3179" s="522">
        <v>0</v>
      </c>
      <c r="O3179" s="523">
        <v>72</v>
      </c>
    </row>
    <row r="3180" spans="2:15">
      <c r="B3180" t="str">
        <f>C3180&amp;F3180</f>
        <v>1020274516022 Total</v>
      </c>
      <c r="C3180" s="29" t="s">
        <v>988</v>
      </c>
      <c r="D3180" s="29" t="s">
        <v>989</v>
      </c>
      <c r="E3180" s="29" t="s">
        <v>3750</v>
      </c>
      <c r="F3180" s="29" t="s">
        <v>11923</v>
      </c>
      <c r="G3180" s="526" t="s">
        <v>3453</v>
      </c>
      <c r="H3180" s="527">
        <v>0</v>
      </c>
      <c r="I3180" s="527">
        <v>47</v>
      </c>
      <c r="J3180" s="527" t="s">
        <v>10874</v>
      </c>
      <c r="K3180" s="527">
        <v>68</v>
      </c>
      <c r="L3180" s="527" t="s">
        <v>10874</v>
      </c>
      <c r="M3180" s="527" t="s">
        <v>10874</v>
      </c>
      <c r="N3180" s="527">
        <v>0</v>
      </c>
      <c r="O3180" s="528">
        <v>139</v>
      </c>
    </row>
    <row r="3181" spans="2:15">
      <c r="B3181" s="29" t="s">
        <v>14441</v>
      </c>
      <c r="C3181" s="29" t="s">
        <v>988</v>
      </c>
      <c r="D3181" s="29" t="s">
        <v>989</v>
      </c>
      <c r="E3181" s="29" t="s">
        <v>3752</v>
      </c>
      <c r="F3181" s="29" t="s">
        <v>3753</v>
      </c>
      <c r="G3181" s="29" t="s">
        <v>4065</v>
      </c>
      <c r="H3181" s="522">
        <v>0</v>
      </c>
      <c r="I3181" s="522">
        <v>14</v>
      </c>
      <c r="J3181" s="522" t="s">
        <v>10874</v>
      </c>
      <c r="K3181" s="522">
        <v>20</v>
      </c>
      <c r="L3181" s="522" t="s">
        <v>10874</v>
      </c>
      <c r="M3181" s="522" t="s">
        <v>10874</v>
      </c>
      <c r="N3181" s="522">
        <v>0</v>
      </c>
      <c r="O3181" s="523">
        <v>41</v>
      </c>
    </row>
    <row r="3182" spans="2:15">
      <c r="B3182" s="29" t="s">
        <v>14442</v>
      </c>
      <c r="C3182" s="29" t="s">
        <v>988</v>
      </c>
      <c r="D3182" s="29" t="s">
        <v>989</v>
      </c>
      <c r="E3182" s="29" t="s">
        <v>3752</v>
      </c>
      <c r="F3182" s="29" t="s">
        <v>3753</v>
      </c>
      <c r="G3182" s="29" t="s">
        <v>4066</v>
      </c>
      <c r="H3182" s="522">
        <v>0</v>
      </c>
      <c r="I3182" s="522">
        <v>11</v>
      </c>
      <c r="J3182" s="522" t="s">
        <v>10874</v>
      </c>
      <c r="K3182" s="522">
        <v>24</v>
      </c>
      <c r="L3182" s="522" t="s">
        <v>10874</v>
      </c>
      <c r="M3182" s="522" t="s">
        <v>10874</v>
      </c>
      <c r="N3182" s="522">
        <v>0</v>
      </c>
      <c r="O3182" s="523">
        <v>45</v>
      </c>
    </row>
    <row r="3183" spans="2:15">
      <c r="B3183" t="str">
        <f>C3183&amp;F3183</f>
        <v>1020274516028 Total</v>
      </c>
      <c r="C3183" s="29" t="s">
        <v>988</v>
      </c>
      <c r="D3183" s="29" t="s">
        <v>989</v>
      </c>
      <c r="E3183" s="29" t="s">
        <v>3752</v>
      </c>
      <c r="F3183" s="29" t="s">
        <v>11925</v>
      </c>
      <c r="G3183" s="526" t="s">
        <v>3453</v>
      </c>
      <c r="H3183" s="527">
        <v>0</v>
      </c>
      <c r="I3183" s="527">
        <v>25</v>
      </c>
      <c r="J3183" s="527" t="s">
        <v>10874</v>
      </c>
      <c r="K3183" s="527">
        <v>44</v>
      </c>
      <c r="L3183" s="527" t="s">
        <v>10874</v>
      </c>
      <c r="M3183" s="527" t="s">
        <v>10874</v>
      </c>
      <c r="N3183" s="527">
        <v>0</v>
      </c>
      <c r="O3183" s="528">
        <v>86</v>
      </c>
    </row>
    <row r="3184" spans="2:15">
      <c r="B3184" s="29" t="s">
        <v>14457</v>
      </c>
      <c r="C3184" s="29" t="s">
        <v>988</v>
      </c>
      <c r="D3184" s="29" t="s">
        <v>989</v>
      </c>
      <c r="E3184" s="29" t="s">
        <v>4043</v>
      </c>
      <c r="F3184" s="29" t="s">
        <v>4042</v>
      </c>
      <c r="G3184" s="29" t="s">
        <v>4065</v>
      </c>
      <c r="H3184" s="522">
        <v>0</v>
      </c>
      <c r="I3184" s="522">
        <v>20</v>
      </c>
      <c r="J3184" s="522">
        <v>0</v>
      </c>
      <c r="K3184" s="522" t="s">
        <v>10874</v>
      </c>
      <c r="L3184" s="522" t="s">
        <v>10874</v>
      </c>
      <c r="M3184" s="522">
        <v>0</v>
      </c>
      <c r="N3184" s="522">
        <v>0</v>
      </c>
      <c r="O3184" s="523">
        <v>23</v>
      </c>
    </row>
    <row r="3185" spans="2:15">
      <c r="B3185" s="29" t="s">
        <v>14458</v>
      </c>
      <c r="C3185" s="29" t="s">
        <v>988</v>
      </c>
      <c r="D3185" s="29" t="s">
        <v>989</v>
      </c>
      <c r="E3185" s="29" t="s">
        <v>4043</v>
      </c>
      <c r="F3185" s="29" t="s">
        <v>4042</v>
      </c>
      <c r="G3185" s="29" t="s">
        <v>4066</v>
      </c>
      <c r="H3185" s="522">
        <v>0</v>
      </c>
      <c r="I3185" s="522">
        <v>55</v>
      </c>
      <c r="J3185" s="522">
        <v>0</v>
      </c>
      <c r="K3185" s="522" t="s">
        <v>10874</v>
      </c>
      <c r="L3185" s="522" t="s">
        <v>10874</v>
      </c>
      <c r="M3185" s="522">
        <v>0</v>
      </c>
      <c r="N3185" s="522">
        <v>0</v>
      </c>
      <c r="O3185" s="523">
        <v>72</v>
      </c>
    </row>
    <row r="3186" spans="2:15">
      <c r="B3186" t="str">
        <f>C3186&amp;F3186</f>
        <v>1020274516047 Total</v>
      </c>
      <c r="C3186" s="29" t="s">
        <v>988</v>
      </c>
      <c r="D3186" s="29" t="s">
        <v>989</v>
      </c>
      <c r="E3186" s="29" t="s">
        <v>4043</v>
      </c>
      <c r="F3186" s="29" t="s">
        <v>11933</v>
      </c>
      <c r="G3186" s="526" t="s">
        <v>3453</v>
      </c>
      <c r="H3186" s="527">
        <v>0</v>
      </c>
      <c r="I3186" s="527">
        <v>75</v>
      </c>
      <c r="J3186" s="527">
        <v>0</v>
      </c>
      <c r="K3186" s="527" t="s">
        <v>10874</v>
      </c>
      <c r="L3186" s="527" t="s">
        <v>10874</v>
      </c>
      <c r="M3186" s="527">
        <v>0</v>
      </c>
      <c r="N3186" s="527">
        <v>0</v>
      </c>
      <c r="O3186" s="528">
        <v>95</v>
      </c>
    </row>
    <row r="3187" spans="2:15">
      <c r="B3187" s="29" t="s">
        <v>14463</v>
      </c>
      <c r="C3187" s="29" t="s">
        <v>988</v>
      </c>
      <c r="D3187" s="29" t="s">
        <v>989</v>
      </c>
      <c r="E3187" s="29" t="s">
        <v>4046</v>
      </c>
      <c r="F3187" s="29" t="s">
        <v>4045</v>
      </c>
      <c r="G3187" s="29" t="s">
        <v>4065</v>
      </c>
      <c r="H3187" s="522">
        <v>0</v>
      </c>
      <c r="I3187" s="522" t="s">
        <v>10874</v>
      </c>
      <c r="J3187" s="522">
        <v>0</v>
      </c>
      <c r="K3187" s="522" t="s">
        <v>10874</v>
      </c>
      <c r="L3187" s="522">
        <v>0</v>
      </c>
      <c r="M3187" s="522">
        <v>0</v>
      </c>
      <c r="N3187" s="522">
        <v>0</v>
      </c>
      <c r="O3187" s="523">
        <v>12</v>
      </c>
    </row>
    <row r="3188" spans="2:15">
      <c r="B3188" s="29" t="s">
        <v>14464</v>
      </c>
      <c r="C3188" s="29" t="s">
        <v>988</v>
      </c>
      <c r="D3188" s="29" t="s">
        <v>989</v>
      </c>
      <c r="E3188" s="29" t="s">
        <v>4046</v>
      </c>
      <c r="F3188" s="29" t="s">
        <v>4045</v>
      </c>
      <c r="G3188" s="29" t="s">
        <v>4066</v>
      </c>
      <c r="H3188" s="522">
        <v>0</v>
      </c>
      <c r="I3188" s="522" t="s">
        <v>10874</v>
      </c>
      <c r="J3188" s="522" t="s">
        <v>10874</v>
      </c>
      <c r="K3188" s="522">
        <v>14</v>
      </c>
      <c r="L3188" s="522" t="s">
        <v>10874</v>
      </c>
      <c r="M3188" s="522" t="s">
        <v>10874</v>
      </c>
      <c r="N3188" s="522">
        <v>0</v>
      </c>
      <c r="O3188" s="523">
        <v>26</v>
      </c>
    </row>
    <row r="3189" spans="2:15">
      <c r="B3189" t="str">
        <f>C3189&amp;F3189</f>
        <v>1020274516664 Total</v>
      </c>
      <c r="C3189" s="29" t="s">
        <v>988</v>
      </c>
      <c r="D3189" s="29" t="s">
        <v>989</v>
      </c>
      <c r="E3189" s="29" t="s">
        <v>4046</v>
      </c>
      <c r="F3189" s="29" t="s">
        <v>11936</v>
      </c>
      <c r="G3189" s="526" t="s">
        <v>3453</v>
      </c>
      <c r="H3189" s="527">
        <v>0</v>
      </c>
      <c r="I3189" s="527" t="s">
        <v>10874</v>
      </c>
      <c r="J3189" s="527" t="s">
        <v>10874</v>
      </c>
      <c r="K3189" s="527" t="s">
        <v>10874</v>
      </c>
      <c r="L3189" s="527" t="s">
        <v>10874</v>
      </c>
      <c r="M3189" s="527" t="s">
        <v>10874</v>
      </c>
      <c r="N3189" s="527">
        <v>0</v>
      </c>
      <c r="O3189" s="528">
        <v>38</v>
      </c>
    </row>
    <row r="3190" spans="2:15">
      <c r="B3190" s="29" t="s">
        <v>14439</v>
      </c>
      <c r="C3190" s="29" t="s">
        <v>988</v>
      </c>
      <c r="D3190" s="29" t="s">
        <v>989</v>
      </c>
      <c r="E3190" s="29" t="s">
        <v>4041</v>
      </c>
      <c r="F3190" s="29" t="s">
        <v>4040</v>
      </c>
      <c r="G3190" s="29" t="s">
        <v>4065</v>
      </c>
      <c r="H3190" s="522" t="s">
        <v>10874</v>
      </c>
      <c r="I3190" s="522">
        <v>15</v>
      </c>
      <c r="J3190" s="522">
        <v>0</v>
      </c>
      <c r="K3190" s="522" t="s">
        <v>10874</v>
      </c>
      <c r="L3190" s="522" t="s">
        <v>10874</v>
      </c>
      <c r="M3190" s="522">
        <v>0</v>
      </c>
      <c r="N3190" s="522">
        <v>0</v>
      </c>
      <c r="O3190" s="523">
        <v>28</v>
      </c>
    </row>
    <row r="3191" spans="2:15">
      <c r="B3191" s="29" t="s">
        <v>14440</v>
      </c>
      <c r="C3191" s="29" t="s">
        <v>988</v>
      </c>
      <c r="D3191" s="29" t="s">
        <v>989</v>
      </c>
      <c r="E3191" s="29" t="s">
        <v>4041</v>
      </c>
      <c r="F3191" s="29" t="s">
        <v>4040</v>
      </c>
      <c r="G3191" s="29" t="s">
        <v>4066</v>
      </c>
      <c r="H3191" s="522">
        <v>0</v>
      </c>
      <c r="I3191" s="522">
        <v>40</v>
      </c>
      <c r="J3191" s="522" t="s">
        <v>10874</v>
      </c>
      <c r="K3191" s="522">
        <v>25</v>
      </c>
      <c r="L3191" s="522" t="s">
        <v>10874</v>
      </c>
      <c r="M3191" s="522">
        <v>0</v>
      </c>
      <c r="N3191" s="522">
        <v>0</v>
      </c>
      <c r="O3191" s="523">
        <v>68</v>
      </c>
    </row>
    <row r="3192" spans="2:15">
      <c r="B3192" t="str">
        <f>C3192&amp;F3192</f>
        <v>1020274516811 Total</v>
      </c>
      <c r="C3192" s="29" t="s">
        <v>988</v>
      </c>
      <c r="D3192" s="29" t="s">
        <v>989</v>
      </c>
      <c r="E3192" s="29" t="s">
        <v>4041</v>
      </c>
      <c r="F3192" s="29" t="s">
        <v>11924</v>
      </c>
      <c r="G3192" s="526" t="s">
        <v>3453</v>
      </c>
      <c r="H3192" s="527" t="s">
        <v>10874</v>
      </c>
      <c r="I3192" s="527">
        <v>55</v>
      </c>
      <c r="J3192" s="527" t="s">
        <v>10874</v>
      </c>
      <c r="K3192" s="527" t="s">
        <v>10874</v>
      </c>
      <c r="L3192" s="527" t="s">
        <v>10874</v>
      </c>
      <c r="M3192" s="527">
        <v>0</v>
      </c>
      <c r="N3192" s="527">
        <v>0</v>
      </c>
      <c r="O3192" s="528">
        <v>96</v>
      </c>
    </row>
    <row r="3193" spans="2:15">
      <c r="B3193" s="29" t="s">
        <v>14425</v>
      </c>
      <c r="C3193" s="29" t="s">
        <v>988</v>
      </c>
      <c r="D3193" s="29" t="s">
        <v>989</v>
      </c>
      <c r="E3193" s="29" t="s">
        <v>3738</v>
      </c>
      <c r="F3193" s="29" t="s">
        <v>3739</v>
      </c>
      <c r="G3193" s="29" t="s">
        <v>4065</v>
      </c>
      <c r="H3193" s="522">
        <v>0</v>
      </c>
      <c r="I3193" s="522">
        <v>216</v>
      </c>
      <c r="J3193" s="522">
        <v>30</v>
      </c>
      <c r="K3193" s="522">
        <v>281</v>
      </c>
      <c r="L3193" s="522">
        <v>36</v>
      </c>
      <c r="M3193" s="522">
        <v>79</v>
      </c>
      <c r="N3193" s="522">
        <v>0</v>
      </c>
      <c r="O3193" s="523">
        <v>642</v>
      </c>
    </row>
    <row r="3194" spans="2:15">
      <c r="B3194" s="29" t="s">
        <v>14426</v>
      </c>
      <c r="C3194" s="29" t="s">
        <v>988</v>
      </c>
      <c r="D3194" s="29" t="s">
        <v>989</v>
      </c>
      <c r="E3194" s="29" t="s">
        <v>3738</v>
      </c>
      <c r="F3194" s="29" t="s">
        <v>3739</v>
      </c>
      <c r="G3194" s="29" t="s">
        <v>4066</v>
      </c>
      <c r="H3194" s="522">
        <v>0</v>
      </c>
      <c r="I3194" s="522">
        <v>256</v>
      </c>
      <c r="J3194" s="522">
        <v>28</v>
      </c>
      <c r="K3194" s="522">
        <v>252</v>
      </c>
      <c r="L3194" s="522">
        <v>34</v>
      </c>
      <c r="M3194" s="522">
        <v>103</v>
      </c>
      <c r="N3194" s="522">
        <v>0</v>
      </c>
      <c r="O3194" s="523">
        <v>673</v>
      </c>
    </row>
    <row r="3195" spans="2:15">
      <c r="B3195" t="str">
        <f>C3195&amp;F3195</f>
        <v>1020274516915 Total</v>
      </c>
      <c r="C3195" s="29" t="s">
        <v>988</v>
      </c>
      <c r="D3195" s="29" t="s">
        <v>989</v>
      </c>
      <c r="E3195" s="29" t="s">
        <v>3738</v>
      </c>
      <c r="F3195" s="29" t="s">
        <v>11917</v>
      </c>
      <c r="G3195" s="526" t="s">
        <v>3453</v>
      </c>
      <c r="H3195" s="527">
        <v>0</v>
      </c>
      <c r="I3195" s="527">
        <v>472</v>
      </c>
      <c r="J3195" s="527">
        <v>58</v>
      </c>
      <c r="K3195" s="527">
        <v>533</v>
      </c>
      <c r="L3195" s="527">
        <v>70</v>
      </c>
      <c r="M3195" s="527">
        <v>182</v>
      </c>
      <c r="N3195" s="527">
        <v>0</v>
      </c>
      <c r="O3195" s="528">
        <v>1315</v>
      </c>
    </row>
    <row r="3196" spans="2:15">
      <c r="B3196" s="29" t="s">
        <v>14473</v>
      </c>
      <c r="C3196" s="29" t="s">
        <v>988</v>
      </c>
      <c r="D3196" s="29" t="s">
        <v>989</v>
      </c>
      <c r="E3196" s="29" t="s">
        <v>3773</v>
      </c>
      <c r="F3196" s="29" t="s">
        <v>3774</v>
      </c>
      <c r="G3196" s="29" t="s">
        <v>4065</v>
      </c>
      <c r="H3196" s="522" t="s">
        <v>10874</v>
      </c>
      <c r="I3196" s="522">
        <v>87</v>
      </c>
      <c r="J3196" s="522">
        <v>0</v>
      </c>
      <c r="K3196" s="522" t="s">
        <v>10874</v>
      </c>
      <c r="L3196" s="522" t="s">
        <v>10874</v>
      </c>
      <c r="M3196" s="522" t="s">
        <v>10874</v>
      </c>
      <c r="N3196" s="522">
        <v>0</v>
      </c>
      <c r="O3196" s="523">
        <v>105</v>
      </c>
    </row>
    <row r="3197" spans="2:15">
      <c r="B3197" s="29" t="s">
        <v>14474</v>
      </c>
      <c r="C3197" s="29" t="s">
        <v>988</v>
      </c>
      <c r="D3197" s="29" t="s">
        <v>989</v>
      </c>
      <c r="E3197" s="29" t="s">
        <v>3773</v>
      </c>
      <c r="F3197" s="29" t="s">
        <v>3774</v>
      </c>
      <c r="G3197" s="29" t="s">
        <v>4066</v>
      </c>
      <c r="H3197" s="522">
        <v>0</v>
      </c>
      <c r="I3197" s="522">
        <v>67</v>
      </c>
      <c r="J3197" s="522">
        <v>0</v>
      </c>
      <c r="K3197" s="522" t="s">
        <v>10874</v>
      </c>
      <c r="L3197" s="522" t="s">
        <v>10874</v>
      </c>
      <c r="M3197" s="522">
        <v>0</v>
      </c>
      <c r="N3197" s="522">
        <v>0</v>
      </c>
      <c r="O3197" s="523">
        <v>97</v>
      </c>
    </row>
    <row r="3198" spans="2:15">
      <c r="B3198" t="str">
        <f>C3198&amp;F3198</f>
        <v>1020274517039 Total</v>
      </c>
      <c r="C3198" s="29" t="s">
        <v>988</v>
      </c>
      <c r="D3198" s="29" t="s">
        <v>989</v>
      </c>
      <c r="E3198" s="29" t="s">
        <v>3773</v>
      </c>
      <c r="F3198" s="29" t="s">
        <v>11941</v>
      </c>
      <c r="G3198" s="526" t="s">
        <v>3453</v>
      </c>
      <c r="H3198" s="527" t="s">
        <v>10874</v>
      </c>
      <c r="I3198" s="527">
        <v>154</v>
      </c>
      <c r="J3198" s="527">
        <v>0</v>
      </c>
      <c r="K3198" s="527">
        <v>38</v>
      </c>
      <c r="L3198" s="527" t="s">
        <v>10874</v>
      </c>
      <c r="M3198" s="527" t="s">
        <v>10874</v>
      </c>
      <c r="N3198" s="527">
        <v>0</v>
      </c>
      <c r="O3198" s="528">
        <v>202</v>
      </c>
    </row>
    <row r="3199" spans="2:15">
      <c r="B3199" s="29" t="s">
        <v>14419</v>
      </c>
      <c r="C3199" s="29" t="s">
        <v>988</v>
      </c>
      <c r="D3199" s="29" t="s">
        <v>989</v>
      </c>
      <c r="E3199" s="29" t="s">
        <v>3732</v>
      </c>
      <c r="F3199" s="29" t="s">
        <v>3733</v>
      </c>
      <c r="G3199" s="29" t="s">
        <v>4065</v>
      </c>
      <c r="H3199" s="522">
        <v>0</v>
      </c>
      <c r="I3199" s="522">
        <v>61</v>
      </c>
      <c r="J3199" s="522" t="s">
        <v>10874</v>
      </c>
      <c r="K3199" s="522" t="s">
        <v>10874</v>
      </c>
      <c r="L3199" s="522" t="s">
        <v>10874</v>
      </c>
      <c r="M3199" s="522">
        <v>0</v>
      </c>
      <c r="N3199" s="522">
        <v>0</v>
      </c>
      <c r="O3199" s="523">
        <v>74</v>
      </c>
    </row>
    <row r="3200" spans="2:15">
      <c r="B3200" s="29" t="s">
        <v>14420</v>
      </c>
      <c r="C3200" s="29" t="s">
        <v>988</v>
      </c>
      <c r="D3200" s="29" t="s">
        <v>989</v>
      </c>
      <c r="E3200" s="29" t="s">
        <v>3732</v>
      </c>
      <c r="F3200" s="29" t="s">
        <v>3733</v>
      </c>
      <c r="G3200" s="29" t="s">
        <v>4066</v>
      </c>
      <c r="H3200" s="522">
        <v>0</v>
      </c>
      <c r="I3200" s="522">
        <v>44</v>
      </c>
      <c r="J3200" s="522" t="s">
        <v>10874</v>
      </c>
      <c r="K3200" s="522">
        <v>11</v>
      </c>
      <c r="L3200" s="522" t="s">
        <v>10874</v>
      </c>
      <c r="M3200" s="522" t="s">
        <v>10874</v>
      </c>
      <c r="N3200" s="522">
        <v>0</v>
      </c>
      <c r="O3200" s="523">
        <v>61</v>
      </c>
    </row>
    <row r="3201" spans="2:15">
      <c r="B3201" t="str">
        <f>C3201&amp;F3201</f>
        <v>1020274517616 Total</v>
      </c>
      <c r="C3201" s="29" t="s">
        <v>988</v>
      </c>
      <c r="D3201" s="29" t="s">
        <v>989</v>
      </c>
      <c r="E3201" s="29" t="s">
        <v>3732</v>
      </c>
      <c r="F3201" s="29" t="s">
        <v>11914</v>
      </c>
      <c r="G3201" s="526" t="s">
        <v>3453</v>
      </c>
      <c r="H3201" s="527">
        <v>0</v>
      </c>
      <c r="I3201" s="527">
        <v>105</v>
      </c>
      <c r="J3201" s="527" t="s">
        <v>10874</v>
      </c>
      <c r="K3201" s="527" t="s">
        <v>10874</v>
      </c>
      <c r="L3201" s="527" t="s">
        <v>10874</v>
      </c>
      <c r="M3201" s="527" t="s">
        <v>10874</v>
      </c>
      <c r="N3201" s="527">
        <v>0</v>
      </c>
      <c r="O3201" s="528">
        <v>135</v>
      </c>
    </row>
    <row r="3202" spans="2:15">
      <c r="B3202" s="29" t="s">
        <v>14435</v>
      </c>
      <c r="C3202" s="29" t="s">
        <v>988</v>
      </c>
      <c r="D3202" s="29" t="s">
        <v>989</v>
      </c>
      <c r="E3202" s="29" t="s">
        <v>3748</v>
      </c>
      <c r="F3202" s="29" t="s">
        <v>3749</v>
      </c>
      <c r="G3202" s="29" t="s">
        <v>4065</v>
      </c>
      <c r="H3202" s="522">
        <v>0</v>
      </c>
      <c r="I3202" s="522">
        <v>49</v>
      </c>
      <c r="J3202" s="522" t="s">
        <v>10874</v>
      </c>
      <c r="K3202" s="522">
        <v>51</v>
      </c>
      <c r="L3202" s="522" t="s">
        <v>10874</v>
      </c>
      <c r="M3202" s="522" t="s">
        <v>10874</v>
      </c>
      <c r="N3202" s="522">
        <v>0</v>
      </c>
      <c r="O3202" s="523">
        <v>110</v>
      </c>
    </row>
    <row r="3203" spans="2:15">
      <c r="B3203" s="29" t="s">
        <v>14436</v>
      </c>
      <c r="C3203" s="29" t="s">
        <v>988</v>
      </c>
      <c r="D3203" s="29" t="s">
        <v>989</v>
      </c>
      <c r="E3203" s="29" t="s">
        <v>3748</v>
      </c>
      <c r="F3203" s="29" t="s">
        <v>3749</v>
      </c>
      <c r="G3203" s="29" t="s">
        <v>4066</v>
      </c>
      <c r="H3203" s="522">
        <v>0</v>
      </c>
      <c r="I3203" s="522">
        <v>43</v>
      </c>
      <c r="J3203" s="522" t="s">
        <v>10874</v>
      </c>
      <c r="K3203" s="522">
        <v>40</v>
      </c>
      <c r="L3203" s="522" t="s">
        <v>10874</v>
      </c>
      <c r="M3203" s="522" t="s">
        <v>10874</v>
      </c>
      <c r="N3203" s="522">
        <v>0</v>
      </c>
      <c r="O3203" s="523">
        <v>94</v>
      </c>
    </row>
    <row r="3204" spans="2:15">
      <c r="B3204" t="str">
        <f>C3204&amp;F3204</f>
        <v>1020274517692 Total</v>
      </c>
      <c r="C3204" s="29" t="s">
        <v>988</v>
      </c>
      <c r="D3204" s="29" t="s">
        <v>989</v>
      </c>
      <c r="E3204" s="29" t="s">
        <v>3748</v>
      </c>
      <c r="F3204" s="29" t="s">
        <v>11922</v>
      </c>
      <c r="G3204" s="526" t="s">
        <v>3453</v>
      </c>
      <c r="H3204" s="527">
        <v>0</v>
      </c>
      <c r="I3204" s="527">
        <v>92</v>
      </c>
      <c r="J3204" s="527" t="s">
        <v>10874</v>
      </c>
      <c r="K3204" s="527">
        <v>91</v>
      </c>
      <c r="L3204" s="527">
        <v>15</v>
      </c>
      <c r="M3204" s="527" t="s">
        <v>10874</v>
      </c>
      <c r="N3204" s="527">
        <v>0</v>
      </c>
      <c r="O3204" s="528">
        <v>204</v>
      </c>
    </row>
    <row r="3205" spans="2:15">
      <c r="B3205" s="29" t="s">
        <v>14469</v>
      </c>
      <c r="C3205" s="29" t="s">
        <v>988</v>
      </c>
      <c r="D3205" s="29" t="s">
        <v>989</v>
      </c>
      <c r="E3205" s="29" t="s">
        <v>3769</v>
      </c>
      <c r="F3205" s="29" t="s">
        <v>3770</v>
      </c>
      <c r="G3205" s="29" t="s">
        <v>4065</v>
      </c>
      <c r="H3205" s="522">
        <v>0</v>
      </c>
      <c r="I3205" s="522">
        <v>31</v>
      </c>
      <c r="J3205" s="522" t="s">
        <v>10874</v>
      </c>
      <c r="K3205" s="522">
        <v>111</v>
      </c>
      <c r="L3205" s="522" t="s">
        <v>10874</v>
      </c>
      <c r="M3205" s="522" t="s">
        <v>10874</v>
      </c>
      <c r="N3205" s="522">
        <v>0</v>
      </c>
      <c r="O3205" s="523">
        <v>153</v>
      </c>
    </row>
    <row r="3206" spans="2:15">
      <c r="B3206" s="29" t="s">
        <v>14470</v>
      </c>
      <c r="C3206" s="29" t="s">
        <v>988</v>
      </c>
      <c r="D3206" s="29" t="s">
        <v>989</v>
      </c>
      <c r="E3206" s="29" t="s">
        <v>3769</v>
      </c>
      <c r="F3206" s="29" t="s">
        <v>3770</v>
      </c>
      <c r="G3206" s="29" t="s">
        <v>4066</v>
      </c>
      <c r="H3206" s="522">
        <v>0</v>
      </c>
      <c r="I3206" s="522">
        <v>23</v>
      </c>
      <c r="J3206" s="522" t="s">
        <v>10874</v>
      </c>
      <c r="K3206" s="522">
        <v>90</v>
      </c>
      <c r="L3206" s="522">
        <v>14</v>
      </c>
      <c r="M3206" s="522" t="s">
        <v>10874</v>
      </c>
      <c r="N3206" s="522">
        <v>0</v>
      </c>
      <c r="O3206" s="523">
        <v>139</v>
      </c>
    </row>
    <row r="3207" spans="2:15">
      <c r="B3207" t="str">
        <f>C3207&amp;F3207</f>
        <v>1020274517693 Total</v>
      </c>
      <c r="C3207" s="29" t="s">
        <v>988</v>
      </c>
      <c r="D3207" s="29" t="s">
        <v>989</v>
      </c>
      <c r="E3207" s="29" t="s">
        <v>3769</v>
      </c>
      <c r="F3207" s="29" t="s">
        <v>11939</v>
      </c>
      <c r="G3207" s="526" t="s">
        <v>3453</v>
      </c>
      <c r="H3207" s="527">
        <v>0</v>
      </c>
      <c r="I3207" s="527">
        <v>54</v>
      </c>
      <c r="J3207" s="527" t="s">
        <v>10874</v>
      </c>
      <c r="K3207" s="527">
        <v>201</v>
      </c>
      <c r="L3207" s="527" t="s">
        <v>10874</v>
      </c>
      <c r="M3207" s="527" t="s">
        <v>10874</v>
      </c>
      <c r="N3207" s="527">
        <v>0</v>
      </c>
      <c r="O3207" s="528">
        <v>292</v>
      </c>
    </row>
    <row r="3208" spans="2:15">
      <c r="B3208" s="29" t="s">
        <v>14427</v>
      </c>
      <c r="C3208" s="29" t="s">
        <v>988</v>
      </c>
      <c r="D3208" s="29" t="s">
        <v>989</v>
      </c>
      <c r="E3208" s="29" t="s">
        <v>3740</v>
      </c>
      <c r="F3208" s="29" t="s">
        <v>3741</v>
      </c>
      <c r="G3208" s="29" t="s">
        <v>4065</v>
      </c>
      <c r="H3208" s="522">
        <v>0</v>
      </c>
      <c r="I3208" s="522" t="s">
        <v>10874</v>
      </c>
      <c r="J3208" s="522">
        <v>0</v>
      </c>
      <c r="K3208" s="522">
        <v>42</v>
      </c>
      <c r="L3208" s="522" t="s">
        <v>10874</v>
      </c>
      <c r="M3208" s="522" t="s">
        <v>10874</v>
      </c>
      <c r="N3208" s="522">
        <v>0</v>
      </c>
      <c r="O3208" s="523">
        <v>55</v>
      </c>
    </row>
    <row r="3209" spans="2:15">
      <c r="B3209" s="29" t="s">
        <v>14428</v>
      </c>
      <c r="C3209" s="29" t="s">
        <v>988</v>
      </c>
      <c r="D3209" s="29" t="s">
        <v>989</v>
      </c>
      <c r="E3209" s="29" t="s">
        <v>3740</v>
      </c>
      <c r="F3209" s="29" t="s">
        <v>3741</v>
      </c>
      <c r="G3209" s="29" t="s">
        <v>4066</v>
      </c>
      <c r="H3209" s="522">
        <v>0</v>
      </c>
      <c r="I3209" s="522" t="s">
        <v>10874</v>
      </c>
      <c r="J3209" s="522">
        <v>0</v>
      </c>
      <c r="K3209" s="522">
        <v>47</v>
      </c>
      <c r="L3209" s="522" t="s">
        <v>10874</v>
      </c>
      <c r="M3209" s="522">
        <v>0</v>
      </c>
      <c r="N3209" s="522">
        <v>0</v>
      </c>
      <c r="O3209" s="523">
        <v>58</v>
      </c>
    </row>
    <row r="3210" spans="2:15">
      <c r="B3210" t="str">
        <f>C3210&amp;F3210</f>
        <v>1020274517868 Total</v>
      </c>
      <c r="C3210" s="29" t="s">
        <v>988</v>
      </c>
      <c r="D3210" s="29" t="s">
        <v>989</v>
      </c>
      <c r="E3210" s="29" t="s">
        <v>3740</v>
      </c>
      <c r="F3210" s="29" t="s">
        <v>11918</v>
      </c>
      <c r="G3210" s="526" t="s">
        <v>3453</v>
      </c>
      <c r="H3210" s="527">
        <v>0</v>
      </c>
      <c r="I3210" s="527">
        <v>15</v>
      </c>
      <c r="J3210" s="527">
        <v>0</v>
      </c>
      <c r="K3210" s="527">
        <v>89</v>
      </c>
      <c r="L3210" s="527" t="s">
        <v>10874</v>
      </c>
      <c r="M3210" s="527" t="s">
        <v>10874</v>
      </c>
      <c r="N3210" s="527">
        <v>0</v>
      </c>
      <c r="O3210" s="528">
        <v>113</v>
      </c>
    </row>
    <row r="3211" spans="2:15">
      <c r="B3211" s="29" t="s">
        <v>14447</v>
      </c>
      <c r="C3211" s="29" t="s">
        <v>988</v>
      </c>
      <c r="D3211" s="29" t="s">
        <v>989</v>
      </c>
      <c r="E3211" s="29" t="s">
        <v>3756</v>
      </c>
      <c r="F3211" s="29" t="s">
        <v>3757</v>
      </c>
      <c r="G3211" s="29" t="s">
        <v>4065</v>
      </c>
      <c r="H3211" s="522">
        <v>0</v>
      </c>
      <c r="I3211" s="522" t="s">
        <v>10874</v>
      </c>
      <c r="J3211" s="522">
        <v>0</v>
      </c>
      <c r="K3211" s="522" t="s">
        <v>10874</v>
      </c>
      <c r="L3211" s="522">
        <v>0</v>
      </c>
      <c r="M3211" s="522">
        <v>0</v>
      </c>
      <c r="N3211" s="522">
        <v>0</v>
      </c>
      <c r="O3211" s="523">
        <v>15</v>
      </c>
    </row>
    <row r="3212" spans="2:15">
      <c r="B3212" s="29" t="s">
        <v>14448</v>
      </c>
      <c r="C3212" s="29" t="s">
        <v>988</v>
      </c>
      <c r="D3212" s="29" t="s">
        <v>989</v>
      </c>
      <c r="E3212" s="29" t="s">
        <v>3756</v>
      </c>
      <c r="F3212" s="29" t="s">
        <v>3757</v>
      </c>
      <c r="G3212" s="29" t="s">
        <v>4066</v>
      </c>
      <c r="H3212" s="522">
        <v>0</v>
      </c>
      <c r="I3212" s="522" t="s">
        <v>10874</v>
      </c>
      <c r="J3212" s="522">
        <v>0</v>
      </c>
      <c r="K3212" s="522">
        <v>0</v>
      </c>
      <c r="L3212" s="522" t="s">
        <v>10874</v>
      </c>
      <c r="M3212" s="522">
        <v>0</v>
      </c>
      <c r="N3212" s="522">
        <v>0</v>
      </c>
      <c r="O3212" s="523">
        <v>23</v>
      </c>
    </row>
    <row r="3213" spans="2:15">
      <c r="B3213" t="str">
        <f>C3213&amp;F3213</f>
        <v>1020274517871 Total</v>
      </c>
      <c r="C3213" s="29" t="s">
        <v>988</v>
      </c>
      <c r="D3213" s="29" t="s">
        <v>989</v>
      </c>
      <c r="E3213" s="29" t="s">
        <v>3756</v>
      </c>
      <c r="F3213" s="29" t="s">
        <v>11928</v>
      </c>
      <c r="G3213" s="526" t="s">
        <v>3453</v>
      </c>
      <c r="H3213" s="527">
        <v>0</v>
      </c>
      <c r="I3213" s="527" t="s">
        <v>10874</v>
      </c>
      <c r="J3213" s="527">
        <v>0</v>
      </c>
      <c r="K3213" s="527" t="s">
        <v>10874</v>
      </c>
      <c r="L3213" s="527" t="s">
        <v>10874</v>
      </c>
      <c r="M3213" s="527">
        <v>0</v>
      </c>
      <c r="N3213" s="527">
        <v>0</v>
      </c>
      <c r="O3213" s="528">
        <v>38</v>
      </c>
    </row>
    <row r="3214" spans="2:15">
      <c r="B3214" s="29" t="s">
        <v>14421</v>
      </c>
      <c r="C3214" s="29" t="s">
        <v>988</v>
      </c>
      <c r="D3214" s="29" t="s">
        <v>989</v>
      </c>
      <c r="E3214" s="29" t="s">
        <v>3734</v>
      </c>
      <c r="F3214" s="29" t="s">
        <v>3735</v>
      </c>
      <c r="G3214" s="29" t="s">
        <v>4065</v>
      </c>
      <c r="H3214" s="522">
        <v>0</v>
      </c>
      <c r="I3214" s="522">
        <v>33</v>
      </c>
      <c r="J3214" s="522">
        <v>0</v>
      </c>
      <c r="K3214" s="522">
        <v>12</v>
      </c>
      <c r="L3214" s="522" t="s">
        <v>10874</v>
      </c>
      <c r="M3214" s="522" t="s">
        <v>10874</v>
      </c>
      <c r="N3214" s="522">
        <v>0</v>
      </c>
      <c r="O3214" s="523">
        <v>54</v>
      </c>
    </row>
    <row r="3215" spans="2:15">
      <c r="B3215" s="29" t="s">
        <v>14422</v>
      </c>
      <c r="C3215" s="29" t="s">
        <v>988</v>
      </c>
      <c r="D3215" s="29" t="s">
        <v>989</v>
      </c>
      <c r="E3215" s="29" t="s">
        <v>3734</v>
      </c>
      <c r="F3215" s="29" t="s">
        <v>3735</v>
      </c>
      <c r="G3215" s="29" t="s">
        <v>4066</v>
      </c>
      <c r="H3215" s="522">
        <v>0</v>
      </c>
      <c r="I3215" s="522">
        <v>28</v>
      </c>
      <c r="J3215" s="522">
        <v>0</v>
      </c>
      <c r="K3215" s="522">
        <v>21</v>
      </c>
      <c r="L3215" s="522" t="s">
        <v>10874</v>
      </c>
      <c r="M3215" s="522" t="s">
        <v>10874</v>
      </c>
      <c r="N3215" s="522">
        <v>0</v>
      </c>
      <c r="O3215" s="523">
        <v>58</v>
      </c>
    </row>
    <row r="3216" spans="2:15">
      <c r="B3216" t="str">
        <f>C3216&amp;F3216</f>
        <v>1020274517878 Total</v>
      </c>
      <c r="C3216" s="29" t="s">
        <v>988</v>
      </c>
      <c r="D3216" s="29" t="s">
        <v>989</v>
      </c>
      <c r="E3216" s="29" t="s">
        <v>3734</v>
      </c>
      <c r="F3216" s="29" t="s">
        <v>11915</v>
      </c>
      <c r="G3216" s="526" t="s">
        <v>3453</v>
      </c>
      <c r="H3216" s="527">
        <v>0</v>
      </c>
      <c r="I3216" s="527">
        <v>61</v>
      </c>
      <c r="J3216" s="527">
        <v>0</v>
      </c>
      <c r="K3216" s="527">
        <v>33</v>
      </c>
      <c r="L3216" s="527" t="s">
        <v>10874</v>
      </c>
      <c r="M3216" s="527" t="s">
        <v>10874</v>
      </c>
      <c r="N3216" s="527">
        <v>0</v>
      </c>
      <c r="O3216" s="528">
        <v>112</v>
      </c>
    </row>
    <row r="3217" spans="2:15">
      <c r="B3217" s="29" t="s">
        <v>14443</v>
      </c>
      <c r="C3217" s="29" t="s">
        <v>988</v>
      </c>
      <c r="D3217" s="29" t="s">
        <v>989</v>
      </c>
      <c r="E3217" s="29" t="s">
        <v>3754</v>
      </c>
      <c r="F3217" s="29" t="s">
        <v>3755</v>
      </c>
      <c r="G3217" s="29" t="s">
        <v>4065</v>
      </c>
      <c r="H3217" s="522">
        <v>0</v>
      </c>
      <c r="I3217" s="522">
        <v>38</v>
      </c>
      <c r="J3217" s="522">
        <v>0</v>
      </c>
      <c r="K3217" s="522" t="s">
        <v>10874</v>
      </c>
      <c r="L3217" s="522" t="s">
        <v>10874</v>
      </c>
      <c r="M3217" s="522">
        <v>0</v>
      </c>
      <c r="N3217" s="522">
        <v>0</v>
      </c>
      <c r="O3217" s="523">
        <v>41</v>
      </c>
    </row>
    <row r="3218" spans="2:15">
      <c r="B3218" s="29" t="s">
        <v>14444</v>
      </c>
      <c r="C3218" s="29" t="s">
        <v>988</v>
      </c>
      <c r="D3218" s="29" t="s">
        <v>989</v>
      </c>
      <c r="E3218" s="29" t="s">
        <v>3754</v>
      </c>
      <c r="F3218" s="29" t="s">
        <v>3755</v>
      </c>
      <c r="G3218" s="29" t="s">
        <v>4066</v>
      </c>
      <c r="H3218" s="522">
        <v>0</v>
      </c>
      <c r="I3218" s="522" t="s">
        <v>10874</v>
      </c>
      <c r="J3218" s="522" t="s">
        <v>10874</v>
      </c>
      <c r="K3218" s="522" t="s">
        <v>10874</v>
      </c>
      <c r="L3218" s="522">
        <v>0</v>
      </c>
      <c r="M3218" s="522">
        <v>0</v>
      </c>
      <c r="N3218" s="522">
        <v>0</v>
      </c>
      <c r="O3218" s="523">
        <v>35</v>
      </c>
    </row>
    <row r="3219" spans="2:15">
      <c r="B3219" t="str">
        <f>C3219&amp;F3219</f>
        <v>1020274517880 Total</v>
      </c>
      <c r="C3219" s="29" t="s">
        <v>988</v>
      </c>
      <c r="D3219" s="29" t="s">
        <v>989</v>
      </c>
      <c r="E3219" s="29" t="s">
        <v>3754</v>
      </c>
      <c r="F3219" s="29" t="s">
        <v>11926</v>
      </c>
      <c r="G3219" s="526" t="s">
        <v>3453</v>
      </c>
      <c r="H3219" s="527">
        <v>0</v>
      </c>
      <c r="I3219" s="527" t="s">
        <v>10874</v>
      </c>
      <c r="J3219" s="527" t="s">
        <v>10874</v>
      </c>
      <c r="K3219" s="527" t="s">
        <v>10874</v>
      </c>
      <c r="L3219" s="527" t="s">
        <v>10874</v>
      </c>
      <c r="M3219" s="527">
        <v>0</v>
      </c>
      <c r="N3219" s="527">
        <v>0</v>
      </c>
      <c r="O3219" s="528">
        <v>76</v>
      </c>
    </row>
    <row r="3220" spans="2:15">
      <c r="B3220" s="29" t="s">
        <v>14449</v>
      </c>
      <c r="C3220" s="29" t="s">
        <v>988</v>
      </c>
      <c r="D3220" s="29" t="s">
        <v>989</v>
      </c>
      <c r="E3220" s="29" t="s">
        <v>3758</v>
      </c>
      <c r="F3220" s="29" t="s">
        <v>3759</v>
      </c>
      <c r="G3220" s="29" t="s">
        <v>4065</v>
      </c>
      <c r="H3220" s="522">
        <v>0</v>
      </c>
      <c r="I3220" s="522" t="s">
        <v>10874</v>
      </c>
      <c r="J3220" s="522">
        <v>0</v>
      </c>
      <c r="K3220" s="522">
        <v>26</v>
      </c>
      <c r="L3220" s="522" t="s">
        <v>10874</v>
      </c>
      <c r="M3220" s="522" t="s">
        <v>10874</v>
      </c>
      <c r="N3220" s="522">
        <v>0</v>
      </c>
      <c r="O3220" s="523">
        <v>37</v>
      </c>
    </row>
    <row r="3221" spans="2:15">
      <c r="B3221" s="29" t="s">
        <v>14450</v>
      </c>
      <c r="C3221" s="29" t="s">
        <v>988</v>
      </c>
      <c r="D3221" s="29" t="s">
        <v>989</v>
      </c>
      <c r="E3221" s="29" t="s">
        <v>3758</v>
      </c>
      <c r="F3221" s="29" t="s">
        <v>3759</v>
      </c>
      <c r="G3221" s="29" t="s">
        <v>4066</v>
      </c>
      <c r="H3221" s="522">
        <v>0</v>
      </c>
      <c r="I3221" s="522" t="s">
        <v>10874</v>
      </c>
      <c r="J3221" s="522">
        <v>0</v>
      </c>
      <c r="K3221" s="522">
        <v>24</v>
      </c>
      <c r="L3221" s="522" t="s">
        <v>10874</v>
      </c>
      <c r="M3221" s="522">
        <v>0</v>
      </c>
      <c r="N3221" s="522">
        <v>0</v>
      </c>
      <c r="O3221" s="523">
        <v>41</v>
      </c>
    </row>
    <row r="3222" spans="2:15">
      <c r="B3222" t="str">
        <f>C3222&amp;F3222</f>
        <v>1020274517881 Total</v>
      </c>
      <c r="C3222" s="29" t="s">
        <v>988</v>
      </c>
      <c r="D3222" s="29" t="s">
        <v>989</v>
      </c>
      <c r="E3222" s="29" t="s">
        <v>3758</v>
      </c>
      <c r="F3222" s="29" t="s">
        <v>11929</v>
      </c>
      <c r="G3222" s="526" t="s">
        <v>3453</v>
      </c>
      <c r="H3222" s="527">
        <v>0</v>
      </c>
      <c r="I3222" s="527">
        <v>24</v>
      </c>
      <c r="J3222" s="527">
        <v>0</v>
      </c>
      <c r="K3222" s="527">
        <v>50</v>
      </c>
      <c r="L3222" s="527" t="s">
        <v>10874</v>
      </c>
      <c r="M3222" s="527" t="s">
        <v>10874</v>
      </c>
      <c r="N3222" s="527">
        <v>0</v>
      </c>
      <c r="O3222" s="528">
        <v>78</v>
      </c>
    </row>
    <row r="3223" spans="2:15">
      <c r="B3223" s="29" t="s">
        <v>14475</v>
      </c>
      <c r="C3223" s="29" t="s">
        <v>988</v>
      </c>
      <c r="D3223" s="29" t="s">
        <v>989</v>
      </c>
      <c r="E3223" s="29" t="s">
        <v>3775</v>
      </c>
      <c r="F3223" s="29" t="s">
        <v>3776</v>
      </c>
      <c r="G3223" s="29" t="s">
        <v>4065</v>
      </c>
      <c r="H3223" s="522">
        <v>0</v>
      </c>
      <c r="I3223" s="522">
        <v>25</v>
      </c>
      <c r="J3223" s="522">
        <v>0</v>
      </c>
      <c r="K3223" s="522" t="s">
        <v>10874</v>
      </c>
      <c r="L3223" s="522" t="s">
        <v>10874</v>
      </c>
      <c r="M3223" s="522">
        <v>0</v>
      </c>
      <c r="N3223" s="522">
        <v>0</v>
      </c>
      <c r="O3223" s="523">
        <v>32</v>
      </c>
    </row>
    <row r="3224" spans="2:15">
      <c r="B3224" s="29" t="s">
        <v>14476</v>
      </c>
      <c r="C3224" s="29" t="s">
        <v>988</v>
      </c>
      <c r="D3224" s="29" t="s">
        <v>989</v>
      </c>
      <c r="E3224" s="29" t="s">
        <v>3775</v>
      </c>
      <c r="F3224" s="29" t="s">
        <v>3776</v>
      </c>
      <c r="G3224" s="29" t="s">
        <v>4066</v>
      </c>
      <c r="H3224" s="522">
        <v>0</v>
      </c>
      <c r="I3224" s="522">
        <v>33</v>
      </c>
      <c r="J3224" s="522" t="s">
        <v>10874</v>
      </c>
      <c r="K3224" s="522" t="s">
        <v>10874</v>
      </c>
      <c r="L3224" s="522" t="s">
        <v>10874</v>
      </c>
      <c r="M3224" s="522">
        <v>0</v>
      </c>
      <c r="N3224" s="522">
        <v>0</v>
      </c>
      <c r="O3224" s="523">
        <v>39</v>
      </c>
    </row>
    <row r="3225" spans="2:15">
      <c r="B3225" t="str">
        <f>C3225&amp;F3225</f>
        <v>1020274517884 Total</v>
      </c>
      <c r="C3225" s="29" t="s">
        <v>988</v>
      </c>
      <c r="D3225" s="29" t="s">
        <v>989</v>
      </c>
      <c r="E3225" s="29" t="s">
        <v>3775</v>
      </c>
      <c r="F3225" s="29" t="s">
        <v>11942</v>
      </c>
      <c r="G3225" s="526" t="s">
        <v>3453</v>
      </c>
      <c r="H3225" s="527">
        <v>0</v>
      </c>
      <c r="I3225" s="527">
        <v>58</v>
      </c>
      <c r="J3225" s="527" t="s">
        <v>10874</v>
      </c>
      <c r="K3225" s="527" t="s">
        <v>10874</v>
      </c>
      <c r="L3225" s="527" t="s">
        <v>10874</v>
      </c>
      <c r="M3225" s="527">
        <v>0</v>
      </c>
      <c r="N3225" s="527">
        <v>0</v>
      </c>
      <c r="O3225" s="528">
        <v>71</v>
      </c>
    </row>
    <row r="3226" spans="2:15">
      <c r="B3226" s="29" t="s">
        <v>14423</v>
      </c>
      <c r="C3226" s="29" t="s">
        <v>988</v>
      </c>
      <c r="D3226" s="29" t="s">
        <v>989</v>
      </c>
      <c r="E3226" s="29" t="s">
        <v>3736</v>
      </c>
      <c r="F3226" s="29" t="s">
        <v>3737</v>
      </c>
      <c r="G3226" s="29" t="s">
        <v>4065</v>
      </c>
      <c r="H3226" s="522" t="s">
        <v>10874</v>
      </c>
      <c r="I3226" s="522">
        <v>47</v>
      </c>
      <c r="J3226" s="522" t="s">
        <v>10874</v>
      </c>
      <c r="K3226" s="522" t="s">
        <v>10874</v>
      </c>
      <c r="L3226" s="522" t="s">
        <v>10874</v>
      </c>
      <c r="M3226" s="522" t="s">
        <v>10874</v>
      </c>
      <c r="N3226" s="522">
        <v>0</v>
      </c>
      <c r="O3226" s="523">
        <v>57</v>
      </c>
    </row>
    <row r="3227" spans="2:15">
      <c r="B3227" s="29" t="s">
        <v>14424</v>
      </c>
      <c r="C3227" s="29" t="s">
        <v>988</v>
      </c>
      <c r="D3227" s="29" t="s">
        <v>989</v>
      </c>
      <c r="E3227" s="29" t="s">
        <v>3736</v>
      </c>
      <c r="F3227" s="29" t="s">
        <v>3737</v>
      </c>
      <c r="G3227" s="29" t="s">
        <v>4066</v>
      </c>
      <c r="H3227" s="522">
        <v>0</v>
      </c>
      <c r="I3227" s="522">
        <v>40</v>
      </c>
      <c r="J3227" s="522" t="s">
        <v>10874</v>
      </c>
      <c r="K3227" s="522">
        <v>13</v>
      </c>
      <c r="L3227" s="522" t="s">
        <v>10874</v>
      </c>
      <c r="M3227" s="522">
        <v>0</v>
      </c>
      <c r="N3227" s="522" t="s">
        <v>10874</v>
      </c>
      <c r="O3227" s="523">
        <v>59</v>
      </c>
    </row>
    <row r="3228" spans="2:15">
      <c r="B3228" t="str">
        <f>C3228&amp;F3228</f>
        <v>1020274517886 Total</v>
      </c>
      <c r="C3228" s="29" t="s">
        <v>988</v>
      </c>
      <c r="D3228" s="29" t="s">
        <v>989</v>
      </c>
      <c r="E3228" s="29" t="s">
        <v>3736</v>
      </c>
      <c r="F3228" s="29" t="s">
        <v>11916</v>
      </c>
      <c r="G3228" s="526" t="s">
        <v>3453</v>
      </c>
      <c r="H3228" s="527" t="s">
        <v>10874</v>
      </c>
      <c r="I3228" s="527">
        <v>87</v>
      </c>
      <c r="J3228" s="527" t="s">
        <v>10874</v>
      </c>
      <c r="K3228" s="527" t="s">
        <v>10874</v>
      </c>
      <c r="L3228" s="527" t="s">
        <v>10874</v>
      </c>
      <c r="M3228" s="527" t="s">
        <v>10874</v>
      </c>
      <c r="N3228" s="527" t="s">
        <v>10874</v>
      </c>
      <c r="O3228" s="528">
        <v>116</v>
      </c>
    </row>
    <row r="3229" spans="2:15">
      <c r="B3229" s="29" t="s">
        <v>14471</v>
      </c>
      <c r="C3229" s="29" t="s">
        <v>988</v>
      </c>
      <c r="D3229" s="29" t="s">
        <v>989</v>
      </c>
      <c r="E3229" s="29" t="s">
        <v>3771</v>
      </c>
      <c r="F3229" s="29" t="s">
        <v>3772</v>
      </c>
      <c r="G3229" s="29" t="s">
        <v>4065</v>
      </c>
      <c r="H3229" s="522">
        <v>0</v>
      </c>
      <c r="I3229" s="522">
        <v>50</v>
      </c>
      <c r="J3229" s="522" t="s">
        <v>10874</v>
      </c>
      <c r="K3229" s="522">
        <v>55</v>
      </c>
      <c r="L3229" s="522" t="s">
        <v>10874</v>
      </c>
      <c r="M3229" s="522">
        <v>24</v>
      </c>
      <c r="N3229" s="522">
        <v>0</v>
      </c>
      <c r="O3229" s="523">
        <v>143</v>
      </c>
    </row>
    <row r="3230" spans="2:15">
      <c r="B3230" s="29" t="s">
        <v>14472</v>
      </c>
      <c r="C3230" s="29" t="s">
        <v>988</v>
      </c>
      <c r="D3230" s="29" t="s">
        <v>989</v>
      </c>
      <c r="E3230" s="29" t="s">
        <v>3771</v>
      </c>
      <c r="F3230" s="29" t="s">
        <v>3772</v>
      </c>
      <c r="G3230" s="29" t="s">
        <v>4066</v>
      </c>
      <c r="H3230" s="522">
        <v>0</v>
      </c>
      <c r="I3230" s="522">
        <v>84</v>
      </c>
      <c r="J3230" s="522" t="s">
        <v>10874</v>
      </c>
      <c r="K3230" s="522">
        <v>55</v>
      </c>
      <c r="L3230" s="522" t="s">
        <v>10874</v>
      </c>
      <c r="M3230" s="522">
        <v>25</v>
      </c>
      <c r="N3230" s="522">
        <v>0</v>
      </c>
      <c r="O3230" s="523">
        <v>186</v>
      </c>
    </row>
    <row r="3231" spans="2:15">
      <c r="B3231" t="str">
        <f>C3231&amp;F3231</f>
        <v>1020274517888 Total</v>
      </c>
      <c r="C3231" s="29" t="s">
        <v>988</v>
      </c>
      <c r="D3231" s="29" t="s">
        <v>989</v>
      </c>
      <c r="E3231" s="29" t="s">
        <v>3771</v>
      </c>
      <c r="F3231" s="29" t="s">
        <v>11940</v>
      </c>
      <c r="G3231" s="526" t="s">
        <v>3453</v>
      </c>
      <c r="H3231" s="527">
        <v>0</v>
      </c>
      <c r="I3231" s="527">
        <v>134</v>
      </c>
      <c r="J3231" s="527">
        <v>15</v>
      </c>
      <c r="K3231" s="527">
        <v>110</v>
      </c>
      <c r="L3231" s="527">
        <v>21</v>
      </c>
      <c r="M3231" s="527">
        <v>49</v>
      </c>
      <c r="N3231" s="527">
        <v>0</v>
      </c>
      <c r="O3231" s="528">
        <v>329</v>
      </c>
    </row>
    <row r="3232" spans="2:15">
      <c r="B3232" s="29" t="s">
        <v>14455</v>
      </c>
      <c r="C3232" s="29" t="s">
        <v>988</v>
      </c>
      <c r="D3232" s="29" t="s">
        <v>989</v>
      </c>
      <c r="E3232" s="29" t="s">
        <v>3762</v>
      </c>
      <c r="F3232" s="29" t="s">
        <v>3763</v>
      </c>
      <c r="G3232" s="29" t="s">
        <v>4065</v>
      </c>
      <c r="H3232" s="522" t="s">
        <v>10874</v>
      </c>
      <c r="I3232" s="522">
        <v>342</v>
      </c>
      <c r="J3232" s="522" t="s">
        <v>10874</v>
      </c>
      <c r="K3232" s="522">
        <v>73</v>
      </c>
      <c r="L3232" s="522">
        <v>26</v>
      </c>
      <c r="M3232" s="522" t="s">
        <v>10874</v>
      </c>
      <c r="N3232" s="522">
        <v>0</v>
      </c>
      <c r="O3232" s="523">
        <v>458</v>
      </c>
    </row>
    <row r="3233" spans="2:15">
      <c r="B3233" s="29" t="s">
        <v>14456</v>
      </c>
      <c r="C3233" s="29" t="s">
        <v>988</v>
      </c>
      <c r="D3233" s="29" t="s">
        <v>989</v>
      </c>
      <c r="E3233" s="29" t="s">
        <v>3762</v>
      </c>
      <c r="F3233" s="29" t="s">
        <v>3763</v>
      </c>
      <c r="G3233" s="29" t="s">
        <v>4066</v>
      </c>
      <c r="H3233" s="522" t="s">
        <v>10874</v>
      </c>
      <c r="I3233" s="522">
        <v>198</v>
      </c>
      <c r="J3233" s="522" t="s">
        <v>10874</v>
      </c>
      <c r="K3233" s="522">
        <v>69</v>
      </c>
      <c r="L3233" s="522">
        <v>20</v>
      </c>
      <c r="M3233" s="522" t="s">
        <v>10874</v>
      </c>
      <c r="N3233" s="522">
        <v>0</v>
      </c>
      <c r="O3233" s="523">
        <v>294</v>
      </c>
    </row>
    <row r="3234" spans="2:15">
      <c r="B3234" t="str">
        <f>C3234&amp;F3234</f>
        <v>1020274518105 Total</v>
      </c>
      <c r="C3234" s="29" t="s">
        <v>988</v>
      </c>
      <c r="D3234" s="29" t="s">
        <v>989</v>
      </c>
      <c r="E3234" s="29" t="s">
        <v>3762</v>
      </c>
      <c r="F3234" s="29" t="s">
        <v>11932</v>
      </c>
      <c r="G3234" s="526" t="s">
        <v>3453</v>
      </c>
      <c r="H3234" s="527" t="s">
        <v>10874</v>
      </c>
      <c r="I3234" s="527">
        <v>540</v>
      </c>
      <c r="J3234" s="527">
        <v>14</v>
      </c>
      <c r="K3234" s="527">
        <v>142</v>
      </c>
      <c r="L3234" s="527">
        <v>46</v>
      </c>
      <c r="M3234" s="527" t="s">
        <v>10874</v>
      </c>
      <c r="N3234" s="527">
        <v>0</v>
      </c>
      <c r="O3234" s="528">
        <v>752</v>
      </c>
    </row>
    <row r="3235" spans="2:15">
      <c r="B3235" s="29" t="s">
        <v>14429</v>
      </c>
      <c r="C3235" s="29" t="s">
        <v>988</v>
      </c>
      <c r="D3235" s="29" t="s">
        <v>989</v>
      </c>
      <c r="E3235" s="29" t="s">
        <v>3742</v>
      </c>
      <c r="F3235" s="29" t="s">
        <v>3743</v>
      </c>
      <c r="G3235" s="29" t="s">
        <v>4065</v>
      </c>
      <c r="H3235" s="522">
        <v>0</v>
      </c>
      <c r="I3235" s="522">
        <v>187</v>
      </c>
      <c r="J3235" s="522">
        <v>13</v>
      </c>
      <c r="K3235" s="522">
        <v>304</v>
      </c>
      <c r="L3235" s="522">
        <v>31</v>
      </c>
      <c r="M3235" s="522">
        <v>17</v>
      </c>
      <c r="N3235" s="522">
        <v>0</v>
      </c>
      <c r="O3235" s="523">
        <v>552</v>
      </c>
    </row>
    <row r="3236" spans="2:15">
      <c r="B3236" s="29" t="s">
        <v>14430</v>
      </c>
      <c r="C3236" s="29" t="s">
        <v>988</v>
      </c>
      <c r="D3236" s="29" t="s">
        <v>989</v>
      </c>
      <c r="E3236" s="29" t="s">
        <v>3742</v>
      </c>
      <c r="F3236" s="29" t="s">
        <v>3743</v>
      </c>
      <c r="G3236" s="29" t="s">
        <v>4066</v>
      </c>
      <c r="H3236" s="522">
        <v>0</v>
      </c>
      <c r="I3236" s="522">
        <v>70</v>
      </c>
      <c r="J3236" s="522" t="s">
        <v>10874</v>
      </c>
      <c r="K3236" s="522">
        <v>161</v>
      </c>
      <c r="L3236" s="522">
        <v>22</v>
      </c>
      <c r="M3236" s="522" t="s">
        <v>10874</v>
      </c>
      <c r="N3236" s="522">
        <v>0</v>
      </c>
      <c r="O3236" s="523">
        <v>263</v>
      </c>
    </row>
    <row r="3237" spans="2:15">
      <c r="B3237" t="str">
        <f>C3237&amp;F3237</f>
        <v>1020274518106 Total</v>
      </c>
      <c r="C3237" s="29" t="s">
        <v>988</v>
      </c>
      <c r="D3237" s="29" t="s">
        <v>989</v>
      </c>
      <c r="E3237" s="29" t="s">
        <v>3742</v>
      </c>
      <c r="F3237" s="29" t="s">
        <v>11919</v>
      </c>
      <c r="G3237" s="526" t="s">
        <v>3453</v>
      </c>
      <c r="H3237" s="527">
        <v>0</v>
      </c>
      <c r="I3237" s="527">
        <v>257</v>
      </c>
      <c r="J3237" s="527" t="s">
        <v>10874</v>
      </c>
      <c r="K3237" s="527">
        <v>465</v>
      </c>
      <c r="L3237" s="527">
        <v>53</v>
      </c>
      <c r="M3237" s="527" t="s">
        <v>10874</v>
      </c>
      <c r="N3237" s="527">
        <v>0</v>
      </c>
      <c r="O3237" s="528">
        <v>815</v>
      </c>
    </row>
    <row r="3238" spans="2:15">
      <c r="B3238" s="29" t="s">
        <v>14467</v>
      </c>
      <c r="C3238" s="29" t="s">
        <v>988</v>
      </c>
      <c r="D3238" s="29" t="s">
        <v>989</v>
      </c>
      <c r="E3238" s="29" t="s">
        <v>9629</v>
      </c>
      <c r="F3238" s="29" t="s">
        <v>3768</v>
      </c>
      <c r="G3238" s="29" t="s">
        <v>4065</v>
      </c>
      <c r="H3238" s="522">
        <v>0</v>
      </c>
      <c r="I3238" s="522">
        <v>86</v>
      </c>
      <c r="J3238" s="522" t="s">
        <v>10874</v>
      </c>
      <c r="K3238" s="522">
        <v>74</v>
      </c>
      <c r="L3238" s="522">
        <v>14</v>
      </c>
      <c r="M3238" s="522" t="s">
        <v>10874</v>
      </c>
      <c r="N3238" s="522">
        <v>0</v>
      </c>
      <c r="O3238" s="523">
        <v>183</v>
      </c>
    </row>
    <row r="3239" spans="2:15">
      <c r="B3239" s="29" t="s">
        <v>14468</v>
      </c>
      <c r="C3239" s="29" t="s">
        <v>988</v>
      </c>
      <c r="D3239" s="29" t="s">
        <v>989</v>
      </c>
      <c r="E3239" s="29" t="s">
        <v>9629</v>
      </c>
      <c r="F3239" s="29" t="s">
        <v>3768</v>
      </c>
      <c r="G3239" s="29" t="s">
        <v>4066</v>
      </c>
      <c r="H3239" s="522" t="s">
        <v>10874</v>
      </c>
      <c r="I3239" s="522">
        <v>115</v>
      </c>
      <c r="J3239" s="522" t="s">
        <v>10874</v>
      </c>
      <c r="K3239" s="522">
        <v>143</v>
      </c>
      <c r="L3239" s="522">
        <v>23</v>
      </c>
      <c r="M3239" s="522" t="s">
        <v>10874</v>
      </c>
      <c r="N3239" s="522">
        <v>0</v>
      </c>
      <c r="O3239" s="523">
        <v>298</v>
      </c>
    </row>
    <row r="3240" spans="2:15">
      <c r="B3240" t="str">
        <f>C3240&amp;F3240</f>
        <v>1020274518107 Total</v>
      </c>
      <c r="C3240" s="29" t="s">
        <v>988</v>
      </c>
      <c r="D3240" s="29" t="s">
        <v>989</v>
      </c>
      <c r="E3240" s="29" t="s">
        <v>9629</v>
      </c>
      <c r="F3240" s="29" t="s">
        <v>11938</v>
      </c>
      <c r="G3240" s="526" t="s">
        <v>3453</v>
      </c>
      <c r="H3240" s="527" t="s">
        <v>10874</v>
      </c>
      <c r="I3240" s="527">
        <v>201</v>
      </c>
      <c r="J3240" s="527" t="s">
        <v>10874</v>
      </c>
      <c r="K3240" s="527">
        <v>217</v>
      </c>
      <c r="L3240" s="527">
        <v>37</v>
      </c>
      <c r="M3240" s="527">
        <v>15</v>
      </c>
      <c r="N3240" s="527">
        <v>0</v>
      </c>
      <c r="O3240" s="528">
        <v>481</v>
      </c>
    </row>
    <row r="3241" spans="2:15">
      <c r="B3241" s="29" t="s">
        <v>14451</v>
      </c>
      <c r="C3241" s="29" t="s">
        <v>988</v>
      </c>
      <c r="D3241" s="29" t="s">
        <v>989</v>
      </c>
      <c r="E3241" s="29" t="s">
        <v>3760</v>
      </c>
      <c r="F3241" s="29" t="s">
        <v>3761</v>
      </c>
      <c r="G3241" s="29" t="s">
        <v>4065</v>
      </c>
      <c r="H3241" s="522">
        <v>0</v>
      </c>
      <c r="I3241" s="522">
        <v>239</v>
      </c>
      <c r="J3241" s="522" t="s">
        <v>10874</v>
      </c>
      <c r="K3241" s="522" t="s">
        <v>10874</v>
      </c>
      <c r="L3241" s="522" t="s">
        <v>10874</v>
      </c>
      <c r="M3241" s="522">
        <v>0</v>
      </c>
      <c r="N3241" s="522" t="s">
        <v>10874</v>
      </c>
      <c r="O3241" s="523">
        <v>257</v>
      </c>
    </row>
    <row r="3242" spans="2:15">
      <c r="B3242" s="29" t="s">
        <v>14452</v>
      </c>
      <c r="C3242" s="29" t="s">
        <v>988</v>
      </c>
      <c r="D3242" s="29" t="s">
        <v>989</v>
      </c>
      <c r="E3242" s="29" t="s">
        <v>3760</v>
      </c>
      <c r="F3242" s="29" t="s">
        <v>3761</v>
      </c>
      <c r="G3242" s="29" t="s">
        <v>4066</v>
      </c>
      <c r="H3242" s="522">
        <v>0</v>
      </c>
      <c r="I3242" s="522">
        <v>231</v>
      </c>
      <c r="J3242" s="522" t="s">
        <v>10874</v>
      </c>
      <c r="K3242" s="522" t="s">
        <v>10874</v>
      </c>
      <c r="L3242" s="522" t="s">
        <v>10874</v>
      </c>
      <c r="M3242" s="522" t="s">
        <v>10874</v>
      </c>
      <c r="N3242" s="522">
        <v>0</v>
      </c>
      <c r="O3242" s="523">
        <v>249</v>
      </c>
    </row>
    <row r="3243" spans="2:15">
      <c r="B3243" t="str">
        <f>C3243&amp;F3243</f>
        <v>1020274518110 Total</v>
      </c>
      <c r="C3243" s="29" t="s">
        <v>988</v>
      </c>
      <c r="D3243" s="29" t="s">
        <v>989</v>
      </c>
      <c r="E3243" s="29" t="s">
        <v>3760</v>
      </c>
      <c r="F3243" s="29" t="s">
        <v>11930</v>
      </c>
      <c r="G3243" s="526" t="s">
        <v>3453</v>
      </c>
      <c r="H3243" s="527">
        <v>0</v>
      </c>
      <c r="I3243" s="527">
        <v>470</v>
      </c>
      <c r="J3243" s="527" t="s">
        <v>10874</v>
      </c>
      <c r="K3243" s="527">
        <v>20</v>
      </c>
      <c r="L3243" s="527">
        <v>12</v>
      </c>
      <c r="M3243" s="527" t="s">
        <v>10874</v>
      </c>
      <c r="N3243" s="527" t="s">
        <v>10874</v>
      </c>
      <c r="O3243" s="528">
        <v>506</v>
      </c>
    </row>
    <row r="3244" spans="2:15">
      <c r="B3244" s="29" t="s">
        <v>14415</v>
      </c>
      <c r="C3244" s="29" t="s">
        <v>988</v>
      </c>
      <c r="D3244" s="29" t="s">
        <v>989</v>
      </c>
      <c r="E3244" s="29" t="s">
        <v>3728</v>
      </c>
      <c r="F3244" s="29" t="s">
        <v>3729</v>
      </c>
      <c r="G3244" s="29" t="s">
        <v>4065</v>
      </c>
      <c r="H3244" s="522" t="s">
        <v>10874</v>
      </c>
      <c r="I3244" s="522">
        <v>192</v>
      </c>
      <c r="J3244" s="522" t="s">
        <v>10874</v>
      </c>
      <c r="K3244" s="522" t="s">
        <v>10874</v>
      </c>
      <c r="L3244" s="522" t="s">
        <v>10874</v>
      </c>
      <c r="M3244" s="522">
        <v>0</v>
      </c>
      <c r="N3244" s="522">
        <v>0</v>
      </c>
      <c r="O3244" s="523">
        <v>201</v>
      </c>
    </row>
    <row r="3245" spans="2:15">
      <c r="B3245" s="29" t="s">
        <v>14416</v>
      </c>
      <c r="C3245" s="29" t="s">
        <v>988</v>
      </c>
      <c r="D3245" s="29" t="s">
        <v>989</v>
      </c>
      <c r="E3245" s="29" t="s">
        <v>3728</v>
      </c>
      <c r="F3245" s="29" t="s">
        <v>3729</v>
      </c>
      <c r="G3245" s="29" t="s">
        <v>4066</v>
      </c>
      <c r="H3245" s="522">
        <v>0</v>
      </c>
      <c r="I3245" s="522">
        <v>195</v>
      </c>
      <c r="J3245" s="522">
        <v>0</v>
      </c>
      <c r="K3245" s="522" t="s">
        <v>10874</v>
      </c>
      <c r="L3245" s="522" t="s">
        <v>10874</v>
      </c>
      <c r="M3245" s="522" t="s">
        <v>10874</v>
      </c>
      <c r="N3245" s="522">
        <v>0</v>
      </c>
      <c r="O3245" s="523">
        <v>202</v>
      </c>
    </row>
    <row r="3246" spans="2:15">
      <c r="B3246" t="str">
        <f>C3246&amp;F3246</f>
        <v>1020274518203 Total</v>
      </c>
      <c r="C3246" s="29" t="s">
        <v>988</v>
      </c>
      <c r="D3246" s="29" t="s">
        <v>989</v>
      </c>
      <c r="E3246" s="29" t="s">
        <v>3728</v>
      </c>
      <c r="F3246" s="29" t="s">
        <v>11912</v>
      </c>
      <c r="G3246" s="526" t="s">
        <v>3453</v>
      </c>
      <c r="H3246" s="527" t="s">
        <v>10874</v>
      </c>
      <c r="I3246" s="527">
        <v>387</v>
      </c>
      <c r="J3246" s="527" t="s">
        <v>10874</v>
      </c>
      <c r="K3246" s="527" t="s">
        <v>10874</v>
      </c>
      <c r="L3246" s="527" t="s">
        <v>10874</v>
      </c>
      <c r="M3246" s="527" t="s">
        <v>10874</v>
      </c>
      <c r="N3246" s="527">
        <v>0</v>
      </c>
      <c r="O3246" s="528">
        <v>403</v>
      </c>
    </row>
    <row r="3247" spans="2:15">
      <c r="B3247" s="29" t="s">
        <v>14445</v>
      </c>
      <c r="C3247" s="29" t="s">
        <v>988</v>
      </c>
      <c r="D3247" s="29" t="s">
        <v>989</v>
      </c>
      <c r="E3247" s="29" t="s">
        <v>3790</v>
      </c>
      <c r="F3247" s="29" t="s">
        <v>3791</v>
      </c>
      <c r="G3247" s="29" t="s">
        <v>4065</v>
      </c>
      <c r="H3247" s="522">
        <v>0</v>
      </c>
      <c r="I3247" s="522">
        <v>51</v>
      </c>
      <c r="J3247" s="522">
        <v>0</v>
      </c>
      <c r="K3247" s="522" t="s">
        <v>10874</v>
      </c>
      <c r="L3247" s="522" t="s">
        <v>10874</v>
      </c>
      <c r="M3247" s="522">
        <v>0</v>
      </c>
      <c r="N3247" s="522">
        <v>0</v>
      </c>
      <c r="O3247" s="523">
        <v>60</v>
      </c>
    </row>
    <row r="3248" spans="2:15">
      <c r="B3248" s="29" t="s">
        <v>14446</v>
      </c>
      <c r="C3248" s="29" t="s">
        <v>988</v>
      </c>
      <c r="D3248" s="29" t="s">
        <v>989</v>
      </c>
      <c r="E3248" s="29" t="s">
        <v>3790</v>
      </c>
      <c r="F3248" s="29" t="s">
        <v>3791</v>
      </c>
      <c r="G3248" s="29" t="s">
        <v>4066</v>
      </c>
      <c r="H3248" s="522">
        <v>0</v>
      </c>
      <c r="I3248" s="522">
        <v>49</v>
      </c>
      <c r="J3248" s="522">
        <v>0</v>
      </c>
      <c r="K3248" s="522" t="s">
        <v>10874</v>
      </c>
      <c r="L3248" s="522" t="s">
        <v>10874</v>
      </c>
      <c r="M3248" s="522">
        <v>0</v>
      </c>
      <c r="N3248" s="522">
        <v>0</v>
      </c>
      <c r="O3248" s="523">
        <v>68</v>
      </c>
    </row>
    <row r="3249" spans="2:15">
      <c r="B3249" t="str">
        <f>C3249&amp;F3249</f>
        <v>1020274518255 Total</v>
      </c>
      <c r="C3249" s="29" t="s">
        <v>988</v>
      </c>
      <c r="D3249" s="29" t="s">
        <v>989</v>
      </c>
      <c r="E3249" s="29" t="s">
        <v>3790</v>
      </c>
      <c r="F3249" s="29" t="s">
        <v>11927</v>
      </c>
      <c r="G3249" s="526" t="s">
        <v>3453</v>
      </c>
      <c r="H3249" s="527">
        <v>0</v>
      </c>
      <c r="I3249" s="527">
        <v>100</v>
      </c>
      <c r="J3249" s="527">
        <v>0</v>
      </c>
      <c r="K3249" s="527">
        <v>16</v>
      </c>
      <c r="L3249" s="527">
        <v>12</v>
      </c>
      <c r="M3249" s="527">
        <v>0</v>
      </c>
      <c r="N3249" s="527">
        <v>0</v>
      </c>
      <c r="O3249" s="528">
        <v>128</v>
      </c>
    </row>
    <row r="3250" spans="2:15">
      <c r="B3250" s="29" t="s">
        <v>14459</v>
      </c>
      <c r="C3250" s="29" t="s">
        <v>988</v>
      </c>
      <c r="D3250" s="29" t="s">
        <v>989</v>
      </c>
      <c r="E3250" s="29" t="s">
        <v>4044</v>
      </c>
      <c r="F3250" s="29" t="s">
        <v>5613</v>
      </c>
      <c r="G3250" s="29" t="s">
        <v>4065</v>
      </c>
      <c r="H3250" s="522">
        <v>0</v>
      </c>
      <c r="I3250" s="522">
        <v>31</v>
      </c>
      <c r="J3250" s="522" t="s">
        <v>10874</v>
      </c>
      <c r="K3250" s="522">
        <v>43</v>
      </c>
      <c r="L3250" s="522" t="s">
        <v>10874</v>
      </c>
      <c r="M3250" s="522" t="s">
        <v>10874</v>
      </c>
      <c r="N3250" s="522">
        <v>0</v>
      </c>
      <c r="O3250" s="523">
        <v>80</v>
      </c>
    </row>
    <row r="3251" spans="2:15">
      <c r="B3251" s="29" t="s">
        <v>14460</v>
      </c>
      <c r="C3251" s="29" t="s">
        <v>988</v>
      </c>
      <c r="D3251" s="29" t="s">
        <v>989</v>
      </c>
      <c r="E3251" s="29" t="s">
        <v>4044</v>
      </c>
      <c r="F3251" s="29" t="s">
        <v>5613</v>
      </c>
      <c r="G3251" s="29" t="s">
        <v>4066</v>
      </c>
      <c r="H3251" s="522">
        <v>0</v>
      </c>
      <c r="I3251" s="522">
        <v>23</v>
      </c>
      <c r="J3251" s="522">
        <v>0</v>
      </c>
      <c r="K3251" s="522">
        <v>31</v>
      </c>
      <c r="L3251" s="522" t="s">
        <v>10874</v>
      </c>
      <c r="M3251" s="522" t="s">
        <v>10874</v>
      </c>
      <c r="N3251" s="522">
        <v>0</v>
      </c>
      <c r="O3251" s="523">
        <v>59</v>
      </c>
    </row>
    <row r="3252" spans="2:15">
      <c r="B3252" t="str">
        <f>C3252&amp;F3252</f>
        <v>1020274518300 Total</v>
      </c>
      <c r="C3252" s="29" t="s">
        <v>988</v>
      </c>
      <c r="D3252" s="29" t="s">
        <v>989</v>
      </c>
      <c r="E3252" s="29" t="s">
        <v>4044</v>
      </c>
      <c r="F3252" s="29" t="s">
        <v>11934</v>
      </c>
      <c r="G3252" s="526" t="s">
        <v>3453</v>
      </c>
      <c r="H3252" s="527">
        <v>0</v>
      </c>
      <c r="I3252" s="527">
        <v>54</v>
      </c>
      <c r="J3252" s="527" t="s">
        <v>10874</v>
      </c>
      <c r="K3252" s="527">
        <v>74</v>
      </c>
      <c r="L3252" s="527" t="s">
        <v>10874</v>
      </c>
      <c r="M3252" s="527" t="s">
        <v>10874</v>
      </c>
      <c r="N3252" s="527">
        <v>0</v>
      </c>
      <c r="O3252" s="528">
        <v>139</v>
      </c>
    </row>
    <row r="3253" spans="2:15">
      <c r="B3253" s="29" t="s">
        <v>14479</v>
      </c>
      <c r="C3253" s="29" t="s">
        <v>990</v>
      </c>
      <c r="D3253" s="29" t="s">
        <v>991</v>
      </c>
      <c r="E3253" s="29" t="s">
        <v>2808</v>
      </c>
      <c r="F3253" s="29" t="s">
        <v>2809</v>
      </c>
      <c r="G3253" s="29" t="s">
        <v>4065</v>
      </c>
      <c r="H3253" s="522">
        <v>0</v>
      </c>
      <c r="I3253" s="522" t="s">
        <v>10874</v>
      </c>
      <c r="J3253" s="522">
        <v>13</v>
      </c>
      <c r="K3253" s="522">
        <v>489</v>
      </c>
      <c r="L3253" s="522" t="s">
        <v>10874</v>
      </c>
      <c r="M3253" s="522" t="s">
        <v>10874</v>
      </c>
      <c r="N3253" s="522">
        <v>0</v>
      </c>
      <c r="O3253" s="523">
        <v>518</v>
      </c>
    </row>
    <row r="3254" spans="2:15">
      <c r="B3254" s="29" t="s">
        <v>14480</v>
      </c>
      <c r="C3254" s="29" t="s">
        <v>990</v>
      </c>
      <c r="D3254" s="29" t="s">
        <v>991</v>
      </c>
      <c r="E3254" s="29" t="s">
        <v>2808</v>
      </c>
      <c r="F3254" s="29" t="s">
        <v>2809</v>
      </c>
      <c r="G3254" s="29" t="s">
        <v>4066</v>
      </c>
      <c r="H3254" s="522" t="s">
        <v>10874</v>
      </c>
      <c r="I3254" s="522">
        <v>16</v>
      </c>
      <c r="J3254" s="522">
        <v>14</v>
      </c>
      <c r="K3254" s="522">
        <v>483</v>
      </c>
      <c r="L3254" s="522" t="s">
        <v>10874</v>
      </c>
      <c r="M3254" s="522" t="s">
        <v>10874</v>
      </c>
      <c r="N3254" s="522">
        <v>0</v>
      </c>
      <c r="O3254" s="523">
        <v>521</v>
      </c>
    </row>
    <row r="3255" spans="2:15">
      <c r="B3255" t="str">
        <f>C3255&amp;F3255</f>
        <v>1184066025058 Total</v>
      </c>
      <c r="C3255" s="29" t="s">
        <v>990</v>
      </c>
      <c r="D3255" s="29" t="s">
        <v>991</v>
      </c>
      <c r="E3255" s="29" t="s">
        <v>2808</v>
      </c>
      <c r="F3255" s="29" t="s">
        <v>11944</v>
      </c>
      <c r="G3255" s="526" t="s">
        <v>3453</v>
      </c>
      <c r="H3255" s="527" t="s">
        <v>10874</v>
      </c>
      <c r="I3255" s="527" t="s">
        <v>10874</v>
      </c>
      <c r="J3255" s="527">
        <v>27</v>
      </c>
      <c r="K3255" s="527">
        <v>972</v>
      </c>
      <c r="L3255" s="527" t="s">
        <v>10874</v>
      </c>
      <c r="M3255" s="527" t="s">
        <v>10874</v>
      </c>
      <c r="N3255" s="527">
        <v>0</v>
      </c>
      <c r="O3255" s="528">
        <v>1039</v>
      </c>
    </row>
    <row r="3256" spans="2:15">
      <c r="B3256" s="29" t="s">
        <v>14477</v>
      </c>
      <c r="C3256" s="29" t="s">
        <v>990</v>
      </c>
      <c r="D3256" s="29" t="s">
        <v>991</v>
      </c>
      <c r="E3256" s="29" t="s">
        <v>2806</v>
      </c>
      <c r="F3256" s="29" t="s">
        <v>2807</v>
      </c>
      <c r="G3256" s="29" t="s">
        <v>4065</v>
      </c>
      <c r="H3256" s="522">
        <v>0</v>
      </c>
      <c r="I3256" s="522">
        <v>13</v>
      </c>
      <c r="J3256" s="522" t="s">
        <v>10874</v>
      </c>
      <c r="K3256" s="522">
        <v>244</v>
      </c>
      <c r="L3256" s="522">
        <v>0</v>
      </c>
      <c r="M3256" s="522" t="s">
        <v>10874</v>
      </c>
      <c r="N3256" s="522">
        <v>0</v>
      </c>
      <c r="O3256" s="523">
        <v>266</v>
      </c>
    </row>
    <row r="3257" spans="2:15">
      <c r="B3257" s="29" t="s">
        <v>14478</v>
      </c>
      <c r="C3257" s="29" t="s">
        <v>990</v>
      </c>
      <c r="D3257" s="29" t="s">
        <v>991</v>
      </c>
      <c r="E3257" s="29" t="s">
        <v>2806</v>
      </c>
      <c r="F3257" s="29" t="s">
        <v>2807</v>
      </c>
      <c r="G3257" s="29" t="s">
        <v>4066</v>
      </c>
      <c r="H3257" s="522">
        <v>0</v>
      </c>
      <c r="I3257" s="522" t="s">
        <v>10874</v>
      </c>
      <c r="J3257" s="522" t="s">
        <v>10874</v>
      </c>
      <c r="K3257" s="522">
        <v>236</v>
      </c>
      <c r="L3257" s="522">
        <v>0</v>
      </c>
      <c r="M3257" s="522" t="s">
        <v>10874</v>
      </c>
      <c r="N3257" s="522">
        <v>0</v>
      </c>
      <c r="O3257" s="523">
        <v>254</v>
      </c>
    </row>
    <row r="3258" spans="2:15">
      <c r="B3258" t="str">
        <f>C3258&amp;F3258</f>
        <v>1184066026385 Total</v>
      </c>
      <c r="C3258" s="29" t="s">
        <v>990</v>
      </c>
      <c r="D3258" s="29" t="s">
        <v>991</v>
      </c>
      <c r="E3258" s="29" t="s">
        <v>2806</v>
      </c>
      <c r="F3258" s="29" t="s">
        <v>11943</v>
      </c>
      <c r="G3258" s="526" t="s">
        <v>3453</v>
      </c>
      <c r="H3258" s="527">
        <v>0</v>
      </c>
      <c r="I3258" s="527" t="s">
        <v>10874</v>
      </c>
      <c r="J3258" s="527" t="s">
        <v>10874</v>
      </c>
      <c r="K3258" s="527">
        <v>480</v>
      </c>
      <c r="L3258" s="527">
        <v>0</v>
      </c>
      <c r="M3258" s="527" t="s">
        <v>10874</v>
      </c>
      <c r="N3258" s="527">
        <v>0</v>
      </c>
      <c r="O3258" s="528">
        <v>520</v>
      </c>
    </row>
    <row r="3259" spans="2:15">
      <c r="B3259" s="29" t="s">
        <v>14481</v>
      </c>
      <c r="C3259" s="29" t="s">
        <v>993</v>
      </c>
      <c r="D3259" s="29" t="s">
        <v>994</v>
      </c>
      <c r="E3259" s="29" t="s">
        <v>2811</v>
      </c>
      <c r="F3259" s="29" t="s">
        <v>2812</v>
      </c>
      <c r="G3259" s="29" t="s">
        <v>4065</v>
      </c>
      <c r="H3259" s="522" t="s">
        <v>10874</v>
      </c>
      <c r="I3259" s="522">
        <v>93</v>
      </c>
      <c r="J3259" s="522">
        <v>85</v>
      </c>
      <c r="K3259" s="522">
        <v>651</v>
      </c>
      <c r="L3259" s="522" t="s">
        <v>10874</v>
      </c>
      <c r="M3259" s="522" t="s">
        <v>10874</v>
      </c>
      <c r="N3259" s="522" t="s">
        <v>10874</v>
      </c>
      <c r="O3259" s="523">
        <v>853</v>
      </c>
    </row>
    <row r="3260" spans="2:15">
      <c r="B3260" s="29" t="s">
        <v>14482</v>
      </c>
      <c r="C3260" s="29" t="s">
        <v>993</v>
      </c>
      <c r="D3260" s="29" t="s">
        <v>994</v>
      </c>
      <c r="E3260" s="29" t="s">
        <v>2811</v>
      </c>
      <c r="F3260" s="29" t="s">
        <v>2812</v>
      </c>
      <c r="G3260" s="29" t="s">
        <v>4066</v>
      </c>
      <c r="H3260" s="522" t="s">
        <v>10874</v>
      </c>
      <c r="I3260" s="522">
        <v>99</v>
      </c>
      <c r="J3260" s="522">
        <v>96</v>
      </c>
      <c r="K3260" s="522">
        <v>771</v>
      </c>
      <c r="L3260" s="522" t="s">
        <v>10874</v>
      </c>
      <c r="M3260" s="522" t="s">
        <v>10874</v>
      </c>
      <c r="N3260" s="522">
        <v>16</v>
      </c>
      <c r="O3260" s="523">
        <v>994</v>
      </c>
    </row>
    <row r="3261" spans="2:15">
      <c r="B3261" t="str">
        <f>C3261&amp;F3261</f>
        <v>1204552033210 Total</v>
      </c>
      <c r="C3261" s="29" t="s">
        <v>993</v>
      </c>
      <c r="D3261" s="29" t="s">
        <v>994</v>
      </c>
      <c r="E3261" s="29" t="s">
        <v>2811</v>
      </c>
      <c r="F3261" s="29" t="s">
        <v>11945</v>
      </c>
      <c r="G3261" s="526" t="s">
        <v>3453</v>
      </c>
      <c r="H3261" s="527" t="s">
        <v>10874</v>
      </c>
      <c r="I3261" s="527">
        <v>192</v>
      </c>
      <c r="J3261" s="527">
        <v>181</v>
      </c>
      <c r="K3261" s="527">
        <v>1422</v>
      </c>
      <c r="L3261" s="527" t="s">
        <v>10874</v>
      </c>
      <c r="M3261" s="527" t="s">
        <v>10874</v>
      </c>
      <c r="N3261" s="527" t="s">
        <v>10874</v>
      </c>
      <c r="O3261" s="528">
        <v>1847</v>
      </c>
    </row>
    <row r="3262" spans="2:15">
      <c r="B3262" s="29" t="s">
        <v>14483</v>
      </c>
      <c r="C3262" s="29" t="s">
        <v>993</v>
      </c>
      <c r="D3262" s="29" t="s">
        <v>994</v>
      </c>
      <c r="E3262" s="29" t="s">
        <v>2813</v>
      </c>
      <c r="F3262" s="29" t="s">
        <v>2814</v>
      </c>
      <c r="G3262" s="29" t="s">
        <v>4065</v>
      </c>
      <c r="H3262" s="522" t="s">
        <v>10874</v>
      </c>
      <c r="I3262" s="522">
        <v>35</v>
      </c>
      <c r="J3262" s="522">
        <v>44</v>
      </c>
      <c r="K3262" s="522">
        <v>299</v>
      </c>
      <c r="L3262" s="522" t="s">
        <v>10874</v>
      </c>
      <c r="M3262" s="522" t="s">
        <v>10874</v>
      </c>
      <c r="N3262" s="522" t="s">
        <v>10874</v>
      </c>
      <c r="O3262" s="523">
        <v>394</v>
      </c>
    </row>
    <row r="3263" spans="2:15">
      <c r="B3263" s="29" t="s">
        <v>14484</v>
      </c>
      <c r="C3263" s="29" t="s">
        <v>993</v>
      </c>
      <c r="D3263" s="29" t="s">
        <v>994</v>
      </c>
      <c r="E3263" s="29" t="s">
        <v>2813</v>
      </c>
      <c r="F3263" s="29" t="s">
        <v>2814</v>
      </c>
      <c r="G3263" s="29" t="s">
        <v>4066</v>
      </c>
      <c r="H3263" s="522" t="s">
        <v>10874</v>
      </c>
      <c r="I3263" s="522">
        <v>38</v>
      </c>
      <c r="J3263" s="522">
        <v>58</v>
      </c>
      <c r="K3263" s="522">
        <v>301</v>
      </c>
      <c r="L3263" s="522">
        <v>0</v>
      </c>
      <c r="M3263" s="522" t="s">
        <v>10874</v>
      </c>
      <c r="N3263" s="522" t="s">
        <v>10874</v>
      </c>
      <c r="O3263" s="523">
        <v>407</v>
      </c>
    </row>
    <row r="3264" spans="2:15">
      <c r="B3264" t="str">
        <f>C3264&amp;F3264</f>
        <v>1204552037183 Total</v>
      </c>
      <c r="C3264" s="29" t="s">
        <v>993</v>
      </c>
      <c r="D3264" s="29" t="s">
        <v>994</v>
      </c>
      <c r="E3264" s="29" t="s">
        <v>2813</v>
      </c>
      <c r="F3264" s="29" t="s">
        <v>11946</v>
      </c>
      <c r="G3264" s="526" t="s">
        <v>3453</v>
      </c>
      <c r="H3264" s="527" t="s">
        <v>10874</v>
      </c>
      <c r="I3264" s="527">
        <v>73</v>
      </c>
      <c r="J3264" s="527">
        <v>102</v>
      </c>
      <c r="K3264" s="527">
        <v>600</v>
      </c>
      <c r="L3264" s="527" t="s">
        <v>10874</v>
      </c>
      <c r="M3264" s="527" t="s">
        <v>10874</v>
      </c>
      <c r="N3264" s="527">
        <v>15</v>
      </c>
      <c r="O3264" s="528">
        <v>801</v>
      </c>
    </row>
    <row r="3265" spans="2:15">
      <c r="B3265" s="29" t="s">
        <v>14487</v>
      </c>
      <c r="C3265" s="29" t="s">
        <v>995</v>
      </c>
      <c r="D3265" s="29" t="s">
        <v>996</v>
      </c>
      <c r="E3265" s="29" t="s">
        <v>2817</v>
      </c>
      <c r="F3265" s="29" t="s">
        <v>2818</v>
      </c>
      <c r="G3265" s="29" t="s">
        <v>4065</v>
      </c>
      <c r="H3265" s="522">
        <v>0</v>
      </c>
      <c r="I3265" s="522">
        <v>29</v>
      </c>
      <c r="J3265" s="522" t="s">
        <v>10874</v>
      </c>
      <c r="K3265" s="522">
        <v>561</v>
      </c>
      <c r="L3265" s="522" t="s">
        <v>10874</v>
      </c>
      <c r="M3265" s="522" t="s">
        <v>10874</v>
      </c>
      <c r="N3265" s="522">
        <v>0</v>
      </c>
      <c r="O3265" s="523">
        <v>608</v>
      </c>
    </row>
    <row r="3266" spans="2:15">
      <c r="B3266" s="29" t="s">
        <v>14488</v>
      </c>
      <c r="C3266" s="29" t="s">
        <v>995</v>
      </c>
      <c r="D3266" s="29" t="s">
        <v>996</v>
      </c>
      <c r="E3266" s="29" t="s">
        <v>2817</v>
      </c>
      <c r="F3266" s="29" t="s">
        <v>2818</v>
      </c>
      <c r="G3266" s="29" t="s">
        <v>4066</v>
      </c>
      <c r="H3266" s="522">
        <v>0</v>
      </c>
      <c r="I3266" s="522">
        <v>29</v>
      </c>
      <c r="J3266" s="522" t="s">
        <v>10874</v>
      </c>
      <c r="K3266" s="522">
        <v>605</v>
      </c>
      <c r="L3266" s="522" t="s">
        <v>10874</v>
      </c>
      <c r="M3266" s="522" t="s">
        <v>10874</v>
      </c>
      <c r="N3266" s="522">
        <v>0</v>
      </c>
      <c r="O3266" s="523">
        <v>649</v>
      </c>
    </row>
    <row r="3267" spans="2:15">
      <c r="B3267" t="str">
        <f>C3267&amp;F3267</f>
        <v>1030275030435 Total</v>
      </c>
      <c r="C3267" s="29" t="s">
        <v>995</v>
      </c>
      <c r="D3267" s="29" t="s">
        <v>996</v>
      </c>
      <c r="E3267" s="29" t="s">
        <v>2817</v>
      </c>
      <c r="F3267" s="29" t="s">
        <v>11948</v>
      </c>
      <c r="G3267" s="526" t="s">
        <v>3453</v>
      </c>
      <c r="H3267" s="527">
        <v>0</v>
      </c>
      <c r="I3267" s="527">
        <v>58</v>
      </c>
      <c r="J3267" s="527" t="s">
        <v>10874</v>
      </c>
      <c r="K3267" s="527">
        <v>1166</v>
      </c>
      <c r="L3267" s="527" t="s">
        <v>10874</v>
      </c>
      <c r="M3267" s="527">
        <v>15</v>
      </c>
      <c r="N3267" s="527">
        <v>0</v>
      </c>
      <c r="O3267" s="528">
        <v>1257</v>
      </c>
    </row>
    <row r="3268" spans="2:15">
      <c r="B3268" s="29" t="s">
        <v>14485</v>
      </c>
      <c r="C3268" s="29" t="s">
        <v>995</v>
      </c>
      <c r="D3268" s="29" t="s">
        <v>996</v>
      </c>
      <c r="E3268" s="29" t="s">
        <v>2815</v>
      </c>
      <c r="F3268" s="29" t="s">
        <v>2816</v>
      </c>
      <c r="G3268" s="29" t="s">
        <v>4065</v>
      </c>
      <c r="H3268" s="522">
        <v>0</v>
      </c>
      <c r="I3268" s="522">
        <v>17</v>
      </c>
      <c r="J3268" s="522" t="s">
        <v>10874</v>
      </c>
      <c r="K3268" s="522">
        <v>268</v>
      </c>
      <c r="L3268" s="522" t="s">
        <v>10874</v>
      </c>
      <c r="M3268" s="522" t="s">
        <v>10874</v>
      </c>
      <c r="N3268" s="522">
        <v>0</v>
      </c>
      <c r="O3268" s="523">
        <v>297</v>
      </c>
    </row>
    <row r="3269" spans="2:15">
      <c r="B3269" s="29" t="s">
        <v>14486</v>
      </c>
      <c r="C3269" s="29" t="s">
        <v>995</v>
      </c>
      <c r="D3269" s="29" t="s">
        <v>996</v>
      </c>
      <c r="E3269" s="29" t="s">
        <v>2815</v>
      </c>
      <c r="F3269" s="29" t="s">
        <v>2816</v>
      </c>
      <c r="G3269" s="29" t="s">
        <v>4066</v>
      </c>
      <c r="H3269" s="522">
        <v>0</v>
      </c>
      <c r="I3269" s="522">
        <v>19</v>
      </c>
      <c r="J3269" s="522" t="s">
        <v>10874</v>
      </c>
      <c r="K3269" s="522">
        <v>279</v>
      </c>
      <c r="L3269" s="522" t="s">
        <v>10874</v>
      </c>
      <c r="M3269" s="522" t="s">
        <v>10874</v>
      </c>
      <c r="N3269" s="522">
        <v>0</v>
      </c>
      <c r="O3269" s="523">
        <v>307</v>
      </c>
    </row>
    <row r="3270" spans="2:15">
      <c r="B3270" t="str">
        <f>C3270&amp;F3270</f>
        <v>1030275035105 Total</v>
      </c>
      <c r="C3270" s="29" t="s">
        <v>995</v>
      </c>
      <c r="D3270" s="29" t="s">
        <v>996</v>
      </c>
      <c r="E3270" s="29" t="s">
        <v>2815</v>
      </c>
      <c r="F3270" s="29" t="s">
        <v>11947</v>
      </c>
      <c r="G3270" s="526" t="s">
        <v>3453</v>
      </c>
      <c r="H3270" s="527">
        <v>0</v>
      </c>
      <c r="I3270" s="527">
        <v>36</v>
      </c>
      <c r="J3270" s="527" t="s">
        <v>10874</v>
      </c>
      <c r="K3270" s="527">
        <v>547</v>
      </c>
      <c r="L3270" s="527" t="s">
        <v>10874</v>
      </c>
      <c r="M3270" s="527" t="s">
        <v>10874</v>
      </c>
      <c r="N3270" s="527">
        <v>0</v>
      </c>
      <c r="O3270" s="528">
        <v>604</v>
      </c>
    </row>
    <row r="3271" spans="2:15">
      <c r="B3271" s="29" t="s">
        <v>14491</v>
      </c>
      <c r="C3271" s="29" t="s">
        <v>997</v>
      </c>
      <c r="D3271" s="29" t="s">
        <v>998</v>
      </c>
      <c r="E3271" s="29" t="s">
        <v>2819</v>
      </c>
      <c r="F3271" s="29" t="s">
        <v>2820</v>
      </c>
      <c r="G3271" s="29" t="s">
        <v>4065</v>
      </c>
      <c r="H3271" s="522" t="s">
        <v>10874</v>
      </c>
      <c r="I3271" s="522">
        <v>129</v>
      </c>
      <c r="J3271" s="522">
        <v>132</v>
      </c>
      <c r="K3271" s="522">
        <v>431</v>
      </c>
      <c r="L3271" s="522">
        <v>0</v>
      </c>
      <c r="M3271" s="522">
        <v>19</v>
      </c>
      <c r="N3271" s="522" t="s">
        <v>10874</v>
      </c>
      <c r="O3271" s="523">
        <v>714</v>
      </c>
    </row>
    <row r="3272" spans="2:15">
      <c r="B3272" s="29" t="s">
        <v>14492</v>
      </c>
      <c r="C3272" s="29" t="s">
        <v>997</v>
      </c>
      <c r="D3272" s="29" t="s">
        <v>998</v>
      </c>
      <c r="E3272" s="29" t="s">
        <v>2819</v>
      </c>
      <c r="F3272" s="29" t="s">
        <v>2820</v>
      </c>
      <c r="G3272" s="29" t="s">
        <v>4066</v>
      </c>
      <c r="H3272" s="522">
        <v>0</v>
      </c>
      <c r="I3272" s="522">
        <v>158</v>
      </c>
      <c r="J3272" s="522">
        <v>149</v>
      </c>
      <c r="K3272" s="522">
        <v>453</v>
      </c>
      <c r="L3272" s="522">
        <v>0</v>
      </c>
      <c r="M3272" s="522" t="s">
        <v>10874</v>
      </c>
      <c r="N3272" s="522" t="s">
        <v>10874</v>
      </c>
      <c r="O3272" s="523">
        <v>779</v>
      </c>
    </row>
    <row r="3273" spans="2:15">
      <c r="B3273" t="str">
        <f>C3273&amp;F3273</f>
        <v>1204554033216 Total</v>
      </c>
      <c r="C3273" s="29" t="s">
        <v>997</v>
      </c>
      <c r="D3273" s="29" t="s">
        <v>998</v>
      </c>
      <c r="E3273" s="29" t="s">
        <v>2819</v>
      </c>
      <c r="F3273" s="29" t="s">
        <v>11950</v>
      </c>
      <c r="G3273" s="526" t="s">
        <v>3453</v>
      </c>
      <c r="H3273" s="527" t="s">
        <v>10874</v>
      </c>
      <c r="I3273" s="527">
        <v>287</v>
      </c>
      <c r="J3273" s="527">
        <v>281</v>
      </c>
      <c r="K3273" s="527">
        <v>884</v>
      </c>
      <c r="L3273" s="527">
        <v>0</v>
      </c>
      <c r="M3273" s="527" t="s">
        <v>10874</v>
      </c>
      <c r="N3273" s="527" t="s">
        <v>10874</v>
      </c>
      <c r="O3273" s="528">
        <v>1493</v>
      </c>
    </row>
    <row r="3274" spans="2:15">
      <c r="B3274" s="29" t="s">
        <v>14495</v>
      </c>
      <c r="C3274" s="29" t="s">
        <v>997</v>
      </c>
      <c r="D3274" s="29" t="s">
        <v>998</v>
      </c>
      <c r="E3274" s="29" t="s">
        <v>2823</v>
      </c>
      <c r="F3274" s="29" t="s">
        <v>2824</v>
      </c>
      <c r="G3274" s="29" t="s">
        <v>4065</v>
      </c>
      <c r="H3274" s="522" t="s">
        <v>10874</v>
      </c>
      <c r="I3274" s="522">
        <v>300</v>
      </c>
      <c r="J3274" s="522">
        <v>217</v>
      </c>
      <c r="K3274" s="522">
        <v>309</v>
      </c>
      <c r="L3274" s="522">
        <v>0</v>
      </c>
      <c r="M3274" s="522" t="s">
        <v>10874</v>
      </c>
      <c r="N3274" s="522">
        <v>0</v>
      </c>
      <c r="O3274" s="523">
        <v>854</v>
      </c>
    </row>
    <row r="3275" spans="2:15">
      <c r="B3275" s="29" t="s">
        <v>14496</v>
      </c>
      <c r="C3275" s="29" t="s">
        <v>997</v>
      </c>
      <c r="D3275" s="29" t="s">
        <v>998</v>
      </c>
      <c r="E3275" s="29" t="s">
        <v>2823</v>
      </c>
      <c r="F3275" s="29" t="s">
        <v>2824</v>
      </c>
      <c r="G3275" s="29" t="s">
        <v>4066</v>
      </c>
      <c r="H3275" s="522" t="s">
        <v>10874</v>
      </c>
      <c r="I3275" s="522">
        <v>351</v>
      </c>
      <c r="J3275" s="522">
        <v>261</v>
      </c>
      <c r="K3275" s="522">
        <v>332</v>
      </c>
      <c r="L3275" s="522">
        <v>0</v>
      </c>
      <c r="M3275" s="522">
        <v>18</v>
      </c>
      <c r="N3275" s="522" t="s">
        <v>10874</v>
      </c>
      <c r="O3275" s="523">
        <v>967</v>
      </c>
    </row>
    <row r="3276" spans="2:15">
      <c r="B3276" t="str">
        <f>C3276&amp;F3276</f>
        <v>1204554037738 Total</v>
      </c>
      <c r="C3276" s="29" t="s">
        <v>997</v>
      </c>
      <c r="D3276" s="29" t="s">
        <v>998</v>
      </c>
      <c r="E3276" s="29" t="s">
        <v>2823</v>
      </c>
      <c r="F3276" s="29" t="s">
        <v>11952</v>
      </c>
      <c r="G3276" s="526" t="s">
        <v>3453</v>
      </c>
      <c r="H3276" s="527" t="s">
        <v>10874</v>
      </c>
      <c r="I3276" s="527">
        <v>651</v>
      </c>
      <c r="J3276" s="527">
        <v>478</v>
      </c>
      <c r="K3276" s="527">
        <v>641</v>
      </c>
      <c r="L3276" s="527">
        <v>0</v>
      </c>
      <c r="M3276" s="527" t="s">
        <v>10874</v>
      </c>
      <c r="N3276" s="527" t="s">
        <v>10874</v>
      </c>
      <c r="O3276" s="528">
        <v>1821</v>
      </c>
    </row>
    <row r="3277" spans="2:15">
      <c r="B3277" s="29" t="s">
        <v>14497</v>
      </c>
      <c r="C3277" s="29" t="s">
        <v>997</v>
      </c>
      <c r="D3277" s="29" t="s">
        <v>998</v>
      </c>
      <c r="E3277" s="29" t="s">
        <v>2825</v>
      </c>
      <c r="F3277" s="29" t="s">
        <v>2826</v>
      </c>
      <c r="G3277" s="29" t="s">
        <v>4065</v>
      </c>
      <c r="H3277" s="522" t="s">
        <v>10874</v>
      </c>
      <c r="I3277" s="522">
        <v>123</v>
      </c>
      <c r="J3277" s="522">
        <v>121</v>
      </c>
      <c r="K3277" s="522">
        <v>129</v>
      </c>
      <c r="L3277" s="522">
        <v>0</v>
      </c>
      <c r="M3277" s="522" t="s">
        <v>10874</v>
      </c>
      <c r="N3277" s="522">
        <v>0</v>
      </c>
      <c r="O3277" s="523">
        <v>386</v>
      </c>
    </row>
    <row r="3278" spans="2:15">
      <c r="B3278" s="29" t="s">
        <v>14498</v>
      </c>
      <c r="C3278" s="29" t="s">
        <v>997</v>
      </c>
      <c r="D3278" s="29" t="s">
        <v>998</v>
      </c>
      <c r="E3278" s="29" t="s">
        <v>2825</v>
      </c>
      <c r="F3278" s="29" t="s">
        <v>2826</v>
      </c>
      <c r="G3278" s="29" t="s">
        <v>4066</v>
      </c>
      <c r="H3278" s="522">
        <v>0</v>
      </c>
      <c r="I3278" s="522" t="s">
        <v>10874</v>
      </c>
      <c r="J3278" s="522">
        <v>125</v>
      </c>
      <c r="K3278" s="522">
        <v>156</v>
      </c>
      <c r="L3278" s="522">
        <v>0</v>
      </c>
      <c r="M3278" s="522" t="s">
        <v>10874</v>
      </c>
      <c r="N3278" s="522">
        <v>0</v>
      </c>
      <c r="O3278" s="523">
        <v>411</v>
      </c>
    </row>
    <row r="3279" spans="2:15">
      <c r="B3279" t="str">
        <f>C3279&amp;F3279</f>
        <v>1204554037867 Total</v>
      </c>
      <c r="C3279" s="29" t="s">
        <v>997</v>
      </c>
      <c r="D3279" s="29" t="s">
        <v>998</v>
      </c>
      <c r="E3279" s="29" t="s">
        <v>2825</v>
      </c>
      <c r="F3279" s="29" t="s">
        <v>11953</v>
      </c>
      <c r="G3279" s="526" t="s">
        <v>3453</v>
      </c>
      <c r="H3279" s="527" t="s">
        <v>10874</v>
      </c>
      <c r="I3279" s="527" t="s">
        <v>10874</v>
      </c>
      <c r="J3279" s="527">
        <v>246</v>
      </c>
      <c r="K3279" s="527">
        <v>285</v>
      </c>
      <c r="L3279" s="527">
        <v>0</v>
      </c>
      <c r="M3279" s="527" t="s">
        <v>10874</v>
      </c>
      <c r="N3279" s="527">
        <v>0</v>
      </c>
      <c r="O3279" s="528">
        <v>797</v>
      </c>
    </row>
    <row r="3280" spans="2:15">
      <c r="B3280" s="29" t="s">
        <v>14493</v>
      </c>
      <c r="C3280" s="29" t="s">
        <v>997</v>
      </c>
      <c r="D3280" s="29" t="s">
        <v>998</v>
      </c>
      <c r="E3280" s="29" t="s">
        <v>2821</v>
      </c>
      <c r="F3280" s="29" t="s">
        <v>2822</v>
      </c>
      <c r="G3280" s="29" t="s">
        <v>4065</v>
      </c>
      <c r="H3280" s="522">
        <v>0</v>
      </c>
      <c r="I3280" s="522">
        <v>72</v>
      </c>
      <c r="J3280" s="522">
        <v>63</v>
      </c>
      <c r="K3280" s="522">
        <v>193</v>
      </c>
      <c r="L3280" s="522">
        <v>0</v>
      </c>
      <c r="M3280" s="522" t="s">
        <v>10874</v>
      </c>
      <c r="N3280" s="522" t="s">
        <v>10874</v>
      </c>
      <c r="O3280" s="523">
        <v>339</v>
      </c>
    </row>
    <row r="3281" spans="2:15">
      <c r="B3281" s="29" t="s">
        <v>14494</v>
      </c>
      <c r="C3281" s="29" t="s">
        <v>997</v>
      </c>
      <c r="D3281" s="29" t="s">
        <v>998</v>
      </c>
      <c r="E3281" s="29" t="s">
        <v>2821</v>
      </c>
      <c r="F3281" s="29" t="s">
        <v>2822</v>
      </c>
      <c r="G3281" s="29" t="s">
        <v>4066</v>
      </c>
      <c r="H3281" s="522">
        <v>0</v>
      </c>
      <c r="I3281" s="522" t="s">
        <v>10874</v>
      </c>
      <c r="J3281" s="522">
        <v>72</v>
      </c>
      <c r="K3281" s="522">
        <v>179</v>
      </c>
      <c r="L3281" s="522">
        <v>0</v>
      </c>
      <c r="M3281" s="522" t="s">
        <v>10874</v>
      </c>
      <c r="N3281" s="522">
        <v>0</v>
      </c>
      <c r="O3281" s="523">
        <v>329</v>
      </c>
    </row>
    <row r="3282" spans="2:15">
      <c r="B3282" t="str">
        <f>C3282&amp;F3282</f>
        <v>1204554038010 Total</v>
      </c>
      <c r="C3282" s="29" t="s">
        <v>997</v>
      </c>
      <c r="D3282" s="29" t="s">
        <v>998</v>
      </c>
      <c r="E3282" s="29" t="s">
        <v>2821</v>
      </c>
      <c r="F3282" s="29" t="s">
        <v>11951</v>
      </c>
      <c r="G3282" s="526" t="s">
        <v>3453</v>
      </c>
      <c r="H3282" s="527">
        <v>0</v>
      </c>
      <c r="I3282" s="527" t="s">
        <v>10874</v>
      </c>
      <c r="J3282" s="527">
        <v>135</v>
      </c>
      <c r="K3282" s="527">
        <v>372</v>
      </c>
      <c r="L3282" s="527">
        <v>0</v>
      </c>
      <c r="M3282" s="527" t="s">
        <v>10874</v>
      </c>
      <c r="N3282" s="527" t="s">
        <v>10874</v>
      </c>
      <c r="O3282" s="528">
        <v>668</v>
      </c>
    </row>
    <row r="3283" spans="2:15">
      <c r="B3283" s="29" t="s">
        <v>14489</v>
      </c>
      <c r="C3283" s="29" t="s">
        <v>997</v>
      </c>
      <c r="D3283" s="29" t="s">
        <v>998</v>
      </c>
      <c r="E3283" s="29" t="s">
        <v>9676</v>
      </c>
      <c r="F3283" s="29" t="s">
        <v>9675</v>
      </c>
      <c r="G3283" s="29" t="s">
        <v>4065</v>
      </c>
      <c r="H3283" s="522">
        <v>0</v>
      </c>
      <c r="I3283" s="522">
        <v>0</v>
      </c>
      <c r="J3283" s="522" t="s">
        <v>10874</v>
      </c>
      <c r="K3283" s="522">
        <v>0</v>
      </c>
      <c r="L3283" s="522">
        <v>0</v>
      </c>
      <c r="M3283" s="522">
        <v>0</v>
      </c>
      <c r="N3283" s="522">
        <v>0</v>
      </c>
      <c r="O3283" s="523" t="s">
        <v>10874</v>
      </c>
    </row>
    <row r="3284" spans="2:15">
      <c r="B3284" s="29" t="s">
        <v>14490</v>
      </c>
      <c r="C3284" s="29" t="s">
        <v>997</v>
      </c>
      <c r="D3284" s="29" t="s">
        <v>998</v>
      </c>
      <c r="E3284" s="29" t="s">
        <v>9676</v>
      </c>
      <c r="F3284" s="29" t="s">
        <v>9675</v>
      </c>
      <c r="G3284" s="29" t="s">
        <v>4066</v>
      </c>
      <c r="H3284" s="522">
        <v>0</v>
      </c>
      <c r="I3284" s="522">
        <v>0</v>
      </c>
      <c r="J3284" s="522">
        <v>0</v>
      </c>
      <c r="K3284" s="522" t="s">
        <v>10874</v>
      </c>
      <c r="L3284" s="522">
        <v>0</v>
      </c>
      <c r="M3284" s="522">
        <v>0</v>
      </c>
      <c r="N3284" s="522">
        <v>0</v>
      </c>
      <c r="O3284" s="523" t="s">
        <v>10874</v>
      </c>
    </row>
    <row r="3285" spans="2:15">
      <c r="B3285" t="str">
        <f>C3285&amp;F3285</f>
        <v>1204554038236 Total</v>
      </c>
      <c r="C3285" s="29" t="s">
        <v>997</v>
      </c>
      <c r="D3285" s="29" t="s">
        <v>998</v>
      </c>
      <c r="E3285" s="29" t="s">
        <v>9676</v>
      </c>
      <c r="F3285" s="29" t="s">
        <v>11949</v>
      </c>
      <c r="G3285" s="526" t="s">
        <v>3453</v>
      </c>
      <c r="H3285" s="527">
        <v>0</v>
      </c>
      <c r="I3285" s="527">
        <v>0</v>
      </c>
      <c r="J3285" s="527" t="s">
        <v>10874</v>
      </c>
      <c r="K3285" s="527" t="s">
        <v>10874</v>
      </c>
      <c r="L3285" s="527">
        <v>0</v>
      </c>
      <c r="M3285" s="527">
        <v>0</v>
      </c>
      <c r="N3285" s="527">
        <v>0</v>
      </c>
      <c r="O3285" s="528" t="s">
        <v>10874</v>
      </c>
    </row>
    <row r="3286" spans="2:15">
      <c r="B3286" s="29" t="s">
        <v>14499</v>
      </c>
      <c r="C3286" s="29" t="s">
        <v>999</v>
      </c>
      <c r="D3286" s="29" t="s">
        <v>1000</v>
      </c>
      <c r="E3286" s="29" t="s">
        <v>2827</v>
      </c>
      <c r="F3286" s="29" t="s">
        <v>2828</v>
      </c>
      <c r="G3286" s="29" t="s">
        <v>4065</v>
      </c>
      <c r="H3286" s="522">
        <v>0</v>
      </c>
      <c r="I3286" s="522" t="s">
        <v>10874</v>
      </c>
      <c r="J3286" s="522" t="s">
        <v>10874</v>
      </c>
      <c r="K3286" s="522">
        <v>212</v>
      </c>
      <c r="L3286" s="522" t="s">
        <v>10874</v>
      </c>
      <c r="M3286" s="522" t="s">
        <v>10874</v>
      </c>
      <c r="N3286" s="522">
        <v>0</v>
      </c>
      <c r="O3286" s="523">
        <v>221</v>
      </c>
    </row>
    <row r="3287" spans="2:15">
      <c r="B3287" s="29" t="s">
        <v>14500</v>
      </c>
      <c r="C3287" s="29" t="s">
        <v>999</v>
      </c>
      <c r="D3287" s="29" t="s">
        <v>1000</v>
      </c>
      <c r="E3287" s="29" t="s">
        <v>2827</v>
      </c>
      <c r="F3287" s="29" t="s">
        <v>2828</v>
      </c>
      <c r="G3287" s="29" t="s">
        <v>4066</v>
      </c>
      <c r="H3287" s="522">
        <v>0</v>
      </c>
      <c r="I3287" s="522" t="s">
        <v>10874</v>
      </c>
      <c r="J3287" s="522" t="s">
        <v>10874</v>
      </c>
      <c r="K3287" s="522">
        <v>182</v>
      </c>
      <c r="L3287" s="522" t="s">
        <v>10874</v>
      </c>
      <c r="M3287" s="522" t="s">
        <v>10874</v>
      </c>
      <c r="N3287" s="522">
        <v>0</v>
      </c>
      <c r="O3287" s="523">
        <v>189</v>
      </c>
    </row>
    <row r="3288" spans="2:15">
      <c r="B3288" t="str">
        <f>C3288&amp;F3288</f>
        <v>1094263033111 Total</v>
      </c>
      <c r="C3288" s="29" t="s">
        <v>999</v>
      </c>
      <c r="D3288" s="29" t="s">
        <v>1000</v>
      </c>
      <c r="E3288" s="29" t="s">
        <v>2827</v>
      </c>
      <c r="F3288" s="29" t="s">
        <v>11954</v>
      </c>
      <c r="G3288" s="526" t="s">
        <v>3453</v>
      </c>
      <c r="H3288" s="527">
        <v>0</v>
      </c>
      <c r="I3288" s="527" t="s">
        <v>10874</v>
      </c>
      <c r="J3288" s="527" t="s">
        <v>10874</v>
      </c>
      <c r="K3288" s="527">
        <v>394</v>
      </c>
      <c r="L3288" s="527" t="s">
        <v>10874</v>
      </c>
      <c r="M3288" s="527" t="s">
        <v>10874</v>
      </c>
      <c r="N3288" s="527">
        <v>0</v>
      </c>
      <c r="O3288" s="528">
        <v>410</v>
      </c>
    </row>
    <row r="3289" spans="2:15">
      <c r="B3289" s="29" t="s">
        <v>14501</v>
      </c>
      <c r="C3289" s="29" t="s">
        <v>1001</v>
      </c>
      <c r="D3289" s="29" t="s">
        <v>1002</v>
      </c>
      <c r="E3289" s="29" t="s">
        <v>2829</v>
      </c>
      <c r="F3289" s="29" t="s">
        <v>2830</v>
      </c>
      <c r="G3289" s="29" t="s">
        <v>4065</v>
      </c>
      <c r="H3289" s="522">
        <v>0</v>
      </c>
      <c r="I3289" s="522" t="s">
        <v>10874</v>
      </c>
      <c r="J3289" s="522">
        <v>0</v>
      </c>
      <c r="K3289" s="522" t="s">
        <v>10874</v>
      </c>
      <c r="L3289" s="522">
        <v>0</v>
      </c>
      <c r="M3289" s="522">
        <v>0</v>
      </c>
      <c r="N3289" s="522">
        <v>0</v>
      </c>
      <c r="O3289" s="523">
        <v>182</v>
      </c>
    </row>
    <row r="3290" spans="2:15">
      <c r="B3290" s="29" t="s">
        <v>14502</v>
      </c>
      <c r="C3290" s="29" t="s">
        <v>1001</v>
      </c>
      <c r="D3290" s="29" t="s">
        <v>1002</v>
      </c>
      <c r="E3290" s="29" t="s">
        <v>2829</v>
      </c>
      <c r="F3290" s="29" t="s">
        <v>2830</v>
      </c>
      <c r="G3290" s="29" t="s">
        <v>4066</v>
      </c>
      <c r="H3290" s="522">
        <v>0</v>
      </c>
      <c r="I3290" s="522" t="s">
        <v>10874</v>
      </c>
      <c r="J3290" s="522">
        <v>0</v>
      </c>
      <c r="K3290" s="522" t="s">
        <v>10874</v>
      </c>
      <c r="L3290" s="522" t="s">
        <v>10874</v>
      </c>
      <c r="M3290" s="522">
        <v>0</v>
      </c>
      <c r="N3290" s="522">
        <v>0</v>
      </c>
      <c r="O3290" s="523">
        <v>221</v>
      </c>
    </row>
    <row r="3291" spans="2:15">
      <c r="B3291" t="str">
        <f>C3291&amp;F3291</f>
        <v>1081163031270 Total</v>
      </c>
      <c r="C3291" s="29" t="s">
        <v>1001</v>
      </c>
      <c r="D3291" s="29" t="s">
        <v>1002</v>
      </c>
      <c r="E3291" s="29" t="s">
        <v>2829</v>
      </c>
      <c r="F3291" s="29" t="s">
        <v>11955</v>
      </c>
      <c r="G3291" s="526" t="s">
        <v>3453</v>
      </c>
      <c r="H3291" s="527">
        <v>0</v>
      </c>
      <c r="I3291" s="527" t="s">
        <v>10874</v>
      </c>
      <c r="J3291" s="527">
        <v>0</v>
      </c>
      <c r="K3291" s="527">
        <v>400</v>
      </c>
      <c r="L3291" s="527" t="s">
        <v>10874</v>
      </c>
      <c r="M3291" s="527">
        <v>0</v>
      </c>
      <c r="N3291" s="527">
        <v>0</v>
      </c>
      <c r="O3291" s="528">
        <v>403</v>
      </c>
    </row>
    <row r="3292" spans="2:15">
      <c r="B3292" s="29" t="s">
        <v>14505</v>
      </c>
      <c r="C3292" s="29" t="s">
        <v>1003</v>
      </c>
      <c r="D3292" s="29" t="s">
        <v>1004</v>
      </c>
      <c r="E3292" s="29" t="s">
        <v>2833</v>
      </c>
      <c r="F3292" s="29" t="s">
        <v>2834</v>
      </c>
      <c r="G3292" s="29" t="s">
        <v>4065</v>
      </c>
      <c r="H3292" s="522" t="s">
        <v>10874</v>
      </c>
      <c r="I3292" s="522">
        <v>65</v>
      </c>
      <c r="J3292" s="522">
        <v>22</v>
      </c>
      <c r="K3292" s="522">
        <v>331</v>
      </c>
      <c r="L3292" s="522">
        <v>38</v>
      </c>
      <c r="M3292" s="522" t="s">
        <v>10874</v>
      </c>
      <c r="N3292" s="522" t="s">
        <v>10874</v>
      </c>
      <c r="O3292" s="523">
        <v>469</v>
      </c>
    </row>
    <row r="3293" spans="2:15">
      <c r="B3293" s="29" t="s">
        <v>14506</v>
      </c>
      <c r="C3293" s="29" t="s">
        <v>1003</v>
      </c>
      <c r="D3293" s="29" t="s">
        <v>1004</v>
      </c>
      <c r="E3293" s="29" t="s">
        <v>2833</v>
      </c>
      <c r="F3293" s="29" t="s">
        <v>2834</v>
      </c>
      <c r="G3293" s="29" t="s">
        <v>4066</v>
      </c>
      <c r="H3293" s="522" t="s">
        <v>10874</v>
      </c>
      <c r="I3293" s="522">
        <v>77</v>
      </c>
      <c r="J3293" s="522">
        <v>36</v>
      </c>
      <c r="K3293" s="522">
        <v>359</v>
      </c>
      <c r="L3293" s="522">
        <v>43</v>
      </c>
      <c r="M3293" s="522" t="s">
        <v>10874</v>
      </c>
      <c r="N3293" s="522" t="s">
        <v>10874</v>
      </c>
      <c r="O3293" s="523">
        <v>524</v>
      </c>
    </row>
    <row r="3294" spans="2:15">
      <c r="B3294" t="str">
        <f>C3294&amp;F3294</f>
        <v>1234663033338 Total</v>
      </c>
      <c r="C3294" s="29" t="s">
        <v>1003</v>
      </c>
      <c r="D3294" s="29" t="s">
        <v>1004</v>
      </c>
      <c r="E3294" s="29" t="s">
        <v>2833</v>
      </c>
      <c r="F3294" s="29" t="s">
        <v>11957</v>
      </c>
      <c r="G3294" s="526" t="s">
        <v>3453</v>
      </c>
      <c r="H3294" s="527" t="s">
        <v>10874</v>
      </c>
      <c r="I3294" s="527">
        <v>142</v>
      </c>
      <c r="J3294" s="527">
        <v>58</v>
      </c>
      <c r="K3294" s="527">
        <v>690</v>
      </c>
      <c r="L3294" s="527">
        <v>81</v>
      </c>
      <c r="M3294" s="527">
        <v>16</v>
      </c>
      <c r="N3294" s="527" t="s">
        <v>10874</v>
      </c>
      <c r="O3294" s="528">
        <v>993</v>
      </c>
    </row>
    <row r="3295" spans="2:15">
      <c r="B3295" s="29" t="s">
        <v>14503</v>
      </c>
      <c r="C3295" s="29" t="s">
        <v>1003</v>
      </c>
      <c r="D3295" s="29" t="s">
        <v>1004</v>
      </c>
      <c r="E3295" s="29" t="s">
        <v>2831</v>
      </c>
      <c r="F3295" s="29" t="s">
        <v>2832</v>
      </c>
      <c r="G3295" s="29" t="s">
        <v>4065</v>
      </c>
      <c r="H3295" s="522">
        <v>0</v>
      </c>
      <c r="I3295" s="522">
        <v>36</v>
      </c>
      <c r="J3295" s="522" t="s">
        <v>10874</v>
      </c>
      <c r="K3295" s="522">
        <v>162</v>
      </c>
      <c r="L3295" s="522">
        <v>16</v>
      </c>
      <c r="M3295" s="522" t="s">
        <v>10874</v>
      </c>
      <c r="N3295" s="522">
        <v>0</v>
      </c>
      <c r="O3295" s="523">
        <v>234</v>
      </c>
    </row>
    <row r="3296" spans="2:15">
      <c r="B3296" s="29" t="s">
        <v>14504</v>
      </c>
      <c r="C3296" s="29" t="s">
        <v>1003</v>
      </c>
      <c r="D3296" s="29" t="s">
        <v>1004</v>
      </c>
      <c r="E3296" s="29" t="s">
        <v>2831</v>
      </c>
      <c r="F3296" s="29" t="s">
        <v>2832</v>
      </c>
      <c r="G3296" s="29" t="s">
        <v>4066</v>
      </c>
      <c r="H3296" s="522" t="s">
        <v>10874</v>
      </c>
      <c r="I3296" s="522">
        <v>22</v>
      </c>
      <c r="J3296" s="522">
        <v>23</v>
      </c>
      <c r="K3296" s="522">
        <v>183</v>
      </c>
      <c r="L3296" s="522">
        <v>17</v>
      </c>
      <c r="M3296" s="522" t="s">
        <v>10874</v>
      </c>
      <c r="N3296" s="522">
        <v>0</v>
      </c>
      <c r="O3296" s="523">
        <v>250</v>
      </c>
    </row>
    <row r="3297" spans="2:15">
      <c r="B3297" t="str">
        <f>C3297&amp;F3297</f>
        <v>1234663036746 Total</v>
      </c>
      <c r="C3297" s="29" t="s">
        <v>1003</v>
      </c>
      <c r="D3297" s="29" t="s">
        <v>1004</v>
      </c>
      <c r="E3297" s="29" t="s">
        <v>2831</v>
      </c>
      <c r="F3297" s="29" t="s">
        <v>11956</v>
      </c>
      <c r="G3297" s="526" t="s">
        <v>3453</v>
      </c>
      <c r="H3297" s="527" t="s">
        <v>10874</v>
      </c>
      <c r="I3297" s="527">
        <v>58</v>
      </c>
      <c r="J3297" s="527" t="s">
        <v>10874</v>
      </c>
      <c r="K3297" s="527">
        <v>345</v>
      </c>
      <c r="L3297" s="527">
        <v>33</v>
      </c>
      <c r="M3297" s="527" t="s">
        <v>10874</v>
      </c>
      <c r="N3297" s="527">
        <v>0</v>
      </c>
      <c r="O3297" s="528">
        <v>484</v>
      </c>
    </row>
    <row r="3298" spans="2:15">
      <c r="B3298" s="29" t="s">
        <v>14507</v>
      </c>
      <c r="C3298" s="29" t="s">
        <v>1005</v>
      </c>
      <c r="D3298" s="29" t="s">
        <v>1006</v>
      </c>
      <c r="E3298" s="29" t="s">
        <v>2835</v>
      </c>
      <c r="F3298" s="29" t="s">
        <v>2836</v>
      </c>
      <c r="G3298" s="29" t="s">
        <v>4065</v>
      </c>
      <c r="H3298" s="522">
        <v>0</v>
      </c>
      <c r="I3298" s="522">
        <v>87</v>
      </c>
      <c r="J3298" s="522">
        <v>40</v>
      </c>
      <c r="K3298" s="522">
        <v>78</v>
      </c>
      <c r="L3298" s="522" t="s">
        <v>10874</v>
      </c>
      <c r="M3298" s="522" t="s">
        <v>10874</v>
      </c>
      <c r="N3298" s="522">
        <v>0</v>
      </c>
      <c r="O3298" s="523">
        <v>223</v>
      </c>
    </row>
    <row r="3299" spans="2:15">
      <c r="B3299" s="29" t="s">
        <v>14508</v>
      </c>
      <c r="C3299" s="29" t="s">
        <v>1005</v>
      </c>
      <c r="D3299" s="29" t="s">
        <v>1006</v>
      </c>
      <c r="E3299" s="29" t="s">
        <v>2835</v>
      </c>
      <c r="F3299" s="29" t="s">
        <v>2836</v>
      </c>
      <c r="G3299" s="29" t="s">
        <v>4066</v>
      </c>
      <c r="H3299" s="522" t="s">
        <v>10874</v>
      </c>
      <c r="I3299" s="522">
        <v>89</v>
      </c>
      <c r="J3299" s="522">
        <v>34</v>
      </c>
      <c r="K3299" s="522">
        <v>93</v>
      </c>
      <c r="L3299" s="522" t="s">
        <v>10874</v>
      </c>
      <c r="M3299" s="522" t="s">
        <v>10874</v>
      </c>
      <c r="N3299" s="522">
        <v>0</v>
      </c>
      <c r="O3299" s="523">
        <v>236</v>
      </c>
    </row>
    <row r="3300" spans="2:15">
      <c r="B3300" t="str">
        <f>C3300&amp;F3300</f>
        <v>1234664033346 Total</v>
      </c>
      <c r="C3300" s="29" t="s">
        <v>1005</v>
      </c>
      <c r="D3300" s="29" t="s">
        <v>1006</v>
      </c>
      <c r="E3300" s="29" t="s">
        <v>2835</v>
      </c>
      <c r="F3300" s="29" t="s">
        <v>11958</v>
      </c>
      <c r="G3300" s="526" t="s">
        <v>3453</v>
      </c>
      <c r="H3300" s="527" t="s">
        <v>10874</v>
      </c>
      <c r="I3300" s="527">
        <v>176</v>
      </c>
      <c r="J3300" s="527">
        <v>74</v>
      </c>
      <c r="K3300" s="527">
        <v>171</v>
      </c>
      <c r="L3300" s="527">
        <v>35</v>
      </c>
      <c r="M3300" s="527" t="s">
        <v>10874</v>
      </c>
      <c r="N3300" s="527">
        <v>0</v>
      </c>
      <c r="O3300" s="528">
        <v>459</v>
      </c>
    </row>
    <row r="3301" spans="2:15">
      <c r="B3301" s="29" t="s">
        <v>14509</v>
      </c>
      <c r="C3301" s="29" t="s">
        <v>1005</v>
      </c>
      <c r="D3301" s="29" t="s">
        <v>1006</v>
      </c>
      <c r="E3301" s="29" t="s">
        <v>2837</v>
      </c>
      <c r="F3301" s="29" t="s">
        <v>2838</v>
      </c>
      <c r="G3301" s="29" t="s">
        <v>4065</v>
      </c>
      <c r="H3301" s="522">
        <v>0</v>
      </c>
      <c r="I3301" s="522">
        <v>146</v>
      </c>
      <c r="J3301" s="522">
        <v>54</v>
      </c>
      <c r="K3301" s="522">
        <v>145</v>
      </c>
      <c r="L3301" s="522">
        <v>35</v>
      </c>
      <c r="M3301" s="522" t="s">
        <v>10874</v>
      </c>
      <c r="N3301" s="522" t="s">
        <v>10874</v>
      </c>
      <c r="O3301" s="523">
        <v>385</v>
      </c>
    </row>
    <row r="3302" spans="2:15">
      <c r="B3302" s="29" t="s">
        <v>14510</v>
      </c>
      <c r="C3302" s="29" t="s">
        <v>1005</v>
      </c>
      <c r="D3302" s="29" t="s">
        <v>1006</v>
      </c>
      <c r="E3302" s="29" t="s">
        <v>2837</v>
      </c>
      <c r="F3302" s="29" t="s">
        <v>2838</v>
      </c>
      <c r="G3302" s="29" t="s">
        <v>4066</v>
      </c>
      <c r="H3302" s="522">
        <v>0</v>
      </c>
      <c r="I3302" s="522">
        <v>147</v>
      </c>
      <c r="J3302" s="522">
        <v>67</v>
      </c>
      <c r="K3302" s="522">
        <v>167</v>
      </c>
      <c r="L3302" s="522" t="s">
        <v>10874</v>
      </c>
      <c r="M3302" s="522" t="s">
        <v>10874</v>
      </c>
      <c r="N3302" s="522">
        <v>0</v>
      </c>
      <c r="O3302" s="523">
        <v>410</v>
      </c>
    </row>
    <row r="3303" spans="2:15">
      <c r="B3303" t="str">
        <f>C3303&amp;F3303</f>
        <v>1234664033348 Total</v>
      </c>
      <c r="C3303" s="29" t="s">
        <v>1005</v>
      </c>
      <c r="D3303" s="29" t="s">
        <v>1006</v>
      </c>
      <c r="E3303" s="29" t="s">
        <v>2837</v>
      </c>
      <c r="F3303" s="29" t="s">
        <v>11959</v>
      </c>
      <c r="G3303" s="526" t="s">
        <v>3453</v>
      </c>
      <c r="H3303" s="527">
        <v>0</v>
      </c>
      <c r="I3303" s="527">
        <v>293</v>
      </c>
      <c r="J3303" s="527">
        <v>121</v>
      </c>
      <c r="K3303" s="527">
        <v>312</v>
      </c>
      <c r="L3303" s="527" t="s">
        <v>10874</v>
      </c>
      <c r="M3303" s="527" t="s">
        <v>10874</v>
      </c>
      <c r="N3303" s="527" t="s">
        <v>10874</v>
      </c>
      <c r="O3303" s="528">
        <v>795</v>
      </c>
    </row>
    <row r="3304" spans="2:15">
      <c r="B3304" s="29" t="s">
        <v>14513</v>
      </c>
      <c r="C3304" s="29" t="s">
        <v>1007</v>
      </c>
      <c r="D3304" s="29" t="s">
        <v>1008</v>
      </c>
      <c r="E3304" s="29" t="s">
        <v>2841</v>
      </c>
      <c r="F3304" s="29" t="s">
        <v>2842</v>
      </c>
      <c r="G3304" s="29" t="s">
        <v>4065</v>
      </c>
      <c r="H3304" s="522">
        <v>0</v>
      </c>
      <c r="I3304" s="522">
        <v>39</v>
      </c>
      <c r="J3304" s="522">
        <v>14</v>
      </c>
      <c r="K3304" s="522">
        <v>470</v>
      </c>
      <c r="L3304" s="522" t="s">
        <v>10874</v>
      </c>
      <c r="M3304" s="522" t="s">
        <v>10874</v>
      </c>
      <c r="N3304" s="522">
        <v>0</v>
      </c>
      <c r="O3304" s="523">
        <v>530</v>
      </c>
    </row>
    <row r="3305" spans="2:15">
      <c r="B3305" s="29" t="s">
        <v>14514</v>
      </c>
      <c r="C3305" s="29" t="s">
        <v>1007</v>
      </c>
      <c r="D3305" s="29" t="s">
        <v>1008</v>
      </c>
      <c r="E3305" s="29" t="s">
        <v>2841</v>
      </c>
      <c r="F3305" s="29" t="s">
        <v>2842</v>
      </c>
      <c r="G3305" s="29" t="s">
        <v>4066</v>
      </c>
      <c r="H3305" s="522">
        <v>0</v>
      </c>
      <c r="I3305" s="522">
        <v>23</v>
      </c>
      <c r="J3305" s="522">
        <v>14</v>
      </c>
      <c r="K3305" s="522">
        <v>436</v>
      </c>
      <c r="L3305" s="522" t="s">
        <v>10874</v>
      </c>
      <c r="M3305" s="522" t="s">
        <v>10874</v>
      </c>
      <c r="N3305" s="522">
        <v>0</v>
      </c>
      <c r="O3305" s="523">
        <v>476</v>
      </c>
    </row>
    <row r="3306" spans="2:15">
      <c r="B3306" t="str">
        <f>C3306&amp;F3306</f>
        <v>1295461033924 Total</v>
      </c>
      <c r="C3306" s="29" t="s">
        <v>1007</v>
      </c>
      <c r="D3306" s="29" t="s">
        <v>1008</v>
      </c>
      <c r="E3306" s="29" t="s">
        <v>2841</v>
      </c>
      <c r="F3306" s="29" t="s">
        <v>11961</v>
      </c>
      <c r="G3306" s="526" t="s">
        <v>3453</v>
      </c>
      <c r="H3306" s="527">
        <v>0</v>
      </c>
      <c r="I3306" s="527">
        <v>62</v>
      </c>
      <c r="J3306" s="527">
        <v>28</v>
      </c>
      <c r="K3306" s="527">
        <v>906</v>
      </c>
      <c r="L3306" s="527" t="s">
        <v>10874</v>
      </c>
      <c r="M3306" s="527" t="s">
        <v>10874</v>
      </c>
      <c r="N3306" s="527">
        <v>0</v>
      </c>
      <c r="O3306" s="528">
        <v>1006</v>
      </c>
    </row>
    <row r="3307" spans="2:15">
      <c r="B3307" s="29" t="s">
        <v>14511</v>
      </c>
      <c r="C3307" s="29" t="s">
        <v>1007</v>
      </c>
      <c r="D3307" s="29" t="s">
        <v>1008</v>
      </c>
      <c r="E3307" s="29" t="s">
        <v>2839</v>
      </c>
      <c r="F3307" s="29" t="s">
        <v>2840</v>
      </c>
      <c r="G3307" s="29" t="s">
        <v>4065</v>
      </c>
      <c r="H3307" s="522">
        <v>0</v>
      </c>
      <c r="I3307" s="522">
        <v>12</v>
      </c>
      <c r="J3307" s="522" t="s">
        <v>10874</v>
      </c>
      <c r="K3307" s="522">
        <v>190</v>
      </c>
      <c r="L3307" s="522" t="s">
        <v>10874</v>
      </c>
      <c r="M3307" s="522" t="s">
        <v>10874</v>
      </c>
      <c r="N3307" s="522">
        <v>0</v>
      </c>
      <c r="O3307" s="523">
        <v>217</v>
      </c>
    </row>
    <row r="3308" spans="2:15">
      <c r="B3308" s="29" t="s">
        <v>14512</v>
      </c>
      <c r="C3308" s="29" t="s">
        <v>1007</v>
      </c>
      <c r="D3308" s="29" t="s">
        <v>1008</v>
      </c>
      <c r="E3308" s="29" t="s">
        <v>2839</v>
      </c>
      <c r="F3308" s="29" t="s">
        <v>2840</v>
      </c>
      <c r="G3308" s="29" t="s">
        <v>4066</v>
      </c>
      <c r="H3308" s="522">
        <v>0</v>
      </c>
      <c r="I3308" s="522">
        <v>14</v>
      </c>
      <c r="J3308" s="522" t="s">
        <v>10874</v>
      </c>
      <c r="K3308" s="522">
        <v>185</v>
      </c>
      <c r="L3308" s="522" t="s">
        <v>10874</v>
      </c>
      <c r="M3308" s="522" t="s">
        <v>10874</v>
      </c>
      <c r="N3308" s="522" t="s">
        <v>10874</v>
      </c>
      <c r="O3308" s="523">
        <v>219</v>
      </c>
    </row>
    <row r="3309" spans="2:15">
      <c r="B3309" t="str">
        <f>C3309&amp;F3309</f>
        <v>1295461035265 Total</v>
      </c>
      <c r="C3309" s="29" t="s">
        <v>1007</v>
      </c>
      <c r="D3309" s="29" t="s">
        <v>1008</v>
      </c>
      <c r="E3309" s="29" t="s">
        <v>2839</v>
      </c>
      <c r="F3309" s="29" t="s">
        <v>11960</v>
      </c>
      <c r="G3309" s="526" t="s">
        <v>3453</v>
      </c>
      <c r="H3309" s="527">
        <v>0</v>
      </c>
      <c r="I3309" s="527">
        <v>26</v>
      </c>
      <c r="J3309" s="527">
        <v>17</v>
      </c>
      <c r="K3309" s="527">
        <v>375</v>
      </c>
      <c r="L3309" s="527" t="s">
        <v>10874</v>
      </c>
      <c r="M3309" s="527" t="s">
        <v>10874</v>
      </c>
      <c r="N3309" s="527" t="s">
        <v>10874</v>
      </c>
      <c r="O3309" s="528">
        <v>436</v>
      </c>
    </row>
    <row r="3310" spans="2:15">
      <c r="B3310" s="29" t="s">
        <v>14515</v>
      </c>
      <c r="C3310" s="29" t="s">
        <v>1009</v>
      </c>
      <c r="D3310" s="29" t="s">
        <v>5659</v>
      </c>
      <c r="E3310" s="29" t="s">
        <v>5659</v>
      </c>
      <c r="F3310" s="29" t="s">
        <v>2843</v>
      </c>
      <c r="G3310" s="29" t="s">
        <v>4065</v>
      </c>
      <c r="H3310" s="522">
        <v>0</v>
      </c>
      <c r="I3310" s="522">
        <v>150</v>
      </c>
      <c r="J3310" s="522" t="s">
        <v>10874</v>
      </c>
      <c r="K3310" s="522">
        <v>107</v>
      </c>
      <c r="L3310" s="522" t="s">
        <v>10874</v>
      </c>
      <c r="M3310" s="522">
        <v>41</v>
      </c>
      <c r="N3310" s="522">
        <v>0</v>
      </c>
      <c r="O3310" s="523">
        <v>316</v>
      </c>
    </row>
    <row r="3311" spans="2:15">
      <c r="B3311" s="29" t="s">
        <v>14516</v>
      </c>
      <c r="C3311" s="29" t="s">
        <v>1009</v>
      </c>
      <c r="D3311" s="29" t="s">
        <v>5659</v>
      </c>
      <c r="E3311" s="29" t="s">
        <v>5659</v>
      </c>
      <c r="F3311" s="29" t="s">
        <v>2843</v>
      </c>
      <c r="G3311" s="29" t="s">
        <v>4066</v>
      </c>
      <c r="H3311" s="522">
        <v>0</v>
      </c>
      <c r="I3311" s="522">
        <v>150</v>
      </c>
      <c r="J3311" s="522" t="s">
        <v>10874</v>
      </c>
      <c r="K3311" s="522">
        <v>82</v>
      </c>
      <c r="L3311" s="522" t="s">
        <v>10874</v>
      </c>
      <c r="M3311" s="522">
        <v>49</v>
      </c>
      <c r="N3311" s="522">
        <v>0</v>
      </c>
      <c r="O3311" s="523">
        <v>307</v>
      </c>
    </row>
    <row r="3312" spans="2:15">
      <c r="B3312" t="str">
        <f>C3312&amp;F3312</f>
        <v>1265129607540 Total</v>
      </c>
      <c r="C3312" s="29" t="s">
        <v>1009</v>
      </c>
      <c r="D3312" s="29" t="s">
        <v>5659</v>
      </c>
      <c r="E3312" s="29" t="s">
        <v>5659</v>
      </c>
      <c r="F3312" s="29" t="s">
        <v>11962</v>
      </c>
      <c r="G3312" s="526" t="s">
        <v>3453</v>
      </c>
      <c r="H3312" s="527">
        <v>0</v>
      </c>
      <c r="I3312" s="527">
        <v>300</v>
      </c>
      <c r="J3312" s="527">
        <v>28</v>
      </c>
      <c r="K3312" s="527">
        <v>189</v>
      </c>
      <c r="L3312" s="527">
        <v>16</v>
      </c>
      <c r="M3312" s="527">
        <v>90</v>
      </c>
      <c r="N3312" s="527">
        <v>0</v>
      </c>
      <c r="O3312" s="528">
        <v>623</v>
      </c>
    </row>
    <row r="3313" spans="2:15">
      <c r="B3313" s="29" t="s">
        <v>14517</v>
      </c>
      <c r="C3313" s="29" t="s">
        <v>1010</v>
      </c>
      <c r="D3313" s="29" t="s">
        <v>1011</v>
      </c>
      <c r="E3313" s="29" t="s">
        <v>1011</v>
      </c>
      <c r="F3313" s="29" t="s">
        <v>2844</v>
      </c>
      <c r="G3313" s="29" t="s">
        <v>4065</v>
      </c>
      <c r="H3313" s="522">
        <v>0</v>
      </c>
      <c r="I3313" s="522">
        <v>181</v>
      </c>
      <c r="J3313" s="522" t="s">
        <v>10874</v>
      </c>
      <c r="K3313" s="522">
        <v>45</v>
      </c>
      <c r="L3313" s="522">
        <v>11</v>
      </c>
      <c r="M3313" s="522" t="s">
        <v>10874</v>
      </c>
      <c r="N3313" s="522">
        <v>0</v>
      </c>
      <c r="O3313" s="523">
        <v>243</v>
      </c>
    </row>
    <row r="3314" spans="2:15">
      <c r="B3314" s="29" t="s">
        <v>14518</v>
      </c>
      <c r="C3314" s="29" t="s">
        <v>1010</v>
      </c>
      <c r="D3314" s="29" t="s">
        <v>1011</v>
      </c>
      <c r="E3314" s="29" t="s">
        <v>1011</v>
      </c>
      <c r="F3314" s="29" t="s">
        <v>2844</v>
      </c>
      <c r="G3314" s="29" t="s">
        <v>4066</v>
      </c>
      <c r="H3314" s="522" t="s">
        <v>10874</v>
      </c>
      <c r="I3314" s="522">
        <v>150</v>
      </c>
      <c r="J3314" s="522" t="s">
        <v>10874</v>
      </c>
      <c r="K3314" s="522">
        <v>51</v>
      </c>
      <c r="L3314" s="522" t="s">
        <v>10874</v>
      </c>
      <c r="M3314" s="522" t="s">
        <v>10874</v>
      </c>
      <c r="N3314" s="522">
        <v>0</v>
      </c>
      <c r="O3314" s="523">
        <v>217</v>
      </c>
    </row>
    <row r="3315" spans="2:15">
      <c r="B3315" t="str">
        <f>C3315&amp;F3315</f>
        <v>1600282598129 Total</v>
      </c>
      <c r="C3315" s="29" t="s">
        <v>1010</v>
      </c>
      <c r="D3315" s="29" t="s">
        <v>1011</v>
      </c>
      <c r="E3315" s="29" t="s">
        <v>1011</v>
      </c>
      <c r="F3315" s="29" t="s">
        <v>11963</v>
      </c>
      <c r="G3315" s="526" t="s">
        <v>3453</v>
      </c>
      <c r="H3315" s="527" t="s">
        <v>10874</v>
      </c>
      <c r="I3315" s="527">
        <v>331</v>
      </c>
      <c r="J3315" s="527" t="s">
        <v>10874</v>
      </c>
      <c r="K3315" s="527">
        <v>96</v>
      </c>
      <c r="L3315" s="527" t="s">
        <v>10874</v>
      </c>
      <c r="M3315" s="527" t="s">
        <v>10874</v>
      </c>
      <c r="N3315" s="527">
        <v>0</v>
      </c>
      <c r="O3315" s="528">
        <v>460</v>
      </c>
    </row>
    <row r="3316" spans="2:15">
      <c r="B3316" s="29" t="s">
        <v>14519</v>
      </c>
      <c r="C3316" s="29" t="s">
        <v>1012</v>
      </c>
      <c r="D3316" s="29" t="s">
        <v>1013</v>
      </c>
      <c r="E3316" s="29" t="s">
        <v>1013</v>
      </c>
      <c r="F3316" s="29" t="s">
        <v>2845</v>
      </c>
      <c r="G3316" s="29" t="s">
        <v>4065</v>
      </c>
      <c r="H3316" s="522">
        <v>0</v>
      </c>
      <c r="I3316" s="522" t="s">
        <v>10874</v>
      </c>
      <c r="J3316" s="522">
        <v>0</v>
      </c>
      <c r="K3316" s="522">
        <v>21</v>
      </c>
      <c r="L3316" s="522" t="s">
        <v>10874</v>
      </c>
      <c r="M3316" s="522" t="s">
        <v>10874</v>
      </c>
      <c r="N3316" s="522">
        <v>0</v>
      </c>
      <c r="O3316" s="523">
        <v>40</v>
      </c>
    </row>
    <row r="3317" spans="2:15">
      <c r="B3317" s="29" t="s">
        <v>14520</v>
      </c>
      <c r="C3317" s="29" t="s">
        <v>1012</v>
      </c>
      <c r="D3317" s="29" t="s">
        <v>1013</v>
      </c>
      <c r="E3317" s="29" t="s">
        <v>1013</v>
      </c>
      <c r="F3317" s="29" t="s">
        <v>2845</v>
      </c>
      <c r="G3317" s="29" t="s">
        <v>4066</v>
      </c>
      <c r="H3317" s="522">
        <v>0</v>
      </c>
      <c r="I3317" s="522">
        <v>26</v>
      </c>
      <c r="J3317" s="522">
        <v>0</v>
      </c>
      <c r="K3317" s="522" t="s">
        <v>10874</v>
      </c>
      <c r="L3317" s="522" t="s">
        <v>10874</v>
      </c>
      <c r="M3317" s="522">
        <v>0</v>
      </c>
      <c r="N3317" s="522">
        <v>0</v>
      </c>
      <c r="O3317" s="523">
        <v>54</v>
      </c>
    </row>
    <row r="3318" spans="2:15">
      <c r="B3318" t="str">
        <f>C3318&amp;F3318</f>
        <v>1030200057848 Total</v>
      </c>
      <c r="C3318" s="29" t="s">
        <v>1012</v>
      </c>
      <c r="D3318" s="29" t="s">
        <v>1013</v>
      </c>
      <c r="E3318" s="29" t="s">
        <v>1013</v>
      </c>
      <c r="F3318" s="29" t="s">
        <v>11964</v>
      </c>
      <c r="G3318" s="526" t="s">
        <v>3453</v>
      </c>
      <c r="H3318" s="527">
        <v>0</v>
      </c>
      <c r="I3318" s="527" t="s">
        <v>10874</v>
      </c>
      <c r="J3318" s="527">
        <v>0</v>
      </c>
      <c r="K3318" s="527" t="s">
        <v>10874</v>
      </c>
      <c r="L3318" s="527" t="s">
        <v>10874</v>
      </c>
      <c r="M3318" s="527" t="s">
        <v>10874</v>
      </c>
      <c r="N3318" s="527">
        <v>0</v>
      </c>
      <c r="O3318" s="528">
        <v>94</v>
      </c>
    </row>
    <row r="3319" spans="2:15">
      <c r="B3319" s="29" t="s">
        <v>14521</v>
      </c>
      <c r="C3319" s="29" t="s">
        <v>1014</v>
      </c>
      <c r="D3319" s="29" t="s">
        <v>1015</v>
      </c>
      <c r="E3319" s="29" t="s">
        <v>1015</v>
      </c>
      <c r="F3319" s="29" t="s">
        <v>2846</v>
      </c>
      <c r="G3319" s="29" t="s">
        <v>4065</v>
      </c>
      <c r="H3319" s="522">
        <v>0</v>
      </c>
      <c r="I3319" s="522">
        <v>145</v>
      </c>
      <c r="J3319" s="522">
        <v>0</v>
      </c>
      <c r="K3319" s="522" t="s">
        <v>10874</v>
      </c>
      <c r="L3319" s="522">
        <v>14</v>
      </c>
      <c r="M3319" s="522" t="s">
        <v>10874</v>
      </c>
      <c r="N3319" s="522">
        <v>0</v>
      </c>
      <c r="O3319" s="523">
        <v>165</v>
      </c>
    </row>
    <row r="3320" spans="2:15">
      <c r="B3320" s="29" t="s">
        <v>14522</v>
      </c>
      <c r="C3320" s="29" t="s">
        <v>1014</v>
      </c>
      <c r="D3320" s="29" t="s">
        <v>1015</v>
      </c>
      <c r="E3320" s="29" t="s">
        <v>1015</v>
      </c>
      <c r="F3320" s="29" t="s">
        <v>2846</v>
      </c>
      <c r="G3320" s="29" t="s">
        <v>4066</v>
      </c>
      <c r="H3320" s="522">
        <v>0</v>
      </c>
      <c r="I3320" s="522">
        <v>114</v>
      </c>
      <c r="J3320" s="522" t="s">
        <v>10874</v>
      </c>
      <c r="K3320" s="522" t="s">
        <v>10874</v>
      </c>
      <c r="L3320" s="522" t="s">
        <v>10874</v>
      </c>
      <c r="M3320" s="522">
        <v>0</v>
      </c>
      <c r="N3320" s="522">
        <v>0</v>
      </c>
      <c r="O3320" s="523">
        <v>131</v>
      </c>
    </row>
    <row r="3321" spans="2:15">
      <c r="B3321" t="str">
        <f>C3321&amp;F3321</f>
        <v>1030200027772 Total</v>
      </c>
      <c r="C3321" s="29" t="s">
        <v>1014</v>
      </c>
      <c r="D3321" s="29" t="s">
        <v>1015</v>
      </c>
      <c r="E3321" s="29" t="s">
        <v>1015</v>
      </c>
      <c r="F3321" s="29" t="s">
        <v>11965</v>
      </c>
      <c r="G3321" s="526" t="s">
        <v>3453</v>
      </c>
      <c r="H3321" s="527">
        <v>0</v>
      </c>
      <c r="I3321" s="527">
        <v>259</v>
      </c>
      <c r="J3321" s="527" t="s">
        <v>10874</v>
      </c>
      <c r="K3321" s="527" t="s">
        <v>10874</v>
      </c>
      <c r="L3321" s="527" t="s">
        <v>10874</v>
      </c>
      <c r="M3321" s="527" t="s">
        <v>10874</v>
      </c>
      <c r="N3321" s="527">
        <v>0</v>
      </c>
      <c r="O3321" s="528">
        <v>296</v>
      </c>
    </row>
    <row r="3322" spans="2:15">
      <c r="B3322" s="29" t="s">
        <v>14523</v>
      </c>
      <c r="C3322" s="29" t="s">
        <v>1016</v>
      </c>
      <c r="D3322" s="29" t="s">
        <v>1017</v>
      </c>
      <c r="E3322" s="29" t="s">
        <v>1017</v>
      </c>
      <c r="F3322" s="29" t="s">
        <v>2847</v>
      </c>
      <c r="G3322" s="29" t="s">
        <v>4065</v>
      </c>
      <c r="H3322" s="522">
        <v>0</v>
      </c>
      <c r="I3322" s="522">
        <v>28</v>
      </c>
      <c r="J3322" s="522" t="s">
        <v>10874</v>
      </c>
      <c r="K3322" s="522" t="s">
        <v>10874</v>
      </c>
      <c r="L3322" s="522" t="s">
        <v>10874</v>
      </c>
      <c r="M3322" s="522">
        <v>0</v>
      </c>
      <c r="N3322" s="522">
        <v>0</v>
      </c>
      <c r="O3322" s="523">
        <v>40</v>
      </c>
    </row>
    <row r="3323" spans="2:15">
      <c r="B3323" s="29" t="s">
        <v>14524</v>
      </c>
      <c r="C3323" s="29" t="s">
        <v>1016</v>
      </c>
      <c r="D3323" s="29" t="s">
        <v>1017</v>
      </c>
      <c r="E3323" s="29" t="s">
        <v>1017</v>
      </c>
      <c r="F3323" s="29" t="s">
        <v>2847</v>
      </c>
      <c r="G3323" s="29" t="s">
        <v>4066</v>
      </c>
      <c r="H3323" s="522">
        <v>0</v>
      </c>
      <c r="I3323" s="522">
        <v>31</v>
      </c>
      <c r="J3323" s="522" t="s">
        <v>10874</v>
      </c>
      <c r="K3323" s="522" t="s">
        <v>10874</v>
      </c>
      <c r="L3323" s="522" t="s">
        <v>10874</v>
      </c>
      <c r="M3323" s="522">
        <v>0</v>
      </c>
      <c r="N3323" s="522">
        <v>0</v>
      </c>
      <c r="O3323" s="523">
        <v>42</v>
      </c>
    </row>
    <row r="3324" spans="2:15">
      <c r="B3324" t="str">
        <f>C3324&amp;F3324</f>
        <v>1030200037831 Total</v>
      </c>
      <c r="C3324" s="29" t="s">
        <v>1016</v>
      </c>
      <c r="D3324" s="29" t="s">
        <v>1017</v>
      </c>
      <c r="E3324" s="29" t="s">
        <v>1017</v>
      </c>
      <c r="F3324" s="29" t="s">
        <v>11966</v>
      </c>
      <c r="G3324" s="526" t="s">
        <v>3453</v>
      </c>
      <c r="H3324" s="527">
        <v>0</v>
      </c>
      <c r="I3324" s="527">
        <v>59</v>
      </c>
      <c r="J3324" s="527" t="s">
        <v>10874</v>
      </c>
      <c r="K3324" s="527">
        <v>18</v>
      </c>
      <c r="L3324" s="527" t="s">
        <v>10874</v>
      </c>
      <c r="M3324" s="527">
        <v>0</v>
      </c>
      <c r="N3324" s="527">
        <v>0</v>
      </c>
      <c r="O3324" s="528">
        <v>82</v>
      </c>
    </row>
    <row r="3325" spans="2:15">
      <c r="B3325" s="29" t="s">
        <v>14525</v>
      </c>
      <c r="C3325" s="29" t="s">
        <v>1018</v>
      </c>
      <c r="D3325" s="29" t="s">
        <v>1019</v>
      </c>
      <c r="E3325" s="29" t="s">
        <v>1019</v>
      </c>
      <c r="F3325" s="29" t="s">
        <v>2848</v>
      </c>
      <c r="G3325" s="29" t="s">
        <v>4065</v>
      </c>
      <c r="H3325" s="522">
        <v>0</v>
      </c>
      <c r="I3325" s="522">
        <v>23</v>
      </c>
      <c r="J3325" s="522" t="s">
        <v>10874</v>
      </c>
      <c r="K3325" s="522">
        <v>21</v>
      </c>
      <c r="L3325" s="522" t="s">
        <v>10874</v>
      </c>
      <c r="M3325" s="522">
        <v>0</v>
      </c>
      <c r="N3325" s="522">
        <v>0</v>
      </c>
      <c r="O3325" s="523">
        <v>47</v>
      </c>
    </row>
    <row r="3326" spans="2:15">
      <c r="B3326" s="29" t="s">
        <v>14526</v>
      </c>
      <c r="C3326" s="29" t="s">
        <v>1018</v>
      </c>
      <c r="D3326" s="29" t="s">
        <v>1019</v>
      </c>
      <c r="E3326" s="29" t="s">
        <v>1019</v>
      </c>
      <c r="F3326" s="29" t="s">
        <v>2848</v>
      </c>
      <c r="G3326" s="29" t="s">
        <v>4066</v>
      </c>
      <c r="H3326" s="522">
        <v>0</v>
      </c>
      <c r="I3326" s="522" t="s">
        <v>10874</v>
      </c>
      <c r="J3326" s="522">
        <v>0</v>
      </c>
      <c r="K3326" s="522">
        <v>29</v>
      </c>
      <c r="L3326" s="522" t="s">
        <v>10874</v>
      </c>
      <c r="M3326" s="522">
        <v>0</v>
      </c>
      <c r="N3326" s="522">
        <v>0</v>
      </c>
      <c r="O3326" s="523">
        <v>46</v>
      </c>
    </row>
    <row r="3327" spans="2:15">
      <c r="B3327" t="str">
        <f>C3327&amp;F3327</f>
        <v>1030200047832 Total</v>
      </c>
      <c r="C3327" s="29" t="s">
        <v>1018</v>
      </c>
      <c r="D3327" s="29" t="s">
        <v>1019</v>
      </c>
      <c r="E3327" s="29" t="s">
        <v>1019</v>
      </c>
      <c r="F3327" s="29" t="s">
        <v>11967</v>
      </c>
      <c r="G3327" s="526" t="s">
        <v>3453</v>
      </c>
      <c r="H3327" s="527">
        <v>0</v>
      </c>
      <c r="I3327" s="527" t="s">
        <v>10874</v>
      </c>
      <c r="J3327" s="527" t="s">
        <v>10874</v>
      </c>
      <c r="K3327" s="527">
        <v>50</v>
      </c>
      <c r="L3327" s="527" t="s">
        <v>10874</v>
      </c>
      <c r="M3327" s="527">
        <v>0</v>
      </c>
      <c r="N3327" s="527">
        <v>0</v>
      </c>
      <c r="O3327" s="528">
        <v>93</v>
      </c>
    </row>
    <row r="3328" spans="2:15">
      <c r="B3328" s="29" t="s">
        <v>14527</v>
      </c>
      <c r="C3328" s="29" t="s">
        <v>5676</v>
      </c>
      <c r="D3328" s="29" t="s">
        <v>5677</v>
      </c>
      <c r="E3328" s="29" t="s">
        <v>5677</v>
      </c>
      <c r="F3328" s="29" t="s">
        <v>9719</v>
      </c>
      <c r="G3328" s="29" t="s">
        <v>4065</v>
      </c>
      <c r="H3328" s="522">
        <v>0</v>
      </c>
      <c r="I3328" s="522" t="s">
        <v>10874</v>
      </c>
      <c r="J3328" s="522" t="s">
        <v>10874</v>
      </c>
      <c r="K3328" s="522" t="s">
        <v>10874</v>
      </c>
      <c r="L3328" s="522" t="s">
        <v>10874</v>
      </c>
      <c r="M3328" s="522">
        <v>0</v>
      </c>
      <c r="N3328" s="522">
        <v>0</v>
      </c>
      <c r="O3328" s="523">
        <v>20</v>
      </c>
    </row>
    <row r="3329" spans="2:15">
      <c r="B3329" s="29" t="s">
        <v>14528</v>
      </c>
      <c r="C3329" s="29" t="s">
        <v>5676</v>
      </c>
      <c r="D3329" s="29" t="s">
        <v>5677</v>
      </c>
      <c r="E3329" s="29" t="s">
        <v>5677</v>
      </c>
      <c r="F3329" s="29" t="s">
        <v>9719</v>
      </c>
      <c r="G3329" s="29" t="s">
        <v>4066</v>
      </c>
      <c r="H3329" s="522">
        <v>0</v>
      </c>
      <c r="I3329" s="522">
        <v>17</v>
      </c>
      <c r="J3329" s="522">
        <v>0</v>
      </c>
      <c r="K3329" s="522" t="s">
        <v>10874</v>
      </c>
      <c r="L3329" s="522" t="s">
        <v>10874</v>
      </c>
      <c r="M3329" s="522">
        <v>0</v>
      </c>
      <c r="N3329" s="522">
        <v>0</v>
      </c>
      <c r="O3329" s="523">
        <v>26</v>
      </c>
    </row>
    <row r="3330" spans="2:15">
      <c r="B3330" t="str">
        <f>C3330&amp;F3330</f>
        <v>1030281928193 Total</v>
      </c>
      <c r="C3330" s="29" t="s">
        <v>5676</v>
      </c>
      <c r="D3330" s="29" t="s">
        <v>5677</v>
      </c>
      <c r="E3330" s="29" t="s">
        <v>5677</v>
      </c>
      <c r="F3330" s="29" t="s">
        <v>11968</v>
      </c>
      <c r="G3330" s="526" t="s">
        <v>3453</v>
      </c>
      <c r="H3330" s="527">
        <v>0</v>
      </c>
      <c r="I3330" s="527" t="s">
        <v>10874</v>
      </c>
      <c r="J3330" s="527" t="s">
        <v>10874</v>
      </c>
      <c r="K3330" s="527" t="s">
        <v>10874</v>
      </c>
      <c r="L3330" s="527" t="s">
        <v>10874</v>
      </c>
      <c r="M3330" s="527">
        <v>0</v>
      </c>
      <c r="N3330" s="527">
        <v>0</v>
      </c>
      <c r="O3330" s="528">
        <v>46</v>
      </c>
    </row>
    <row r="3331" spans="2:15">
      <c r="B3331" s="29" t="s">
        <v>14529</v>
      </c>
      <c r="C3331" s="29" t="s">
        <v>3917</v>
      </c>
      <c r="D3331" s="29" t="s">
        <v>5615</v>
      </c>
      <c r="E3331" s="29" t="s">
        <v>5615</v>
      </c>
      <c r="F3331" s="29" t="s">
        <v>5614</v>
      </c>
      <c r="G3331" s="29" t="s">
        <v>4065</v>
      </c>
      <c r="H3331" s="522">
        <v>0</v>
      </c>
      <c r="I3331" s="522">
        <v>18</v>
      </c>
      <c r="J3331" s="522" t="s">
        <v>10874</v>
      </c>
      <c r="K3331" s="522" t="s">
        <v>10874</v>
      </c>
      <c r="L3331" s="522" t="s">
        <v>10874</v>
      </c>
      <c r="M3331" s="522">
        <v>0</v>
      </c>
      <c r="N3331" s="522">
        <v>0</v>
      </c>
      <c r="O3331" s="523">
        <v>29</v>
      </c>
    </row>
    <row r="3332" spans="2:15">
      <c r="B3332" s="29" t="s">
        <v>14530</v>
      </c>
      <c r="C3332" s="29" t="s">
        <v>3917</v>
      </c>
      <c r="D3332" s="29" t="s">
        <v>5615</v>
      </c>
      <c r="E3332" s="29" t="s">
        <v>5615</v>
      </c>
      <c r="F3332" s="29" t="s">
        <v>5614</v>
      </c>
      <c r="G3332" s="29" t="s">
        <v>4066</v>
      </c>
      <c r="H3332" s="522">
        <v>0</v>
      </c>
      <c r="I3332" s="522">
        <v>18</v>
      </c>
      <c r="J3332" s="522" t="s">
        <v>10874</v>
      </c>
      <c r="K3332" s="522" t="s">
        <v>10874</v>
      </c>
      <c r="L3332" s="522" t="s">
        <v>10874</v>
      </c>
      <c r="M3332" s="522">
        <v>0</v>
      </c>
      <c r="N3332" s="522">
        <v>0</v>
      </c>
      <c r="O3332" s="523">
        <v>28</v>
      </c>
    </row>
    <row r="3333" spans="2:15">
      <c r="B3333" t="str">
        <f>C3333&amp;F3333</f>
        <v>1030241628218 Total</v>
      </c>
      <c r="C3333" s="29" t="s">
        <v>3917</v>
      </c>
      <c r="D3333" s="29" t="s">
        <v>5615</v>
      </c>
      <c r="E3333" s="29" t="s">
        <v>5615</v>
      </c>
      <c r="F3333" s="29" t="s">
        <v>11969</v>
      </c>
      <c r="G3333" s="526" t="s">
        <v>3453</v>
      </c>
      <c r="H3333" s="527">
        <v>0</v>
      </c>
      <c r="I3333" s="527">
        <v>36</v>
      </c>
      <c r="J3333" s="527" t="s">
        <v>10874</v>
      </c>
      <c r="K3333" s="527">
        <v>12</v>
      </c>
      <c r="L3333" s="527" t="s">
        <v>10874</v>
      </c>
      <c r="M3333" s="527">
        <v>0</v>
      </c>
      <c r="N3333" s="527">
        <v>0</v>
      </c>
      <c r="O3333" s="528">
        <v>57</v>
      </c>
    </row>
    <row r="3334" spans="2:15">
      <c r="B3334" s="29" t="s">
        <v>14531</v>
      </c>
      <c r="C3334" s="29" t="s">
        <v>1020</v>
      </c>
      <c r="D3334" s="29" t="s">
        <v>1021</v>
      </c>
      <c r="E3334" s="29" t="s">
        <v>2849</v>
      </c>
      <c r="F3334" s="29" t="s">
        <v>2850</v>
      </c>
      <c r="G3334" s="29" t="s">
        <v>4065</v>
      </c>
      <c r="H3334" s="522" t="s">
        <v>10874</v>
      </c>
      <c r="I3334" s="522" t="s">
        <v>10874</v>
      </c>
      <c r="J3334" s="522" t="s">
        <v>10874</v>
      </c>
      <c r="K3334" s="522">
        <v>399</v>
      </c>
      <c r="L3334" s="522" t="s">
        <v>10874</v>
      </c>
      <c r="M3334" s="522">
        <v>0</v>
      </c>
      <c r="N3334" s="522">
        <v>0</v>
      </c>
      <c r="O3334" s="523">
        <v>412</v>
      </c>
    </row>
    <row r="3335" spans="2:15">
      <c r="B3335" s="29" t="s">
        <v>14532</v>
      </c>
      <c r="C3335" s="29" t="s">
        <v>1020</v>
      </c>
      <c r="D3335" s="29" t="s">
        <v>1021</v>
      </c>
      <c r="E3335" s="29" t="s">
        <v>2849</v>
      </c>
      <c r="F3335" s="29" t="s">
        <v>2850</v>
      </c>
      <c r="G3335" s="29" t="s">
        <v>4066</v>
      </c>
      <c r="H3335" s="522">
        <v>0</v>
      </c>
      <c r="I3335" s="522" t="s">
        <v>10874</v>
      </c>
      <c r="J3335" s="522" t="s">
        <v>10874</v>
      </c>
      <c r="K3335" s="522">
        <v>433</v>
      </c>
      <c r="L3335" s="522" t="s">
        <v>10874</v>
      </c>
      <c r="M3335" s="522" t="s">
        <v>10874</v>
      </c>
      <c r="N3335" s="522">
        <v>0</v>
      </c>
      <c r="O3335" s="523">
        <v>445</v>
      </c>
    </row>
    <row r="3336" spans="2:15">
      <c r="B3336" t="str">
        <f>C3336&amp;F3336</f>
        <v>1063380036165 Total</v>
      </c>
      <c r="C3336" s="29" t="s">
        <v>1020</v>
      </c>
      <c r="D3336" s="29" t="s">
        <v>1021</v>
      </c>
      <c r="E3336" s="29" t="s">
        <v>2849</v>
      </c>
      <c r="F3336" s="29" t="s">
        <v>11970</v>
      </c>
      <c r="G3336" s="526" t="s">
        <v>3453</v>
      </c>
      <c r="H3336" s="527" t="s">
        <v>10874</v>
      </c>
      <c r="I3336" s="527" t="s">
        <v>10874</v>
      </c>
      <c r="J3336" s="527" t="s">
        <v>10874</v>
      </c>
      <c r="K3336" s="527">
        <v>832</v>
      </c>
      <c r="L3336" s="527" t="s">
        <v>10874</v>
      </c>
      <c r="M3336" s="527" t="s">
        <v>10874</v>
      </c>
      <c r="N3336" s="527">
        <v>0</v>
      </c>
      <c r="O3336" s="528">
        <v>857</v>
      </c>
    </row>
    <row r="3337" spans="2:15">
      <c r="B3337" s="29" t="s">
        <v>14533</v>
      </c>
      <c r="C3337" s="29" t="s">
        <v>1020</v>
      </c>
      <c r="D3337" s="29" t="s">
        <v>1021</v>
      </c>
      <c r="E3337" s="29" t="s">
        <v>2851</v>
      </c>
      <c r="F3337" s="29" t="s">
        <v>2852</v>
      </c>
      <c r="G3337" s="29" t="s">
        <v>4065</v>
      </c>
      <c r="H3337" s="522">
        <v>0</v>
      </c>
      <c r="I3337" s="522" t="s">
        <v>10874</v>
      </c>
      <c r="J3337" s="522" t="s">
        <v>10874</v>
      </c>
      <c r="K3337" s="522" t="s">
        <v>10874</v>
      </c>
      <c r="L3337" s="522">
        <v>0</v>
      </c>
      <c r="M3337" s="522">
        <v>0</v>
      </c>
      <c r="N3337" s="522">
        <v>0</v>
      </c>
      <c r="O3337" s="523">
        <v>95</v>
      </c>
    </row>
    <row r="3338" spans="2:15">
      <c r="B3338" s="29" t="s">
        <v>14534</v>
      </c>
      <c r="C3338" s="29" t="s">
        <v>1020</v>
      </c>
      <c r="D3338" s="29" t="s">
        <v>1021</v>
      </c>
      <c r="E3338" s="29" t="s">
        <v>2851</v>
      </c>
      <c r="F3338" s="29" t="s">
        <v>2852</v>
      </c>
      <c r="G3338" s="29" t="s">
        <v>4066</v>
      </c>
      <c r="H3338" s="522">
        <v>0</v>
      </c>
      <c r="I3338" s="522">
        <v>0</v>
      </c>
      <c r="J3338" s="522">
        <v>0</v>
      </c>
      <c r="K3338" s="522" t="s">
        <v>10874</v>
      </c>
      <c r="L3338" s="522" t="s">
        <v>10874</v>
      </c>
      <c r="M3338" s="522">
        <v>0</v>
      </c>
      <c r="N3338" s="522">
        <v>0</v>
      </c>
      <c r="O3338" s="523">
        <v>96</v>
      </c>
    </row>
    <row r="3339" spans="2:15">
      <c r="B3339" t="str">
        <f>C3339&amp;F3339</f>
        <v>1063380038082 Total</v>
      </c>
      <c r="C3339" s="29" t="s">
        <v>1020</v>
      </c>
      <c r="D3339" s="29" t="s">
        <v>1021</v>
      </c>
      <c r="E3339" s="29" t="s">
        <v>2851</v>
      </c>
      <c r="F3339" s="29" t="s">
        <v>11971</v>
      </c>
      <c r="G3339" s="526" t="s">
        <v>3453</v>
      </c>
      <c r="H3339" s="527">
        <v>0</v>
      </c>
      <c r="I3339" s="527" t="s">
        <v>10874</v>
      </c>
      <c r="J3339" s="527" t="s">
        <v>10874</v>
      </c>
      <c r="K3339" s="527" t="s">
        <v>10874</v>
      </c>
      <c r="L3339" s="527" t="s">
        <v>10874</v>
      </c>
      <c r="M3339" s="527">
        <v>0</v>
      </c>
      <c r="N3339" s="527">
        <v>0</v>
      </c>
      <c r="O3339" s="528">
        <v>191</v>
      </c>
    </row>
    <row r="3340" spans="2:15">
      <c r="B3340" s="29" t="s">
        <v>14535</v>
      </c>
      <c r="C3340" s="29" t="s">
        <v>1022</v>
      </c>
      <c r="D3340" s="29" t="s">
        <v>1023</v>
      </c>
      <c r="E3340" s="29" t="s">
        <v>2853</v>
      </c>
      <c r="F3340" s="29" t="s">
        <v>2854</v>
      </c>
      <c r="G3340" s="29" t="s">
        <v>4065</v>
      </c>
      <c r="H3340" s="522">
        <v>0</v>
      </c>
      <c r="I3340" s="522">
        <v>0</v>
      </c>
      <c r="J3340" s="522" t="s">
        <v>10874</v>
      </c>
      <c r="K3340" s="522" t="s">
        <v>10874</v>
      </c>
      <c r="L3340" s="522">
        <v>0</v>
      </c>
      <c r="M3340" s="522">
        <v>0</v>
      </c>
      <c r="N3340" s="522">
        <v>0</v>
      </c>
      <c r="O3340" s="523">
        <v>220</v>
      </c>
    </row>
    <row r="3341" spans="2:15">
      <c r="B3341" s="29" t="s">
        <v>14536</v>
      </c>
      <c r="C3341" s="29" t="s">
        <v>1022</v>
      </c>
      <c r="D3341" s="29" t="s">
        <v>1023</v>
      </c>
      <c r="E3341" s="29" t="s">
        <v>2853</v>
      </c>
      <c r="F3341" s="29" t="s">
        <v>2854</v>
      </c>
      <c r="G3341" s="29" t="s">
        <v>4066</v>
      </c>
      <c r="H3341" s="522">
        <v>0</v>
      </c>
      <c r="I3341" s="522" t="s">
        <v>10874</v>
      </c>
      <c r="J3341" s="522" t="s">
        <v>10874</v>
      </c>
      <c r="K3341" s="522">
        <v>228</v>
      </c>
      <c r="L3341" s="522" t="s">
        <v>10874</v>
      </c>
      <c r="M3341" s="522">
        <v>0</v>
      </c>
      <c r="N3341" s="522">
        <v>0</v>
      </c>
      <c r="O3341" s="523">
        <v>232</v>
      </c>
    </row>
    <row r="3342" spans="2:15">
      <c r="B3342" t="str">
        <f>C3342&amp;F3342</f>
        <v>1283273032350 Total</v>
      </c>
      <c r="C3342" s="29" t="s">
        <v>1022</v>
      </c>
      <c r="D3342" s="29" t="s">
        <v>1023</v>
      </c>
      <c r="E3342" s="29" t="s">
        <v>2853</v>
      </c>
      <c r="F3342" s="29" t="s">
        <v>11972</v>
      </c>
      <c r="G3342" s="526" t="s">
        <v>3453</v>
      </c>
      <c r="H3342" s="527">
        <v>0</v>
      </c>
      <c r="I3342" s="527" t="s">
        <v>10874</v>
      </c>
      <c r="J3342" s="527" t="s">
        <v>10874</v>
      </c>
      <c r="K3342" s="527" t="s">
        <v>10874</v>
      </c>
      <c r="L3342" s="527" t="s">
        <v>10874</v>
      </c>
      <c r="M3342" s="527">
        <v>0</v>
      </c>
      <c r="N3342" s="527">
        <v>0</v>
      </c>
      <c r="O3342" s="528">
        <v>452</v>
      </c>
    </row>
    <row r="3343" spans="2:15">
      <c r="B3343" s="29" t="s">
        <v>14539</v>
      </c>
      <c r="C3343" s="29" t="s">
        <v>1024</v>
      </c>
      <c r="D3343" s="29" t="s">
        <v>1025</v>
      </c>
      <c r="E3343" s="29" t="s">
        <v>2857</v>
      </c>
      <c r="F3343" s="29" t="s">
        <v>2858</v>
      </c>
      <c r="G3343" s="29" t="s">
        <v>4065</v>
      </c>
      <c r="H3343" s="522">
        <v>0</v>
      </c>
      <c r="I3343" s="522" t="s">
        <v>10874</v>
      </c>
      <c r="J3343" s="522" t="s">
        <v>10874</v>
      </c>
      <c r="K3343" s="522">
        <v>133</v>
      </c>
      <c r="L3343" s="522" t="s">
        <v>10874</v>
      </c>
      <c r="M3343" s="522" t="s">
        <v>10874</v>
      </c>
      <c r="N3343" s="522">
        <v>0</v>
      </c>
      <c r="O3343" s="523">
        <v>153</v>
      </c>
    </row>
    <row r="3344" spans="2:15">
      <c r="B3344" s="29" t="s">
        <v>14540</v>
      </c>
      <c r="C3344" s="29" t="s">
        <v>1024</v>
      </c>
      <c r="D3344" s="29" t="s">
        <v>1025</v>
      </c>
      <c r="E3344" s="29" t="s">
        <v>2857</v>
      </c>
      <c r="F3344" s="29" t="s">
        <v>2858</v>
      </c>
      <c r="G3344" s="29" t="s">
        <v>4066</v>
      </c>
      <c r="H3344" s="522">
        <v>0</v>
      </c>
      <c r="I3344" s="522" t="s">
        <v>10874</v>
      </c>
      <c r="J3344" s="522" t="s">
        <v>10874</v>
      </c>
      <c r="K3344" s="522">
        <v>156</v>
      </c>
      <c r="L3344" s="522">
        <v>12</v>
      </c>
      <c r="M3344" s="522" t="s">
        <v>10874</v>
      </c>
      <c r="N3344" s="522">
        <v>0</v>
      </c>
      <c r="O3344" s="523">
        <v>179</v>
      </c>
    </row>
    <row r="3345" spans="2:15">
      <c r="B3345" t="str">
        <f>C3345&amp;F3345</f>
        <v>1030277530447 Total</v>
      </c>
      <c r="C3345" s="29" t="s">
        <v>1024</v>
      </c>
      <c r="D3345" s="29" t="s">
        <v>1025</v>
      </c>
      <c r="E3345" s="29" t="s">
        <v>2857</v>
      </c>
      <c r="F3345" s="29" t="s">
        <v>11974</v>
      </c>
      <c r="G3345" s="526" t="s">
        <v>3453</v>
      </c>
      <c r="H3345" s="527">
        <v>0</v>
      </c>
      <c r="I3345" s="527">
        <v>11</v>
      </c>
      <c r="J3345" s="527" t="s">
        <v>10874</v>
      </c>
      <c r="K3345" s="527">
        <v>289</v>
      </c>
      <c r="L3345" s="527" t="s">
        <v>10874</v>
      </c>
      <c r="M3345" s="527" t="s">
        <v>10874</v>
      </c>
      <c r="N3345" s="527">
        <v>0</v>
      </c>
      <c r="O3345" s="528">
        <v>332</v>
      </c>
    </row>
    <row r="3346" spans="2:15">
      <c r="B3346" s="29" t="s">
        <v>14537</v>
      </c>
      <c r="C3346" s="29" t="s">
        <v>1024</v>
      </c>
      <c r="D3346" s="29" t="s">
        <v>1025</v>
      </c>
      <c r="E3346" s="29" t="s">
        <v>2855</v>
      </c>
      <c r="F3346" s="29" t="s">
        <v>2856</v>
      </c>
      <c r="G3346" s="29" t="s">
        <v>4065</v>
      </c>
      <c r="H3346" s="522" t="s">
        <v>10874</v>
      </c>
      <c r="I3346" s="522">
        <v>14</v>
      </c>
      <c r="J3346" s="522" t="s">
        <v>10874</v>
      </c>
      <c r="K3346" s="522">
        <v>268</v>
      </c>
      <c r="L3346" s="522">
        <v>15</v>
      </c>
      <c r="M3346" s="522">
        <v>13</v>
      </c>
      <c r="N3346" s="522">
        <v>0</v>
      </c>
      <c r="O3346" s="523">
        <v>314</v>
      </c>
    </row>
    <row r="3347" spans="2:15">
      <c r="B3347" s="29" t="s">
        <v>14538</v>
      </c>
      <c r="C3347" s="29" t="s">
        <v>1024</v>
      </c>
      <c r="D3347" s="29" t="s">
        <v>1025</v>
      </c>
      <c r="E3347" s="29" t="s">
        <v>2855</v>
      </c>
      <c r="F3347" s="29" t="s">
        <v>2856</v>
      </c>
      <c r="G3347" s="29" t="s">
        <v>4066</v>
      </c>
      <c r="H3347" s="522" t="s">
        <v>10874</v>
      </c>
      <c r="I3347" s="522">
        <v>16</v>
      </c>
      <c r="J3347" s="522" t="s">
        <v>10874</v>
      </c>
      <c r="K3347" s="522">
        <v>257</v>
      </c>
      <c r="L3347" s="522">
        <v>15</v>
      </c>
      <c r="M3347" s="522" t="s">
        <v>10874</v>
      </c>
      <c r="N3347" s="522">
        <v>0</v>
      </c>
      <c r="O3347" s="523">
        <v>302</v>
      </c>
    </row>
    <row r="3348" spans="2:15">
      <c r="B3348" t="str">
        <f>C3348&amp;F3348</f>
        <v>1030277530448 Total</v>
      </c>
      <c r="C3348" s="29" t="s">
        <v>1024</v>
      </c>
      <c r="D3348" s="29" t="s">
        <v>1025</v>
      </c>
      <c r="E3348" s="29" t="s">
        <v>2855</v>
      </c>
      <c r="F3348" s="29" t="s">
        <v>11973</v>
      </c>
      <c r="G3348" s="526" t="s">
        <v>3453</v>
      </c>
      <c r="H3348" s="527" t="s">
        <v>10874</v>
      </c>
      <c r="I3348" s="527">
        <v>30</v>
      </c>
      <c r="J3348" s="527" t="s">
        <v>10874</v>
      </c>
      <c r="K3348" s="527">
        <v>525</v>
      </c>
      <c r="L3348" s="527">
        <v>30</v>
      </c>
      <c r="M3348" s="527" t="s">
        <v>10874</v>
      </c>
      <c r="N3348" s="527">
        <v>0</v>
      </c>
      <c r="O3348" s="528">
        <v>616</v>
      </c>
    </row>
    <row r="3349" spans="2:15">
      <c r="B3349" s="29" t="s">
        <v>14543</v>
      </c>
      <c r="C3349" s="29" t="s">
        <v>1026</v>
      </c>
      <c r="D3349" s="29" t="s">
        <v>1027</v>
      </c>
      <c r="E3349" s="29" t="s">
        <v>9739</v>
      </c>
      <c r="F3349" s="29" t="s">
        <v>2861</v>
      </c>
      <c r="G3349" s="29" t="s">
        <v>4065</v>
      </c>
      <c r="H3349" s="522" t="s">
        <v>10874</v>
      </c>
      <c r="I3349" s="522" t="s">
        <v>10874</v>
      </c>
      <c r="J3349" s="522">
        <v>43</v>
      </c>
      <c r="K3349" s="522">
        <v>706</v>
      </c>
      <c r="L3349" s="522">
        <v>11</v>
      </c>
      <c r="M3349" s="522">
        <v>21</v>
      </c>
      <c r="N3349" s="522" t="s">
        <v>10874</v>
      </c>
      <c r="O3349" s="523">
        <v>794</v>
      </c>
    </row>
    <row r="3350" spans="2:15">
      <c r="B3350" s="29" t="s">
        <v>14544</v>
      </c>
      <c r="C3350" s="29" t="s">
        <v>1026</v>
      </c>
      <c r="D3350" s="29" t="s">
        <v>1027</v>
      </c>
      <c r="E3350" s="29" t="s">
        <v>9739</v>
      </c>
      <c r="F3350" s="29" t="s">
        <v>2861</v>
      </c>
      <c r="G3350" s="29" t="s">
        <v>4066</v>
      </c>
      <c r="H3350" s="522">
        <v>0</v>
      </c>
      <c r="I3350" s="522">
        <v>18</v>
      </c>
      <c r="J3350" s="522">
        <v>52</v>
      </c>
      <c r="K3350" s="522">
        <v>737</v>
      </c>
      <c r="L3350" s="522" t="s">
        <v>10874</v>
      </c>
      <c r="M3350" s="522">
        <v>18</v>
      </c>
      <c r="N3350" s="522" t="s">
        <v>10874</v>
      </c>
      <c r="O3350" s="523">
        <v>841</v>
      </c>
    </row>
    <row r="3351" spans="2:15">
      <c r="B3351" t="str">
        <f>C3351&amp;F3351</f>
        <v>1220984031128 Total</v>
      </c>
      <c r="C3351" s="29" t="s">
        <v>1026</v>
      </c>
      <c r="D3351" s="29" t="s">
        <v>1027</v>
      </c>
      <c r="E3351" s="29" t="s">
        <v>9739</v>
      </c>
      <c r="F3351" s="29" t="s">
        <v>11976</v>
      </c>
      <c r="G3351" s="526" t="s">
        <v>3453</v>
      </c>
      <c r="H3351" s="527" t="s">
        <v>10874</v>
      </c>
      <c r="I3351" s="527" t="s">
        <v>10874</v>
      </c>
      <c r="J3351" s="527">
        <v>95</v>
      </c>
      <c r="K3351" s="527">
        <v>1443</v>
      </c>
      <c r="L3351" s="527" t="s">
        <v>10874</v>
      </c>
      <c r="M3351" s="527">
        <v>39</v>
      </c>
      <c r="N3351" s="527" t="s">
        <v>10874</v>
      </c>
      <c r="O3351" s="528">
        <v>1635</v>
      </c>
    </row>
    <row r="3352" spans="2:15">
      <c r="B3352" s="29" t="s">
        <v>14545</v>
      </c>
      <c r="C3352" s="29" t="s">
        <v>1026</v>
      </c>
      <c r="D3352" s="29" t="s">
        <v>1027</v>
      </c>
      <c r="E3352" s="29" t="s">
        <v>2862</v>
      </c>
      <c r="F3352" s="29" t="s">
        <v>2863</v>
      </c>
      <c r="G3352" s="29" t="s">
        <v>4065</v>
      </c>
      <c r="H3352" s="522">
        <v>0</v>
      </c>
      <c r="I3352" s="522" t="s">
        <v>10874</v>
      </c>
      <c r="J3352" s="522">
        <v>20</v>
      </c>
      <c r="K3352" s="522">
        <v>220</v>
      </c>
      <c r="L3352" s="522" t="s">
        <v>10874</v>
      </c>
      <c r="M3352" s="522" t="s">
        <v>10874</v>
      </c>
      <c r="N3352" s="522" t="s">
        <v>10874</v>
      </c>
      <c r="O3352" s="523">
        <v>265</v>
      </c>
    </row>
    <row r="3353" spans="2:15">
      <c r="B3353" s="29" t="s">
        <v>14546</v>
      </c>
      <c r="C3353" s="29" t="s">
        <v>1026</v>
      </c>
      <c r="D3353" s="29" t="s">
        <v>1027</v>
      </c>
      <c r="E3353" s="29" t="s">
        <v>2862</v>
      </c>
      <c r="F3353" s="29" t="s">
        <v>2863</v>
      </c>
      <c r="G3353" s="29" t="s">
        <v>4066</v>
      </c>
      <c r="H3353" s="522" t="s">
        <v>10874</v>
      </c>
      <c r="I3353" s="522" t="s">
        <v>10874</v>
      </c>
      <c r="J3353" s="522">
        <v>20</v>
      </c>
      <c r="K3353" s="522">
        <v>231</v>
      </c>
      <c r="L3353" s="522" t="s">
        <v>10874</v>
      </c>
      <c r="M3353" s="522">
        <v>13</v>
      </c>
      <c r="N3353" s="522" t="s">
        <v>10874</v>
      </c>
      <c r="O3353" s="523">
        <v>275</v>
      </c>
    </row>
    <row r="3354" spans="2:15">
      <c r="B3354" t="str">
        <f>C3354&amp;F3354</f>
        <v>1220984034965 Total</v>
      </c>
      <c r="C3354" s="29" t="s">
        <v>1026</v>
      </c>
      <c r="D3354" s="29" t="s">
        <v>1027</v>
      </c>
      <c r="E3354" s="29" t="s">
        <v>2862</v>
      </c>
      <c r="F3354" s="29" t="s">
        <v>11977</v>
      </c>
      <c r="G3354" s="526" t="s">
        <v>3453</v>
      </c>
      <c r="H3354" s="527" t="s">
        <v>10874</v>
      </c>
      <c r="I3354" s="527" t="s">
        <v>10874</v>
      </c>
      <c r="J3354" s="527">
        <v>40</v>
      </c>
      <c r="K3354" s="527">
        <v>451</v>
      </c>
      <c r="L3354" s="527">
        <v>12</v>
      </c>
      <c r="M3354" s="527" t="s">
        <v>10874</v>
      </c>
      <c r="N3354" s="527" t="s">
        <v>10874</v>
      </c>
      <c r="O3354" s="528">
        <v>540</v>
      </c>
    </row>
    <row r="3355" spans="2:15">
      <c r="B3355" s="29" t="s">
        <v>14541</v>
      </c>
      <c r="C3355" s="29" t="s">
        <v>1026</v>
      </c>
      <c r="D3355" s="29" t="s">
        <v>1027</v>
      </c>
      <c r="E3355" s="29" t="s">
        <v>2859</v>
      </c>
      <c r="F3355" s="29" t="s">
        <v>2860</v>
      </c>
      <c r="G3355" s="29" t="s">
        <v>4065</v>
      </c>
      <c r="H3355" s="522">
        <v>0</v>
      </c>
      <c r="I3355" s="522" t="s">
        <v>10874</v>
      </c>
      <c r="J3355" s="522" t="s">
        <v>10874</v>
      </c>
      <c r="K3355" s="522">
        <v>118</v>
      </c>
      <c r="L3355" s="522" t="s">
        <v>10874</v>
      </c>
      <c r="M3355" s="522" t="s">
        <v>10874</v>
      </c>
      <c r="N3355" s="522">
        <v>0</v>
      </c>
      <c r="O3355" s="523">
        <v>135</v>
      </c>
    </row>
    <row r="3356" spans="2:15">
      <c r="B3356" s="29" t="s">
        <v>14542</v>
      </c>
      <c r="C3356" s="29" t="s">
        <v>1026</v>
      </c>
      <c r="D3356" s="29" t="s">
        <v>1027</v>
      </c>
      <c r="E3356" s="29" t="s">
        <v>2859</v>
      </c>
      <c r="F3356" s="29" t="s">
        <v>2860</v>
      </c>
      <c r="G3356" s="29" t="s">
        <v>4066</v>
      </c>
      <c r="H3356" s="522">
        <v>0</v>
      </c>
      <c r="I3356" s="522" t="s">
        <v>10874</v>
      </c>
      <c r="J3356" s="522" t="s">
        <v>10874</v>
      </c>
      <c r="K3356" s="522">
        <v>124</v>
      </c>
      <c r="L3356" s="522" t="s">
        <v>10874</v>
      </c>
      <c r="M3356" s="522" t="s">
        <v>10874</v>
      </c>
      <c r="N3356" s="522">
        <v>0</v>
      </c>
      <c r="O3356" s="523">
        <v>139</v>
      </c>
    </row>
    <row r="3357" spans="2:15">
      <c r="B3357" t="str">
        <f>C3357&amp;F3357</f>
        <v>1220984036781 Total</v>
      </c>
      <c r="C3357" s="29" t="s">
        <v>1026</v>
      </c>
      <c r="D3357" s="29" t="s">
        <v>1027</v>
      </c>
      <c r="E3357" s="29" t="s">
        <v>2859</v>
      </c>
      <c r="F3357" s="29" t="s">
        <v>11975</v>
      </c>
      <c r="G3357" s="526" t="s">
        <v>3453</v>
      </c>
      <c r="H3357" s="527">
        <v>0</v>
      </c>
      <c r="I3357" s="527">
        <v>12</v>
      </c>
      <c r="J3357" s="527" t="s">
        <v>10874</v>
      </c>
      <c r="K3357" s="527">
        <v>242</v>
      </c>
      <c r="L3357" s="527" t="s">
        <v>10874</v>
      </c>
      <c r="M3357" s="527" t="s">
        <v>10874</v>
      </c>
      <c r="N3357" s="527">
        <v>0</v>
      </c>
      <c r="O3357" s="528">
        <v>274</v>
      </c>
    </row>
    <row r="3358" spans="2:15">
      <c r="B3358" s="29" t="s">
        <v>14549</v>
      </c>
      <c r="C3358" s="29" t="s">
        <v>1028</v>
      </c>
      <c r="D3358" s="29" t="s">
        <v>1029</v>
      </c>
      <c r="E3358" s="29" t="s">
        <v>2866</v>
      </c>
      <c r="F3358" s="29" t="s">
        <v>2867</v>
      </c>
      <c r="G3358" s="29" t="s">
        <v>4065</v>
      </c>
      <c r="H3358" s="522">
        <v>0</v>
      </c>
      <c r="I3358" s="522" t="s">
        <v>10874</v>
      </c>
      <c r="J3358" s="522" t="s">
        <v>10874</v>
      </c>
      <c r="K3358" s="522">
        <v>449</v>
      </c>
      <c r="L3358" s="522">
        <v>0</v>
      </c>
      <c r="M3358" s="522">
        <v>87</v>
      </c>
      <c r="N3358" s="522">
        <v>0</v>
      </c>
      <c r="O3358" s="523">
        <v>575</v>
      </c>
    </row>
    <row r="3359" spans="2:15">
      <c r="B3359" s="29" t="s">
        <v>14550</v>
      </c>
      <c r="C3359" s="29" t="s">
        <v>1028</v>
      </c>
      <c r="D3359" s="29" t="s">
        <v>1029</v>
      </c>
      <c r="E3359" s="29" t="s">
        <v>2866</v>
      </c>
      <c r="F3359" s="29" t="s">
        <v>2867</v>
      </c>
      <c r="G3359" s="29" t="s">
        <v>4066</v>
      </c>
      <c r="H3359" s="522">
        <v>0</v>
      </c>
      <c r="I3359" s="522">
        <v>33</v>
      </c>
      <c r="J3359" s="522">
        <v>19</v>
      </c>
      <c r="K3359" s="522">
        <v>464</v>
      </c>
      <c r="L3359" s="522">
        <v>0</v>
      </c>
      <c r="M3359" s="522">
        <v>81</v>
      </c>
      <c r="N3359" s="522">
        <v>0</v>
      </c>
      <c r="O3359" s="523">
        <v>597</v>
      </c>
    </row>
    <row r="3360" spans="2:15">
      <c r="B3360" t="str">
        <f>C3360&amp;F3360</f>
        <v>1252376031921 Total</v>
      </c>
      <c r="C3360" s="29" t="s">
        <v>1028</v>
      </c>
      <c r="D3360" s="29" t="s">
        <v>1029</v>
      </c>
      <c r="E3360" s="29" t="s">
        <v>2866</v>
      </c>
      <c r="F3360" s="29" t="s">
        <v>11979</v>
      </c>
      <c r="G3360" s="526" t="s">
        <v>3453</v>
      </c>
      <c r="H3360" s="527">
        <v>0</v>
      </c>
      <c r="I3360" s="527" t="s">
        <v>10874</v>
      </c>
      <c r="J3360" s="527" t="s">
        <v>10874</v>
      </c>
      <c r="K3360" s="527">
        <v>913</v>
      </c>
      <c r="L3360" s="527">
        <v>0</v>
      </c>
      <c r="M3360" s="527">
        <v>168</v>
      </c>
      <c r="N3360" s="527">
        <v>0</v>
      </c>
      <c r="O3360" s="528">
        <v>1172</v>
      </c>
    </row>
    <row r="3361" spans="2:15">
      <c r="B3361" s="29" t="s">
        <v>14547</v>
      </c>
      <c r="C3361" s="29" t="s">
        <v>1028</v>
      </c>
      <c r="D3361" s="29" t="s">
        <v>1029</v>
      </c>
      <c r="E3361" s="29" t="s">
        <v>2864</v>
      </c>
      <c r="F3361" s="29" t="s">
        <v>2865</v>
      </c>
      <c r="G3361" s="29" t="s">
        <v>4065</v>
      </c>
      <c r="H3361" s="522">
        <v>0</v>
      </c>
      <c r="I3361" s="522" t="s">
        <v>10874</v>
      </c>
      <c r="J3361" s="522" t="s">
        <v>10874</v>
      </c>
      <c r="K3361" s="522">
        <v>201</v>
      </c>
      <c r="L3361" s="522">
        <v>0</v>
      </c>
      <c r="M3361" s="522">
        <v>41</v>
      </c>
      <c r="N3361" s="522">
        <v>0</v>
      </c>
      <c r="O3361" s="523">
        <v>262</v>
      </c>
    </row>
    <row r="3362" spans="2:15">
      <c r="B3362" s="29" t="s">
        <v>14548</v>
      </c>
      <c r="C3362" s="29" t="s">
        <v>1028</v>
      </c>
      <c r="D3362" s="29" t="s">
        <v>1029</v>
      </c>
      <c r="E3362" s="29" t="s">
        <v>2864</v>
      </c>
      <c r="F3362" s="29" t="s">
        <v>2865</v>
      </c>
      <c r="G3362" s="29" t="s">
        <v>4066</v>
      </c>
      <c r="H3362" s="522">
        <v>0</v>
      </c>
      <c r="I3362" s="522">
        <v>22</v>
      </c>
      <c r="J3362" s="522" t="s">
        <v>10874</v>
      </c>
      <c r="K3362" s="522">
        <v>238</v>
      </c>
      <c r="L3362" s="522" t="s">
        <v>10874</v>
      </c>
      <c r="M3362" s="522">
        <v>41</v>
      </c>
      <c r="N3362" s="522">
        <v>0</v>
      </c>
      <c r="O3362" s="523">
        <v>314</v>
      </c>
    </row>
    <row r="3363" spans="2:15">
      <c r="B3363" t="str">
        <f>C3363&amp;F3363</f>
        <v>1252376036511 Total</v>
      </c>
      <c r="C3363" s="29" t="s">
        <v>1028</v>
      </c>
      <c r="D3363" s="29" t="s">
        <v>1029</v>
      </c>
      <c r="E3363" s="29" t="s">
        <v>2864</v>
      </c>
      <c r="F3363" s="29" t="s">
        <v>11978</v>
      </c>
      <c r="G3363" s="526" t="s">
        <v>3453</v>
      </c>
      <c r="H3363" s="527">
        <v>0</v>
      </c>
      <c r="I3363" s="527" t="s">
        <v>10874</v>
      </c>
      <c r="J3363" s="527" t="s">
        <v>10874</v>
      </c>
      <c r="K3363" s="527">
        <v>439</v>
      </c>
      <c r="L3363" s="527" t="s">
        <v>10874</v>
      </c>
      <c r="M3363" s="527">
        <v>82</v>
      </c>
      <c r="N3363" s="527">
        <v>0</v>
      </c>
      <c r="O3363" s="528">
        <v>576</v>
      </c>
    </row>
    <row r="3364" spans="2:15">
      <c r="B3364" s="29" t="s">
        <v>14551</v>
      </c>
      <c r="C3364" s="29" t="s">
        <v>1030</v>
      </c>
      <c r="D3364" s="29" t="s">
        <v>1031</v>
      </c>
      <c r="E3364" s="29" t="s">
        <v>1031</v>
      </c>
      <c r="F3364" s="29" t="s">
        <v>4047</v>
      </c>
      <c r="G3364" s="29" t="s">
        <v>4065</v>
      </c>
      <c r="H3364" s="522" t="s">
        <v>10874</v>
      </c>
      <c r="I3364" s="522">
        <v>47</v>
      </c>
      <c r="J3364" s="522">
        <v>323</v>
      </c>
      <c r="K3364" s="522">
        <v>118</v>
      </c>
      <c r="L3364" s="522">
        <v>16</v>
      </c>
      <c r="M3364" s="522" t="s">
        <v>10874</v>
      </c>
      <c r="N3364" s="522">
        <v>0</v>
      </c>
      <c r="O3364" s="523">
        <v>510</v>
      </c>
    </row>
    <row r="3365" spans="2:15">
      <c r="B3365" s="29" t="s">
        <v>14552</v>
      </c>
      <c r="C3365" s="29" t="s">
        <v>1030</v>
      </c>
      <c r="D3365" s="29" t="s">
        <v>1031</v>
      </c>
      <c r="E3365" s="29" t="s">
        <v>1031</v>
      </c>
      <c r="F3365" s="29" t="s">
        <v>4047</v>
      </c>
      <c r="G3365" s="29" t="s">
        <v>4066</v>
      </c>
      <c r="H3365" s="522" t="s">
        <v>10874</v>
      </c>
      <c r="I3365" s="522">
        <v>46</v>
      </c>
      <c r="J3365" s="522">
        <v>317</v>
      </c>
      <c r="K3365" s="522">
        <v>125</v>
      </c>
      <c r="L3365" s="522" t="s">
        <v>10874</v>
      </c>
      <c r="M3365" s="522" t="s">
        <v>10874</v>
      </c>
      <c r="N3365" s="522">
        <v>0</v>
      </c>
      <c r="O3365" s="523">
        <v>509</v>
      </c>
    </row>
    <row r="3366" spans="2:15">
      <c r="B3366" t="str">
        <f>C3366&amp;F3366</f>
        <v>1140671075275 Total</v>
      </c>
      <c r="C3366" s="29" t="s">
        <v>1030</v>
      </c>
      <c r="D3366" s="29" t="s">
        <v>1031</v>
      </c>
      <c r="E3366" s="29" t="s">
        <v>1031</v>
      </c>
      <c r="F3366" s="29" t="s">
        <v>11980</v>
      </c>
      <c r="G3366" s="526" t="s">
        <v>3453</v>
      </c>
      <c r="H3366" s="527" t="s">
        <v>10874</v>
      </c>
      <c r="I3366" s="527">
        <v>93</v>
      </c>
      <c r="J3366" s="527">
        <v>640</v>
      </c>
      <c r="K3366" s="527">
        <v>243</v>
      </c>
      <c r="L3366" s="527" t="s">
        <v>10874</v>
      </c>
      <c r="M3366" s="527" t="s">
        <v>10874</v>
      </c>
      <c r="N3366" s="527">
        <v>0</v>
      </c>
      <c r="O3366" s="528">
        <v>1019</v>
      </c>
    </row>
    <row r="3367" spans="2:15">
      <c r="B3367" s="29" t="s">
        <v>14561</v>
      </c>
      <c r="C3367" s="29" t="s">
        <v>1032</v>
      </c>
      <c r="D3367" s="29" t="s">
        <v>1033</v>
      </c>
      <c r="E3367" s="29" t="s">
        <v>2874</v>
      </c>
      <c r="F3367" s="29" t="s">
        <v>2875</v>
      </c>
      <c r="G3367" s="29" t="s">
        <v>4065</v>
      </c>
      <c r="H3367" s="522">
        <v>0</v>
      </c>
      <c r="I3367" s="522">
        <v>12</v>
      </c>
      <c r="J3367" s="522">
        <v>116</v>
      </c>
      <c r="K3367" s="522">
        <v>15</v>
      </c>
      <c r="L3367" s="522" t="s">
        <v>10874</v>
      </c>
      <c r="M3367" s="522" t="s">
        <v>10874</v>
      </c>
      <c r="N3367" s="522">
        <v>0</v>
      </c>
      <c r="O3367" s="523">
        <v>151</v>
      </c>
    </row>
    <row r="3368" spans="2:15">
      <c r="B3368" s="29" t="s">
        <v>14562</v>
      </c>
      <c r="C3368" s="29" t="s">
        <v>1032</v>
      </c>
      <c r="D3368" s="29" t="s">
        <v>1033</v>
      </c>
      <c r="E3368" s="29" t="s">
        <v>2874</v>
      </c>
      <c r="F3368" s="29" t="s">
        <v>2875</v>
      </c>
      <c r="G3368" s="29" t="s">
        <v>4066</v>
      </c>
      <c r="H3368" s="522">
        <v>0</v>
      </c>
      <c r="I3368" s="522">
        <v>12</v>
      </c>
      <c r="J3368" s="522">
        <v>95</v>
      </c>
      <c r="K3368" s="522" t="s">
        <v>10874</v>
      </c>
      <c r="L3368" s="522" t="s">
        <v>10874</v>
      </c>
      <c r="M3368" s="522" t="s">
        <v>10874</v>
      </c>
      <c r="N3368" s="522">
        <v>0</v>
      </c>
      <c r="O3368" s="523">
        <v>119</v>
      </c>
    </row>
    <row r="3369" spans="2:15">
      <c r="B3369" t="str">
        <f>C3369&amp;F3369</f>
        <v>1140670020855 Total</v>
      </c>
      <c r="C3369" s="29" t="s">
        <v>1032</v>
      </c>
      <c r="D3369" s="29" t="s">
        <v>1033</v>
      </c>
      <c r="E3369" s="29" t="s">
        <v>2874</v>
      </c>
      <c r="F3369" s="29" t="s">
        <v>11985</v>
      </c>
      <c r="G3369" s="526" t="s">
        <v>3453</v>
      </c>
      <c r="H3369" s="527">
        <v>0</v>
      </c>
      <c r="I3369" s="527">
        <v>24</v>
      </c>
      <c r="J3369" s="527">
        <v>211</v>
      </c>
      <c r="K3369" s="527" t="s">
        <v>10874</v>
      </c>
      <c r="L3369" s="527" t="s">
        <v>10874</v>
      </c>
      <c r="M3369" s="527" t="s">
        <v>10874</v>
      </c>
      <c r="N3369" s="527">
        <v>0</v>
      </c>
      <c r="O3369" s="528">
        <v>270</v>
      </c>
    </row>
    <row r="3370" spans="2:15">
      <c r="B3370" s="29" t="s">
        <v>14555</v>
      </c>
      <c r="C3370" s="29" t="s">
        <v>1032</v>
      </c>
      <c r="D3370" s="29" t="s">
        <v>1033</v>
      </c>
      <c r="E3370" s="29" t="s">
        <v>2870</v>
      </c>
      <c r="F3370" s="29" t="s">
        <v>2871</v>
      </c>
      <c r="G3370" s="29" t="s">
        <v>4065</v>
      </c>
      <c r="H3370" s="522">
        <v>0</v>
      </c>
      <c r="I3370" s="522">
        <v>11</v>
      </c>
      <c r="J3370" s="522">
        <v>142</v>
      </c>
      <c r="K3370" s="522" t="s">
        <v>10874</v>
      </c>
      <c r="L3370" s="522" t="s">
        <v>10874</v>
      </c>
      <c r="M3370" s="522" t="s">
        <v>10874</v>
      </c>
      <c r="N3370" s="522">
        <v>0</v>
      </c>
      <c r="O3370" s="523">
        <v>162</v>
      </c>
    </row>
    <row r="3371" spans="2:15">
      <c r="B3371" s="29" t="s">
        <v>14556</v>
      </c>
      <c r="C3371" s="29" t="s">
        <v>1032</v>
      </c>
      <c r="D3371" s="29" t="s">
        <v>1033</v>
      </c>
      <c r="E3371" s="29" t="s">
        <v>2870</v>
      </c>
      <c r="F3371" s="29" t="s">
        <v>2871</v>
      </c>
      <c r="G3371" s="29" t="s">
        <v>4066</v>
      </c>
      <c r="H3371" s="522">
        <v>0</v>
      </c>
      <c r="I3371" s="522">
        <v>18</v>
      </c>
      <c r="J3371" s="522">
        <v>124</v>
      </c>
      <c r="K3371" s="522" t="s">
        <v>10874</v>
      </c>
      <c r="L3371" s="522" t="s">
        <v>10874</v>
      </c>
      <c r="M3371" s="522" t="s">
        <v>10874</v>
      </c>
      <c r="N3371" s="522">
        <v>0</v>
      </c>
      <c r="O3371" s="523">
        <v>156</v>
      </c>
    </row>
    <row r="3372" spans="2:15">
      <c r="B3372" t="str">
        <f>C3372&amp;F3372</f>
        <v>1140670020856 Total</v>
      </c>
      <c r="C3372" s="29" t="s">
        <v>1032</v>
      </c>
      <c r="D3372" s="29" t="s">
        <v>1033</v>
      </c>
      <c r="E3372" s="29" t="s">
        <v>2870</v>
      </c>
      <c r="F3372" s="29" t="s">
        <v>11982</v>
      </c>
      <c r="G3372" s="526" t="s">
        <v>3453</v>
      </c>
      <c r="H3372" s="527">
        <v>0</v>
      </c>
      <c r="I3372" s="527">
        <v>29</v>
      </c>
      <c r="J3372" s="527">
        <v>266</v>
      </c>
      <c r="K3372" s="527">
        <v>15</v>
      </c>
      <c r="L3372" s="527" t="s">
        <v>10874</v>
      </c>
      <c r="M3372" s="527" t="s">
        <v>10874</v>
      </c>
      <c r="N3372" s="527">
        <v>0</v>
      </c>
      <c r="O3372" s="528">
        <v>318</v>
      </c>
    </row>
    <row r="3373" spans="2:15">
      <c r="B3373" s="29" t="s">
        <v>14563</v>
      </c>
      <c r="C3373" s="29" t="s">
        <v>1032</v>
      </c>
      <c r="D3373" s="29" t="s">
        <v>1033</v>
      </c>
      <c r="E3373" s="29" t="s">
        <v>2876</v>
      </c>
      <c r="F3373" s="29" t="s">
        <v>2877</v>
      </c>
      <c r="G3373" s="29" t="s">
        <v>4065</v>
      </c>
      <c r="H3373" s="522">
        <v>0</v>
      </c>
      <c r="I3373" s="522" t="s">
        <v>10874</v>
      </c>
      <c r="J3373" s="522">
        <v>79</v>
      </c>
      <c r="K3373" s="522" t="s">
        <v>10874</v>
      </c>
      <c r="L3373" s="522" t="s">
        <v>10874</v>
      </c>
      <c r="M3373" s="522" t="s">
        <v>10874</v>
      </c>
      <c r="N3373" s="522">
        <v>0</v>
      </c>
      <c r="O3373" s="523">
        <v>95</v>
      </c>
    </row>
    <row r="3374" spans="2:15">
      <c r="B3374" s="29" t="s">
        <v>14564</v>
      </c>
      <c r="C3374" s="29" t="s">
        <v>1032</v>
      </c>
      <c r="D3374" s="29" t="s">
        <v>1033</v>
      </c>
      <c r="E3374" s="29" t="s">
        <v>2876</v>
      </c>
      <c r="F3374" s="29" t="s">
        <v>2877</v>
      </c>
      <c r="G3374" s="29" t="s">
        <v>4066</v>
      </c>
      <c r="H3374" s="522">
        <v>0</v>
      </c>
      <c r="I3374" s="522" t="s">
        <v>10874</v>
      </c>
      <c r="J3374" s="522">
        <v>111</v>
      </c>
      <c r="K3374" s="522" t="s">
        <v>10874</v>
      </c>
      <c r="L3374" s="522" t="s">
        <v>10874</v>
      </c>
      <c r="M3374" s="522">
        <v>0</v>
      </c>
      <c r="N3374" s="522">
        <v>0</v>
      </c>
      <c r="O3374" s="523">
        <v>130</v>
      </c>
    </row>
    <row r="3375" spans="2:15">
      <c r="B3375" t="str">
        <f>C3375&amp;F3375</f>
        <v>1140670020857 Total</v>
      </c>
      <c r="C3375" s="29" t="s">
        <v>1032</v>
      </c>
      <c r="D3375" s="29" t="s">
        <v>1033</v>
      </c>
      <c r="E3375" s="29" t="s">
        <v>2876</v>
      </c>
      <c r="F3375" s="29" t="s">
        <v>11986</v>
      </c>
      <c r="G3375" s="526" t="s">
        <v>3453</v>
      </c>
      <c r="H3375" s="527">
        <v>0</v>
      </c>
      <c r="I3375" s="527">
        <v>15</v>
      </c>
      <c r="J3375" s="527">
        <v>190</v>
      </c>
      <c r="K3375" s="527" t="s">
        <v>10874</v>
      </c>
      <c r="L3375" s="527" t="s">
        <v>10874</v>
      </c>
      <c r="M3375" s="527" t="s">
        <v>10874</v>
      </c>
      <c r="N3375" s="527">
        <v>0</v>
      </c>
      <c r="O3375" s="528">
        <v>225</v>
      </c>
    </row>
    <row r="3376" spans="2:15">
      <c r="B3376" s="29" t="s">
        <v>14553</v>
      </c>
      <c r="C3376" s="29" t="s">
        <v>1032</v>
      </c>
      <c r="D3376" s="29" t="s">
        <v>1033</v>
      </c>
      <c r="E3376" s="29" t="s">
        <v>1558</v>
      </c>
      <c r="F3376" s="29" t="s">
        <v>2869</v>
      </c>
      <c r="G3376" s="29" t="s">
        <v>4065</v>
      </c>
      <c r="H3376" s="522">
        <v>0</v>
      </c>
      <c r="I3376" s="522" t="s">
        <v>10874</v>
      </c>
      <c r="J3376" s="522">
        <v>164</v>
      </c>
      <c r="K3376" s="522" t="s">
        <v>10874</v>
      </c>
      <c r="L3376" s="522" t="s">
        <v>10874</v>
      </c>
      <c r="M3376" s="522" t="s">
        <v>10874</v>
      </c>
      <c r="N3376" s="522">
        <v>0</v>
      </c>
      <c r="O3376" s="523">
        <v>188</v>
      </c>
    </row>
    <row r="3377" spans="2:15">
      <c r="B3377" s="29" t="s">
        <v>14554</v>
      </c>
      <c r="C3377" s="29" t="s">
        <v>1032</v>
      </c>
      <c r="D3377" s="29" t="s">
        <v>1033</v>
      </c>
      <c r="E3377" s="29" t="s">
        <v>1558</v>
      </c>
      <c r="F3377" s="29" t="s">
        <v>2869</v>
      </c>
      <c r="G3377" s="29" t="s">
        <v>4066</v>
      </c>
      <c r="H3377" s="522">
        <v>0</v>
      </c>
      <c r="I3377" s="522" t="s">
        <v>10874</v>
      </c>
      <c r="J3377" s="522">
        <v>187</v>
      </c>
      <c r="K3377" s="522">
        <v>14</v>
      </c>
      <c r="L3377" s="522" t="s">
        <v>10874</v>
      </c>
      <c r="M3377" s="522">
        <v>0</v>
      </c>
      <c r="N3377" s="522">
        <v>0</v>
      </c>
      <c r="O3377" s="523">
        <v>219</v>
      </c>
    </row>
    <row r="3378" spans="2:15">
      <c r="B3378" t="str">
        <f>C3378&amp;F3378</f>
        <v>1140670020858 Total</v>
      </c>
      <c r="C3378" s="29" t="s">
        <v>1032</v>
      </c>
      <c r="D3378" s="29" t="s">
        <v>1033</v>
      </c>
      <c r="E3378" s="29" t="s">
        <v>1558</v>
      </c>
      <c r="F3378" s="29" t="s">
        <v>11981</v>
      </c>
      <c r="G3378" s="526" t="s">
        <v>3453</v>
      </c>
      <c r="H3378" s="527">
        <v>0</v>
      </c>
      <c r="I3378" s="527">
        <v>22</v>
      </c>
      <c r="J3378" s="527">
        <v>351</v>
      </c>
      <c r="K3378" s="527" t="s">
        <v>10874</v>
      </c>
      <c r="L3378" s="527" t="s">
        <v>10874</v>
      </c>
      <c r="M3378" s="527" t="s">
        <v>10874</v>
      </c>
      <c r="N3378" s="527">
        <v>0</v>
      </c>
      <c r="O3378" s="528">
        <v>407</v>
      </c>
    </row>
    <row r="3379" spans="2:15">
      <c r="B3379" s="29" t="s">
        <v>14559</v>
      </c>
      <c r="C3379" s="29" t="s">
        <v>1032</v>
      </c>
      <c r="D3379" s="29" t="s">
        <v>1033</v>
      </c>
      <c r="E3379" s="29" t="s">
        <v>2872</v>
      </c>
      <c r="F3379" s="29" t="s">
        <v>2873</v>
      </c>
      <c r="G3379" s="29" t="s">
        <v>4065</v>
      </c>
      <c r="H3379" s="522">
        <v>0</v>
      </c>
      <c r="I3379" s="522">
        <v>157</v>
      </c>
      <c r="J3379" s="522">
        <v>1137</v>
      </c>
      <c r="K3379" s="522">
        <v>90</v>
      </c>
      <c r="L3379" s="522" t="s">
        <v>10874</v>
      </c>
      <c r="M3379" s="522" t="s">
        <v>10874</v>
      </c>
      <c r="N3379" s="522">
        <v>0</v>
      </c>
      <c r="O3379" s="523">
        <v>1423</v>
      </c>
    </row>
    <row r="3380" spans="2:15">
      <c r="B3380" s="29" t="s">
        <v>14560</v>
      </c>
      <c r="C3380" s="29" t="s">
        <v>1032</v>
      </c>
      <c r="D3380" s="29" t="s">
        <v>1033</v>
      </c>
      <c r="E3380" s="29" t="s">
        <v>2872</v>
      </c>
      <c r="F3380" s="29" t="s">
        <v>2873</v>
      </c>
      <c r="G3380" s="29" t="s">
        <v>4066</v>
      </c>
      <c r="H3380" s="522">
        <v>0</v>
      </c>
      <c r="I3380" s="522">
        <v>197</v>
      </c>
      <c r="J3380" s="522">
        <v>1268</v>
      </c>
      <c r="K3380" s="522">
        <v>120</v>
      </c>
      <c r="L3380" s="522" t="s">
        <v>10874</v>
      </c>
      <c r="M3380" s="522" t="s">
        <v>10874</v>
      </c>
      <c r="N3380" s="522">
        <v>0</v>
      </c>
      <c r="O3380" s="523">
        <v>1621</v>
      </c>
    </row>
    <row r="3381" spans="2:15">
      <c r="B3381" t="str">
        <f>C3381&amp;F3381</f>
        <v>1140670028116 Total</v>
      </c>
      <c r="C3381" s="29" t="s">
        <v>1032</v>
      </c>
      <c r="D3381" s="29" t="s">
        <v>1033</v>
      </c>
      <c r="E3381" s="29" t="s">
        <v>2872</v>
      </c>
      <c r="F3381" s="29" t="s">
        <v>11984</v>
      </c>
      <c r="G3381" s="526" t="s">
        <v>3453</v>
      </c>
      <c r="H3381" s="527">
        <v>0</v>
      </c>
      <c r="I3381" s="527">
        <v>354</v>
      </c>
      <c r="J3381" s="527">
        <v>2405</v>
      </c>
      <c r="K3381" s="527">
        <v>210</v>
      </c>
      <c r="L3381" s="527">
        <v>62</v>
      </c>
      <c r="M3381" s="527">
        <v>13</v>
      </c>
      <c r="N3381" s="527">
        <v>0</v>
      </c>
      <c r="O3381" s="528">
        <v>3044</v>
      </c>
    </row>
    <row r="3382" spans="2:15">
      <c r="B3382" s="29" t="s">
        <v>14557</v>
      </c>
      <c r="C3382" s="29" t="s">
        <v>1032</v>
      </c>
      <c r="D3382" s="29" t="s">
        <v>1033</v>
      </c>
      <c r="E3382" s="29" t="s">
        <v>9773</v>
      </c>
      <c r="F3382" s="29" t="s">
        <v>2868</v>
      </c>
      <c r="G3382" s="29" t="s">
        <v>4065</v>
      </c>
      <c r="H3382" s="522" t="s">
        <v>10874</v>
      </c>
      <c r="I3382" s="522">
        <v>113</v>
      </c>
      <c r="J3382" s="522">
        <v>912</v>
      </c>
      <c r="K3382" s="522">
        <v>62</v>
      </c>
      <c r="L3382" s="522">
        <v>19</v>
      </c>
      <c r="M3382" s="522" t="s">
        <v>10874</v>
      </c>
      <c r="N3382" s="522" t="s">
        <v>10874</v>
      </c>
      <c r="O3382" s="523">
        <v>1113</v>
      </c>
    </row>
    <row r="3383" spans="2:15">
      <c r="B3383" s="29" t="s">
        <v>14558</v>
      </c>
      <c r="C3383" s="29" t="s">
        <v>1032</v>
      </c>
      <c r="D3383" s="29" t="s">
        <v>1033</v>
      </c>
      <c r="E3383" s="29" t="s">
        <v>9773</v>
      </c>
      <c r="F3383" s="29" t="s">
        <v>2868</v>
      </c>
      <c r="G3383" s="29" t="s">
        <v>4066</v>
      </c>
      <c r="H3383" s="522">
        <v>0</v>
      </c>
      <c r="I3383" s="522">
        <v>124</v>
      </c>
      <c r="J3383" s="522">
        <v>986</v>
      </c>
      <c r="K3383" s="522">
        <v>76</v>
      </c>
      <c r="L3383" s="522" t="s">
        <v>10874</v>
      </c>
      <c r="M3383" s="522" t="s">
        <v>10874</v>
      </c>
      <c r="N3383" s="522">
        <v>0</v>
      </c>
      <c r="O3383" s="523">
        <v>1208</v>
      </c>
    </row>
    <row r="3384" spans="2:15">
      <c r="B3384" t="str">
        <f>C3384&amp;F3384</f>
        <v>1140670028117 Total</v>
      </c>
      <c r="C3384" s="29" t="s">
        <v>1032</v>
      </c>
      <c r="D3384" s="29" t="s">
        <v>1033</v>
      </c>
      <c r="E3384" s="29" t="s">
        <v>9773</v>
      </c>
      <c r="F3384" s="29" t="s">
        <v>11983</v>
      </c>
      <c r="G3384" s="526" t="s">
        <v>3453</v>
      </c>
      <c r="H3384" s="527" t="s">
        <v>10874</v>
      </c>
      <c r="I3384" s="527">
        <v>237</v>
      </c>
      <c r="J3384" s="527">
        <v>1898</v>
      </c>
      <c r="K3384" s="527">
        <v>138</v>
      </c>
      <c r="L3384" s="527" t="s">
        <v>10874</v>
      </c>
      <c r="M3384" s="527" t="s">
        <v>10874</v>
      </c>
      <c r="N3384" s="527" t="s">
        <v>10874</v>
      </c>
      <c r="O3384" s="528">
        <v>2321</v>
      </c>
    </row>
    <row r="3385" spans="2:15">
      <c r="B3385" s="29" t="s">
        <v>14565</v>
      </c>
      <c r="C3385" s="29" t="s">
        <v>1034</v>
      </c>
      <c r="D3385" s="29" t="s">
        <v>1035</v>
      </c>
      <c r="E3385" s="29" t="s">
        <v>2878</v>
      </c>
      <c r="F3385" s="29" t="s">
        <v>2879</v>
      </c>
      <c r="G3385" s="29" t="s">
        <v>4065</v>
      </c>
      <c r="H3385" s="522">
        <v>0</v>
      </c>
      <c r="I3385" s="522">
        <v>22</v>
      </c>
      <c r="J3385" s="522">
        <v>13</v>
      </c>
      <c r="K3385" s="522">
        <v>364</v>
      </c>
      <c r="L3385" s="522" t="s">
        <v>10874</v>
      </c>
      <c r="M3385" s="522" t="s">
        <v>10874</v>
      </c>
      <c r="N3385" s="522" t="s">
        <v>10874</v>
      </c>
      <c r="O3385" s="523">
        <v>417</v>
      </c>
    </row>
    <row r="3386" spans="2:15">
      <c r="B3386" s="29" t="s">
        <v>14566</v>
      </c>
      <c r="C3386" s="29" t="s">
        <v>1034</v>
      </c>
      <c r="D3386" s="29" t="s">
        <v>1035</v>
      </c>
      <c r="E3386" s="29" t="s">
        <v>2878</v>
      </c>
      <c r="F3386" s="29" t="s">
        <v>2879</v>
      </c>
      <c r="G3386" s="29" t="s">
        <v>4066</v>
      </c>
      <c r="H3386" s="522" t="s">
        <v>10874</v>
      </c>
      <c r="I3386" s="522">
        <v>16</v>
      </c>
      <c r="J3386" s="522">
        <v>12</v>
      </c>
      <c r="K3386" s="522">
        <v>404</v>
      </c>
      <c r="L3386" s="522">
        <v>13</v>
      </c>
      <c r="M3386" s="522" t="s">
        <v>10874</v>
      </c>
      <c r="N3386" s="522">
        <v>0</v>
      </c>
      <c r="O3386" s="523">
        <v>450</v>
      </c>
    </row>
    <row r="3387" spans="2:15">
      <c r="B3387" t="str">
        <f>C3387&amp;F3387</f>
        <v>1126755034597 Total</v>
      </c>
      <c r="C3387" s="29" t="s">
        <v>1034</v>
      </c>
      <c r="D3387" s="29" t="s">
        <v>1035</v>
      </c>
      <c r="E3387" s="29" t="s">
        <v>2878</v>
      </c>
      <c r="F3387" s="29" t="s">
        <v>11987</v>
      </c>
      <c r="G3387" s="526" t="s">
        <v>3453</v>
      </c>
      <c r="H3387" s="527" t="s">
        <v>10874</v>
      </c>
      <c r="I3387" s="527">
        <v>38</v>
      </c>
      <c r="J3387" s="527">
        <v>25</v>
      </c>
      <c r="K3387" s="527">
        <v>768</v>
      </c>
      <c r="L3387" s="527" t="s">
        <v>10874</v>
      </c>
      <c r="M3387" s="527" t="s">
        <v>10874</v>
      </c>
      <c r="N3387" s="527" t="s">
        <v>10874</v>
      </c>
      <c r="O3387" s="528">
        <v>867</v>
      </c>
    </row>
    <row r="3388" spans="2:15">
      <c r="B3388" s="29" t="s">
        <v>14567</v>
      </c>
      <c r="C3388" s="29" t="s">
        <v>1034</v>
      </c>
      <c r="D3388" s="29" t="s">
        <v>1035</v>
      </c>
      <c r="E3388" s="29" t="s">
        <v>2880</v>
      </c>
      <c r="F3388" s="29" t="s">
        <v>2881</v>
      </c>
      <c r="G3388" s="29" t="s">
        <v>4065</v>
      </c>
      <c r="H3388" s="522">
        <v>0</v>
      </c>
      <c r="I3388" s="522">
        <v>38</v>
      </c>
      <c r="J3388" s="522">
        <v>22</v>
      </c>
      <c r="K3388" s="522">
        <v>670</v>
      </c>
      <c r="L3388" s="522">
        <v>22</v>
      </c>
      <c r="M3388" s="522" t="s">
        <v>10874</v>
      </c>
      <c r="N3388" s="522" t="s">
        <v>10874</v>
      </c>
      <c r="O3388" s="523">
        <v>757</v>
      </c>
    </row>
    <row r="3389" spans="2:15">
      <c r="B3389" s="29" t="s">
        <v>14568</v>
      </c>
      <c r="C3389" s="29" t="s">
        <v>1034</v>
      </c>
      <c r="D3389" s="29" t="s">
        <v>1035</v>
      </c>
      <c r="E3389" s="29" t="s">
        <v>2880</v>
      </c>
      <c r="F3389" s="29" t="s">
        <v>2881</v>
      </c>
      <c r="G3389" s="29" t="s">
        <v>4066</v>
      </c>
      <c r="H3389" s="522" t="s">
        <v>10874</v>
      </c>
      <c r="I3389" s="522">
        <v>39</v>
      </c>
      <c r="J3389" s="522">
        <v>22</v>
      </c>
      <c r="K3389" s="522">
        <v>759</v>
      </c>
      <c r="L3389" s="522">
        <v>21</v>
      </c>
      <c r="M3389" s="522" t="s">
        <v>10874</v>
      </c>
      <c r="N3389" s="522">
        <v>0</v>
      </c>
      <c r="O3389" s="523">
        <v>851</v>
      </c>
    </row>
    <row r="3390" spans="2:15">
      <c r="B3390" t="str">
        <f>C3390&amp;F3390</f>
        <v>1126755034598 Total</v>
      </c>
      <c r="C3390" s="29" t="s">
        <v>1034</v>
      </c>
      <c r="D3390" s="29" t="s">
        <v>1035</v>
      </c>
      <c r="E3390" s="29" t="s">
        <v>2880</v>
      </c>
      <c r="F3390" s="29" t="s">
        <v>11988</v>
      </c>
      <c r="G3390" s="526" t="s">
        <v>3453</v>
      </c>
      <c r="H3390" s="527" t="s">
        <v>10874</v>
      </c>
      <c r="I3390" s="527">
        <v>77</v>
      </c>
      <c r="J3390" s="527">
        <v>44</v>
      </c>
      <c r="K3390" s="527">
        <v>1429</v>
      </c>
      <c r="L3390" s="527">
        <v>43</v>
      </c>
      <c r="M3390" s="527" t="s">
        <v>10874</v>
      </c>
      <c r="N3390" s="527" t="s">
        <v>10874</v>
      </c>
      <c r="O3390" s="528">
        <v>1608</v>
      </c>
    </row>
    <row r="3391" spans="2:15">
      <c r="B3391" s="29" t="s">
        <v>14569</v>
      </c>
      <c r="C3391" s="29" t="s">
        <v>1036</v>
      </c>
      <c r="D3391" s="29" t="s">
        <v>1037</v>
      </c>
      <c r="E3391" s="29" t="s">
        <v>2882</v>
      </c>
      <c r="F3391" s="29" t="s">
        <v>2883</v>
      </c>
      <c r="G3391" s="29" t="s">
        <v>4065</v>
      </c>
      <c r="H3391" s="522">
        <v>0</v>
      </c>
      <c r="I3391" s="522" t="s">
        <v>10874</v>
      </c>
      <c r="J3391" s="522">
        <v>0</v>
      </c>
      <c r="K3391" s="522" t="s">
        <v>10874</v>
      </c>
      <c r="L3391" s="522">
        <v>0</v>
      </c>
      <c r="M3391" s="522">
        <v>0</v>
      </c>
      <c r="N3391" s="522">
        <v>0</v>
      </c>
      <c r="O3391" s="523">
        <v>249</v>
      </c>
    </row>
    <row r="3392" spans="2:15">
      <c r="B3392" s="29" t="s">
        <v>14570</v>
      </c>
      <c r="C3392" s="29" t="s">
        <v>1036</v>
      </c>
      <c r="D3392" s="29" t="s">
        <v>1037</v>
      </c>
      <c r="E3392" s="29" t="s">
        <v>2882</v>
      </c>
      <c r="F3392" s="29" t="s">
        <v>2883</v>
      </c>
      <c r="G3392" s="29" t="s">
        <v>4066</v>
      </c>
      <c r="H3392" s="522">
        <v>0</v>
      </c>
      <c r="I3392" s="522" t="s">
        <v>10874</v>
      </c>
      <c r="J3392" s="522">
        <v>0</v>
      </c>
      <c r="K3392" s="522" t="s">
        <v>10874</v>
      </c>
      <c r="L3392" s="522">
        <v>0</v>
      </c>
      <c r="M3392" s="522">
        <v>0</v>
      </c>
      <c r="N3392" s="522">
        <v>0</v>
      </c>
      <c r="O3392" s="523">
        <v>240</v>
      </c>
    </row>
    <row r="3393" spans="2:15">
      <c r="B3393" t="str">
        <f>C3393&amp;F3393</f>
        <v>1061680031495 Total</v>
      </c>
      <c r="C3393" s="29" t="s">
        <v>1036</v>
      </c>
      <c r="D3393" s="29" t="s">
        <v>1037</v>
      </c>
      <c r="E3393" s="29" t="s">
        <v>2882</v>
      </c>
      <c r="F3393" s="29" t="s">
        <v>11989</v>
      </c>
      <c r="G3393" s="526" t="s">
        <v>3453</v>
      </c>
      <c r="H3393" s="527">
        <v>0</v>
      </c>
      <c r="I3393" s="527" t="s">
        <v>10874</v>
      </c>
      <c r="J3393" s="527">
        <v>0</v>
      </c>
      <c r="K3393" s="527" t="s">
        <v>10874</v>
      </c>
      <c r="L3393" s="527">
        <v>0</v>
      </c>
      <c r="M3393" s="527">
        <v>0</v>
      </c>
      <c r="N3393" s="527">
        <v>0</v>
      </c>
      <c r="O3393" s="528">
        <v>489</v>
      </c>
    </row>
    <row r="3394" spans="2:15">
      <c r="B3394" s="29" t="s">
        <v>14571</v>
      </c>
      <c r="C3394" s="29" t="s">
        <v>1038</v>
      </c>
      <c r="D3394" s="29" t="s">
        <v>1039</v>
      </c>
      <c r="E3394" s="29" t="s">
        <v>1039</v>
      </c>
      <c r="F3394" s="29" t="s">
        <v>2884</v>
      </c>
      <c r="G3394" s="29" t="s">
        <v>4065</v>
      </c>
      <c r="H3394" s="522">
        <v>0</v>
      </c>
      <c r="I3394" s="522">
        <v>76</v>
      </c>
      <c r="J3394" s="522" t="s">
        <v>10874</v>
      </c>
      <c r="K3394" s="522">
        <v>157</v>
      </c>
      <c r="L3394" s="522">
        <v>15</v>
      </c>
      <c r="M3394" s="522" t="s">
        <v>10874</v>
      </c>
      <c r="N3394" s="522">
        <v>0</v>
      </c>
      <c r="O3394" s="523">
        <v>266</v>
      </c>
    </row>
    <row r="3395" spans="2:15">
      <c r="B3395" s="29" t="s">
        <v>14572</v>
      </c>
      <c r="C3395" s="29" t="s">
        <v>1038</v>
      </c>
      <c r="D3395" s="29" t="s">
        <v>1039</v>
      </c>
      <c r="E3395" s="29" t="s">
        <v>1039</v>
      </c>
      <c r="F3395" s="29" t="s">
        <v>2884</v>
      </c>
      <c r="G3395" s="29" t="s">
        <v>4066</v>
      </c>
      <c r="H3395" s="522">
        <v>0</v>
      </c>
      <c r="I3395" s="522">
        <v>43</v>
      </c>
      <c r="J3395" s="522" t="s">
        <v>10874</v>
      </c>
      <c r="K3395" s="522">
        <v>107</v>
      </c>
      <c r="L3395" s="522">
        <v>16</v>
      </c>
      <c r="M3395" s="522" t="s">
        <v>10874</v>
      </c>
      <c r="N3395" s="522">
        <v>0</v>
      </c>
      <c r="O3395" s="523">
        <v>178</v>
      </c>
    </row>
    <row r="3396" spans="2:15">
      <c r="B3396" t="str">
        <f>C3396&amp;F3396</f>
        <v>1241533507636 Total</v>
      </c>
      <c r="C3396" s="29" t="s">
        <v>1038</v>
      </c>
      <c r="D3396" s="29" t="s">
        <v>1039</v>
      </c>
      <c r="E3396" s="29" t="s">
        <v>1039</v>
      </c>
      <c r="F3396" s="29" t="s">
        <v>11990</v>
      </c>
      <c r="G3396" s="526" t="s">
        <v>3453</v>
      </c>
      <c r="H3396" s="527">
        <v>0</v>
      </c>
      <c r="I3396" s="527">
        <v>119</v>
      </c>
      <c r="J3396" s="527">
        <v>13</v>
      </c>
      <c r="K3396" s="527">
        <v>264</v>
      </c>
      <c r="L3396" s="527">
        <v>31</v>
      </c>
      <c r="M3396" s="527">
        <v>17</v>
      </c>
      <c r="N3396" s="527">
        <v>0</v>
      </c>
      <c r="O3396" s="528">
        <v>444</v>
      </c>
    </row>
    <row r="3397" spans="2:15">
      <c r="B3397" s="29" t="s">
        <v>14573</v>
      </c>
      <c r="C3397" s="29" t="s">
        <v>1040</v>
      </c>
      <c r="D3397" s="29" t="s">
        <v>1041</v>
      </c>
      <c r="E3397" s="29" t="s">
        <v>2885</v>
      </c>
      <c r="F3397" s="29" t="s">
        <v>2886</v>
      </c>
      <c r="G3397" s="29" t="s">
        <v>4065</v>
      </c>
      <c r="H3397" s="522">
        <v>0</v>
      </c>
      <c r="I3397" s="522" t="s">
        <v>10874</v>
      </c>
      <c r="J3397" s="522" t="s">
        <v>10874</v>
      </c>
      <c r="K3397" s="522">
        <v>244</v>
      </c>
      <c r="L3397" s="522" t="s">
        <v>10874</v>
      </c>
      <c r="M3397" s="522">
        <v>0</v>
      </c>
      <c r="N3397" s="522" t="s">
        <v>10874</v>
      </c>
      <c r="O3397" s="523">
        <v>256</v>
      </c>
    </row>
    <row r="3398" spans="2:15">
      <c r="B3398" s="29" t="s">
        <v>14574</v>
      </c>
      <c r="C3398" s="29" t="s">
        <v>1040</v>
      </c>
      <c r="D3398" s="29" t="s">
        <v>1041</v>
      </c>
      <c r="E3398" s="29" t="s">
        <v>2885</v>
      </c>
      <c r="F3398" s="29" t="s">
        <v>2886</v>
      </c>
      <c r="G3398" s="29" t="s">
        <v>4066</v>
      </c>
      <c r="H3398" s="522">
        <v>0</v>
      </c>
      <c r="I3398" s="522" t="s">
        <v>10874</v>
      </c>
      <c r="J3398" s="522" t="s">
        <v>10874</v>
      </c>
      <c r="K3398" s="522">
        <v>264</v>
      </c>
      <c r="L3398" s="522" t="s">
        <v>10874</v>
      </c>
      <c r="M3398" s="522">
        <v>0</v>
      </c>
      <c r="N3398" s="522">
        <v>0</v>
      </c>
      <c r="O3398" s="523">
        <v>270</v>
      </c>
    </row>
    <row r="3399" spans="2:15">
      <c r="B3399" t="str">
        <f>C3399&amp;F3399</f>
        <v>1044353033165 Total</v>
      </c>
      <c r="C3399" s="29" t="s">
        <v>1040</v>
      </c>
      <c r="D3399" s="29" t="s">
        <v>1041</v>
      </c>
      <c r="E3399" s="29" t="s">
        <v>2885</v>
      </c>
      <c r="F3399" s="29" t="s">
        <v>11991</v>
      </c>
      <c r="G3399" s="526" t="s">
        <v>3453</v>
      </c>
      <c r="H3399" s="527">
        <v>0</v>
      </c>
      <c r="I3399" s="527" t="s">
        <v>10874</v>
      </c>
      <c r="J3399" s="527" t="s">
        <v>10874</v>
      </c>
      <c r="K3399" s="527">
        <v>508</v>
      </c>
      <c r="L3399" s="527" t="s">
        <v>10874</v>
      </c>
      <c r="M3399" s="527">
        <v>0</v>
      </c>
      <c r="N3399" s="527" t="s">
        <v>10874</v>
      </c>
      <c r="O3399" s="528">
        <v>526</v>
      </c>
    </row>
    <row r="3400" spans="2:15">
      <c r="B3400" s="29" t="s">
        <v>14575</v>
      </c>
      <c r="C3400" s="29" t="s">
        <v>1042</v>
      </c>
      <c r="D3400" s="29" t="s">
        <v>1043</v>
      </c>
      <c r="E3400" s="29" t="s">
        <v>1043</v>
      </c>
      <c r="F3400" s="29" t="s">
        <v>2887</v>
      </c>
      <c r="G3400" s="29" t="s">
        <v>4065</v>
      </c>
      <c r="H3400" s="522">
        <v>0</v>
      </c>
      <c r="I3400" s="522" t="s">
        <v>10874</v>
      </c>
      <c r="J3400" s="522">
        <v>0</v>
      </c>
      <c r="K3400" s="522">
        <v>0</v>
      </c>
      <c r="L3400" s="522">
        <v>0</v>
      </c>
      <c r="M3400" s="522" t="s">
        <v>10874</v>
      </c>
      <c r="N3400" s="522">
        <v>0</v>
      </c>
      <c r="O3400" s="523">
        <v>142</v>
      </c>
    </row>
    <row r="3401" spans="2:15">
      <c r="B3401" s="29" t="s">
        <v>14576</v>
      </c>
      <c r="C3401" s="29" t="s">
        <v>1042</v>
      </c>
      <c r="D3401" s="29" t="s">
        <v>1043</v>
      </c>
      <c r="E3401" s="29" t="s">
        <v>1043</v>
      </c>
      <c r="F3401" s="29" t="s">
        <v>2887</v>
      </c>
      <c r="G3401" s="29" t="s">
        <v>4066</v>
      </c>
      <c r="H3401" s="522">
        <v>0</v>
      </c>
      <c r="I3401" s="522" t="s">
        <v>10874</v>
      </c>
      <c r="J3401" s="522">
        <v>0</v>
      </c>
      <c r="K3401" s="522">
        <v>0</v>
      </c>
      <c r="L3401" s="522">
        <v>0</v>
      </c>
      <c r="M3401" s="522" t="s">
        <v>10874</v>
      </c>
      <c r="N3401" s="522">
        <v>0</v>
      </c>
      <c r="O3401" s="523">
        <v>121</v>
      </c>
    </row>
    <row r="3402" spans="2:15">
      <c r="B3402" t="str">
        <f>C3402&amp;F3402</f>
        <v>1265100087684 Total</v>
      </c>
      <c r="C3402" s="29" t="s">
        <v>1042</v>
      </c>
      <c r="D3402" s="29" t="s">
        <v>1043</v>
      </c>
      <c r="E3402" s="29" t="s">
        <v>1043</v>
      </c>
      <c r="F3402" s="29" t="s">
        <v>11992</v>
      </c>
      <c r="G3402" s="526" t="s">
        <v>3453</v>
      </c>
      <c r="H3402" s="527">
        <v>0</v>
      </c>
      <c r="I3402" s="527" t="s">
        <v>10874</v>
      </c>
      <c r="J3402" s="527">
        <v>0</v>
      </c>
      <c r="K3402" s="527">
        <v>0</v>
      </c>
      <c r="L3402" s="527">
        <v>0</v>
      </c>
      <c r="M3402" s="527" t="s">
        <v>10874</v>
      </c>
      <c r="N3402" s="527">
        <v>0</v>
      </c>
      <c r="O3402" s="528">
        <v>263</v>
      </c>
    </row>
    <row r="3403" spans="2:15">
      <c r="B3403" s="29" t="s">
        <v>14577</v>
      </c>
      <c r="C3403" s="29" t="s">
        <v>1044</v>
      </c>
      <c r="D3403" s="29" t="s">
        <v>1045</v>
      </c>
      <c r="E3403" s="29" t="s">
        <v>5479</v>
      </c>
      <c r="F3403" s="29" t="s">
        <v>5616</v>
      </c>
      <c r="G3403" s="29" t="s">
        <v>4065</v>
      </c>
      <c r="H3403" s="522">
        <v>0</v>
      </c>
      <c r="I3403" s="522" t="s">
        <v>10874</v>
      </c>
      <c r="J3403" s="522" t="s">
        <v>10874</v>
      </c>
      <c r="K3403" s="522">
        <v>377</v>
      </c>
      <c r="L3403" s="522" t="s">
        <v>10874</v>
      </c>
      <c r="M3403" s="522">
        <v>15</v>
      </c>
      <c r="N3403" s="522">
        <v>0</v>
      </c>
      <c r="O3403" s="523">
        <v>407</v>
      </c>
    </row>
    <row r="3404" spans="2:15">
      <c r="B3404" s="29" t="s">
        <v>14578</v>
      </c>
      <c r="C3404" s="29" t="s">
        <v>1044</v>
      </c>
      <c r="D3404" s="29" t="s">
        <v>1045</v>
      </c>
      <c r="E3404" s="29" t="s">
        <v>5479</v>
      </c>
      <c r="F3404" s="29" t="s">
        <v>5616</v>
      </c>
      <c r="G3404" s="29" t="s">
        <v>4066</v>
      </c>
      <c r="H3404" s="522">
        <v>0</v>
      </c>
      <c r="I3404" s="522" t="s">
        <v>10874</v>
      </c>
      <c r="J3404" s="522" t="s">
        <v>10874</v>
      </c>
      <c r="K3404" s="522">
        <v>382</v>
      </c>
      <c r="L3404" s="522" t="s">
        <v>10874</v>
      </c>
      <c r="M3404" s="522" t="s">
        <v>10874</v>
      </c>
      <c r="N3404" s="522">
        <v>0</v>
      </c>
      <c r="O3404" s="523">
        <v>400</v>
      </c>
    </row>
    <row r="3405" spans="2:15">
      <c r="B3405" t="str">
        <f>C3405&amp;F3405</f>
        <v>1081165037941 Total</v>
      </c>
      <c r="C3405" s="29" t="s">
        <v>1044</v>
      </c>
      <c r="D3405" s="29" t="s">
        <v>1045</v>
      </c>
      <c r="E3405" s="29" t="s">
        <v>5479</v>
      </c>
      <c r="F3405" s="29" t="s">
        <v>11993</v>
      </c>
      <c r="G3405" s="526" t="s">
        <v>3453</v>
      </c>
      <c r="H3405" s="527">
        <v>0</v>
      </c>
      <c r="I3405" s="527">
        <v>15</v>
      </c>
      <c r="J3405" s="527" t="s">
        <v>10874</v>
      </c>
      <c r="K3405" s="527">
        <v>759</v>
      </c>
      <c r="L3405" s="527" t="s">
        <v>10874</v>
      </c>
      <c r="M3405" s="527" t="s">
        <v>10874</v>
      </c>
      <c r="N3405" s="527">
        <v>0</v>
      </c>
      <c r="O3405" s="528">
        <v>807</v>
      </c>
    </row>
    <row r="3406" spans="2:15">
      <c r="B3406" s="29" t="s">
        <v>14579</v>
      </c>
      <c r="C3406" s="29" t="s">
        <v>1046</v>
      </c>
      <c r="D3406" s="29" t="s">
        <v>1047</v>
      </c>
      <c r="E3406" s="29" t="s">
        <v>2888</v>
      </c>
      <c r="F3406" s="29" t="s">
        <v>2889</v>
      </c>
      <c r="G3406" s="29" t="s">
        <v>4065</v>
      </c>
      <c r="H3406" s="522">
        <v>0</v>
      </c>
      <c r="I3406" s="522" t="s">
        <v>10874</v>
      </c>
      <c r="J3406" s="522" t="s">
        <v>10874</v>
      </c>
      <c r="K3406" s="522">
        <v>132</v>
      </c>
      <c r="L3406" s="522">
        <v>0</v>
      </c>
      <c r="M3406" s="522" t="s">
        <v>10874</v>
      </c>
      <c r="N3406" s="522">
        <v>0</v>
      </c>
      <c r="O3406" s="523">
        <v>136</v>
      </c>
    </row>
    <row r="3407" spans="2:15">
      <c r="B3407" s="29" t="s">
        <v>14580</v>
      </c>
      <c r="C3407" s="29" t="s">
        <v>1046</v>
      </c>
      <c r="D3407" s="29" t="s">
        <v>1047</v>
      </c>
      <c r="E3407" s="29" t="s">
        <v>2888</v>
      </c>
      <c r="F3407" s="29" t="s">
        <v>2889</v>
      </c>
      <c r="G3407" s="29" t="s">
        <v>4066</v>
      </c>
      <c r="H3407" s="522">
        <v>0</v>
      </c>
      <c r="I3407" s="522" t="s">
        <v>10874</v>
      </c>
      <c r="J3407" s="522" t="s">
        <v>10874</v>
      </c>
      <c r="K3407" s="522">
        <v>139</v>
      </c>
      <c r="L3407" s="522" t="s">
        <v>10874</v>
      </c>
      <c r="M3407" s="522" t="s">
        <v>10874</v>
      </c>
      <c r="N3407" s="522">
        <v>0</v>
      </c>
      <c r="O3407" s="523">
        <v>147</v>
      </c>
    </row>
    <row r="3408" spans="2:15">
      <c r="B3408" t="str">
        <f>C3408&amp;F3408</f>
        <v>1092460031989 Total</v>
      </c>
      <c r="C3408" s="29" t="s">
        <v>1046</v>
      </c>
      <c r="D3408" s="29" t="s">
        <v>1047</v>
      </c>
      <c r="E3408" s="29" t="s">
        <v>2888</v>
      </c>
      <c r="F3408" s="29" t="s">
        <v>11994</v>
      </c>
      <c r="G3408" s="526" t="s">
        <v>3453</v>
      </c>
      <c r="H3408" s="527">
        <v>0</v>
      </c>
      <c r="I3408" s="527" t="s">
        <v>10874</v>
      </c>
      <c r="J3408" s="527" t="s">
        <v>10874</v>
      </c>
      <c r="K3408" s="527">
        <v>271</v>
      </c>
      <c r="L3408" s="527" t="s">
        <v>10874</v>
      </c>
      <c r="M3408" s="527" t="s">
        <v>10874</v>
      </c>
      <c r="N3408" s="527">
        <v>0</v>
      </c>
      <c r="O3408" s="528">
        <v>283</v>
      </c>
    </row>
    <row r="3409" spans="2:15">
      <c r="B3409" s="29" t="s">
        <v>14581</v>
      </c>
      <c r="C3409" s="29" t="s">
        <v>1046</v>
      </c>
      <c r="D3409" s="29" t="s">
        <v>1047</v>
      </c>
      <c r="E3409" s="29" t="s">
        <v>2890</v>
      </c>
      <c r="F3409" s="29" t="s">
        <v>2891</v>
      </c>
      <c r="G3409" s="29" t="s">
        <v>4065</v>
      </c>
      <c r="H3409" s="522">
        <v>0</v>
      </c>
      <c r="I3409" s="522" t="s">
        <v>10874</v>
      </c>
      <c r="J3409" s="522" t="s">
        <v>10874</v>
      </c>
      <c r="K3409" s="522">
        <v>77</v>
      </c>
      <c r="L3409" s="522" t="s">
        <v>10874</v>
      </c>
      <c r="M3409" s="522" t="s">
        <v>10874</v>
      </c>
      <c r="N3409" s="522">
        <v>0</v>
      </c>
      <c r="O3409" s="523">
        <v>83</v>
      </c>
    </row>
    <row r="3410" spans="2:15">
      <c r="B3410" s="29" t="s">
        <v>14582</v>
      </c>
      <c r="C3410" s="29" t="s">
        <v>1046</v>
      </c>
      <c r="D3410" s="29" t="s">
        <v>1047</v>
      </c>
      <c r="E3410" s="29" t="s">
        <v>2890</v>
      </c>
      <c r="F3410" s="29" t="s">
        <v>2891</v>
      </c>
      <c r="G3410" s="29" t="s">
        <v>4066</v>
      </c>
      <c r="H3410" s="522">
        <v>0</v>
      </c>
      <c r="I3410" s="522">
        <v>0</v>
      </c>
      <c r="J3410" s="522">
        <v>0</v>
      </c>
      <c r="K3410" s="522" t="s">
        <v>10874</v>
      </c>
      <c r="L3410" s="522">
        <v>0</v>
      </c>
      <c r="M3410" s="522" t="s">
        <v>10874</v>
      </c>
      <c r="N3410" s="522">
        <v>0</v>
      </c>
      <c r="O3410" s="523">
        <v>81</v>
      </c>
    </row>
    <row r="3411" spans="2:15">
      <c r="B3411" t="str">
        <f>C3411&amp;F3411</f>
        <v>1092460036805 Total</v>
      </c>
      <c r="C3411" s="29" t="s">
        <v>1046</v>
      </c>
      <c r="D3411" s="29" t="s">
        <v>1047</v>
      </c>
      <c r="E3411" s="29" t="s">
        <v>2890</v>
      </c>
      <c r="F3411" s="29" t="s">
        <v>11995</v>
      </c>
      <c r="G3411" s="526" t="s">
        <v>3453</v>
      </c>
      <c r="H3411" s="527">
        <v>0</v>
      </c>
      <c r="I3411" s="527" t="s">
        <v>10874</v>
      </c>
      <c r="J3411" s="527" t="s">
        <v>10874</v>
      </c>
      <c r="K3411" s="527" t="s">
        <v>10874</v>
      </c>
      <c r="L3411" s="527" t="s">
        <v>10874</v>
      </c>
      <c r="M3411" s="527" t="s">
        <v>10874</v>
      </c>
      <c r="N3411" s="527">
        <v>0</v>
      </c>
      <c r="O3411" s="528">
        <v>164</v>
      </c>
    </row>
    <row r="3412" spans="2:15">
      <c r="B3412" s="29" t="s">
        <v>14583</v>
      </c>
      <c r="C3412" s="29" t="s">
        <v>1048</v>
      </c>
      <c r="D3412" s="29" t="s">
        <v>1049</v>
      </c>
      <c r="E3412" s="29" t="s">
        <v>2892</v>
      </c>
      <c r="F3412" s="29" t="s">
        <v>2893</v>
      </c>
      <c r="G3412" s="29" t="s">
        <v>4065</v>
      </c>
      <c r="H3412" s="522" t="s">
        <v>10874</v>
      </c>
      <c r="I3412" s="522">
        <v>108</v>
      </c>
      <c r="J3412" s="522">
        <v>19</v>
      </c>
      <c r="K3412" s="522">
        <v>778</v>
      </c>
      <c r="L3412" s="522" t="s">
        <v>10874</v>
      </c>
      <c r="M3412" s="522">
        <v>14</v>
      </c>
      <c r="N3412" s="522">
        <v>0</v>
      </c>
      <c r="O3412" s="523">
        <v>925</v>
      </c>
    </row>
    <row r="3413" spans="2:15">
      <c r="B3413" s="29" t="s">
        <v>14584</v>
      </c>
      <c r="C3413" s="29" t="s">
        <v>1048</v>
      </c>
      <c r="D3413" s="29" t="s">
        <v>1049</v>
      </c>
      <c r="E3413" s="29" t="s">
        <v>2892</v>
      </c>
      <c r="F3413" s="29" t="s">
        <v>2893</v>
      </c>
      <c r="G3413" s="29" t="s">
        <v>4066</v>
      </c>
      <c r="H3413" s="522" t="s">
        <v>10874</v>
      </c>
      <c r="I3413" s="522">
        <v>82</v>
      </c>
      <c r="J3413" s="522">
        <v>30</v>
      </c>
      <c r="K3413" s="522">
        <v>795</v>
      </c>
      <c r="L3413" s="522" t="s">
        <v>10874</v>
      </c>
      <c r="M3413" s="522">
        <v>22</v>
      </c>
      <c r="N3413" s="522" t="s">
        <v>10874</v>
      </c>
      <c r="O3413" s="523">
        <v>938</v>
      </c>
    </row>
    <row r="3414" spans="2:15">
      <c r="B3414" t="str">
        <f>C3414&amp;F3414</f>
        <v>1252377021934 Total</v>
      </c>
      <c r="C3414" s="29" t="s">
        <v>1048</v>
      </c>
      <c r="D3414" s="29" t="s">
        <v>1049</v>
      </c>
      <c r="E3414" s="29" t="s">
        <v>2892</v>
      </c>
      <c r="F3414" s="29" t="s">
        <v>11996</v>
      </c>
      <c r="G3414" s="526" t="s">
        <v>3453</v>
      </c>
      <c r="H3414" s="527" t="s">
        <v>10874</v>
      </c>
      <c r="I3414" s="527">
        <v>190</v>
      </c>
      <c r="J3414" s="527">
        <v>49</v>
      </c>
      <c r="K3414" s="527">
        <v>1573</v>
      </c>
      <c r="L3414" s="527" t="s">
        <v>10874</v>
      </c>
      <c r="M3414" s="527">
        <v>36</v>
      </c>
      <c r="N3414" s="527" t="s">
        <v>10874</v>
      </c>
      <c r="O3414" s="528">
        <v>1863</v>
      </c>
    </row>
    <row r="3415" spans="2:15">
      <c r="B3415" s="29" t="s">
        <v>14585</v>
      </c>
      <c r="C3415" s="29" t="s">
        <v>1048</v>
      </c>
      <c r="D3415" s="29" t="s">
        <v>1049</v>
      </c>
      <c r="E3415" s="29" t="s">
        <v>2894</v>
      </c>
      <c r="F3415" s="29" t="s">
        <v>2895</v>
      </c>
      <c r="G3415" s="29" t="s">
        <v>4065</v>
      </c>
      <c r="H3415" s="522" t="s">
        <v>10874</v>
      </c>
      <c r="I3415" s="522">
        <v>49</v>
      </c>
      <c r="J3415" s="522">
        <v>11</v>
      </c>
      <c r="K3415" s="522">
        <v>333</v>
      </c>
      <c r="L3415" s="522" t="s">
        <v>10874</v>
      </c>
      <c r="M3415" s="522" t="s">
        <v>10874</v>
      </c>
      <c r="N3415" s="522">
        <v>0</v>
      </c>
      <c r="O3415" s="523">
        <v>404</v>
      </c>
    </row>
    <row r="3416" spans="2:15">
      <c r="B3416" s="29" t="s">
        <v>14586</v>
      </c>
      <c r="C3416" s="29" t="s">
        <v>1048</v>
      </c>
      <c r="D3416" s="29" t="s">
        <v>1049</v>
      </c>
      <c r="E3416" s="29" t="s">
        <v>2894</v>
      </c>
      <c r="F3416" s="29" t="s">
        <v>2895</v>
      </c>
      <c r="G3416" s="29" t="s">
        <v>4066</v>
      </c>
      <c r="H3416" s="522" t="s">
        <v>10874</v>
      </c>
      <c r="I3416" s="522">
        <v>45</v>
      </c>
      <c r="J3416" s="522">
        <v>11</v>
      </c>
      <c r="K3416" s="522">
        <v>374</v>
      </c>
      <c r="L3416" s="522" t="s">
        <v>10874</v>
      </c>
      <c r="M3416" s="522" t="s">
        <v>10874</v>
      </c>
      <c r="N3416" s="522">
        <v>0</v>
      </c>
      <c r="O3416" s="523">
        <v>445</v>
      </c>
    </row>
    <row r="3417" spans="2:15">
      <c r="B3417" t="str">
        <f>C3417&amp;F3417</f>
        <v>1252377027218 Total</v>
      </c>
      <c r="C3417" s="29" t="s">
        <v>1048</v>
      </c>
      <c r="D3417" s="29" t="s">
        <v>1049</v>
      </c>
      <c r="E3417" s="29" t="s">
        <v>2894</v>
      </c>
      <c r="F3417" s="29" t="s">
        <v>11997</v>
      </c>
      <c r="G3417" s="526" t="s">
        <v>3453</v>
      </c>
      <c r="H3417" s="527" t="s">
        <v>10874</v>
      </c>
      <c r="I3417" s="527">
        <v>94</v>
      </c>
      <c r="J3417" s="527">
        <v>22</v>
      </c>
      <c r="K3417" s="527">
        <v>707</v>
      </c>
      <c r="L3417" s="527" t="s">
        <v>10874</v>
      </c>
      <c r="M3417" s="527">
        <v>17</v>
      </c>
      <c r="N3417" s="527">
        <v>0</v>
      </c>
      <c r="O3417" s="528">
        <v>849</v>
      </c>
    </row>
    <row r="3418" spans="2:15">
      <c r="B3418" s="29" t="s">
        <v>14589</v>
      </c>
      <c r="C3418" s="29" t="s">
        <v>1050</v>
      </c>
      <c r="D3418" s="29" t="s">
        <v>1051</v>
      </c>
      <c r="E3418" s="29" t="s">
        <v>2898</v>
      </c>
      <c r="F3418" s="29" t="s">
        <v>2899</v>
      </c>
      <c r="G3418" s="29" t="s">
        <v>4065</v>
      </c>
      <c r="H3418" s="522">
        <v>0</v>
      </c>
      <c r="I3418" s="522">
        <v>28</v>
      </c>
      <c r="J3418" s="522" t="s">
        <v>10874</v>
      </c>
      <c r="K3418" s="522">
        <v>432</v>
      </c>
      <c r="L3418" s="522">
        <v>30</v>
      </c>
      <c r="M3418" s="522" t="s">
        <v>10874</v>
      </c>
      <c r="N3418" s="522">
        <v>0</v>
      </c>
      <c r="O3418" s="523">
        <v>498</v>
      </c>
    </row>
    <row r="3419" spans="2:15">
      <c r="B3419" s="29" t="s">
        <v>14590</v>
      </c>
      <c r="C3419" s="29" t="s">
        <v>1050</v>
      </c>
      <c r="D3419" s="29" t="s">
        <v>1051</v>
      </c>
      <c r="E3419" s="29" t="s">
        <v>2898</v>
      </c>
      <c r="F3419" s="29" t="s">
        <v>2899</v>
      </c>
      <c r="G3419" s="29" t="s">
        <v>4066</v>
      </c>
      <c r="H3419" s="522">
        <v>0</v>
      </c>
      <c r="I3419" s="522">
        <v>31</v>
      </c>
      <c r="J3419" s="522" t="s">
        <v>10874</v>
      </c>
      <c r="K3419" s="522">
        <v>399</v>
      </c>
      <c r="L3419" s="522">
        <v>27</v>
      </c>
      <c r="M3419" s="522" t="s">
        <v>10874</v>
      </c>
      <c r="N3419" s="522">
        <v>0</v>
      </c>
      <c r="O3419" s="523">
        <v>460</v>
      </c>
    </row>
    <row r="3420" spans="2:15">
      <c r="B3420" t="str">
        <f>C3420&amp;F3420</f>
        <v>1016370027019 Total</v>
      </c>
      <c r="C3420" s="29" t="s">
        <v>1050</v>
      </c>
      <c r="D3420" s="29" t="s">
        <v>1051</v>
      </c>
      <c r="E3420" s="29" t="s">
        <v>2898</v>
      </c>
      <c r="F3420" s="29" t="s">
        <v>11999</v>
      </c>
      <c r="G3420" s="526" t="s">
        <v>3453</v>
      </c>
      <c r="H3420" s="527">
        <v>0</v>
      </c>
      <c r="I3420" s="527">
        <v>59</v>
      </c>
      <c r="J3420" s="527" t="s">
        <v>10874</v>
      </c>
      <c r="K3420" s="527">
        <v>831</v>
      </c>
      <c r="L3420" s="527">
        <v>57</v>
      </c>
      <c r="M3420" s="527" t="s">
        <v>10874</v>
      </c>
      <c r="N3420" s="527">
        <v>0</v>
      </c>
      <c r="O3420" s="528">
        <v>958</v>
      </c>
    </row>
    <row r="3421" spans="2:15">
      <c r="B3421" s="29" t="s">
        <v>14587</v>
      </c>
      <c r="C3421" s="29" t="s">
        <v>1050</v>
      </c>
      <c r="D3421" s="29" t="s">
        <v>1051</v>
      </c>
      <c r="E3421" s="29" t="s">
        <v>2896</v>
      </c>
      <c r="F3421" s="29" t="s">
        <v>2897</v>
      </c>
      <c r="G3421" s="29" t="s">
        <v>4065</v>
      </c>
      <c r="H3421" s="522">
        <v>0</v>
      </c>
      <c r="I3421" s="522">
        <v>15</v>
      </c>
      <c r="J3421" s="522" t="s">
        <v>10874</v>
      </c>
      <c r="K3421" s="522">
        <v>194</v>
      </c>
      <c r="L3421" s="522">
        <v>14</v>
      </c>
      <c r="M3421" s="522" t="s">
        <v>10874</v>
      </c>
      <c r="N3421" s="522">
        <v>0</v>
      </c>
      <c r="O3421" s="523">
        <v>227</v>
      </c>
    </row>
    <row r="3422" spans="2:15">
      <c r="B3422" s="29" t="s">
        <v>14588</v>
      </c>
      <c r="C3422" s="29" t="s">
        <v>1050</v>
      </c>
      <c r="D3422" s="29" t="s">
        <v>1051</v>
      </c>
      <c r="E3422" s="29" t="s">
        <v>2896</v>
      </c>
      <c r="F3422" s="29" t="s">
        <v>2897</v>
      </c>
      <c r="G3422" s="29" t="s">
        <v>4066</v>
      </c>
      <c r="H3422" s="522" t="s">
        <v>10874</v>
      </c>
      <c r="I3422" s="522" t="s">
        <v>10874</v>
      </c>
      <c r="J3422" s="522" t="s">
        <v>10874</v>
      </c>
      <c r="K3422" s="522">
        <v>186</v>
      </c>
      <c r="L3422" s="522">
        <v>13</v>
      </c>
      <c r="M3422" s="522" t="s">
        <v>10874</v>
      </c>
      <c r="N3422" s="522">
        <v>0</v>
      </c>
      <c r="O3422" s="523">
        <v>215</v>
      </c>
    </row>
    <row r="3423" spans="2:15">
      <c r="B3423" t="str">
        <f>C3423&amp;F3423</f>
        <v>1016370028103 Total</v>
      </c>
      <c r="C3423" s="29" t="s">
        <v>1050</v>
      </c>
      <c r="D3423" s="29" t="s">
        <v>1051</v>
      </c>
      <c r="E3423" s="29" t="s">
        <v>2896</v>
      </c>
      <c r="F3423" s="29" t="s">
        <v>11998</v>
      </c>
      <c r="G3423" s="526" t="s">
        <v>3453</v>
      </c>
      <c r="H3423" s="527" t="s">
        <v>10874</v>
      </c>
      <c r="I3423" s="527" t="s">
        <v>10874</v>
      </c>
      <c r="J3423" s="527" t="s">
        <v>10874</v>
      </c>
      <c r="K3423" s="527">
        <v>380</v>
      </c>
      <c r="L3423" s="527">
        <v>27</v>
      </c>
      <c r="M3423" s="527" t="s">
        <v>10874</v>
      </c>
      <c r="N3423" s="527">
        <v>0</v>
      </c>
      <c r="O3423" s="528">
        <v>442</v>
      </c>
    </row>
    <row r="3424" spans="2:15">
      <c r="B3424" s="29" t="s">
        <v>14591</v>
      </c>
      <c r="C3424" s="29" t="s">
        <v>1052</v>
      </c>
      <c r="D3424" s="29" t="s">
        <v>1053</v>
      </c>
      <c r="E3424" s="29" t="s">
        <v>2900</v>
      </c>
      <c r="F3424" s="29" t="s">
        <v>2901</v>
      </c>
      <c r="G3424" s="29" t="s">
        <v>4065</v>
      </c>
      <c r="H3424" s="522">
        <v>0</v>
      </c>
      <c r="I3424" s="522" t="s">
        <v>10874</v>
      </c>
      <c r="J3424" s="522">
        <v>0</v>
      </c>
      <c r="K3424" s="522">
        <v>211</v>
      </c>
      <c r="L3424" s="522" t="s">
        <v>10874</v>
      </c>
      <c r="M3424" s="522" t="s">
        <v>10874</v>
      </c>
      <c r="N3424" s="522">
        <v>0</v>
      </c>
      <c r="O3424" s="523">
        <v>217</v>
      </c>
    </row>
    <row r="3425" spans="2:15">
      <c r="B3425" s="29" t="s">
        <v>14592</v>
      </c>
      <c r="C3425" s="29" t="s">
        <v>1052</v>
      </c>
      <c r="D3425" s="29" t="s">
        <v>1053</v>
      </c>
      <c r="E3425" s="29" t="s">
        <v>2900</v>
      </c>
      <c r="F3425" s="29" t="s">
        <v>2901</v>
      </c>
      <c r="G3425" s="29" t="s">
        <v>4066</v>
      </c>
      <c r="H3425" s="522">
        <v>0</v>
      </c>
      <c r="I3425" s="522" t="s">
        <v>10874</v>
      </c>
      <c r="J3425" s="522" t="s">
        <v>10874</v>
      </c>
      <c r="K3425" s="522">
        <v>242</v>
      </c>
      <c r="L3425" s="522">
        <v>0</v>
      </c>
      <c r="M3425" s="522">
        <v>0</v>
      </c>
      <c r="N3425" s="522">
        <v>0</v>
      </c>
      <c r="O3425" s="523">
        <v>245</v>
      </c>
    </row>
    <row r="3426" spans="2:15">
      <c r="B3426" t="str">
        <f>C3426&amp;F3426</f>
        <v>1270458530700 Total</v>
      </c>
      <c r="C3426" s="29" t="s">
        <v>1052</v>
      </c>
      <c r="D3426" s="29" t="s">
        <v>1053</v>
      </c>
      <c r="E3426" s="29" t="s">
        <v>2900</v>
      </c>
      <c r="F3426" s="29" t="s">
        <v>12000</v>
      </c>
      <c r="G3426" s="526" t="s">
        <v>3453</v>
      </c>
      <c r="H3426" s="527">
        <v>0</v>
      </c>
      <c r="I3426" s="527" t="s">
        <v>10874</v>
      </c>
      <c r="J3426" s="527" t="s">
        <v>10874</v>
      </c>
      <c r="K3426" s="527">
        <v>453</v>
      </c>
      <c r="L3426" s="527" t="s">
        <v>10874</v>
      </c>
      <c r="M3426" s="527" t="s">
        <v>10874</v>
      </c>
      <c r="N3426" s="527">
        <v>0</v>
      </c>
      <c r="O3426" s="528">
        <v>462</v>
      </c>
    </row>
    <row r="3427" spans="2:15">
      <c r="B3427" s="29" t="s">
        <v>14593</v>
      </c>
      <c r="C3427" s="29" t="s">
        <v>1052</v>
      </c>
      <c r="D3427" s="29" t="s">
        <v>1053</v>
      </c>
      <c r="E3427" s="29" t="s">
        <v>2902</v>
      </c>
      <c r="F3427" s="29" t="s">
        <v>2903</v>
      </c>
      <c r="G3427" s="29" t="s">
        <v>4065</v>
      </c>
      <c r="H3427" s="522" t="s">
        <v>10874</v>
      </c>
      <c r="I3427" s="522">
        <v>0</v>
      </c>
      <c r="J3427" s="522">
        <v>0</v>
      </c>
      <c r="K3427" s="522">
        <v>116</v>
      </c>
      <c r="L3427" s="522" t="s">
        <v>10874</v>
      </c>
      <c r="M3427" s="522" t="s">
        <v>10874</v>
      </c>
      <c r="N3427" s="522">
        <v>0</v>
      </c>
      <c r="O3427" s="523">
        <v>121</v>
      </c>
    </row>
    <row r="3428" spans="2:15">
      <c r="B3428" s="29" t="s">
        <v>14594</v>
      </c>
      <c r="C3428" s="29" t="s">
        <v>1052</v>
      </c>
      <c r="D3428" s="29" t="s">
        <v>1053</v>
      </c>
      <c r="E3428" s="29" t="s">
        <v>2902</v>
      </c>
      <c r="F3428" s="29" t="s">
        <v>2903</v>
      </c>
      <c r="G3428" s="29" t="s">
        <v>4066</v>
      </c>
      <c r="H3428" s="522">
        <v>0</v>
      </c>
      <c r="I3428" s="522" t="s">
        <v>10874</v>
      </c>
      <c r="J3428" s="522" t="s">
        <v>10874</v>
      </c>
      <c r="K3428" s="522">
        <v>131</v>
      </c>
      <c r="L3428" s="522" t="s">
        <v>10874</v>
      </c>
      <c r="M3428" s="522">
        <v>0</v>
      </c>
      <c r="N3428" s="522">
        <v>0</v>
      </c>
      <c r="O3428" s="523">
        <v>138</v>
      </c>
    </row>
    <row r="3429" spans="2:15">
      <c r="B3429" t="str">
        <f>C3429&amp;F3429</f>
        <v>1270458538188 Total</v>
      </c>
      <c r="C3429" s="29" t="s">
        <v>1052</v>
      </c>
      <c r="D3429" s="29" t="s">
        <v>1053</v>
      </c>
      <c r="E3429" s="29" t="s">
        <v>2902</v>
      </c>
      <c r="F3429" s="29" t="s">
        <v>12001</v>
      </c>
      <c r="G3429" s="526" t="s">
        <v>3453</v>
      </c>
      <c r="H3429" s="527" t="s">
        <v>10874</v>
      </c>
      <c r="I3429" s="527" t="s">
        <v>10874</v>
      </c>
      <c r="J3429" s="527" t="s">
        <v>10874</v>
      </c>
      <c r="K3429" s="527">
        <v>247</v>
      </c>
      <c r="L3429" s="527" t="s">
        <v>10874</v>
      </c>
      <c r="M3429" s="527" t="s">
        <v>10874</v>
      </c>
      <c r="N3429" s="527">
        <v>0</v>
      </c>
      <c r="O3429" s="528">
        <v>259</v>
      </c>
    </row>
    <row r="3430" spans="2:15">
      <c r="B3430" s="29" t="s">
        <v>14595</v>
      </c>
      <c r="C3430" s="29" t="s">
        <v>1054</v>
      </c>
      <c r="D3430" s="29" t="s">
        <v>1055</v>
      </c>
      <c r="E3430" s="29" t="s">
        <v>2904</v>
      </c>
      <c r="F3430" s="29" t="s">
        <v>2905</v>
      </c>
      <c r="G3430" s="29" t="s">
        <v>4065</v>
      </c>
      <c r="H3430" s="522">
        <v>0</v>
      </c>
      <c r="I3430" s="522" t="s">
        <v>10874</v>
      </c>
      <c r="J3430" s="522">
        <v>33</v>
      </c>
      <c r="K3430" s="522">
        <v>284</v>
      </c>
      <c r="L3430" s="522">
        <v>0</v>
      </c>
      <c r="M3430" s="522" t="s">
        <v>10874</v>
      </c>
      <c r="N3430" s="522">
        <v>0</v>
      </c>
      <c r="O3430" s="523">
        <v>333</v>
      </c>
    </row>
    <row r="3431" spans="2:15">
      <c r="B3431" s="29" t="s">
        <v>14596</v>
      </c>
      <c r="C3431" s="29" t="s">
        <v>1054</v>
      </c>
      <c r="D3431" s="29" t="s">
        <v>1055</v>
      </c>
      <c r="E3431" s="29" t="s">
        <v>2904</v>
      </c>
      <c r="F3431" s="29" t="s">
        <v>2905</v>
      </c>
      <c r="G3431" s="29" t="s">
        <v>4066</v>
      </c>
      <c r="H3431" s="522">
        <v>0</v>
      </c>
      <c r="I3431" s="522" t="s">
        <v>10874</v>
      </c>
      <c r="J3431" s="522">
        <v>40</v>
      </c>
      <c r="K3431" s="522">
        <v>300</v>
      </c>
      <c r="L3431" s="522" t="s">
        <v>10874</v>
      </c>
      <c r="M3431" s="522" t="s">
        <v>10874</v>
      </c>
      <c r="N3431" s="522">
        <v>0</v>
      </c>
      <c r="O3431" s="523">
        <v>352</v>
      </c>
    </row>
    <row r="3432" spans="2:15">
      <c r="B3432" t="str">
        <f>C3432&amp;F3432</f>
        <v>1193570032496 Total</v>
      </c>
      <c r="C3432" s="29" t="s">
        <v>1054</v>
      </c>
      <c r="D3432" s="29" t="s">
        <v>1055</v>
      </c>
      <c r="E3432" s="29" t="s">
        <v>2904</v>
      </c>
      <c r="F3432" s="29" t="s">
        <v>12002</v>
      </c>
      <c r="G3432" s="526" t="s">
        <v>3453</v>
      </c>
      <c r="H3432" s="527">
        <v>0</v>
      </c>
      <c r="I3432" s="527" t="s">
        <v>10874</v>
      </c>
      <c r="J3432" s="527">
        <v>73</v>
      </c>
      <c r="K3432" s="527">
        <v>584</v>
      </c>
      <c r="L3432" s="527" t="s">
        <v>10874</v>
      </c>
      <c r="M3432" s="527">
        <v>14</v>
      </c>
      <c r="N3432" s="527">
        <v>0</v>
      </c>
      <c r="O3432" s="528">
        <v>685</v>
      </c>
    </row>
    <row r="3433" spans="2:15">
      <c r="B3433" s="29" t="s">
        <v>14597</v>
      </c>
      <c r="C3433" s="29" t="s">
        <v>1057</v>
      </c>
      <c r="D3433" s="29" t="s">
        <v>1058</v>
      </c>
      <c r="E3433" s="29" t="s">
        <v>2906</v>
      </c>
      <c r="F3433" s="29" t="s">
        <v>2907</v>
      </c>
      <c r="G3433" s="29" t="s">
        <v>4065</v>
      </c>
      <c r="H3433" s="522">
        <v>0</v>
      </c>
      <c r="I3433" s="522">
        <v>16</v>
      </c>
      <c r="J3433" s="522" t="s">
        <v>10874</v>
      </c>
      <c r="K3433" s="522">
        <v>209</v>
      </c>
      <c r="L3433" s="522" t="s">
        <v>10874</v>
      </c>
      <c r="M3433" s="522" t="s">
        <v>10874</v>
      </c>
      <c r="N3433" s="522">
        <v>0</v>
      </c>
      <c r="O3433" s="523">
        <v>234</v>
      </c>
    </row>
    <row r="3434" spans="2:15">
      <c r="B3434" s="29" t="s">
        <v>14598</v>
      </c>
      <c r="C3434" s="29" t="s">
        <v>1057</v>
      </c>
      <c r="D3434" s="29" t="s">
        <v>1058</v>
      </c>
      <c r="E3434" s="29" t="s">
        <v>2906</v>
      </c>
      <c r="F3434" s="29" t="s">
        <v>2907</v>
      </c>
      <c r="G3434" s="29" t="s">
        <v>4066</v>
      </c>
      <c r="H3434" s="522">
        <v>0</v>
      </c>
      <c r="I3434" s="522">
        <v>15</v>
      </c>
      <c r="J3434" s="522" t="s">
        <v>10874</v>
      </c>
      <c r="K3434" s="522">
        <v>221</v>
      </c>
      <c r="L3434" s="522" t="s">
        <v>10874</v>
      </c>
      <c r="M3434" s="522">
        <v>0</v>
      </c>
      <c r="N3434" s="522">
        <v>0</v>
      </c>
      <c r="O3434" s="523">
        <v>239</v>
      </c>
    </row>
    <row r="3435" spans="2:15">
      <c r="B3435" t="str">
        <f>C3435&amp;F3435</f>
        <v>1030282036928 Total</v>
      </c>
      <c r="C3435" s="29" t="s">
        <v>1057</v>
      </c>
      <c r="D3435" s="29" t="s">
        <v>1058</v>
      </c>
      <c r="E3435" s="29" t="s">
        <v>2906</v>
      </c>
      <c r="F3435" s="29" t="s">
        <v>12003</v>
      </c>
      <c r="G3435" s="526" t="s">
        <v>3453</v>
      </c>
      <c r="H3435" s="527">
        <v>0</v>
      </c>
      <c r="I3435" s="527">
        <v>31</v>
      </c>
      <c r="J3435" s="527" t="s">
        <v>10874</v>
      </c>
      <c r="K3435" s="527">
        <v>430</v>
      </c>
      <c r="L3435" s="527" t="s">
        <v>10874</v>
      </c>
      <c r="M3435" s="527" t="s">
        <v>10874</v>
      </c>
      <c r="N3435" s="527">
        <v>0</v>
      </c>
      <c r="O3435" s="528">
        <v>473</v>
      </c>
    </row>
    <row r="3436" spans="2:15">
      <c r="B3436" s="29" t="s">
        <v>14599</v>
      </c>
      <c r="C3436" s="29" t="s">
        <v>1059</v>
      </c>
      <c r="D3436" s="29" t="s">
        <v>1060</v>
      </c>
      <c r="E3436" s="29" t="s">
        <v>1060</v>
      </c>
      <c r="F3436" s="29" t="s">
        <v>2908</v>
      </c>
      <c r="G3436" s="29" t="s">
        <v>4065</v>
      </c>
      <c r="H3436" s="522">
        <v>0</v>
      </c>
      <c r="I3436" s="522">
        <v>17</v>
      </c>
      <c r="J3436" s="522" t="s">
        <v>10874</v>
      </c>
      <c r="K3436" s="522">
        <v>16</v>
      </c>
      <c r="L3436" s="522" t="s">
        <v>10874</v>
      </c>
      <c r="M3436" s="522">
        <v>0</v>
      </c>
      <c r="N3436" s="522">
        <v>0</v>
      </c>
      <c r="O3436" s="523">
        <v>45</v>
      </c>
    </row>
    <row r="3437" spans="2:15">
      <c r="B3437" s="29" t="s">
        <v>14600</v>
      </c>
      <c r="C3437" s="29" t="s">
        <v>1059</v>
      </c>
      <c r="D3437" s="29" t="s">
        <v>1060</v>
      </c>
      <c r="E3437" s="29" t="s">
        <v>1060</v>
      </c>
      <c r="F3437" s="29" t="s">
        <v>2908</v>
      </c>
      <c r="G3437" s="29" t="s">
        <v>4066</v>
      </c>
      <c r="H3437" s="522">
        <v>0</v>
      </c>
      <c r="I3437" s="522" t="s">
        <v>10874</v>
      </c>
      <c r="J3437" s="522" t="s">
        <v>10874</v>
      </c>
      <c r="K3437" s="522">
        <v>15</v>
      </c>
      <c r="L3437" s="522" t="s">
        <v>10874</v>
      </c>
      <c r="M3437" s="522">
        <v>0</v>
      </c>
      <c r="N3437" s="522">
        <v>0</v>
      </c>
      <c r="O3437" s="523">
        <v>30</v>
      </c>
    </row>
    <row r="3438" spans="2:15">
      <c r="B3438" t="str">
        <f>C3438&amp;F3438</f>
        <v>1052529207532 Total</v>
      </c>
      <c r="C3438" s="29" t="s">
        <v>1059</v>
      </c>
      <c r="D3438" s="29" t="s">
        <v>1060</v>
      </c>
      <c r="E3438" s="29" t="s">
        <v>1060</v>
      </c>
      <c r="F3438" s="29" t="s">
        <v>12004</v>
      </c>
      <c r="G3438" s="526" t="s">
        <v>3453</v>
      </c>
      <c r="H3438" s="527">
        <v>0</v>
      </c>
      <c r="I3438" s="527" t="s">
        <v>10874</v>
      </c>
      <c r="J3438" s="527" t="s">
        <v>10874</v>
      </c>
      <c r="K3438" s="527">
        <v>31</v>
      </c>
      <c r="L3438" s="527" t="s">
        <v>10874</v>
      </c>
      <c r="M3438" s="527">
        <v>0</v>
      </c>
      <c r="N3438" s="527">
        <v>0</v>
      </c>
      <c r="O3438" s="528">
        <v>75</v>
      </c>
    </row>
    <row r="3439" spans="2:15">
      <c r="B3439" s="29" t="s">
        <v>14601</v>
      </c>
      <c r="C3439" s="29" t="s">
        <v>1061</v>
      </c>
      <c r="D3439" s="29" t="s">
        <v>1062</v>
      </c>
      <c r="E3439" s="29" t="s">
        <v>1062</v>
      </c>
      <c r="F3439" s="29" t="s">
        <v>2909</v>
      </c>
      <c r="G3439" s="29" t="s">
        <v>4065</v>
      </c>
      <c r="H3439" s="522">
        <v>0</v>
      </c>
      <c r="I3439" s="522" t="s">
        <v>10874</v>
      </c>
      <c r="J3439" s="522">
        <v>133</v>
      </c>
      <c r="K3439" s="522" t="s">
        <v>10874</v>
      </c>
      <c r="L3439" s="522">
        <v>0</v>
      </c>
      <c r="M3439" s="522" t="s">
        <v>10874</v>
      </c>
      <c r="N3439" s="522">
        <v>0</v>
      </c>
      <c r="O3439" s="523">
        <v>143</v>
      </c>
    </row>
    <row r="3440" spans="2:15">
      <c r="B3440" s="29" t="s">
        <v>14602</v>
      </c>
      <c r="C3440" s="29" t="s">
        <v>1061</v>
      </c>
      <c r="D3440" s="29" t="s">
        <v>1062</v>
      </c>
      <c r="E3440" s="29" t="s">
        <v>1062</v>
      </c>
      <c r="F3440" s="29" t="s">
        <v>2909</v>
      </c>
      <c r="G3440" s="29" t="s">
        <v>4066</v>
      </c>
      <c r="H3440" s="522">
        <v>0</v>
      </c>
      <c r="I3440" s="522" t="s">
        <v>10874</v>
      </c>
      <c r="J3440" s="522" t="s">
        <v>10874</v>
      </c>
      <c r="K3440" s="522">
        <v>0</v>
      </c>
      <c r="L3440" s="522">
        <v>0</v>
      </c>
      <c r="M3440" s="522">
        <v>0</v>
      </c>
      <c r="N3440" s="522">
        <v>0</v>
      </c>
      <c r="O3440" s="523">
        <v>119</v>
      </c>
    </row>
    <row r="3441" spans="2:15">
      <c r="B3441" t="str">
        <f>C3441&amp;F3441</f>
        <v>1213933307629 Total</v>
      </c>
      <c r="C3441" s="29" t="s">
        <v>1061</v>
      </c>
      <c r="D3441" s="29" t="s">
        <v>1062</v>
      </c>
      <c r="E3441" s="29" t="s">
        <v>1062</v>
      </c>
      <c r="F3441" s="29" t="s">
        <v>12005</v>
      </c>
      <c r="G3441" s="526" t="s">
        <v>3453</v>
      </c>
      <c r="H3441" s="527">
        <v>0</v>
      </c>
      <c r="I3441" s="527">
        <v>12</v>
      </c>
      <c r="J3441" s="527" t="s">
        <v>10874</v>
      </c>
      <c r="K3441" s="527" t="s">
        <v>10874</v>
      </c>
      <c r="L3441" s="527">
        <v>0</v>
      </c>
      <c r="M3441" s="527" t="s">
        <v>10874</v>
      </c>
      <c r="N3441" s="527">
        <v>0</v>
      </c>
      <c r="O3441" s="528">
        <v>262</v>
      </c>
    </row>
    <row r="3442" spans="2:15">
      <c r="B3442" s="29" t="s">
        <v>14603</v>
      </c>
      <c r="C3442" s="29" t="s">
        <v>1063</v>
      </c>
      <c r="D3442" s="29" t="s">
        <v>1064</v>
      </c>
      <c r="E3442" s="29" t="s">
        <v>5618</v>
      </c>
      <c r="F3442" s="29" t="s">
        <v>2910</v>
      </c>
      <c r="G3442" s="29" t="s">
        <v>4065</v>
      </c>
      <c r="H3442" s="522">
        <v>0</v>
      </c>
      <c r="I3442" s="522" t="s">
        <v>10874</v>
      </c>
      <c r="J3442" s="522" t="s">
        <v>10874</v>
      </c>
      <c r="K3442" s="522">
        <v>80</v>
      </c>
      <c r="L3442" s="522" t="s">
        <v>10874</v>
      </c>
      <c r="M3442" s="522">
        <v>0</v>
      </c>
      <c r="N3442" s="522">
        <v>0</v>
      </c>
      <c r="O3442" s="523">
        <v>100</v>
      </c>
    </row>
    <row r="3443" spans="2:15">
      <c r="B3443" s="29" t="s">
        <v>14604</v>
      </c>
      <c r="C3443" s="29" t="s">
        <v>1063</v>
      </c>
      <c r="D3443" s="29" t="s">
        <v>1064</v>
      </c>
      <c r="E3443" s="29" t="s">
        <v>5618</v>
      </c>
      <c r="F3443" s="29" t="s">
        <v>2910</v>
      </c>
      <c r="G3443" s="29" t="s">
        <v>4066</v>
      </c>
      <c r="H3443" s="522">
        <v>0</v>
      </c>
      <c r="I3443" s="522">
        <v>19</v>
      </c>
      <c r="J3443" s="522">
        <v>0</v>
      </c>
      <c r="K3443" s="522">
        <v>87</v>
      </c>
      <c r="L3443" s="522" t="s">
        <v>10874</v>
      </c>
      <c r="M3443" s="522" t="s">
        <v>10874</v>
      </c>
      <c r="N3443" s="522">
        <v>0</v>
      </c>
      <c r="O3443" s="523">
        <v>110</v>
      </c>
    </row>
    <row r="3444" spans="2:15">
      <c r="B3444" t="str">
        <f>C3444&amp;F3444</f>
        <v>1270469038000 Total</v>
      </c>
      <c r="C3444" s="29" t="s">
        <v>1063</v>
      </c>
      <c r="D3444" s="29" t="s">
        <v>1064</v>
      </c>
      <c r="E3444" s="29" t="s">
        <v>5618</v>
      </c>
      <c r="F3444" s="29" t="s">
        <v>12006</v>
      </c>
      <c r="G3444" s="526" t="s">
        <v>3453</v>
      </c>
      <c r="H3444" s="527">
        <v>0</v>
      </c>
      <c r="I3444" s="527" t="s">
        <v>10874</v>
      </c>
      <c r="J3444" s="527" t="s">
        <v>10874</v>
      </c>
      <c r="K3444" s="527">
        <v>167</v>
      </c>
      <c r="L3444" s="527" t="s">
        <v>10874</v>
      </c>
      <c r="M3444" s="527" t="s">
        <v>10874</v>
      </c>
      <c r="N3444" s="527">
        <v>0</v>
      </c>
      <c r="O3444" s="528">
        <v>210</v>
      </c>
    </row>
    <row r="3445" spans="2:15">
      <c r="B3445" s="29" t="s">
        <v>14605</v>
      </c>
      <c r="C3445" s="29" t="s">
        <v>1063</v>
      </c>
      <c r="D3445" s="29" t="s">
        <v>1064</v>
      </c>
      <c r="E3445" s="29" t="s">
        <v>5620</v>
      </c>
      <c r="F3445" s="29" t="s">
        <v>5619</v>
      </c>
      <c r="G3445" s="29" t="s">
        <v>4065</v>
      </c>
      <c r="H3445" s="522">
        <v>0</v>
      </c>
      <c r="I3445" s="522">
        <v>19</v>
      </c>
      <c r="J3445" s="522">
        <v>0</v>
      </c>
      <c r="K3445" s="522">
        <v>45</v>
      </c>
      <c r="L3445" s="522">
        <v>0</v>
      </c>
      <c r="M3445" s="522">
        <v>0</v>
      </c>
      <c r="N3445" s="522">
        <v>0</v>
      </c>
      <c r="O3445" s="523">
        <v>64</v>
      </c>
    </row>
    <row r="3446" spans="2:15">
      <c r="B3446" s="29" t="s">
        <v>14606</v>
      </c>
      <c r="C3446" s="29" t="s">
        <v>1063</v>
      </c>
      <c r="D3446" s="29" t="s">
        <v>1064</v>
      </c>
      <c r="E3446" s="29" t="s">
        <v>5620</v>
      </c>
      <c r="F3446" s="29" t="s">
        <v>5619</v>
      </c>
      <c r="G3446" s="29" t="s">
        <v>4066</v>
      </c>
      <c r="H3446" s="522">
        <v>0</v>
      </c>
      <c r="I3446" s="522">
        <v>11</v>
      </c>
      <c r="J3446" s="522">
        <v>0</v>
      </c>
      <c r="K3446" s="522">
        <v>37</v>
      </c>
      <c r="L3446" s="522">
        <v>0</v>
      </c>
      <c r="M3446" s="522">
        <v>0</v>
      </c>
      <c r="N3446" s="522">
        <v>0</v>
      </c>
      <c r="O3446" s="523">
        <v>48</v>
      </c>
    </row>
    <row r="3447" spans="2:15">
      <c r="B3447" t="str">
        <f>C3447&amp;F3447</f>
        <v>1270469038279 Total</v>
      </c>
      <c r="C3447" s="29" t="s">
        <v>1063</v>
      </c>
      <c r="D3447" s="29" t="s">
        <v>1064</v>
      </c>
      <c r="E3447" s="29" t="s">
        <v>5620</v>
      </c>
      <c r="F3447" s="29" t="s">
        <v>12007</v>
      </c>
      <c r="G3447" s="526" t="s">
        <v>3453</v>
      </c>
      <c r="H3447" s="527">
        <v>0</v>
      </c>
      <c r="I3447" s="527">
        <v>30</v>
      </c>
      <c r="J3447" s="527">
        <v>0</v>
      </c>
      <c r="K3447" s="527">
        <v>82</v>
      </c>
      <c r="L3447" s="527">
        <v>0</v>
      </c>
      <c r="M3447" s="527">
        <v>0</v>
      </c>
      <c r="N3447" s="527">
        <v>0</v>
      </c>
      <c r="O3447" s="528">
        <v>112</v>
      </c>
    </row>
    <row r="3448" spans="2:15">
      <c r="B3448" s="29" t="s">
        <v>14607</v>
      </c>
      <c r="C3448" s="29" t="s">
        <v>1065</v>
      </c>
      <c r="D3448" s="29" t="s">
        <v>1066</v>
      </c>
      <c r="E3448" s="29" t="s">
        <v>2911</v>
      </c>
      <c r="F3448" s="29" t="s">
        <v>2912</v>
      </c>
      <c r="G3448" s="29" t="s">
        <v>4065</v>
      </c>
      <c r="H3448" s="522">
        <v>0</v>
      </c>
      <c r="I3448" s="522" t="s">
        <v>10874</v>
      </c>
      <c r="J3448" s="522" t="s">
        <v>10874</v>
      </c>
      <c r="K3448" s="522">
        <v>180</v>
      </c>
      <c r="L3448" s="522">
        <v>0</v>
      </c>
      <c r="M3448" s="522" t="s">
        <v>10874</v>
      </c>
      <c r="N3448" s="522">
        <v>0</v>
      </c>
      <c r="O3448" s="523">
        <v>184</v>
      </c>
    </row>
    <row r="3449" spans="2:15">
      <c r="B3449" s="29" t="s">
        <v>14608</v>
      </c>
      <c r="C3449" s="29" t="s">
        <v>1065</v>
      </c>
      <c r="D3449" s="29" t="s">
        <v>1066</v>
      </c>
      <c r="E3449" s="29" t="s">
        <v>2911</v>
      </c>
      <c r="F3449" s="29" t="s">
        <v>2912</v>
      </c>
      <c r="G3449" s="29" t="s">
        <v>4066</v>
      </c>
      <c r="H3449" s="522" t="s">
        <v>10874</v>
      </c>
      <c r="I3449" s="522" t="s">
        <v>10874</v>
      </c>
      <c r="J3449" s="522" t="s">
        <v>10874</v>
      </c>
      <c r="K3449" s="522">
        <v>161</v>
      </c>
      <c r="L3449" s="522">
        <v>0</v>
      </c>
      <c r="M3449" s="522">
        <v>0</v>
      </c>
      <c r="N3449" s="522">
        <v>0</v>
      </c>
      <c r="O3449" s="523">
        <v>167</v>
      </c>
    </row>
    <row r="3450" spans="2:15">
      <c r="B3450" t="str">
        <f>C3450&amp;F3450</f>
        <v>1085663036210 Total</v>
      </c>
      <c r="C3450" s="29" t="s">
        <v>1065</v>
      </c>
      <c r="D3450" s="29" t="s">
        <v>1066</v>
      </c>
      <c r="E3450" s="29" t="s">
        <v>2911</v>
      </c>
      <c r="F3450" s="29" t="s">
        <v>12008</v>
      </c>
      <c r="G3450" s="526" t="s">
        <v>3453</v>
      </c>
      <c r="H3450" s="527" t="s">
        <v>10874</v>
      </c>
      <c r="I3450" s="527" t="s">
        <v>10874</v>
      </c>
      <c r="J3450" s="527" t="s">
        <v>10874</v>
      </c>
      <c r="K3450" s="527">
        <v>341</v>
      </c>
      <c r="L3450" s="527">
        <v>0</v>
      </c>
      <c r="M3450" s="527" t="s">
        <v>10874</v>
      </c>
      <c r="N3450" s="527">
        <v>0</v>
      </c>
      <c r="O3450" s="528">
        <v>351</v>
      </c>
    </row>
    <row r="3451" spans="2:15">
      <c r="B3451" s="29" t="s">
        <v>14609</v>
      </c>
      <c r="C3451" s="29" t="s">
        <v>1067</v>
      </c>
      <c r="D3451" s="29" t="s">
        <v>1068</v>
      </c>
      <c r="E3451" s="29" t="s">
        <v>2913</v>
      </c>
      <c r="F3451" s="29" t="s">
        <v>2914</v>
      </c>
      <c r="G3451" s="29" t="s">
        <v>4065</v>
      </c>
      <c r="H3451" s="522">
        <v>0</v>
      </c>
      <c r="I3451" s="522">
        <v>30</v>
      </c>
      <c r="J3451" s="522" t="s">
        <v>10874</v>
      </c>
      <c r="K3451" s="522">
        <v>501</v>
      </c>
      <c r="L3451" s="522" t="s">
        <v>10874</v>
      </c>
      <c r="M3451" s="522">
        <v>31</v>
      </c>
      <c r="N3451" s="522">
        <v>0</v>
      </c>
      <c r="O3451" s="523">
        <v>582</v>
      </c>
    </row>
    <row r="3452" spans="2:15">
      <c r="B3452" s="29" t="s">
        <v>14610</v>
      </c>
      <c r="C3452" s="29" t="s">
        <v>1067</v>
      </c>
      <c r="D3452" s="29" t="s">
        <v>1068</v>
      </c>
      <c r="E3452" s="29" t="s">
        <v>2913</v>
      </c>
      <c r="F3452" s="29" t="s">
        <v>2914</v>
      </c>
      <c r="G3452" s="29" t="s">
        <v>4066</v>
      </c>
      <c r="H3452" s="522" t="s">
        <v>10874</v>
      </c>
      <c r="I3452" s="522">
        <v>40</v>
      </c>
      <c r="J3452" s="522">
        <v>14</v>
      </c>
      <c r="K3452" s="522">
        <v>560</v>
      </c>
      <c r="L3452" s="522" t="s">
        <v>10874</v>
      </c>
      <c r="M3452" s="522">
        <v>33</v>
      </c>
      <c r="N3452" s="522">
        <v>0</v>
      </c>
      <c r="O3452" s="523">
        <v>652</v>
      </c>
    </row>
    <row r="3453" spans="2:15">
      <c r="B3453" t="str">
        <f>C3453&amp;F3453</f>
        <v>1252379031942 Total</v>
      </c>
      <c r="C3453" s="29" t="s">
        <v>1067</v>
      </c>
      <c r="D3453" s="29" t="s">
        <v>1068</v>
      </c>
      <c r="E3453" s="29" t="s">
        <v>2913</v>
      </c>
      <c r="F3453" s="29" t="s">
        <v>12009</v>
      </c>
      <c r="G3453" s="526" t="s">
        <v>3453</v>
      </c>
      <c r="H3453" s="527" t="s">
        <v>10874</v>
      </c>
      <c r="I3453" s="527">
        <v>70</v>
      </c>
      <c r="J3453" s="527" t="s">
        <v>10874</v>
      </c>
      <c r="K3453" s="527">
        <v>1061</v>
      </c>
      <c r="L3453" s="527" t="s">
        <v>10874</v>
      </c>
      <c r="M3453" s="527">
        <v>64</v>
      </c>
      <c r="N3453" s="527">
        <v>0</v>
      </c>
      <c r="O3453" s="528">
        <v>1234</v>
      </c>
    </row>
    <row r="3454" spans="2:15">
      <c r="B3454" s="29" t="s">
        <v>14611</v>
      </c>
      <c r="C3454" s="29" t="s">
        <v>1067</v>
      </c>
      <c r="D3454" s="29" t="s">
        <v>1068</v>
      </c>
      <c r="E3454" s="29" t="s">
        <v>2915</v>
      </c>
      <c r="F3454" s="29" t="s">
        <v>2916</v>
      </c>
      <c r="G3454" s="29" t="s">
        <v>4065</v>
      </c>
      <c r="H3454" s="522" t="s">
        <v>10874</v>
      </c>
      <c r="I3454" s="522" t="s">
        <v>10874</v>
      </c>
      <c r="J3454" s="522" t="s">
        <v>10874</v>
      </c>
      <c r="K3454" s="522">
        <v>229</v>
      </c>
      <c r="L3454" s="522" t="s">
        <v>10874</v>
      </c>
      <c r="M3454" s="522">
        <v>26</v>
      </c>
      <c r="N3454" s="522" t="s">
        <v>10874</v>
      </c>
      <c r="O3454" s="523">
        <v>275</v>
      </c>
    </row>
    <row r="3455" spans="2:15">
      <c r="B3455" s="29" t="s">
        <v>14612</v>
      </c>
      <c r="C3455" s="29" t="s">
        <v>1067</v>
      </c>
      <c r="D3455" s="29" t="s">
        <v>1068</v>
      </c>
      <c r="E3455" s="29" t="s">
        <v>2915</v>
      </c>
      <c r="F3455" s="29" t="s">
        <v>2916</v>
      </c>
      <c r="G3455" s="29" t="s">
        <v>4066</v>
      </c>
      <c r="H3455" s="522">
        <v>0</v>
      </c>
      <c r="I3455" s="522">
        <v>12</v>
      </c>
      <c r="J3455" s="522" t="s">
        <v>10874</v>
      </c>
      <c r="K3455" s="522">
        <v>249</v>
      </c>
      <c r="L3455" s="522" t="s">
        <v>10874</v>
      </c>
      <c r="M3455" s="522">
        <v>14</v>
      </c>
      <c r="N3455" s="522">
        <v>0</v>
      </c>
      <c r="O3455" s="523">
        <v>292</v>
      </c>
    </row>
    <row r="3456" spans="2:15">
      <c r="B3456" t="str">
        <f>C3456&amp;F3456</f>
        <v>1252379036625 Total</v>
      </c>
      <c r="C3456" s="29" t="s">
        <v>1067</v>
      </c>
      <c r="D3456" s="29" t="s">
        <v>1068</v>
      </c>
      <c r="E3456" s="29" t="s">
        <v>2915</v>
      </c>
      <c r="F3456" s="29" t="s">
        <v>12010</v>
      </c>
      <c r="G3456" s="526" t="s">
        <v>3453</v>
      </c>
      <c r="H3456" s="527" t="s">
        <v>10874</v>
      </c>
      <c r="I3456" s="527" t="s">
        <v>10874</v>
      </c>
      <c r="J3456" s="527" t="s">
        <v>10874</v>
      </c>
      <c r="K3456" s="527">
        <v>478</v>
      </c>
      <c r="L3456" s="527">
        <v>15</v>
      </c>
      <c r="M3456" s="527">
        <v>40</v>
      </c>
      <c r="N3456" s="527" t="s">
        <v>10874</v>
      </c>
      <c r="O3456" s="528">
        <v>567</v>
      </c>
    </row>
    <row r="3457" spans="2:15">
      <c r="B3457" s="29" t="s">
        <v>14613</v>
      </c>
      <c r="C3457" s="29" t="s">
        <v>1069</v>
      </c>
      <c r="D3457" s="29" t="s">
        <v>1070</v>
      </c>
      <c r="E3457" s="29" t="s">
        <v>2917</v>
      </c>
      <c r="F3457" s="29" t="s">
        <v>2918</v>
      </c>
      <c r="G3457" s="29" t="s">
        <v>4065</v>
      </c>
      <c r="H3457" s="522">
        <v>0</v>
      </c>
      <c r="I3457" s="522" t="s">
        <v>10874</v>
      </c>
      <c r="J3457" s="522" t="s">
        <v>10874</v>
      </c>
      <c r="K3457" s="522">
        <v>45</v>
      </c>
      <c r="L3457" s="522">
        <v>0</v>
      </c>
      <c r="M3457" s="522">
        <v>0</v>
      </c>
      <c r="N3457" s="522" t="s">
        <v>10874</v>
      </c>
      <c r="O3457" s="523">
        <v>54</v>
      </c>
    </row>
    <row r="3458" spans="2:15">
      <c r="B3458" s="29" t="s">
        <v>14614</v>
      </c>
      <c r="C3458" s="29" t="s">
        <v>1069</v>
      </c>
      <c r="D3458" s="29" t="s">
        <v>1070</v>
      </c>
      <c r="E3458" s="29" t="s">
        <v>2917</v>
      </c>
      <c r="F3458" s="29" t="s">
        <v>2918</v>
      </c>
      <c r="G3458" s="29" t="s">
        <v>4066</v>
      </c>
      <c r="H3458" s="522">
        <v>0</v>
      </c>
      <c r="I3458" s="522" t="s">
        <v>10874</v>
      </c>
      <c r="J3458" s="522">
        <v>0</v>
      </c>
      <c r="K3458" s="522">
        <v>63</v>
      </c>
      <c r="L3458" s="522" t="s">
        <v>10874</v>
      </c>
      <c r="M3458" s="522">
        <v>0</v>
      </c>
      <c r="N3458" s="522">
        <v>0</v>
      </c>
      <c r="O3458" s="523">
        <v>66</v>
      </c>
    </row>
    <row r="3459" spans="2:15">
      <c r="B3459" t="str">
        <f>C3459&amp;F3459</f>
        <v>1295468033930 Total</v>
      </c>
      <c r="C3459" s="29" t="s">
        <v>1069</v>
      </c>
      <c r="D3459" s="29" t="s">
        <v>1070</v>
      </c>
      <c r="E3459" s="29" t="s">
        <v>2917</v>
      </c>
      <c r="F3459" s="29" t="s">
        <v>12011</v>
      </c>
      <c r="G3459" s="526" t="s">
        <v>3453</v>
      </c>
      <c r="H3459" s="527">
        <v>0</v>
      </c>
      <c r="I3459" s="527" t="s">
        <v>10874</v>
      </c>
      <c r="J3459" s="527" t="s">
        <v>10874</v>
      </c>
      <c r="K3459" s="527">
        <v>108</v>
      </c>
      <c r="L3459" s="527" t="s">
        <v>10874</v>
      </c>
      <c r="M3459" s="527">
        <v>0</v>
      </c>
      <c r="N3459" s="527" t="s">
        <v>10874</v>
      </c>
      <c r="O3459" s="528">
        <v>120</v>
      </c>
    </row>
    <row r="3460" spans="2:15">
      <c r="B3460" s="29" t="s">
        <v>14615</v>
      </c>
      <c r="C3460" s="29" t="s">
        <v>1071</v>
      </c>
      <c r="D3460" s="29" t="s">
        <v>1072</v>
      </c>
      <c r="E3460" s="29" t="s">
        <v>2919</v>
      </c>
      <c r="F3460" s="29" t="s">
        <v>2920</v>
      </c>
      <c r="G3460" s="29" t="s">
        <v>4065</v>
      </c>
      <c r="H3460" s="522">
        <v>0</v>
      </c>
      <c r="I3460" s="522">
        <v>0</v>
      </c>
      <c r="J3460" s="522" t="s">
        <v>10874</v>
      </c>
      <c r="K3460" s="522">
        <v>163</v>
      </c>
      <c r="L3460" s="522" t="s">
        <v>10874</v>
      </c>
      <c r="M3460" s="522">
        <v>0</v>
      </c>
      <c r="N3460" s="522">
        <v>0</v>
      </c>
      <c r="O3460" s="523">
        <v>168</v>
      </c>
    </row>
    <row r="3461" spans="2:15">
      <c r="B3461" s="29" t="s">
        <v>14616</v>
      </c>
      <c r="C3461" s="29" t="s">
        <v>1071</v>
      </c>
      <c r="D3461" s="29" t="s">
        <v>1072</v>
      </c>
      <c r="E3461" s="29" t="s">
        <v>2919</v>
      </c>
      <c r="F3461" s="29" t="s">
        <v>2920</v>
      </c>
      <c r="G3461" s="29" t="s">
        <v>4066</v>
      </c>
      <c r="H3461" s="522" t="s">
        <v>10874</v>
      </c>
      <c r="I3461" s="522" t="s">
        <v>10874</v>
      </c>
      <c r="J3461" s="522" t="s">
        <v>10874</v>
      </c>
      <c r="K3461" s="522">
        <v>167</v>
      </c>
      <c r="L3461" s="522" t="s">
        <v>10874</v>
      </c>
      <c r="M3461" s="522">
        <v>0</v>
      </c>
      <c r="N3461" s="522">
        <v>0</v>
      </c>
      <c r="O3461" s="523">
        <v>174</v>
      </c>
    </row>
    <row r="3462" spans="2:15">
      <c r="B3462" t="str">
        <f>C3462&amp;F3462</f>
        <v>1092480031992 Total</v>
      </c>
      <c r="C3462" s="29" t="s">
        <v>1071</v>
      </c>
      <c r="D3462" s="29" t="s">
        <v>1072</v>
      </c>
      <c r="E3462" s="29" t="s">
        <v>2919</v>
      </c>
      <c r="F3462" s="29" t="s">
        <v>12012</v>
      </c>
      <c r="G3462" s="526" t="s">
        <v>3453</v>
      </c>
      <c r="H3462" s="527" t="s">
        <v>10874</v>
      </c>
      <c r="I3462" s="527" t="s">
        <v>10874</v>
      </c>
      <c r="J3462" s="527" t="s">
        <v>10874</v>
      </c>
      <c r="K3462" s="527">
        <v>330</v>
      </c>
      <c r="L3462" s="527" t="s">
        <v>10874</v>
      </c>
      <c r="M3462" s="527">
        <v>0</v>
      </c>
      <c r="N3462" s="527">
        <v>0</v>
      </c>
      <c r="O3462" s="528">
        <v>342</v>
      </c>
    </row>
    <row r="3463" spans="2:15">
      <c r="B3463" s="29" t="s">
        <v>14617</v>
      </c>
      <c r="C3463" s="29" t="s">
        <v>1071</v>
      </c>
      <c r="D3463" s="29" t="s">
        <v>1072</v>
      </c>
      <c r="E3463" s="29" t="s">
        <v>2921</v>
      </c>
      <c r="F3463" s="29" t="s">
        <v>2922</v>
      </c>
      <c r="G3463" s="29" t="s">
        <v>4065</v>
      </c>
      <c r="H3463" s="522">
        <v>0</v>
      </c>
      <c r="I3463" s="522">
        <v>0</v>
      </c>
      <c r="J3463" s="522" t="s">
        <v>10874</v>
      </c>
      <c r="K3463" s="522">
        <v>336</v>
      </c>
      <c r="L3463" s="522" t="s">
        <v>10874</v>
      </c>
      <c r="M3463" s="522" t="s">
        <v>10874</v>
      </c>
      <c r="N3463" s="522">
        <v>0</v>
      </c>
      <c r="O3463" s="523">
        <v>350</v>
      </c>
    </row>
    <row r="3464" spans="2:15">
      <c r="B3464" s="29" t="s">
        <v>14618</v>
      </c>
      <c r="C3464" s="29" t="s">
        <v>1071</v>
      </c>
      <c r="D3464" s="29" t="s">
        <v>1072</v>
      </c>
      <c r="E3464" s="29" t="s">
        <v>2921</v>
      </c>
      <c r="F3464" s="29" t="s">
        <v>2922</v>
      </c>
      <c r="G3464" s="29" t="s">
        <v>4066</v>
      </c>
      <c r="H3464" s="522">
        <v>0</v>
      </c>
      <c r="I3464" s="522" t="s">
        <v>10874</v>
      </c>
      <c r="J3464" s="522" t="s">
        <v>10874</v>
      </c>
      <c r="K3464" s="522">
        <v>328</v>
      </c>
      <c r="L3464" s="522" t="s">
        <v>10874</v>
      </c>
      <c r="M3464" s="522">
        <v>0</v>
      </c>
      <c r="N3464" s="522">
        <v>0</v>
      </c>
      <c r="O3464" s="523">
        <v>341</v>
      </c>
    </row>
    <row r="3465" spans="2:15">
      <c r="B3465" t="str">
        <f>C3465&amp;F3465</f>
        <v>1092480035169 Total</v>
      </c>
      <c r="C3465" s="29" t="s">
        <v>1071</v>
      </c>
      <c r="D3465" s="29" t="s">
        <v>1072</v>
      </c>
      <c r="E3465" s="29" t="s">
        <v>2921</v>
      </c>
      <c r="F3465" s="29" t="s">
        <v>12013</v>
      </c>
      <c r="G3465" s="526" t="s">
        <v>3453</v>
      </c>
      <c r="H3465" s="527">
        <v>0</v>
      </c>
      <c r="I3465" s="527" t="s">
        <v>10874</v>
      </c>
      <c r="J3465" s="527" t="s">
        <v>10874</v>
      </c>
      <c r="K3465" s="527">
        <v>664</v>
      </c>
      <c r="L3465" s="527">
        <v>14</v>
      </c>
      <c r="M3465" s="527" t="s">
        <v>10874</v>
      </c>
      <c r="N3465" s="527">
        <v>0</v>
      </c>
      <c r="O3465" s="528">
        <v>691</v>
      </c>
    </row>
    <row r="3466" spans="2:15">
      <c r="B3466" s="29" t="s">
        <v>14621</v>
      </c>
      <c r="C3466" s="29" t="s">
        <v>1073</v>
      </c>
      <c r="D3466" s="29" t="s">
        <v>1074</v>
      </c>
      <c r="E3466" s="29" t="s">
        <v>2925</v>
      </c>
      <c r="F3466" s="29" t="s">
        <v>2926</v>
      </c>
      <c r="G3466" s="29" t="s">
        <v>4065</v>
      </c>
      <c r="H3466" s="522" t="s">
        <v>10874</v>
      </c>
      <c r="I3466" s="522">
        <v>16</v>
      </c>
      <c r="J3466" s="522">
        <v>31</v>
      </c>
      <c r="K3466" s="522">
        <v>201</v>
      </c>
      <c r="L3466" s="522" t="s">
        <v>10874</v>
      </c>
      <c r="M3466" s="522" t="s">
        <v>10874</v>
      </c>
      <c r="N3466" s="522">
        <v>0</v>
      </c>
      <c r="O3466" s="523">
        <v>266</v>
      </c>
    </row>
    <row r="3467" spans="2:15">
      <c r="B3467" s="29" t="s">
        <v>14622</v>
      </c>
      <c r="C3467" s="29" t="s">
        <v>1073</v>
      </c>
      <c r="D3467" s="29" t="s">
        <v>1074</v>
      </c>
      <c r="E3467" s="29" t="s">
        <v>2925</v>
      </c>
      <c r="F3467" s="29" t="s">
        <v>2926</v>
      </c>
      <c r="G3467" s="29" t="s">
        <v>4066</v>
      </c>
      <c r="H3467" s="522">
        <v>0</v>
      </c>
      <c r="I3467" s="522">
        <v>11</v>
      </c>
      <c r="J3467" s="522">
        <v>41</v>
      </c>
      <c r="K3467" s="522">
        <v>238</v>
      </c>
      <c r="L3467" s="522" t="s">
        <v>10874</v>
      </c>
      <c r="M3467" s="522" t="s">
        <v>10874</v>
      </c>
      <c r="N3467" s="522">
        <v>0</v>
      </c>
      <c r="O3467" s="523">
        <v>306</v>
      </c>
    </row>
    <row r="3468" spans="2:15">
      <c r="B3468" t="str">
        <f>C3468&amp;F3468</f>
        <v>1213956032833 Total</v>
      </c>
      <c r="C3468" s="29" t="s">
        <v>1073</v>
      </c>
      <c r="D3468" s="29" t="s">
        <v>1074</v>
      </c>
      <c r="E3468" s="29" t="s">
        <v>2925</v>
      </c>
      <c r="F3468" s="29" t="s">
        <v>12015</v>
      </c>
      <c r="G3468" s="526" t="s">
        <v>3453</v>
      </c>
      <c r="H3468" s="527" t="s">
        <v>10874</v>
      </c>
      <c r="I3468" s="527">
        <v>27</v>
      </c>
      <c r="J3468" s="527">
        <v>72</v>
      </c>
      <c r="K3468" s="527">
        <v>439</v>
      </c>
      <c r="L3468" s="527" t="s">
        <v>10874</v>
      </c>
      <c r="M3468" s="527">
        <v>17</v>
      </c>
      <c r="N3468" s="527">
        <v>0</v>
      </c>
      <c r="O3468" s="528">
        <v>572</v>
      </c>
    </row>
    <row r="3469" spans="2:15">
      <c r="B3469" s="29" t="s">
        <v>14619</v>
      </c>
      <c r="C3469" s="29" t="s">
        <v>1073</v>
      </c>
      <c r="D3469" s="29" t="s">
        <v>1074</v>
      </c>
      <c r="E3469" s="29" t="s">
        <v>2923</v>
      </c>
      <c r="F3469" s="29" t="s">
        <v>2924</v>
      </c>
      <c r="G3469" s="29" t="s">
        <v>4065</v>
      </c>
      <c r="H3469" s="522" t="s">
        <v>10874</v>
      </c>
      <c r="I3469" s="522" t="s">
        <v>10874</v>
      </c>
      <c r="J3469" s="522">
        <v>21</v>
      </c>
      <c r="K3469" s="522">
        <v>75</v>
      </c>
      <c r="L3469" s="522" t="s">
        <v>10874</v>
      </c>
      <c r="M3469" s="522" t="s">
        <v>10874</v>
      </c>
      <c r="N3469" s="522">
        <v>0</v>
      </c>
      <c r="O3469" s="523">
        <v>110</v>
      </c>
    </row>
    <row r="3470" spans="2:15">
      <c r="B3470" s="29" t="s">
        <v>14620</v>
      </c>
      <c r="C3470" s="29" t="s">
        <v>1073</v>
      </c>
      <c r="D3470" s="29" t="s">
        <v>1074</v>
      </c>
      <c r="E3470" s="29" t="s">
        <v>2923</v>
      </c>
      <c r="F3470" s="29" t="s">
        <v>2924</v>
      </c>
      <c r="G3470" s="29" t="s">
        <v>4066</v>
      </c>
      <c r="H3470" s="522">
        <v>0</v>
      </c>
      <c r="I3470" s="522" t="s">
        <v>10874</v>
      </c>
      <c r="J3470" s="522">
        <v>14</v>
      </c>
      <c r="K3470" s="522">
        <v>105</v>
      </c>
      <c r="L3470" s="522" t="s">
        <v>10874</v>
      </c>
      <c r="M3470" s="522" t="s">
        <v>10874</v>
      </c>
      <c r="N3470" s="522">
        <v>0</v>
      </c>
      <c r="O3470" s="523">
        <v>132</v>
      </c>
    </row>
    <row r="3471" spans="2:15">
      <c r="B3471" t="str">
        <f>C3471&amp;F3471</f>
        <v>1213956035365 Total</v>
      </c>
      <c r="C3471" s="29" t="s">
        <v>1073</v>
      </c>
      <c r="D3471" s="29" t="s">
        <v>1074</v>
      </c>
      <c r="E3471" s="29" t="s">
        <v>2923</v>
      </c>
      <c r="F3471" s="29" t="s">
        <v>12014</v>
      </c>
      <c r="G3471" s="526" t="s">
        <v>3453</v>
      </c>
      <c r="H3471" s="527" t="s">
        <v>10874</v>
      </c>
      <c r="I3471" s="527" t="s">
        <v>10874</v>
      </c>
      <c r="J3471" s="527">
        <v>35</v>
      </c>
      <c r="K3471" s="527">
        <v>180</v>
      </c>
      <c r="L3471" s="527" t="s">
        <v>10874</v>
      </c>
      <c r="M3471" s="527" t="s">
        <v>10874</v>
      </c>
      <c r="N3471" s="527">
        <v>0</v>
      </c>
      <c r="O3471" s="528">
        <v>242</v>
      </c>
    </row>
    <row r="3472" spans="2:15">
      <c r="B3472" s="29" t="s">
        <v>14623</v>
      </c>
      <c r="C3472" s="29" t="s">
        <v>1075</v>
      </c>
      <c r="D3472" s="29" t="s">
        <v>1076</v>
      </c>
      <c r="E3472" s="29" t="s">
        <v>2927</v>
      </c>
      <c r="F3472" s="29" t="s">
        <v>2928</v>
      </c>
      <c r="G3472" s="29" t="s">
        <v>4065</v>
      </c>
      <c r="H3472" s="522">
        <v>0</v>
      </c>
      <c r="I3472" s="522">
        <v>0</v>
      </c>
      <c r="J3472" s="522">
        <v>0</v>
      </c>
      <c r="K3472" s="522">
        <v>64</v>
      </c>
      <c r="L3472" s="522">
        <v>0</v>
      </c>
      <c r="M3472" s="522">
        <v>0</v>
      </c>
      <c r="N3472" s="522">
        <v>0</v>
      </c>
      <c r="O3472" s="523">
        <v>64</v>
      </c>
    </row>
    <row r="3473" spans="2:15">
      <c r="B3473" s="29" t="s">
        <v>14624</v>
      </c>
      <c r="C3473" s="29" t="s">
        <v>1075</v>
      </c>
      <c r="D3473" s="29" t="s">
        <v>1076</v>
      </c>
      <c r="E3473" s="29" t="s">
        <v>2927</v>
      </c>
      <c r="F3473" s="29" t="s">
        <v>2928</v>
      </c>
      <c r="G3473" s="29" t="s">
        <v>4066</v>
      </c>
      <c r="H3473" s="522">
        <v>0</v>
      </c>
      <c r="I3473" s="522" t="s">
        <v>10874</v>
      </c>
      <c r="J3473" s="522">
        <v>0</v>
      </c>
      <c r="K3473" s="522" t="s">
        <v>10874</v>
      </c>
      <c r="L3473" s="522">
        <v>0</v>
      </c>
      <c r="M3473" s="522">
        <v>0</v>
      </c>
      <c r="N3473" s="522">
        <v>0</v>
      </c>
      <c r="O3473" s="523">
        <v>79</v>
      </c>
    </row>
    <row r="3474" spans="2:15">
      <c r="B3474" t="str">
        <f>C3474&amp;F3474</f>
        <v>1085670044002 Total</v>
      </c>
      <c r="C3474" s="29" t="s">
        <v>1075</v>
      </c>
      <c r="D3474" s="29" t="s">
        <v>1076</v>
      </c>
      <c r="E3474" s="29" t="s">
        <v>2927</v>
      </c>
      <c r="F3474" s="29" t="s">
        <v>12016</v>
      </c>
      <c r="G3474" s="526" t="s">
        <v>3453</v>
      </c>
      <c r="H3474" s="527">
        <v>0</v>
      </c>
      <c r="I3474" s="527" t="s">
        <v>10874</v>
      </c>
      <c r="J3474" s="527">
        <v>0</v>
      </c>
      <c r="K3474" s="527" t="s">
        <v>10874</v>
      </c>
      <c r="L3474" s="527">
        <v>0</v>
      </c>
      <c r="M3474" s="527">
        <v>0</v>
      </c>
      <c r="N3474" s="527">
        <v>0</v>
      </c>
      <c r="O3474" s="528">
        <v>143</v>
      </c>
    </row>
    <row r="3475" spans="2:15">
      <c r="B3475" s="29" t="s">
        <v>14625</v>
      </c>
      <c r="C3475" s="29" t="s">
        <v>1077</v>
      </c>
      <c r="D3475" s="29" t="s">
        <v>1078</v>
      </c>
      <c r="E3475" s="29" t="s">
        <v>1078</v>
      </c>
      <c r="F3475" s="29" t="s">
        <v>2929</v>
      </c>
      <c r="G3475" s="29" t="s">
        <v>4065</v>
      </c>
      <c r="H3475" s="522">
        <v>0</v>
      </c>
      <c r="I3475" s="522" t="s">
        <v>10874</v>
      </c>
      <c r="J3475" s="522" t="s">
        <v>10874</v>
      </c>
      <c r="K3475" s="522">
        <v>0</v>
      </c>
      <c r="L3475" s="522">
        <v>0</v>
      </c>
      <c r="M3475" s="522">
        <v>0</v>
      </c>
      <c r="N3475" s="522">
        <v>0</v>
      </c>
      <c r="O3475" s="523">
        <v>150</v>
      </c>
    </row>
    <row r="3476" spans="2:15">
      <c r="B3476" s="29" t="s">
        <v>14626</v>
      </c>
      <c r="C3476" s="29" t="s">
        <v>1077</v>
      </c>
      <c r="D3476" s="29" t="s">
        <v>1078</v>
      </c>
      <c r="E3476" s="29" t="s">
        <v>1078</v>
      </c>
      <c r="F3476" s="29" t="s">
        <v>2929</v>
      </c>
      <c r="G3476" s="29" t="s">
        <v>4066</v>
      </c>
      <c r="H3476" s="522">
        <v>0</v>
      </c>
      <c r="I3476" s="522">
        <v>128</v>
      </c>
      <c r="J3476" s="522" t="s">
        <v>10874</v>
      </c>
      <c r="K3476" s="522" t="s">
        <v>10874</v>
      </c>
      <c r="L3476" s="522">
        <v>0</v>
      </c>
      <c r="M3476" s="522" t="s">
        <v>10874</v>
      </c>
      <c r="N3476" s="522">
        <v>0</v>
      </c>
      <c r="O3476" s="523">
        <v>139</v>
      </c>
    </row>
    <row r="3477" spans="2:15">
      <c r="B3477" t="str">
        <f>C3477&amp;F3477</f>
        <v>1145141358083 Total</v>
      </c>
      <c r="C3477" s="29" t="s">
        <v>1077</v>
      </c>
      <c r="D3477" s="29" t="s">
        <v>1078</v>
      </c>
      <c r="E3477" s="29" t="s">
        <v>1078</v>
      </c>
      <c r="F3477" s="29" t="s">
        <v>12017</v>
      </c>
      <c r="G3477" s="526" t="s">
        <v>3453</v>
      </c>
      <c r="H3477" s="527">
        <v>0</v>
      </c>
      <c r="I3477" s="527" t="s">
        <v>10874</v>
      </c>
      <c r="J3477" s="527" t="s">
        <v>10874</v>
      </c>
      <c r="K3477" s="527" t="s">
        <v>10874</v>
      </c>
      <c r="L3477" s="527">
        <v>0</v>
      </c>
      <c r="M3477" s="527" t="s">
        <v>10874</v>
      </c>
      <c r="N3477" s="527">
        <v>0</v>
      </c>
      <c r="O3477" s="528">
        <v>289</v>
      </c>
    </row>
    <row r="3478" spans="2:15">
      <c r="B3478" s="29" t="s">
        <v>14629</v>
      </c>
      <c r="C3478" s="29" t="s">
        <v>1079</v>
      </c>
      <c r="D3478" s="29" t="s">
        <v>1080</v>
      </c>
      <c r="E3478" s="29" t="s">
        <v>2932</v>
      </c>
      <c r="F3478" s="29" t="s">
        <v>2933</v>
      </c>
      <c r="G3478" s="29" t="s">
        <v>4065</v>
      </c>
      <c r="H3478" s="522">
        <v>0</v>
      </c>
      <c r="I3478" s="522" t="s">
        <v>10874</v>
      </c>
      <c r="J3478" s="522">
        <v>19</v>
      </c>
      <c r="K3478" s="522">
        <v>326</v>
      </c>
      <c r="L3478" s="522" t="s">
        <v>10874</v>
      </c>
      <c r="M3478" s="522" t="s">
        <v>10874</v>
      </c>
      <c r="N3478" s="522">
        <v>0</v>
      </c>
      <c r="O3478" s="523">
        <v>361</v>
      </c>
    </row>
    <row r="3479" spans="2:15">
      <c r="B3479" s="29" t="s">
        <v>14630</v>
      </c>
      <c r="C3479" s="29" t="s">
        <v>1079</v>
      </c>
      <c r="D3479" s="29" t="s">
        <v>1080</v>
      </c>
      <c r="E3479" s="29" t="s">
        <v>2932</v>
      </c>
      <c r="F3479" s="29" t="s">
        <v>2933</v>
      </c>
      <c r="G3479" s="29" t="s">
        <v>4066</v>
      </c>
      <c r="H3479" s="522">
        <v>0</v>
      </c>
      <c r="I3479" s="522">
        <v>11</v>
      </c>
      <c r="J3479" s="522">
        <v>17</v>
      </c>
      <c r="K3479" s="522">
        <v>366</v>
      </c>
      <c r="L3479" s="522" t="s">
        <v>10874</v>
      </c>
      <c r="M3479" s="522" t="s">
        <v>10874</v>
      </c>
      <c r="N3479" s="522">
        <v>0</v>
      </c>
      <c r="O3479" s="523">
        <v>406</v>
      </c>
    </row>
    <row r="3480" spans="2:15">
      <c r="B3480" t="str">
        <f>C3480&amp;F3480</f>
        <v>1204860035352 Total</v>
      </c>
      <c r="C3480" s="29" t="s">
        <v>1079</v>
      </c>
      <c r="D3480" s="29" t="s">
        <v>1080</v>
      </c>
      <c r="E3480" s="29" t="s">
        <v>2932</v>
      </c>
      <c r="F3480" s="29" t="s">
        <v>12019</v>
      </c>
      <c r="G3480" s="526" t="s">
        <v>3453</v>
      </c>
      <c r="H3480" s="527">
        <v>0</v>
      </c>
      <c r="I3480" s="527" t="s">
        <v>10874</v>
      </c>
      <c r="J3480" s="527">
        <v>36</v>
      </c>
      <c r="K3480" s="527">
        <v>692</v>
      </c>
      <c r="L3480" s="527" t="s">
        <v>10874</v>
      </c>
      <c r="M3480" s="527" t="s">
        <v>10874</v>
      </c>
      <c r="N3480" s="527">
        <v>0</v>
      </c>
      <c r="O3480" s="528">
        <v>767</v>
      </c>
    </row>
    <row r="3481" spans="2:15">
      <c r="B3481" s="29" t="s">
        <v>14627</v>
      </c>
      <c r="C3481" s="29" t="s">
        <v>1079</v>
      </c>
      <c r="D3481" s="29" t="s">
        <v>1080</v>
      </c>
      <c r="E3481" s="29" t="s">
        <v>2930</v>
      </c>
      <c r="F3481" s="29" t="s">
        <v>2931</v>
      </c>
      <c r="G3481" s="29" t="s">
        <v>4065</v>
      </c>
      <c r="H3481" s="522">
        <v>0</v>
      </c>
      <c r="I3481" s="522" t="s">
        <v>10874</v>
      </c>
      <c r="J3481" s="522">
        <v>11</v>
      </c>
      <c r="K3481" s="522">
        <v>159</v>
      </c>
      <c r="L3481" s="522" t="s">
        <v>10874</v>
      </c>
      <c r="M3481" s="522" t="s">
        <v>10874</v>
      </c>
      <c r="N3481" s="522">
        <v>0</v>
      </c>
      <c r="O3481" s="523">
        <v>178</v>
      </c>
    </row>
    <row r="3482" spans="2:15">
      <c r="B3482" s="29" t="s">
        <v>14628</v>
      </c>
      <c r="C3482" s="29" t="s">
        <v>1079</v>
      </c>
      <c r="D3482" s="29" t="s">
        <v>1080</v>
      </c>
      <c r="E3482" s="29" t="s">
        <v>2930</v>
      </c>
      <c r="F3482" s="29" t="s">
        <v>2931</v>
      </c>
      <c r="G3482" s="29" t="s">
        <v>4066</v>
      </c>
      <c r="H3482" s="522">
        <v>0</v>
      </c>
      <c r="I3482" s="522" t="s">
        <v>10874</v>
      </c>
      <c r="J3482" s="522">
        <v>11</v>
      </c>
      <c r="K3482" s="522">
        <v>175</v>
      </c>
      <c r="L3482" s="522" t="s">
        <v>10874</v>
      </c>
      <c r="M3482" s="522" t="s">
        <v>10874</v>
      </c>
      <c r="N3482" s="522">
        <v>0</v>
      </c>
      <c r="O3482" s="523">
        <v>196</v>
      </c>
    </row>
    <row r="3483" spans="2:15">
      <c r="B3483" t="str">
        <f>C3483&amp;F3483</f>
        <v>1204860037210 Total</v>
      </c>
      <c r="C3483" s="29" t="s">
        <v>1079</v>
      </c>
      <c r="D3483" s="29" t="s">
        <v>1080</v>
      </c>
      <c r="E3483" s="29" t="s">
        <v>2930</v>
      </c>
      <c r="F3483" s="29" t="s">
        <v>12018</v>
      </c>
      <c r="G3483" s="526" t="s">
        <v>3453</v>
      </c>
      <c r="H3483" s="527">
        <v>0</v>
      </c>
      <c r="I3483" s="527" t="s">
        <v>10874</v>
      </c>
      <c r="J3483" s="527">
        <v>22</v>
      </c>
      <c r="K3483" s="527">
        <v>334</v>
      </c>
      <c r="L3483" s="527" t="s">
        <v>10874</v>
      </c>
      <c r="M3483" s="527" t="s">
        <v>10874</v>
      </c>
      <c r="N3483" s="527">
        <v>0</v>
      </c>
      <c r="O3483" s="528">
        <v>374</v>
      </c>
    </row>
    <row r="3484" spans="2:15">
      <c r="B3484" s="29" t="s">
        <v>14631</v>
      </c>
      <c r="C3484" s="29" t="s">
        <v>1081</v>
      </c>
      <c r="D3484" s="29" t="s">
        <v>1082</v>
      </c>
      <c r="E3484" s="29" t="s">
        <v>2934</v>
      </c>
      <c r="F3484" s="29" t="s">
        <v>2935</v>
      </c>
      <c r="G3484" s="29" t="s">
        <v>4065</v>
      </c>
      <c r="H3484" s="522">
        <v>0</v>
      </c>
      <c r="I3484" s="522" t="s">
        <v>10874</v>
      </c>
      <c r="J3484" s="522" t="s">
        <v>10874</v>
      </c>
      <c r="K3484" s="522">
        <v>235</v>
      </c>
      <c r="L3484" s="522">
        <v>0</v>
      </c>
      <c r="M3484" s="522">
        <v>0</v>
      </c>
      <c r="N3484" s="522" t="s">
        <v>10874</v>
      </c>
      <c r="O3484" s="523">
        <v>242</v>
      </c>
    </row>
    <row r="3485" spans="2:15">
      <c r="B3485" s="29" t="s">
        <v>14632</v>
      </c>
      <c r="C3485" s="29" t="s">
        <v>1081</v>
      </c>
      <c r="D3485" s="29" t="s">
        <v>1082</v>
      </c>
      <c r="E3485" s="29" t="s">
        <v>2934</v>
      </c>
      <c r="F3485" s="29" t="s">
        <v>2935</v>
      </c>
      <c r="G3485" s="29" t="s">
        <v>4066</v>
      </c>
      <c r="H3485" s="522">
        <v>0</v>
      </c>
      <c r="I3485" s="522" t="s">
        <v>10874</v>
      </c>
      <c r="J3485" s="522" t="s">
        <v>10874</v>
      </c>
      <c r="K3485" s="522">
        <v>216</v>
      </c>
      <c r="L3485" s="522">
        <v>0</v>
      </c>
      <c r="M3485" s="522" t="s">
        <v>10874</v>
      </c>
      <c r="N3485" s="522" t="s">
        <v>10874</v>
      </c>
      <c r="O3485" s="523">
        <v>231</v>
      </c>
    </row>
    <row r="3486" spans="2:15">
      <c r="B3486" t="str">
        <f>C3486&amp;F3486</f>
        <v>1170860030965 Total</v>
      </c>
      <c r="C3486" s="29" t="s">
        <v>1081</v>
      </c>
      <c r="D3486" s="29" t="s">
        <v>1082</v>
      </c>
      <c r="E3486" s="29" t="s">
        <v>2934</v>
      </c>
      <c r="F3486" s="29" t="s">
        <v>12020</v>
      </c>
      <c r="G3486" s="526" t="s">
        <v>3453</v>
      </c>
      <c r="H3486" s="527">
        <v>0</v>
      </c>
      <c r="I3486" s="527" t="s">
        <v>10874</v>
      </c>
      <c r="J3486" s="527" t="s">
        <v>10874</v>
      </c>
      <c r="K3486" s="527">
        <v>451</v>
      </c>
      <c r="L3486" s="527">
        <v>0</v>
      </c>
      <c r="M3486" s="527" t="s">
        <v>10874</v>
      </c>
      <c r="N3486" s="527" t="s">
        <v>10874</v>
      </c>
      <c r="O3486" s="528">
        <v>473</v>
      </c>
    </row>
    <row r="3487" spans="2:15">
      <c r="B3487" s="29" t="s">
        <v>14633</v>
      </c>
      <c r="C3487" s="29" t="s">
        <v>1083</v>
      </c>
      <c r="D3487" s="29" t="s">
        <v>1084</v>
      </c>
      <c r="E3487" s="29" t="s">
        <v>1084</v>
      </c>
      <c r="F3487" s="29" t="s">
        <v>2936</v>
      </c>
      <c r="G3487" s="29" t="s">
        <v>4065</v>
      </c>
      <c r="H3487" s="522">
        <v>0</v>
      </c>
      <c r="I3487" s="522">
        <v>26</v>
      </c>
      <c r="J3487" s="522" t="s">
        <v>10874</v>
      </c>
      <c r="K3487" s="522">
        <v>70</v>
      </c>
      <c r="L3487" s="522" t="s">
        <v>10874</v>
      </c>
      <c r="M3487" s="522">
        <v>26</v>
      </c>
      <c r="N3487" s="522">
        <v>0</v>
      </c>
      <c r="O3487" s="523">
        <v>150</v>
      </c>
    </row>
    <row r="3488" spans="2:15">
      <c r="B3488" s="29" t="s">
        <v>14634</v>
      </c>
      <c r="C3488" s="29" t="s">
        <v>1083</v>
      </c>
      <c r="D3488" s="29" t="s">
        <v>1084</v>
      </c>
      <c r="E3488" s="29" t="s">
        <v>1084</v>
      </c>
      <c r="F3488" s="29" t="s">
        <v>2936</v>
      </c>
      <c r="G3488" s="29" t="s">
        <v>4066</v>
      </c>
      <c r="H3488" s="522">
        <v>0</v>
      </c>
      <c r="I3488" s="522" t="s">
        <v>10874</v>
      </c>
      <c r="J3488" s="522">
        <v>13</v>
      </c>
      <c r="K3488" s="522">
        <v>64</v>
      </c>
      <c r="L3488" s="522" t="s">
        <v>10874</v>
      </c>
      <c r="M3488" s="522">
        <v>24</v>
      </c>
      <c r="N3488" s="522">
        <v>0</v>
      </c>
      <c r="O3488" s="523">
        <v>117</v>
      </c>
    </row>
    <row r="3489" spans="2:15">
      <c r="B3489" t="str">
        <f>C3489&amp;F3489</f>
        <v>1220931407568 Total</v>
      </c>
      <c r="C3489" s="29" t="s">
        <v>1083</v>
      </c>
      <c r="D3489" s="29" t="s">
        <v>1084</v>
      </c>
      <c r="E3489" s="29" t="s">
        <v>1084</v>
      </c>
      <c r="F3489" s="29" t="s">
        <v>12021</v>
      </c>
      <c r="G3489" s="526" t="s">
        <v>3453</v>
      </c>
      <c r="H3489" s="527">
        <v>0</v>
      </c>
      <c r="I3489" s="527" t="s">
        <v>10874</v>
      </c>
      <c r="J3489" s="527" t="s">
        <v>10874</v>
      </c>
      <c r="K3489" s="527">
        <v>134</v>
      </c>
      <c r="L3489" s="527">
        <v>14</v>
      </c>
      <c r="M3489" s="527">
        <v>50</v>
      </c>
      <c r="N3489" s="527">
        <v>0</v>
      </c>
      <c r="O3489" s="528">
        <v>267</v>
      </c>
    </row>
    <row r="3490" spans="2:15">
      <c r="B3490" s="29" t="s">
        <v>14635</v>
      </c>
      <c r="C3490" s="29" t="s">
        <v>1085</v>
      </c>
      <c r="D3490" s="29" t="s">
        <v>1086</v>
      </c>
      <c r="E3490" s="29" t="s">
        <v>2937</v>
      </c>
      <c r="F3490" s="29" t="s">
        <v>2938</v>
      </c>
      <c r="G3490" s="29" t="s">
        <v>4065</v>
      </c>
      <c r="H3490" s="522">
        <v>0</v>
      </c>
      <c r="I3490" s="522">
        <v>0</v>
      </c>
      <c r="J3490" s="522" t="s">
        <v>10874</v>
      </c>
      <c r="K3490" s="522">
        <v>46</v>
      </c>
      <c r="L3490" s="522">
        <v>0</v>
      </c>
      <c r="M3490" s="522" t="s">
        <v>10874</v>
      </c>
      <c r="N3490" s="522">
        <v>0</v>
      </c>
      <c r="O3490" s="523">
        <v>49</v>
      </c>
    </row>
    <row r="3491" spans="2:15">
      <c r="B3491" s="29" t="s">
        <v>14636</v>
      </c>
      <c r="C3491" s="29" t="s">
        <v>1085</v>
      </c>
      <c r="D3491" s="29" t="s">
        <v>1086</v>
      </c>
      <c r="E3491" s="29" t="s">
        <v>2937</v>
      </c>
      <c r="F3491" s="29" t="s">
        <v>2938</v>
      </c>
      <c r="G3491" s="29" t="s">
        <v>4066</v>
      </c>
      <c r="H3491" s="522">
        <v>0</v>
      </c>
      <c r="I3491" s="522" t="s">
        <v>10874</v>
      </c>
      <c r="J3491" s="522" t="s">
        <v>10874</v>
      </c>
      <c r="K3491" s="522">
        <v>49</v>
      </c>
      <c r="L3491" s="522" t="s">
        <v>10874</v>
      </c>
      <c r="M3491" s="522">
        <v>0</v>
      </c>
      <c r="N3491" s="522">
        <v>0</v>
      </c>
      <c r="O3491" s="523">
        <v>55</v>
      </c>
    </row>
    <row r="3492" spans="2:15">
      <c r="B3492" t="str">
        <f>C3492&amp;F3492</f>
        <v>1295473033935 Total</v>
      </c>
      <c r="C3492" s="29" t="s">
        <v>1085</v>
      </c>
      <c r="D3492" s="29" t="s">
        <v>1086</v>
      </c>
      <c r="E3492" s="29" t="s">
        <v>2937</v>
      </c>
      <c r="F3492" s="29" t="s">
        <v>12022</v>
      </c>
      <c r="G3492" s="526" t="s">
        <v>3453</v>
      </c>
      <c r="H3492" s="527">
        <v>0</v>
      </c>
      <c r="I3492" s="527" t="s">
        <v>10874</v>
      </c>
      <c r="J3492" s="527" t="s">
        <v>10874</v>
      </c>
      <c r="K3492" s="527">
        <v>95</v>
      </c>
      <c r="L3492" s="527" t="s">
        <v>10874</v>
      </c>
      <c r="M3492" s="527" t="s">
        <v>10874</v>
      </c>
      <c r="N3492" s="527">
        <v>0</v>
      </c>
      <c r="O3492" s="528">
        <v>104</v>
      </c>
    </row>
    <row r="3493" spans="2:15">
      <c r="B3493" s="29" t="s">
        <v>14637</v>
      </c>
      <c r="C3493" s="29" t="s">
        <v>1085</v>
      </c>
      <c r="D3493" s="29" t="s">
        <v>1086</v>
      </c>
      <c r="E3493" s="29" t="s">
        <v>2939</v>
      </c>
      <c r="F3493" s="29" t="s">
        <v>2940</v>
      </c>
      <c r="G3493" s="29" t="s">
        <v>4065</v>
      </c>
      <c r="H3493" s="522">
        <v>0</v>
      </c>
      <c r="I3493" s="522" t="s">
        <v>10874</v>
      </c>
      <c r="J3493" s="522" t="s">
        <v>10874</v>
      </c>
      <c r="K3493" s="522">
        <v>231</v>
      </c>
      <c r="L3493" s="522" t="s">
        <v>10874</v>
      </c>
      <c r="M3493" s="522">
        <v>0</v>
      </c>
      <c r="N3493" s="522">
        <v>0</v>
      </c>
      <c r="O3493" s="523">
        <v>241</v>
      </c>
    </row>
    <row r="3494" spans="2:15">
      <c r="B3494" s="29" t="s">
        <v>14638</v>
      </c>
      <c r="C3494" s="29" t="s">
        <v>1085</v>
      </c>
      <c r="D3494" s="29" t="s">
        <v>1086</v>
      </c>
      <c r="E3494" s="29" t="s">
        <v>2939</v>
      </c>
      <c r="F3494" s="29" t="s">
        <v>2940</v>
      </c>
      <c r="G3494" s="29" t="s">
        <v>4066</v>
      </c>
      <c r="H3494" s="522" t="s">
        <v>10874</v>
      </c>
      <c r="I3494" s="522" t="s">
        <v>10874</v>
      </c>
      <c r="J3494" s="522" t="s">
        <v>10874</v>
      </c>
      <c r="K3494" s="522">
        <v>251</v>
      </c>
      <c r="L3494" s="522" t="s">
        <v>10874</v>
      </c>
      <c r="M3494" s="522" t="s">
        <v>10874</v>
      </c>
      <c r="N3494" s="522">
        <v>0</v>
      </c>
      <c r="O3494" s="523">
        <v>270</v>
      </c>
    </row>
    <row r="3495" spans="2:15">
      <c r="B3495" t="str">
        <f>C3495&amp;F3495</f>
        <v>1295473035264 Total</v>
      </c>
      <c r="C3495" s="29" t="s">
        <v>1085</v>
      </c>
      <c r="D3495" s="29" t="s">
        <v>1086</v>
      </c>
      <c r="E3495" s="29" t="s">
        <v>2939</v>
      </c>
      <c r="F3495" s="29" t="s">
        <v>12023</v>
      </c>
      <c r="G3495" s="526" t="s">
        <v>3453</v>
      </c>
      <c r="H3495" s="527" t="s">
        <v>10874</v>
      </c>
      <c r="I3495" s="527">
        <v>13</v>
      </c>
      <c r="J3495" s="527" t="s">
        <v>10874</v>
      </c>
      <c r="K3495" s="527">
        <v>482</v>
      </c>
      <c r="L3495" s="527" t="s">
        <v>10874</v>
      </c>
      <c r="M3495" s="527" t="s">
        <v>10874</v>
      </c>
      <c r="N3495" s="527">
        <v>0</v>
      </c>
      <c r="O3495" s="528">
        <v>511</v>
      </c>
    </row>
    <row r="3496" spans="2:15">
      <c r="B3496" s="29" t="s">
        <v>14639</v>
      </c>
      <c r="C3496" s="29" t="s">
        <v>1088</v>
      </c>
      <c r="D3496" s="29" t="s">
        <v>1089</v>
      </c>
      <c r="E3496" s="29" t="s">
        <v>9886</v>
      </c>
      <c r="F3496" s="29" t="s">
        <v>4048</v>
      </c>
      <c r="G3496" s="29" t="s">
        <v>4065</v>
      </c>
      <c r="H3496" s="522">
        <v>0</v>
      </c>
      <c r="I3496" s="522">
        <v>0</v>
      </c>
      <c r="J3496" s="522" t="s">
        <v>10874</v>
      </c>
      <c r="K3496" s="522" t="s">
        <v>10874</v>
      </c>
      <c r="L3496" s="522">
        <v>0</v>
      </c>
      <c r="M3496" s="522">
        <v>0</v>
      </c>
      <c r="N3496" s="522">
        <v>0</v>
      </c>
      <c r="O3496" s="523">
        <v>50</v>
      </c>
    </row>
    <row r="3497" spans="2:15">
      <c r="B3497" s="29" t="s">
        <v>14640</v>
      </c>
      <c r="C3497" s="29" t="s">
        <v>1088</v>
      </c>
      <c r="D3497" s="29" t="s">
        <v>1089</v>
      </c>
      <c r="E3497" s="29" t="s">
        <v>9886</v>
      </c>
      <c r="F3497" s="29" t="s">
        <v>4048</v>
      </c>
      <c r="G3497" s="29" t="s">
        <v>4066</v>
      </c>
      <c r="H3497" s="522">
        <v>0</v>
      </c>
      <c r="I3497" s="522" t="s">
        <v>10874</v>
      </c>
      <c r="J3497" s="522" t="s">
        <v>10874</v>
      </c>
      <c r="K3497" s="522">
        <v>79</v>
      </c>
      <c r="L3497" s="522">
        <v>0</v>
      </c>
      <c r="M3497" s="522" t="s">
        <v>10874</v>
      </c>
      <c r="N3497" s="522">
        <v>0</v>
      </c>
      <c r="O3497" s="523">
        <v>83</v>
      </c>
    </row>
    <row r="3498" spans="2:15">
      <c r="B3498" t="str">
        <f>C3498&amp;F3498</f>
        <v>1295469076587 Total</v>
      </c>
      <c r="C3498" s="29" t="s">
        <v>1088</v>
      </c>
      <c r="D3498" s="29" t="s">
        <v>1089</v>
      </c>
      <c r="E3498" s="29" t="s">
        <v>9886</v>
      </c>
      <c r="F3498" s="29" t="s">
        <v>12024</v>
      </c>
      <c r="G3498" s="526" t="s">
        <v>3453</v>
      </c>
      <c r="H3498" s="527">
        <v>0</v>
      </c>
      <c r="I3498" s="527" t="s">
        <v>10874</v>
      </c>
      <c r="J3498" s="527" t="s">
        <v>10874</v>
      </c>
      <c r="K3498" s="527" t="s">
        <v>10874</v>
      </c>
      <c r="L3498" s="527">
        <v>0</v>
      </c>
      <c r="M3498" s="527" t="s">
        <v>10874</v>
      </c>
      <c r="N3498" s="527">
        <v>0</v>
      </c>
      <c r="O3498" s="528">
        <v>133</v>
      </c>
    </row>
    <row r="3499" spans="2:15">
      <c r="B3499" s="29" t="s">
        <v>14641</v>
      </c>
      <c r="C3499" s="29" t="s">
        <v>1088</v>
      </c>
      <c r="D3499" s="29" t="s">
        <v>1089</v>
      </c>
      <c r="E3499" s="29" t="s">
        <v>9890</v>
      </c>
      <c r="F3499" s="29" t="s">
        <v>4049</v>
      </c>
      <c r="G3499" s="29" t="s">
        <v>4065</v>
      </c>
      <c r="H3499" s="522">
        <v>0</v>
      </c>
      <c r="I3499" s="522" t="s">
        <v>10874</v>
      </c>
      <c r="J3499" s="522" t="s">
        <v>10874</v>
      </c>
      <c r="K3499" s="522">
        <v>48</v>
      </c>
      <c r="L3499" s="522">
        <v>0</v>
      </c>
      <c r="M3499" s="522">
        <v>0</v>
      </c>
      <c r="N3499" s="522">
        <v>0</v>
      </c>
      <c r="O3499" s="523">
        <v>51</v>
      </c>
    </row>
    <row r="3500" spans="2:15">
      <c r="B3500" s="29" t="s">
        <v>14642</v>
      </c>
      <c r="C3500" s="29" t="s">
        <v>1088</v>
      </c>
      <c r="D3500" s="29" t="s">
        <v>1089</v>
      </c>
      <c r="E3500" s="29" t="s">
        <v>9890</v>
      </c>
      <c r="F3500" s="29" t="s">
        <v>4049</v>
      </c>
      <c r="G3500" s="29" t="s">
        <v>4066</v>
      </c>
      <c r="H3500" s="522">
        <v>0</v>
      </c>
      <c r="I3500" s="522" t="s">
        <v>10874</v>
      </c>
      <c r="J3500" s="522">
        <v>0</v>
      </c>
      <c r="K3500" s="522" t="s">
        <v>10874</v>
      </c>
      <c r="L3500" s="522">
        <v>0</v>
      </c>
      <c r="M3500" s="522" t="s">
        <v>10874</v>
      </c>
      <c r="N3500" s="522">
        <v>0</v>
      </c>
      <c r="O3500" s="523">
        <v>99</v>
      </c>
    </row>
    <row r="3501" spans="2:15">
      <c r="B3501" t="str">
        <f>C3501&amp;F3501</f>
        <v>1295469077066 Total</v>
      </c>
      <c r="C3501" s="29" t="s">
        <v>1088</v>
      </c>
      <c r="D3501" s="29" t="s">
        <v>1089</v>
      </c>
      <c r="E3501" s="29" t="s">
        <v>9890</v>
      </c>
      <c r="F3501" s="29" t="s">
        <v>12025</v>
      </c>
      <c r="G3501" s="526" t="s">
        <v>3453</v>
      </c>
      <c r="H3501" s="527">
        <v>0</v>
      </c>
      <c r="I3501" s="527" t="s">
        <v>10874</v>
      </c>
      <c r="J3501" s="527" t="s">
        <v>10874</v>
      </c>
      <c r="K3501" s="527" t="s">
        <v>10874</v>
      </c>
      <c r="L3501" s="527">
        <v>0</v>
      </c>
      <c r="M3501" s="527" t="s">
        <v>10874</v>
      </c>
      <c r="N3501" s="527">
        <v>0</v>
      </c>
      <c r="O3501" s="528">
        <v>150</v>
      </c>
    </row>
    <row r="3502" spans="2:15">
      <c r="B3502" s="29" t="s">
        <v>14643</v>
      </c>
      <c r="C3502" s="29" t="s">
        <v>1090</v>
      </c>
      <c r="D3502" s="29" t="s">
        <v>1091</v>
      </c>
      <c r="E3502" s="29" t="s">
        <v>2941</v>
      </c>
      <c r="F3502" s="29" t="s">
        <v>2942</v>
      </c>
      <c r="G3502" s="29" t="s">
        <v>4065</v>
      </c>
      <c r="H3502" s="522" t="s">
        <v>10874</v>
      </c>
      <c r="I3502" s="522" t="s">
        <v>10874</v>
      </c>
      <c r="J3502" s="522">
        <v>32</v>
      </c>
      <c r="K3502" s="522">
        <v>269</v>
      </c>
      <c r="L3502" s="522">
        <v>0</v>
      </c>
      <c r="M3502" s="522" t="s">
        <v>10874</v>
      </c>
      <c r="N3502" s="522">
        <v>0</v>
      </c>
      <c r="O3502" s="523">
        <v>314</v>
      </c>
    </row>
    <row r="3503" spans="2:15">
      <c r="B3503" s="29" t="s">
        <v>14644</v>
      </c>
      <c r="C3503" s="29" t="s">
        <v>1090</v>
      </c>
      <c r="D3503" s="29" t="s">
        <v>1091</v>
      </c>
      <c r="E3503" s="29" t="s">
        <v>2941</v>
      </c>
      <c r="F3503" s="29" t="s">
        <v>2942</v>
      </c>
      <c r="G3503" s="29" t="s">
        <v>4066</v>
      </c>
      <c r="H3503" s="522" t="s">
        <v>10874</v>
      </c>
      <c r="I3503" s="522" t="s">
        <v>10874</v>
      </c>
      <c r="J3503" s="522">
        <v>16</v>
      </c>
      <c r="K3503" s="522">
        <v>281</v>
      </c>
      <c r="L3503" s="522" t="s">
        <v>10874</v>
      </c>
      <c r="M3503" s="522" t="s">
        <v>10874</v>
      </c>
      <c r="N3503" s="522">
        <v>0</v>
      </c>
      <c r="O3503" s="523">
        <v>315</v>
      </c>
    </row>
    <row r="3504" spans="2:15">
      <c r="B3504" t="str">
        <f>C3504&amp;F3504</f>
        <v>1140675030864 Total</v>
      </c>
      <c r="C3504" s="29" t="s">
        <v>1090</v>
      </c>
      <c r="D3504" s="29" t="s">
        <v>1091</v>
      </c>
      <c r="E3504" s="29" t="s">
        <v>2941</v>
      </c>
      <c r="F3504" s="29" t="s">
        <v>12026</v>
      </c>
      <c r="G3504" s="526" t="s">
        <v>3453</v>
      </c>
      <c r="H3504" s="527" t="s">
        <v>10874</v>
      </c>
      <c r="I3504" s="527">
        <v>14</v>
      </c>
      <c r="J3504" s="527">
        <v>48</v>
      </c>
      <c r="K3504" s="527">
        <v>550</v>
      </c>
      <c r="L3504" s="527" t="s">
        <v>10874</v>
      </c>
      <c r="M3504" s="527" t="s">
        <v>10874</v>
      </c>
      <c r="N3504" s="527">
        <v>0</v>
      </c>
      <c r="O3504" s="528">
        <v>629</v>
      </c>
    </row>
    <row r="3505" spans="2:15">
      <c r="B3505" s="29" t="s">
        <v>14645</v>
      </c>
      <c r="C3505" s="29" t="s">
        <v>1090</v>
      </c>
      <c r="D3505" s="29" t="s">
        <v>1091</v>
      </c>
      <c r="E3505" s="29" t="s">
        <v>2943</v>
      </c>
      <c r="F3505" s="29" t="s">
        <v>2944</v>
      </c>
      <c r="G3505" s="29" t="s">
        <v>4065</v>
      </c>
      <c r="H3505" s="522">
        <v>0</v>
      </c>
      <c r="I3505" s="522" t="s">
        <v>10874</v>
      </c>
      <c r="J3505" s="522" t="s">
        <v>10874</v>
      </c>
      <c r="K3505" s="522">
        <v>138</v>
      </c>
      <c r="L3505" s="522">
        <v>0</v>
      </c>
      <c r="M3505" s="522" t="s">
        <v>10874</v>
      </c>
      <c r="N3505" s="522" t="s">
        <v>10874</v>
      </c>
      <c r="O3505" s="523">
        <v>154</v>
      </c>
    </row>
    <row r="3506" spans="2:15">
      <c r="B3506" s="29" t="s">
        <v>14646</v>
      </c>
      <c r="C3506" s="29" t="s">
        <v>1090</v>
      </c>
      <c r="D3506" s="29" t="s">
        <v>1091</v>
      </c>
      <c r="E3506" s="29" t="s">
        <v>2943</v>
      </c>
      <c r="F3506" s="29" t="s">
        <v>2944</v>
      </c>
      <c r="G3506" s="29" t="s">
        <v>4066</v>
      </c>
      <c r="H3506" s="522">
        <v>0</v>
      </c>
      <c r="I3506" s="522" t="s">
        <v>10874</v>
      </c>
      <c r="J3506" s="522">
        <v>14</v>
      </c>
      <c r="K3506" s="522">
        <v>122</v>
      </c>
      <c r="L3506" s="522" t="s">
        <v>10874</v>
      </c>
      <c r="M3506" s="522" t="s">
        <v>10874</v>
      </c>
      <c r="N3506" s="522">
        <v>0</v>
      </c>
      <c r="O3506" s="523">
        <v>144</v>
      </c>
    </row>
    <row r="3507" spans="2:15">
      <c r="B3507" t="str">
        <f>C3507&amp;F3507</f>
        <v>1140675036888 Total</v>
      </c>
      <c r="C3507" s="29" t="s">
        <v>1090</v>
      </c>
      <c r="D3507" s="29" t="s">
        <v>1091</v>
      </c>
      <c r="E3507" s="29" t="s">
        <v>2943</v>
      </c>
      <c r="F3507" s="29" t="s">
        <v>12027</v>
      </c>
      <c r="G3507" s="526" t="s">
        <v>3453</v>
      </c>
      <c r="H3507" s="527">
        <v>0</v>
      </c>
      <c r="I3507" s="527" t="s">
        <v>10874</v>
      </c>
      <c r="J3507" s="527" t="s">
        <v>10874</v>
      </c>
      <c r="K3507" s="527">
        <v>260</v>
      </c>
      <c r="L3507" s="527" t="s">
        <v>10874</v>
      </c>
      <c r="M3507" s="527" t="s">
        <v>10874</v>
      </c>
      <c r="N3507" s="527" t="s">
        <v>10874</v>
      </c>
      <c r="O3507" s="528">
        <v>298</v>
      </c>
    </row>
    <row r="3508" spans="2:15">
      <c r="B3508" s="29" t="s">
        <v>14651</v>
      </c>
      <c r="C3508" s="29" t="s">
        <v>1092</v>
      </c>
      <c r="D3508" s="29" t="s">
        <v>1093</v>
      </c>
      <c r="E3508" s="29" t="s">
        <v>2949</v>
      </c>
      <c r="F3508" s="29" t="s">
        <v>2950</v>
      </c>
      <c r="G3508" s="29" t="s">
        <v>4065</v>
      </c>
      <c r="H3508" s="522">
        <v>0</v>
      </c>
      <c r="I3508" s="522">
        <v>21</v>
      </c>
      <c r="J3508" s="522">
        <v>59</v>
      </c>
      <c r="K3508" s="522">
        <v>92</v>
      </c>
      <c r="L3508" s="522" t="s">
        <v>10874</v>
      </c>
      <c r="M3508" s="522" t="s">
        <v>10874</v>
      </c>
      <c r="N3508" s="522" t="s">
        <v>10874</v>
      </c>
      <c r="O3508" s="523">
        <v>185</v>
      </c>
    </row>
    <row r="3509" spans="2:15">
      <c r="B3509" s="29" t="s">
        <v>14652</v>
      </c>
      <c r="C3509" s="29" t="s">
        <v>1092</v>
      </c>
      <c r="D3509" s="29" t="s">
        <v>1093</v>
      </c>
      <c r="E3509" s="29" t="s">
        <v>2949</v>
      </c>
      <c r="F3509" s="29" t="s">
        <v>2950</v>
      </c>
      <c r="G3509" s="29" t="s">
        <v>4066</v>
      </c>
      <c r="H3509" s="522">
        <v>0</v>
      </c>
      <c r="I3509" s="522">
        <v>23</v>
      </c>
      <c r="J3509" s="522">
        <v>63</v>
      </c>
      <c r="K3509" s="522">
        <v>77</v>
      </c>
      <c r="L3509" s="522" t="s">
        <v>10874</v>
      </c>
      <c r="M3509" s="522" t="s">
        <v>10874</v>
      </c>
      <c r="N3509" s="522" t="s">
        <v>10874</v>
      </c>
      <c r="O3509" s="523">
        <v>176</v>
      </c>
    </row>
    <row r="3510" spans="2:15">
      <c r="B3510" t="str">
        <f>C3510&amp;F3510</f>
        <v>1193574022487 Total</v>
      </c>
      <c r="C3510" s="29" t="s">
        <v>1092</v>
      </c>
      <c r="D3510" s="29" t="s">
        <v>1093</v>
      </c>
      <c r="E3510" s="29" t="s">
        <v>2949</v>
      </c>
      <c r="F3510" s="29" t="s">
        <v>12030</v>
      </c>
      <c r="G3510" s="526" t="s">
        <v>3453</v>
      </c>
      <c r="H3510" s="527">
        <v>0</v>
      </c>
      <c r="I3510" s="527">
        <v>44</v>
      </c>
      <c r="J3510" s="527">
        <v>122</v>
      </c>
      <c r="K3510" s="527">
        <v>169</v>
      </c>
      <c r="L3510" s="527" t="s">
        <v>10874</v>
      </c>
      <c r="M3510" s="527">
        <v>16</v>
      </c>
      <c r="N3510" s="527" t="s">
        <v>10874</v>
      </c>
      <c r="O3510" s="528">
        <v>361</v>
      </c>
    </row>
    <row r="3511" spans="2:15">
      <c r="B3511" s="29" t="s">
        <v>14653</v>
      </c>
      <c r="C3511" s="29" t="s">
        <v>1092</v>
      </c>
      <c r="D3511" s="29" t="s">
        <v>1093</v>
      </c>
      <c r="E3511" s="29" t="s">
        <v>2951</v>
      </c>
      <c r="F3511" s="29" t="s">
        <v>2952</v>
      </c>
      <c r="G3511" s="29" t="s">
        <v>4065</v>
      </c>
      <c r="H3511" s="522" t="s">
        <v>10874</v>
      </c>
      <c r="I3511" s="522">
        <v>44</v>
      </c>
      <c r="J3511" s="522">
        <v>62</v>
      </c>
      <c r="K3511" s="522">
        <v>278</v>
      </c>
      <c r="L3511" s="522" t="s">
        <v>10874</v>
      </c>
      <c r="M3511" s="522" t="s">
        <v>10874</v>
      </c>
      <c r="N3511" s="522" t="s">
        <v>10874</v>
      </c>
      <c r="O3511" s="523">
        <v>402</v>
      </c>
    </row>
    <row r="3512" spans="2:15">
      <c r="B3512" s="29" t="s">
        <v>14654</v>
      </c>
      <c r="C3512" s="29" t="s">
        <v>1092</v>
      </c>
      <c r="D3512" s="29" t="s">
        <v>1093</v>
      </c>
      <c r="E3512" s="29" t="s">
        <v>2951</v>
      </c>
      <c r="F3512" s="29" t="s">
        <v>2952</v>
      </c>
      <c r="G3512" s="29" t="s">
        <v>4066</v>
      </c>
      <c r="H3512" s="522">
        <v>0</v>
      </c>
      <c r="I3512" s="522">
        <v>55</v>
      </c>
      <c r="J3512" s="522">
        <v>77</v>
      </c>
      <c r="K3512" s="522">
        <v>364</v>
      </c>
      <c r="L3512" s="522" t="s">
        <v>10874</v>
      </c>
      <c r="M3512" s="522" t="s">
        <v>10874</v>
      </c>
      <c r="N3512" s="522" t="s">
        <v>10874</v>
      </c>
      <c r="O3512" s="523">
        <v>513</v>
      </c>
    </row>
    <row r="3513" spans="2:15">
      <c r="B3513" t="str">
        <f>C3513&amp;F3513</f>
        <v>1193574022489 Total</v>
      </c>
      <c r="C3513" s="29" t="s">
        <v>1092</v>
      </c>
      <c r="D3513" s="29" t="s">
        <v>1093</v>
      </c>
      <c r="E3513" s="29" t="s">
        <v>2951</v>
      </c>
      <c r="F3513" s="29" t="s">
        <v>12031</v>
      </c>
      <c r="G3513" s="526" t="s">
        <v>3453</v>
      </c>
      <c r="H3513" s="527" t="s">
        <v>10874</v>
      </c>
      <c r="I3513" s="527">
        <v>99</v>
      </c>
      <c r="J3513" s="527">
        <v>139</v>
      </c>
      <c r="K3513" s="527">
        <v>642</v>
      </c>
      <c r="L3513" s="527">
        <v>17</v>
      </c>
      <c r="M3513" s="527" t="s">
        <v>10874</v>
      </c>
      <c r="N3513" s="527">
        <v>11</v>
      </c>
      <c r="O3513" s="528">
        <v>915</v>
      </c>
    </row>
    <row r="3514" spans="2:15">
      <c r="B3514" s="29" t="s">
        <v>14649</v>
      </c>
      <c r="C3514" s="29" t="s">
        <v>1092</v>
      </c>
      <c r="D3514" s="29" t="s">
        <v>1093</v>
      </c>
      <c r="E3514" s="29" t="s">
        <v>2947</v>
      </c>
      <c r="F3514" s="29" t="s">
        <v>2948</v>
      </c>
      <c r="G3514" s="29" t="s">
        <v>4065</v>
      </c>
      <c r="H3514" s="522" t="s">
        <v>10874</v>
      </c>
      <c r="I3514" s="522">
        <v>139</v>
      </c>
      <c r="J3514" s="522">
        <v>188</v>
      </c>
      <c r="K3514" s="522">
        <v>440</v>
      </c>
      <c r="L3514" s="522" t="s">
        <v>10874</v>
      </c>
      <c r="M3514" s="522">
        <v>73</v>
      </c>
      <c r="N3514" s="522">
        <v>18</v>
      </c>
      <c r="O3514" s="523">
        <v>874</v>
      </c>
    </row>
    <row r="3515" spans="2:15">
      <c r="B3515" s="29" t="s">
        <v>14650</v>
      </c>
      <c r="C3515" s="29" t="s">
        <v>1092</v>
      </c>
      <c r="D3515" s="29" t="s">
        <v>1093</v>
      </c>
      <c r="E3515" s="29" t="s">
        <v>2947</v>
      </c>
      <c r="F3515" s="29" t="s">
        <v>2948</v>
      </c>
      <c r="G3515" s="29" t="s">
        <v>4066</v>
      </c>
      <c r="H3515" s="522" t="s">
        <v>10874</v>
      </c>
      <c r="I3515" s="522">
        <v>132</v>
      </c>
      <c r="J3515" s="522">
        <v>213</v>
      </c>
      <c r="K3515" s="522">
        <v>448</v>
      </c>
      <c r="L3515" s="522" t="s">
        <v>10874</v>
      </c>
      <c r="M3515" s="522">
        <v>82</v>
      </c>
      <c r="N3515" s="522">
        <v>20</v>
      </c>
      <c r="O3515" s="523">
        <v>910</v>
      </c>
    </row>
    <row r="3516" spans="2:15">
      <c r="B3516" t="str">
        <f>C3516&amp;F3516</f>
        <v>1193574026413 Total</v>
      </c>
      <c r="C3516" s="29" t="s">
        <v>1092</v>
      </c>
      <c r="D3516" s="29" t="s">
        <v>1093</v>
      </c>
      <c r="E3516" s="29" t="s">
        <v>2947</v>
      </c>
      <c r="F3516" s="29" t="s">
        <v>12029</v>
      </c>
      <c r="G3516" s="526" t="s">
        <v>3453</v>
      </c>
      <c r="H3516" s="527" t="s">
        <v>10874</v>
      </c>
      <c r="I3516" s="527">
        <v>271</v>
      </c>
      <c r="J3516" s="527">
        <v>401</v>
      </c>
      <c r="K3516" s="527">
        <v>888</v>
      </c>
      <c r="L3516" s="527" t="s">
        <v>10874</v>
      </c>
      <c r="M3516" s="527">
        <v>155</v>
      </c>
      <c r="N3516" s="527">
        <v>38</v>
      </c>
      <c r="O3516" s="528">
        <v>1784</v>
      </c>
    </row>
    <row r="3517" spans="2:15">
      <c r="B3517" s="29" t="s">
        <v>14655</v>
      </c>
      <c r="C3517" s="29" t="s">
        <v>1092</v>
      </c>
      <c r="D3517" s="29" t="s">
        <v>1093</v>
      </c>
      <c r="E3517" s="29" t="s">
        <v>2953</v>
      </c>
      <c r="F3517" s="29" t="s">
        <v>2954</v>
      </c>
      <c r="G3517" s="29" t="s">
        <v>4065</v>
      </c>
      <c r="H3517" s="522">
        <v>0</v>
      </c>
      <c r="I3517" s="522">
        <v>32</v>
      </c>
      <c r="J3517" s="522">
        <v>34</v>
      </c>
      <c r="K3517" s="522">
        <v>173</v>
      </c>
      <c r="L3517" s="522" t="s">
        <v>10874</v>
      </c>
      <c r="M3517" s="522">
        <v>0</v>
      </c>
      <c r="N3517" s="522" t="s">
        <v>10874</v>
      </c>
      <c r="O3517" s="523">
        <v>244</v>
      </c>
    </row>
    <row r="3518" spans="2:15">
      <c r="B3518" s="29" t="s">
        <v>14656</v>
      </c>
      <c r="C3518" s="29" t="s">
        <v>1092</v>
      </c>
      <c r="D3518" s="29" t="s">
        <v>1093</v>
      </c>
      <c r="E3518" s="29" t="s">
        <v>2953</v>
      </c>
      <c r="F3518" s="29" t="s">
        <v>2954</v>
      </c>
      <c r="G3518" s="29" t="s">
        <v>4066</v>
      </c>
      <c r="H3518" s="522">
        <v>0</v>
      </c>
      <c r="I3518" s="522">
        <v>29</v>
      </c>
      <c r="J3518" s="522">
        <v>44</v>
      </c>
      <c r="K3518" s="522">
        <v>148</v>
      </c>
      <c r="L3518" s="522" t="s">
        <v>10874</v>
      </c>
      <c r="M3518" s="522" t="s">
        <v>10874</v>
      </c>
      <c r="N3518" s="522">
        <v>0</v>
      </c>
      <c r="O3518" s="523">
        <v>229</v>
      </c>
    </row>
    <row r="3519" spans="2:15">
      <c r="B3519" t="str">
        <f>C3519&amp;F3519</f>
        <v>1193574026791 Total</v>
      </c>
      <c r="C3519" s="29" t="s">
        <v>1092</v>
      </c>
      <c r="D3519" s="29" t="s">
        <v>1093</v>
      </c>
      <c r="E3519" s="29" t="s">
        <v>2953</v>
      </c>
      <c r="F3519" s="29" t="s">
        <v>12032</v>
      </c>
      <c r="G3519" s="526" t="s">
        <v>3453</v>
      </c>
      <c r="H3519" s="527">
        <v>0</v>
      </c>
      <c r="I3519" s="527">
        <v>61</v>
      </c>
      <c r="J3519" s="527">
        <v>78</v>
      </c>
      <c r="K3519" s="527">
        <v>321</v>
      </c>
      <c r="L3519" s="527" t="s">
        <v>10874</v>
      </c>
      <c r="M3519" s="527" t="s">
        <v>10874</v>
      </c>
      <c r="N3519" s="527" t="s">
        <v>10874</v>
      </c>
      <c r="O3519" s="528">
        <v>473</v>
      </c>
    </row>
    <row r="3520" spans="2:15">
      <c r="B3520" s="29" t="s">
        <v>14647</v>
      </c>
      <c r="C3520" s="29" t="s">
        <v>1092</v>
      </c>
      <c r="D3520" s="29" t="s">
        <v>1093</v>
      </c>
      <c r="E3520" s="29" t="s">
        <v>2945</v>
      </c>
      <c r="F3520" s="29" t="s">
        <v>2946</v>
      </c>
      <c r="G3520" s="29" t="s">
        <v>4065</v>
      </c>
      <c r="H3520" s="522" t="s">
        <v>10874</v>
      </c>
      <c r="I3520" s="522">
        <v>32</v>
      </c>
      <c r="J3520" s="522">
        <v>47</v>
      </c>
      <c r="K3520" s="522">
        <v>146</v>
      </c>
      <c r="L3520" s="522" t="s">
        <v>10874</v>
      </c>
      <c r="M3520" s="522">
        <v>11</v>
      </c>
      <c r="N3520" s="522" t="s">
        <v>10874</v>
      </c>
      <c r="O3520" s="523">
        <v>249</v>
      </c>
    </row>
    <row r="3521" spans="2:15">
      <c r="B3521" s="29" t="s">
        <v>14648</v>
      </c>
      <c r="C3521" s="29" t="s">
        <v>1092</v>
      </c>
      <c r="D3521" s="29" t="s">
        <v>1093</v>
      </c>
      <c r="E3521" s="29" t="s">
        <v>2945</v>
      </c>
      <c r="F3521" s="29" t="s">
        <v>2946</v>
      </c>
      <c r="G3521" s="29" t="s">
        <v>4066</v>
      </c>
      <c r="H3521" s="522">
        <v>0</v>
      </c>
      <c r="I3521" s="522">
        <v>37</v>
      </c>
      <c r="J3521" s="522">
        <v>62</v>
      </c>
      <c r="K3521" s="522">
        <v>141</v>
      </c>
      <c r="L3521" s="522" t="s">
        <v>10874</v>
      </c>
      <c r="M3521" s="522">
        <v>27</v>
      </c>
      <c r="N3521" s="522" t="s">
        <v>10874</v>
      </c>
      <c r="O3521" s="523">
        <v>276</v>
      </c>
    </row>
    <row r="3522" spans="2:15">
      <c r="B3522" t="str">
        <f>C3522&amp;F3522</f>
        <v>1193574027700 Total</v>
      </c>
      <c r="C3522" s="29" t="s">
        <v>1092</v>
      </c>
      <c r="D3522" s="29" t="s">
        <v>1093</v>
      </c>
      <c r="E3522" s="29" t="s">
        <v>2945</v>
      </c>
      <c r="F3522" s="29" t="s">
        <v>12028</v>
      </c>
      <c r="G3522" s="526" t="s">
        <v>3453</v>
      </c>
      <c r="H3522" s="527" t="s">
        <v>10874</v>
      </c>
      <c r="I3522" s="527">
        <v>69</v>
      </c>
      <c r="J3522" s="527">
        <v>109</v>
      </c>
      <c r="K3522" s="527">
        <v>287</v>
      </c>
      <c r="L3522" s="527">
        <v>14</v>
      </c>
      <c r="M3522" s="527">
        <v>38</v>
      </c>
      <c r="N3522" s="527" t="s">
        <v>10874</v>
      </c>
      <c r="O3522" s="528">
        <v>525</v>
      </c>
    </row>
    <row r="3523" spans="2:15">
      <c r="B3523" s="29" t="s">
        <v>14657</v>
      </c>
      <c r="C3523" s="29" t="s">
        <v>1094</v>
      </c>
      <c r="D3523" s="29" t="s">
        <v>1095</v>
      </c>
      <c r="E3523" s="29" t="s">
        <v>2955</v>
      </c>
      <c r="F3523" s="29" t="s">
        <v>2956</v>
      </c>
      <c r="G3523" s="29" t="s">
        <v>4065</v>
      </c>
      <c r="H3523" s="522">
        <v>0</v>
      </c>
      <c r="I3523" s="522">
        <v>12</v>
      </c>
      <c r="J3523" s="522">
        <v>14</v>
      </c>
      <c r="K3523" s="522">
        <v>325</v>
      </c>
      <c r="L3523" s="522" t="s">
        <v>10874</v>
      </c>
      <c r="M3523" s="522" t="s">
        <v>10874</v>
      </c>
      <c r="N3523" s="522">
        <v>0</v>
      </c>
      <c r="O3523" s="523">
        <v>365</v>
      </c>
    </row>
    <row r="3524" spans="2:15">
      <c r="B3524" s="29" t="s">
        <v>14658</v>
      </c>
      <c r="C3524" s="29" t="s">
        <v>1094</v>
      </c>
      <c r="D3524" s="29" t="s">
        <v>1095</v>
      </c>
      <c r="E3524" s="29" t="s">
        <v>2955</v>
      </c>
      <c r="F3524" s="29" t="s">
        <v>2956</v>
      </c>
      <c r="G3524" s="29" t="s">
        <v>4066</v>
      </c>
      <c r="H3524" s="522">
        <v>0</v>
      </c>
      <c r="I3524" s="522">
        <v>18</v>
      </c>
      <c r="J3524" s="522">
        <v>24</v>
      </c>
      <c r="K3524" s="522">
        <v>371</v>
      </c>
      <c r="L3524" s="522" t="s">
        <v>10874</v>
      </c>
      <c r="M3524" s="522" t="s">
        <v>10874</v>
      </c>
      <c r="N3524" s="522">
        <v>0</v>
      </c>
      <c r="O3524" s="523">
        <v>424</v>
      </c>
    </row>
    <row r="3525" spans="2:15">
      <c r="B3525" t="str">
        <f>C3525&amp;F3525</f>
        <v>1165571033969 Total</v>
      </c>
      <c r="C3525" s="29" t="s">
        <v>1094</v>
      </c>
      <c r="D3525" s="29" t="s">
        <v>1095</v>
      </c>
      <c r="E3525" s="29" t="s">
        <v>2955</v>
      </c>
      <c r="F3525" s="29" t="s">
        <v>12033</v>
      </c>
      <c r="G3525" s="526" t="s">
        <v>3453</v>
      </c>
      <c r="H3525" s="527">
        <v>0</v>
      </c>
      <c r="I3525" s="527">
        <v>30</v>
      </c>
      <c r="J3525" s="527">
        <v>38</v>
      </c>
      <c r="K3525" s="527">
        <v>696</v>
      </c>
      <c r="L3525" s="527">
        <v>11</v>
      </c>
      <c r="M3525" s="527">
        <v>14</v>
      </c>
      <c r="N3525" s="527">
        <v>0</v>
      </c>
      <c r="O3525" s="528">
        <v>789</v>
      </c>
    </row>
    <row r="3526" spans="2:15">
      <c r="B3526" s="29" t="s">
        <v>14659</v>
      </c>
      <c r="C3526" s="29" t="s">
        <v>1094</v>
      </c>
      <c r="D3526" s="29" t="s">
        <v>1095</v>
      </c>
      <c r="E3526" s="29" t="s">
        <v>2957</v>
      </c>
      <c r="F3526" s="29" t="s">
        <v>2958</v>
      </c>
      <c r="G3526" s="29" t="s">
        <v>4065</v>
      </c>
      <c r="H3526" s="522">
        <v>0</v>
      </c>
      <c r="I3526" s="522" t="s">
        <v>10874</v>
      </c>
      <c r="J3526" s="522" t="s">
        <v>10874</v>
      </c>
      <c r="K3526" s="522">
        <v>195</v>
      </c>
      <c r="L3526" s="522" t="s">
        <v>10874</v>
      </c>
      <c r="M3526" s="522" t="s">
        <v>10874</v>
      </c>
      <c r="N3526" s="522">
        <v>0</v>
      </c>
      <c r="O3526" s="523">
        <v>213</v>
      </c>
    </row>
    <row r="3527" spans="2:15">
      <c r="B3527" s="29" t="s">
        <v>14660</v>
      </c>
      <c r="C3527" s="29" t="s">
        <v>1094</v>
      </c>
      <c r="D3527" s="29" t="s">
        <v>1095</v>
      </c>
      <c r="E3527" s="29" t="s">
        <v>2957</v>
      </c>
      <c r="F3527" s="29" t="s">
        <v>2958</v>
      </c>
      <c r="G3527" s="29" t="s">
        <v>4066</v>
      </c>
      <c r="H3527" s="522">
        <v>0</v>
      </c>
      <c r="I3527" s="522" t="s">
        <v>10874</v>
      </c>
      <c r="J3527" s="522" t="s">
        <v>10874</v>
      </c>
      <c r="K3527" s="522">
        <v>206</v>
      </c>
      <c r="L3527" s="522" t="s">
        <v>10874</v>
      </c>
      <c r="M3527" s="522">
        <v>0</v>
      </c>
      <c r="N3527" s="522">
        <v>0</v>
      </c>
      <c r="O3527" s="523">
        <v>225</v>
      </c>
    </row>
    <row r="3528" spans="2:15">
      <c r="B3528" t="str">
        <f>C3528&amp;F3528</f>
        <v>1165571036817 Total</v>
      </c>
      <c r="C3528" s="29" t="s">
        <v>1094</v>
      </c>
      <c r="D3528" s="29" t="s">
        <v>1095</v>
      </c>
      <c r="E3528" s="29" t="s">
        <v>2957</v>
      </c>
      <c r="F3528" s="29" t="s">
        <v>12034</v>
      </c>
      <c r="G3528" s="526" t="s">
        <v>3453</v>
      </c>
      <c r="H3528" s="527">
        <v>0</v>
      </c>
      <c r="I3528" s="527" t="s">
        <v>10874</v>
      </c>
      <c r="J3528" s="527">
        <v>13</v>
      </c>
      <c r="K3528" s="527">
        <v>401</v>
      </c>
      <c r="L3528" s="527" t="s">
        <v>10874</v>
      </c>
      <c r="M3528" s="527" t="s">
        <v>10874</v>
      </c>
      <c r="N3528" s="527">
        <v>0</v>
      </c>
      <c r="O3528" s="528">
        <v>438</v>
      </c>
    </row>
    <row r="3529" spans="2:15">
      <c r="B3529" s="29" t="s">
        <v>14661</v>
      </c>
      <c r="C3529" s="29" t="s">
        <v>1096</v>
      </c>
      <c r="D3529" s="29" t="s">
        <v>5652</v>
      </c>
      <c r="E3529" s="29" t="s">
        <v>5652</v>
      </c>
      <c r="F3529" s="29" t="s">
        <v>4050</v>
      </c>
      <c r="G3529" s="29" t="s">
        <v>4065</v>
      </c>
      <c r="H3529" s="522">
        <v>0</v>
      </c>
      <c r="I3529" s="522" t="s">
        <v>10874</v>
      </c>
      <c r="J3529" s="522" t="s">
        <v>10874</v>
      </c>
      <c r="K3529" s="522" t="s">
        <v>10874</v>
      </c>
      <c r="L3529" s="522">
        <v>0</v>
      </c>
      <c r="M3529" s="522">
        <v>0</v>
      </c>
      <c r="N3529" s="522">
        <v>0</v>
      </c>
      <c r="O3529" s="523">
        <v>113</v>
      </c>
    </row>
    <row r="3530" spans="2:15">
      <c r="B3530" s="29" t="s">
        <v>14662</v>
      </c>
      <c r="C3530" s="29" t="s">
        <v>1096</v>
      </c>
      <c r="D3530" s="29" t="s">
        <v>5652</v>
      </c>
      <c r="E3530" s="29" t="s">
        <v>5652</v>
      </c>
      <c r="F3530" s="29" t="s">
        <v>4050</v>
      </c>
      <c r="G3530" s="29" t="s">
        <v>4066</v>
      </c>
      <c r="H3530" s="522">
        <v>0</v>
      </c>
      <c r="I3530" s="522">
        <v>0</v>
      </c>
      <c r="J3530" s="522" t="s">
        <v>10874</v>
      </c>
      <c r="K3530" s="522">
        <v>195</v>
      </c>
      <c r="L3530" s="522" t="s">
        <v>10874</v>
      </c>
      <c r="M3530" s="522">
        <v>0</v>
      </c>
      <c r="N3530" s="522">
        <v>0</v>
      </c>
      <c r="O3530" s="523">
        <v>199</v>
      </c>
    </row>
    <row r="3531" spans="2:15">
      <c r="B3531" t="str">
        <f>C3531&amp;F3531</f>
        <v>1094201077013 Total</v>
      </c>
      <c r="C3531" s="29" t="s">
        <v>1096</v>
      </c>
      <c r="D3531" s="29" t="s">
        <v>5652</v>
      </c>
      <c r="E3531" s="29" t="s">
        <v>5652</v>
      </c>
      <c r="F3531" s="29" t="s">
        <v>12035</v>
      </c>
      <c r="G3531" s="526" t="s">
        <v>3453</v>
      </c>
      <c r="H3531" s="527">
        <v>0</v>
      </c>
      <c r="I3531" s="527" t="s">
        <v>10874</v>
      </c>
      <c r="J3531" s="527" t="s">
        <v>10874</v>
      </c>
      <c r="K3531" s="527" t="s">
        <v>10874</v>
      </c>
      <c r="L3531" s="527" t="s">
        <v>10874</v>
      </c>
      <c r="M3531" s="527">
        <v>0</v>
      </c>
      <c r="N3531" s="527">
        <v>0</v>
      </c>
      <c r="O3531" s="528">
        <v>312</v>
      </c>
    </row>
    <row r="3532" spans="2:15">
      <c r="B3532" s="29" t="s">
        <v>14665</v>
      </c>
      <c r="C3532" s="29" t="s">
        <v>1098</v>
      </c>
      <c r="D3532" s="29" t="s">
        <v>1099</v>
      </c>
      <c r="E3532" s="29" t="s">
        <v>2959</v>
      </c>
      <c r="F3532" s="29" t="s">
        <v>2960</v>
      </c>
      <c r="G3532" s="29" t="s">
        <v>4065</v>
      </c>
      <c r="H3532" s="522">
        <v>0</v>
      </c>
      <c r="I3532" s="522">
        <v>12</v>
      </c>
      <c r="J3532" s="522" t="s">
        <v>10874</v>
      </c>
      <c r="K3532" s="522">
        <v>567</v>
      </c>
      <c r="L3532" s="522" t="s">
        <v>10874</v>
      </c>
      <c r="M3532" s="522">
        <v>17</v>
      </c>
      <c r="N3532" s="522">
        <v>0</v>
      </c>
      <c r="O3532" s="523">
        <v>611</v>
      </c>
    </row>
    <row r="3533" spans="2:15">
      <c r="B3533" s="29" t="s">
        <v>14666</v>
      </c>
      <c r="C3533" s="29" t="s">
        <v>1098</v>
      </c>
      <c r="D3533" s="29" t="s">
        <v>1099</v>
      </c>
      <c r="E3533" s="29" t="s">
        <v>2959</v>
      </c>
      <c r="F3533" s="29" t="s">
        <v>2960</v>
      </c>
      <c r="G3533" s="29" t="s">
        <v>4066</v>
      </c>
      <c r="H3533" s="522">
        <v>0</v>
      </c>
      <c r="I3533" s="522" t="s">
        <v>10874</v>
      </c>
      <c r="J3533" s="522" t="s">
        <v>10874</v>
      </c>
      <c r="K3533" s="522">
        <v>557</v>
      </c>
      <c r="L3533" s="522" t="s">
        <v>10874</v>
      </c>
      <c r="M3533" s="522">
        <v>11</v>
      </c>
      <c r="N3533" s="522">
        <v>0</v>
      </c>
      <c r="O3533" s="523">
        <v>592</v>
      </c>
    </row>
    <row r="3534" spans="2:15">
      <c r="B3534" t="str">
        <f>C3534&amp;F3534</f>
        <v>1041079035311 Total</v>
      </c>
      <c r="C3534" s="29" t="s">
        <v>1098</v>
      </c>
      <c r="D3534" s="29" t="s">
        <v>1099</v>
      </c>
      <c r="E3534" s="29" t="s">
        <v>2959</v>
      </c>
      <c r="F3534" s="29" t="s">
        <v>12037</v>
      </c>
      <c r="G3534" s="526" t="s">
        <v>3453</v>
      </c>
      <c r="H3534" s="527" t="s">
        <v>10874</v>
      </c>
      <c r="I3534" s="527" t="s">
        <v>10874</v>
      </c>
      <c r="J3534" s="527">
        <v>14</v>
      </c>
      <c r="K3534" s="527">
        <v>1124</v>
      </c>
      <c r="L3534" s="527">
        <v>15</v>
      </c>
      <c r="M3534" s="527">
        <v>28</v>
      </c>
      <c r="N3534" s="527" t="s">
        <v>10874</v>
      </c>
      <c r="O3534" s="528">
        <v>1203</v>
      </c>
    </row>
    <row r="3535" spans="2:15">
      <c r="B3535" s="29" t="s">
        <v>14663</v>
      </c>
      <c r="C3535" s="29" t="s">
        <v>1098</v>
      </c>
      <c r="D3535" s="29" t="s">
        <v>1099</v>
      </c>
      <c r="E3535" s="29" t="s">
        <v>9928</v>
      </c>
      <c r="F3535" s="29" t="s">
        <v>9927</v>
      </c>
      <c r="G3535" s="29" t="s">
        <v>4065</v>
      </c>
      <c r="H3535" s="522">
        <v>0</v>
      </c>
      <c r="I3535" s="522">
        <v>24</v>
      </c>
      <c r="J3535" s="522">
        <v>13</v>
      </c>
      <c r="K3535" s="522">
        <v>1029</v>
      </c>
      <c r="L3535" s="522">
        <v>16</v>
      </c>
      <c r="M3535" s="522">
        <v>32</v>
      </c>
      <c r="N3535" s="522">
        <v>0</v>
      </c>
      <c r="O3535" s="523">
        <v>1114</v>
      </c>
    </row>
    <row r="3536" spans="2:15">
      <c r="B3536" s="29" t="s">
        <v>14664</v>
      </c>
      <c r="C3536" s="29" t="s">
        <v>1098</v>
      </c>
      <c r="D3536" s="29" t="s">
        <v>1099</v>
      </c>
      <c r="E3536" s="29" t="s">
        <v>9928</v>
      </c>
      <c r="F3536" s="29" t="s">
        <v>9927</v>
      </c>
      <c r="G3536" s="29" t="s">
        <v>4066</v>
      </c>
      <c r="H3536" s="522">
        <v>0</v>
      </c>
      <c r="I3536" s="522">
        <v>26</v>
      </c>
      <c r="J3536" s="522" t="s">
        <v>10874</v>
      </c>
      <c r="K3536" s="522">
        <v>1114</v>
      </c>
      <c r="L3536" s="522" t="s">
        <v>10874</v>
      </c>
      <c r="M3536" s="522" t="s">
        <v>10874</v>
      </c>
      <c r="N3536" s="522">
        <v>0</v>
      </c>
      <c r="O3536" s="523">
        <v>1186</v>
      </c>
    </row>
    <row r="3537" spans="2:15">
      <c r="B3537" t="str">
        <f>C3537&amp;F3537</f>
        <v>1041079038318 Total</v>
      </c>
      <c r="C3537" s="29" t="s">
        <v>1098</v>
      </c>
      <c r="D3537" s="29" t="s">
        <v>1099</v>
      </c>
      <c r="E3537" s="29" t="s">
        <v>9928</v>
      </c>
      <c r="F3537" s="29" t="s">
        <v>12036</v>
      </c>
      <c r="G3537" s="526" t="s">
        <v>3453</v>
      </c>
      <c r="H3537" s="527">
        <v>0</v>
      </c>
      <c r="I3537" s="527">
        <v>50</v>
      </c>
      <c r="J3537" s="527" t="s">
        <v>10874</v>
      </c>
      <c r="K3537" s="527">
        <v>2143</v>
      </c>
      <c r="L3537" s="527" t="s">
        <v>10874</v>
      </c>
      <c r="M3537" s="527" t="s">
        <v>10874</v>
      </c>
      <c r="N3537" s="527">
        <v>0</v>
      </c>
      <c r="O3537" s="528">
        <v>2300</v>
      </c>
    </row>
    <row r="3538" spans="2:15">
      <c r="B3538" s="29" t="s">
        <v>14667</v>
      </c>
      <c r="C3538" s="29" t="s">
        <v>1100</v>
      </c>
      <c r="D3538" s="29" t="s">
        <v>1101</v>
      </c>
      <c r="E3538" s="29" t="s">
        <v>1101</v>
      </c>
      <c r="F3538" s="29" t="s">
        <v>2961</v>
      </c>
      <c r="G3538" s="29" t="s">
        <v>4065</v>
      </c>
      <c r="H3538" s="522">
        <v>0</v>
      </c>
      <c r="I3538" s="522" t="s">
        <v>10874</v>
      </c>
      <c r="J3538" s="522" t="s">
        <v>10874</v>
      </c>
      <c r="K3538" s="522">
        <v>13</v>
      </c>
      <c r="L3538" s="522" t="s">
        <v>10874</v>
      </c>
      <c r="M3538" s="522">
        <v>0</v>
      </c>
      <c r="N3538" s="522">
        <v>0</v>
      </c>
      <c r="O3538" s="523">
        <v>27</v>
      </c>
    </row>
    <row r="3539" spans="2:15">
      <c r="B3539" s="29" t="s">
        <v>14668</v>
      </c>
      <c r="C3539" s="29" t="s">
        <v>1100</v>
      </c>
      <c r="D3539" s="29" t="s">
        <v>1101</v>
      </c>
      <c r="E3539" s="29" t="s">
        <v>1101</v>
      </c>
      <c r="F3539" s="29" t="s">
        <v>2961</v>
      </c>
      <c r="G3539" s="29" t="s">
        <v>4066</v>
      </c>
      <c r="H3539" s="522">
        <v>0</v>
      </c>
      <c r="I3539" s="522" t="s">
        <v>10874</v>
      </c>
      <c r="J3539" s="522" t="s">
        <v>10874</v>
      </c>
      <c r="K3539" s="522">
        <v>21</v>
      </c>
      <c r="L3539" s="522">
        <v>0</v>
      </c>
      <c r="M3539" s="522" t="s">
        <v>10874</v>
      </c>
      <c r="N3539" s="522">
        <v>0</v>
      </c>
      <c r="O3539" s="523">
        <v>31</v>
      </c>
    </row>
    <row r="3540" spans="2:15">
      <c r="B3540" t="str">
        <f>C3540&amp;F3540</f>
        <v>1883926608084 Total</v>
      </c>
      <c r="C3540" s="29" t="s">
        <v>1100</v>
      </c>
      <c r="D3540" s="29" t="s">
        <v>1101</v>
      </c>
      <c r="E3540" s="29" t="s">
        <v>1101</v>
      </c>
      <c r="F3540" s="29" t="s">
        <v>12038</v>
      </c>
      <c r="G3540" s="526" t="s">
        <v>3453</v>
      </c>
      <c r="H3540" s="527">
        <v>0</v>
      </c>
      <c r="I3540" s="527" t="s">
        <v>10874</v>
      </c>
      <c r="J3540" s="527">
        <v>11</v>
      </c>
      <c r="K3540" s="527">
        <v>34</v>
      </c>
      <c r="L3540" s="527" t="s">
        <v>10874</v>
      </c>
      <c r="M3540" s="527" t="s">
        <v>10874</v>
      </c>
      <c r="N3540" s="527">
        <v>0</v>
      </c>
      <c r="O3540" s="528">
        <v>58</v>
      </c>
    </row>
    <row r="3541" spans="2:15">
      <c r="B3541" s="29" t="s">
        <v>14669</v>
      </c>
      <c r="C3541" s="29" t="s">
        <v>1102</v>
      </c>
      <c r="D3541" s="29" t="s">
        <v>1103</v>
      </c>
      <c r="E3541" s="29" t="s">
        <v>2962</v>
      </c>
      <c r="F3541" s="29" t="s">
        <v>2963</v>
      </c>
      <c r="G3541" s="29" t="s">
        <v>4065</v>
      </c>
      <c r="H3541" s="522">
        <v>0</v>
      </c>
      <c r="I3541" s="522">
        <v>0</v>
      </c>
      <c r="J3541" s="522">
        <v>0</v>
      </c>
      <c r="K3541" s="522" t="s">
        <v>10874</v>
      </c>
      <c r="L3541" s="522">
        <v>0</v>
      </c>
      <c r="M3541" s="522" t="s">
        <v>10874</v>
      </c>
      <c r="N3541" s="522">
        <v>0</v>
      </c>
      <c r="O3541" s="523">
        <v>112</v>
      </c>
    </row>
    <row r="3542" spans="2:15">
      <c r="B3542" s="29" t="s">
        <v>14670</v>
      </c>
      <c r="C3542" s="29" t="s">
        <v>1102</v>
      </c>
      <c r="D3542" s="29" t="s">
        <v>1103</v>
      </c>
      <c r="E3542" s="29" t="s">
        <v>2962</v>
      </c>
      <c r="F3542" s="29" t="s">
        <v>2963</v>
      </c>
      <c r="G3542" s="29" t="s">
        <v>4066</v>
      </c>
      <c r="H3542" s="522">
        <v>0</v>
      </c>
      <c r="I3542" s="522" t="s">
        <v>10874</v>
      </c>
      <c r="J3542" s="522">
        <v>0</v>
      </c>
      <c r="K3542" s="522" t="s">
        <v>10874</v>
      </c>
      <c r="L3542" s="522">
        <v>0</v>
      </c>
      <c r="M3542" s="522">
        <v>0</v>
      </c>
      <c r="N3542" s="522">
        <v>0</v>
      </c>
      <c r="O3542" s="523">
        <v>118</v>
      </c>
    </row>
    <row r="3543" spans="2:15">
      <c r="B3543" t="str">
        <f>C3543&amp;F3543</f>
        <v>1085672044006 Total</v>
      </c>
      <c r="C3543" s="29" t="s">
        <v>1102</v>
      </c>
      <c r="D3543" s="29" t="s">
        <v>1103</v>
      </c>
      <c r="E3543" s="29" t="s">
        <v>2962</v>
      </c>
      <c r="F3543" s="29" t="s">
        <v>12039</v>
      </c>
      <c r="G3543" s="526" t="s">
        <v>3453</v>
      </c>
      <c r="H3543" s="527">
        <v>0</v>
      </c>
      <c r="I3543" s="527" t="s">
        <v>10874</v>
      </c>
      <c r="J3543" s="527">
        <v>0</v>
      </c>
      <c r="K3543" s="527">
        <v>226</v>
      </c>
      <c r="L3543" s="527">
        <v>0</v>
      </c>
      <c r="M3543" s="527" t="s">
        <v>10874</v>
      </c>
      <c r="N3543" s="527">
        <v>0</v>
      </c>
      <c r="O3543" s="528">
        <v>230</v>
      </c>
    </row>
    <row r="3544" spans="2:15">
      <c r="B3544" s="29" t="s">
        <v>14671</v>
      </c>
      <c r="C3544" s="29" t="s">
        <v>1104</v>
      </c>
      <c r="D3544" s="29" t="s">
        <v>1105</v>
      </c>
      <c r="E3544" s="29" t="s">
        <v>2964</v>
      </c>
      <c r="F3544" s="29" t="s">
        <v>2965</v>
      </c>
      <c r="G3544" s="29" t="s">
        <v>4065</v>
      </c>
      <c r="H3544" s="522">
        <v>0</v>
      </c>
      <c r="I3544" s="522">
        <v>15</v>
      </c>
      <c r="J3544" s="522" t="s">
        <v>10874</v>
      </c>
      <c r="K3544" s="522">
        <v>696</v>
      </c>
      <c r="L3544" s="522">
        <v>14</v>
      </c>
      <c r="M3544" s="522" t="s">
        <v>10874</v>
      </c>
      <c r="N3544" s="522">
        <v>0</v>
      </c>
      <c r="O3544" s="523">
        <v>738</v>
      </c>
    </row>
    <row r="3545" spans="2:15">
      <c r="B3545" s="29" t="s">
        <v>14672</v>
      </c>
      <c r="C3545" s="29" t="s">
        <v>1104</v>
      </c>
      <c r="D3545" s="29" t="s">
        <v>1105</v>
      </c>
      <c r="E3545" s="29" t="s">
        <v>2964</v>
      </c>
      <c r="F3545" s="29" t="s">
        <v>2965</v>
      </c>
      <c r="G3545" s="29" t="s">
        <v>4066</v>
      </c>
      <c r="H3545" s="522" t="s">
        <v>10874</v>
      </c>
      <c r="I3545" s="522">
        <v>13</v>
      </c>
      <c r="J3545" s="522" t="s">
        <v>10874</v>
      </c>
      <c r="K3545" s="522">
        <v>762</v>
      </c>
      <c r="L3545" s="522">
        <v>15</v>
      </c>
      <c r="M3545" s="522">
        <v>11</v>
      </c>
      <c r="N3545" s="522" t="s">
        <v>10874</v>
      </c>
      <c r="O3545" s="523">
        <v>807</v>
      </c>
    </row>
    <row r="3546" spans="2:15">
      <c r="B3546" t="str">
        <f>C3546&amp;F3546</f>
        <v>1030283020460 Total</v>
      </c>
      <c r="C3546" s="29" t="s">
        <v>1104</v>
      </c>
      <c r="D3546" s="29" t="s">
        <v>1105</v>
      </c>
      <c r="E3546" s="29" t="s">
        <v>2964</v>
      </c>
      <c r="F3546" s="29" t="s">
        <v>12040</v>
      </c>
      <c r="G3546" s="526" t="s">
        <v>3453</v>
      </c>
      <c r="H3546" s="527" t="s">
        <v>10874</v>
      </c>
      <c r="I3546" s="527">
        <v>28</v>
      </c>
      <c r="J3546" s="527" t="s">
        <v>10874</v>
      </c>
      <c r="K3546" s="527">
        <v>1458</v>
      </c>
      <c r="L3546" s="527">
        <v>29</v>
      </c>
      <c r="M3546" s="527" t="s">
        <v>10874</v>
      </c>
      <c r="N3546" s="527" t="s">
        <v>10874</v>
      </c>
      <c r="O3546" s="528">
        <v>1545</v>
      </c>
    </row>
    <row r="3547" spans="2:15">
      <c r="B3547" s="29" t="s">
        <v>14673</v>
      </c>
      <c r="C3547" s="29" t="s">
        <v>1104</v>
      </c>
      <c r="D3547" s="29" t="s">
        <v>1105</v>
      </c>
      <c r="E3547" s="29" t="s">
        <v>2966</v>
      </c>
      <c r="F3547" s="29" t="s">
        <v>2967</v>
      </c>
      <c r="G3547" s="29" t="s">
        <v>4065</v>
      </c>
      <c r="H3547" s="522" t="s">
        <v>10874</v>
      </c>
      <c r="I3547" s="522" t="s">
        <v>10874</v>
      </c>
      <c r="J3547" s="522">
        <v>0</v>
      </c>
      <c r="K3547" s="522">
        <v>311</v>
      </c>
      <c r="L3547" s="522" t="s">
        <v>10874</v>
      </c>
      <c r="M3547" s="522" t="s">
        <v>10874</v>
      </c>
      <c r="N3547" s="522">
        <v>0</v>
      </c>
      <c r="O3547" s="523">
        <v>333</v>
      </c>
    </row>
    <row r="3548" spans="2:15">
      <c r="B3548" s="29" t="s">
        <v>14674</v>
      </c>
      <c r="C3548" s="29" t="s">
        <v>1104</v>
      </c>
      <c r="D3548" s="29" t="s">
        <v>1105</v>
      </c>
      <c r="E3548" s="29" t="s">
        <v>2966</v>
      </c>
      <c r="F3548" s="29" t="s">
        <v>2967</v>
      </c>
      <c r="G3548" s="29" t="s">
        <v>4066</v>
      </c>
      <c r="H3548" s="522">
        <v>0</v>
      </c>
      <c r="I3548" s="522">
        <v>11</v>
      </c>
      <c r="J3548" s="522" t="s">
        <v>10874</v>
      </c>
      <c r="K3548" s="522">
        <v>328</v>
      </c>
      <c r="L3548" s="522" t="s">
        <v>10874</v>
      </c>
      <c r="M3548" s="522" t="s">
        <v>10874</v>
      </c>
      <c r="N3548" s="522">
        <v>0</v>
      </c>
      <c r="O3548" s="523">
        <v>350</v>
      </c>
    </row>
    <row r="3549" spans="2:15">
      <c r="B3549" t="str">
        <f>C3549&amp;F3549</f>
        <v>1030283028002 Total</v>
      </c>
      <c r="C3549" s="29" t="s">
        <v>1104</v>
      </c>
      <c r="D3549" s="29" t="s">
        <v>1105</v>
      </c>
      <c r="E3549" s="29" t="s">
        <v>2966</v>
      </c>
      <c r="F3549" s="29" t="s">
        <v>12041</v>
      </c>
      <c r="G3549" s="526" t="s">
        <v>3453</v>
      </c>
      <c r="H3549" s="527" t="s">
        <v>10874</v>
      </c>
      <c r="I3549" s="527" t="s">
        <v>10874</v>
      </c>
      <c r="J3549" s="527" t="s">
        <v>10874</v>
      </c>
      <c r="K3549" s="527">
        <v>639</v>
      </c>
      <c r="L3549" s="527">
        <v>13</v>
      </c>
      <c r="M3549" s="527" t="s">
        <v>10874</v>
      </c>
      <c r="N3549" s="527">
        <v>0</v>
      </c>
      <c r="O3549" s="528">
        <v>683</v>
      </c>
    </row>
    <row r="3550" spans="2:15">
      <c r="B3550" s="29" t="s">
        <v>14677</v>
      </c>
      <c r="C3550" s="29" t="s">
        <v>1106</v>
      </c>
      <c r="D3550" s="29" t="s">
        <v>1107</v>
      </c>
      <c r="E3550" s="29" t="s">
        <v>2970</v>
      </c>
      <c r="F3550" s="29" t="s">
        <v>2971</v>
      </c>
      <c r="G3550" s="29" t="s">
        <v>4065</v>
      </c>
      <c r="H3550" s="522">
        <v>0</v>
      </c>
      <c r="I3550" s="522" t="s">
        <v>10874</v>
      </c>
      <c r="J3550" s="522" t="s">
        <v>10874</v>
      </c>
      <c r="K3550" s="522">
        <v>170</v>
      </c>
      <c r="L3550" s="522" t="s">
        <v>10874</v>
      </c>
      <c r="M3550" s="522" t="s">
        <v>10874</v>
      </c>
      <c r="N3550" s="522">
        <v>0</v>
      </c>
      <c r="O3550" s="523">
        <v>187</v>
      </c>
    </row>
    <row r="3551" spans="2:15">
      <c r="B3551" s="29" t="s">
        <v>14678</v>
      </c>
      <c r="C3551" s="29" t="s">
        <v>1106</v>
      </c>
      <c r="D3551" s="29" t="s">
        <v>1107</v>
      </c>
      <c r="E3551" s="29" t="s">
        <v>2970</v>
      </c>
      <c r="F3551" s="29" t="s">
        <v>2971</v>
      </c>
      <c r="G3551" s="29" t="s">
        <v>4066</v>
      </c>
      <c r="H3551" s="522">
        <v>0</v>
      </c>
      <c r="I3551" s="522" t="s">
        <v>10874</v>
      </c>
      <c r="J3551" s="522">
        <v>12</v>
      </c>
      <c r="K3551" s="522">
        <v>170</v>
      </c>
      <c r="L3551" s="522" t="s">
        <v>10874</v>
      </c>
      <c r="M3551" s="522" t="s">
        <v>10874</v>
      </c>
      <c r="N3551" s="522">
        <v>0</v>
      </c>
      <c r="O3551" s="523">
        <v>187</v>
      </c>
    </row>
    <row r="3552" spans="2:15">
      <c r="B3552" t="str">
        <f>C3552&amp;F3552</f>
        <v>1164965037892 Total</v>
      </c>
      <c r="C3552" s="29" t="s">
        <v>1106</v>
      </c>
      <c r="D3552" s="29" t="s">
        <v>1107</v>
      </c>
      <c r="E3552" s="29" t="s">
        <v>2970</v>
      </c>
      <c r="F3552" s="29" t="s">
        <v>12043</v>
      </c>
      <c r="G3552" s="526" t="s">
        <v>3453</v>
      </c>
      <c r="H3552" s="527">
        <v>0</v>
      </c>
      <c r="I3552" s="527" t="s">
        <v>10874</v>
      </c>
      <c r="J3552" s="527" t="s">
        <v>10874</v>
      </c>
      <c r="K3552" s="527">
        <v>340</v>
      </c>
      <c r="L3552" s="527" t="s">
        <v>10874</v>
      </c>
      <c r="M3552" s="527" t="s">
        <v>10874</v>
      </c>
      <c r="N3552" s="527">
        <v>0</v>
      </c>
      <c r="O3552" s="528">
        <v>374</v>
      </c>
    </row>
    <row r="3553" spans="2:15">
      <c r="B3553" s="29" t="s">
        <v>14675</v>
      </c>
      <c r="C3553" s="29" t="s">
        <v>1106</v>
      </c>
      <c r="D3553" s="29" t="s">
        <v>1107</v>
      </c>
      <c r="E3553" s="29" t="s">
        <v>2968</v>
      </c>
      <c r="F3553" s="29" t="s">
        <v>2969</v>
      </c>
      <c r="G3553" s="29" t="s">
        <v>4065</v>
      </c>
      <c r="H3553" s="522" t="s">
        <v>10874</v>
      </c>
      <c r="I3553" s="522" t="s">
        <v>10874</v>
      </c>
      <c r="J3553" s="522">
        <v>11</v>
      </c>
      <c r="K3553" s="522">
        <v>316</v>
      </c>
      <c r="L3553" s="522" t="s">
        <v>10874</v>
      </c>
      <c r="M3553" s="522" t="s">
        <v>10874</v>
      </c>
      <c r="N3553" s="522">
        <v>0</v>
      </c>
      <c r="O3553" s="523">
        <v>339</v>
      </c>
    </row>
    <row r="3554" spans="2:15">
      <c r="B3554" s="29" t="s">
        <v>14676</v>
      </c>
      <c r="C3554" s="29" t="s">
        <v>1106</v>
      </c>
      <c r="D3554" s="29" t="s">
        <v>1107</v>
      </c>
      <c r="E3554" s="29" t="s">
        <v>2968</v>
      </c>
      <c r="F3554" s="29" t="s">
        <v>2969</v>
      </c>
      <c r="G3554" s="29" t="s">
        <v>4066</v>
      </c>
      <c r="H3554" s="522" t="s">
        <v>10874</v>
      </c>
      <c r="I3554" s="522" t="s">
        <v>10874</v>
      </c>
      <c r="J3554" s="522">
        <v>17</v>
      </c>
      <c r="K3554" s="522">
        <v>341</v>
      </c>
      <c r="L3554" s="522" t="s">
        <v>10874</v>
      </c>
      <c r="M3554" s="522">
        <v>0</v>
      </c>
      <c r="N3554" s="522">
        <v>0</v>
      </c>
      <c r="O3554" s="523">
        <v>376</v>
      </c>
    </row>
    <row r="3555" spans="2:15">
      <c r="B3555" t="str">
        <f>C3555&amp;F3555</f>
        <v>1164965037893 Total</v>
      </c>
      <c r="C3555" s="29" t="s">
        <v>1106</v>
      </c>
      <c r="D3555" s="29" t="s">
        <v>1107</v>
      </c>
      <c r="E3555" s="29" t="s">
        <v>2968</v>
      </c>
      <c r="F3555" s="29" t="s">
        <v>12042</v>
      </c>
      <c r="G3555" s="526" t="s">
        <v>3453</v>
      </c>
      <c r="H3555" s="527" t="s">
        <v>10874</v>
      </c>
      <c r="I3555" s="527">
        <v>15</v>
      </c>
      <c r="J3555" s="527">
        <v>28</v>
      </c>
      <c r="K3555" s="527">
        <v>657</v>
      </c>
      <c r="L3555" s="527" t="s">
        <v>10874</v>
      </c>
      <c r="M3555" s="527" t="s">
        <v>10874</v>
      </c>
      <c r="N3555" s="527">
        <v>0</v>
      </c>
      <c r="O3555" s="528">
        <v>715</v>
      </c>
    </row>
    <row r="3556" spans="2:15">
      <c r="B3556" s="29" t="s">
        <v>14679</v>
      </c>
      <c r="C3556" s="29" t="s">
        <v>1108</v>
      </c>
      <c r="D3556" s="29" t="s">
        <v>1109</v>
      </c>
      <c r="E3556" s="29" t="s">
        <v>5480</v>
      </c>
      <c r="F3556" s="29" t="s">
        <v>5623</v>
      </c>
      <c r="G3556" s="29" t="s">
        <v>4065</v>
      </c>
      <c r="H3556" s="522">
        <v>0</v>
      </c>
      <c r="I3556" s="522">
        <v>0</v>
      </c>
      <c r="J3556" s="522" t="s">
        <v>10874</v>
      </c>
      <c r="K3556" s="522">
        <v>47</v>
      </c>
      <c r="L3556" s="522" t="s">
        <v>10874</v>
      </c>
      <c r="M3556" s="522">
        <v>0</v>
      </c>
      <c r="N3556" s="522">
        <v>0</v>
      </c>
      <c r="O3556" s="523">
        <v>51</v>
      </c>
    </row>
    <row r="3557" spans="2:15">
      <c r="B3557" s="29" t="s">
        <v>14680</v>
      </c>
      <c r="C3557" s="29" t="s">
        <v>1108</v>
      </c>
      <c r="D3557" s="29" t="s">
        <v>1109</v>
      </c>
      <c r="E3557" s="29" t="s">
        <v>5480</v>
      </c>
      <c r="F3557" s="29" t="s">
        <v>5623</v>
      </c>
      <c r="G3557" s="29" t="s">
        <v>4066</v>
      </c>
      <c r="H3557" s="522">
        <v>0</v>
      </c>
      <c r="I3557" s="522">
        <v>0</v>
      </c>
      <c r="J3557" s="522">
        <v>0</v>
      </c>
      <c r="K3557" s="522" t="s">
        <v>10874</v>
      </c>
      <c r="L3557" s="522" t="s">
        <v>10874</v>
      </c>
      <c r="M3557" s="522">
        <v>0</v>
      </c>
      <c r="N3557" s="522">
        <v>0</v>
      </c>
      <c r="O3557" s="523">
        <v>61</v>
      </c>
    </row>
    <row r="3558" spans="2:15">
      <c r="B3558" t="str">
        <f>C3558&amp;F3558</f>
        <v>1085674046800 Total</v>
      </c>
      <c r="C3558" s="29" t="s">
        <v>1108</v>
      </c>
      <c r="D3558" s="29" t="s">
        <v>1109</v>
      </c>
      <c r="E3558" s="29" t="s">
        <v>5480</v>
      </c>
      <c r="F3558" s="29" t="s">
        <v>12044</v>
      </c>
      <c r="G3558" s="526" t="s">
        <v>3453</v>
      </c>
      <c r="H3558" s="527">
        <v>0</v>
      </c>
      <c r="I3558" s="527">
        <v>0</v>
      </c>
      <c r="J3558" s="527" t="s">
        <v>10874</v>
      </c>
      <c r="K3558" s="527" t="s">
        <v>10874</v>
      </c>
      <c r="L3558" s="527" t="s">
        <v>10874</v>
      </c>
      <c r="M3558" s="527">
        <v>0</v>
      </c>
      <c r="N3558" s="527">
        <v>0</v>
      </c>
      <c r="O3558" s="528">
        <v>112</v>
      </c>
    </row>
    <row r="3559" spans="2:15">
      <c r="B3559" s="29" t="s">
        <v>14681</v>
      </c>
      <c r="C3559" s="29" t="s">
        <v>1108</v>
      </c>
      <c r="D3559" s="29" t="s">
        <v>1109</v>
      </c>
      <c r="E3559" s="29" t="s">
        <v>5481</v>
      </c>
      <c r="F3559" s="29" t="s">
        <v>5624</v>
      </c>
      <c r="G3559" s="29" t="s">
        <v>4065</v>
      </c>
      <c r="H3559" s="522">
        <v>0</v>
      </c>
      <c r="I3559" s="522">
        <v>0</v>
      </c>
      <c r="J3559" s="522">
        <v>0</v>
      </c>
      <c r="K3559" s="522" t="s">
        <v>10874</v>
      </c>
      <c r="L3559" s="522" t="s">
        <v>10874</v>
      </c>
      <c r="M3559" s="522">
        <v>0</v>
      </c>
      <c r="N3559" s="522">
        <v>0</v>
      </c>
      <c r="O3559" s="523">
        <v>27</v>
      </c>
    </row>
    <row r="3560" spans="2:15">
      <c r="B3560" s="29" t="s">
        <v>14682</v>
      </c>
      <c r="C3560" s="29" t="s">
        <v>1108</v>
      </c>
      <c r="D3560" s="29" t="s">
        <v>1109</v>
      </c>
      <c r="E3560" s="29" t="s">
        <v>5481</v>
      </c>
      <c r="F3560" s="29" t="s">
        <v>5624</v>
      </c>
      <c r="G3560" s="29" t="s">
        <v>4066</v>
      </c>
      <c r="H3560" s="522">
        <v>0</v>
      </c>
      <c r="I3560" s="522">
        <v>0</v>
      </c>
      <c r="J3560" s="522">
        <v>0</v>
      </c>
      <c r="K3560" s="522">
        <v>33</v>
      </c>
      <c r="L3560" s="522">
        <v>0</v>
      </c>
      <c r="M3560" s="522">
        <v>0</v>
      </c>
      <c r="N3560" s="522">
        <v>0</v>
      </c>
      <c r="O3560" s="523">
        <v>33</v>
      </c>
    </row>
    <row r="3561" spans="2:15">
      <c r="B3561" t="str">
        <f>C3561&amp;F3561</f>
        <v>1085674047398 Total</v>
      </c>
      <c r="C3561" s="29" t="s">
        <v>1108</v>
      </c>
      <c r="D3561" s="29" t="s">
        <v>1109</v>
      </c>
      <c r="E3561" s="29" t="s">
        <v>5481</v>
      </c>
      <c r="F3561" s="29" t="s">
        <v>12045</v>
      </c>
      <c r="G3561" s="526" t="s">
        <v>3453</v>
      </c>
      <c r="H3561" s="527">
        <v>0</v>
      </c>
      <c r="I3561" s="527">
        <v>0</v>
      </c>
      <c r="J3561" s="527">
        <v>0</v>
      </c>
      <c r="K3561" s="527" t="s">
        <v>10874</v>
      </c>
      <c r="L3561" s="527" t="s">
        <v>10874</v>
      </c>
      <c r="M3561" s="527">
        <v>0</v>
      </c>
      <c r="N3561" s="527">
        <v>0</v>
      </c>
      <c r="O3561" s="528">
        <v>60</v>
      </c>
    </row>
    <row r="3562" spans="2:15">
      <c r="B3562" s="29" t="s">
        <v>14685</v>
      </c>
      <c r="C3562" s="29" t="s">
        <v>1110</v>
      </c>
      <c r="D3562" s="29" t="s">
        <v>1111</v>
      </c>
      <c r="E3562" s="29" t="s">
        <v>2974</v>
      </c>
      <c r="F3562" s="29" t="s">
        <v>2975</v>
      </c>
      <c r="G3562" s="29" t="s">
        <v>4065</v>
      </c>
      <c r="H3562" s="522">
        <v>0</v>
      </c>
      <c r="I3562" s="522">
        <v>29</v>
      </c>
      <c r="J3562" s="522">
        <v>0</v>
      </c>
      <c r="K3562" s="522">
        <v>94</v>
      </c>
      <c r="L3562" s="522" t="s">
        <v>10874</v>
      </c>
      <c r="M3562" s="522" t="s">
        <v>10874</v>
      </c>
      <c r="N3562" s="522">
        <v>0</v>
      </c>
      <c r="O3562" s="523">
        <v>144</v>
      </c>
    </row>
    <row r="3563" spans="2:15">
      <c r="B3563" s="29" t="s">
        <v>14686</v>
      </c>
      <c r="C3563" s="29" t="s">
        <v>1110</v>
      </c>
      <c r="D3563" s="29" t="s">
        <v>1111</v>
      </c>
      <c r="E3563" s="29" t="s">
        <v>2974</v>
      </c>
      <c r="F3563" s="29" t="s">
        <v>2975</v>
      </c>
      <c r="G3563" s="29" t="s">
        <v>4066</v>
      </c>
      <c r="H3563" s="522">
        <v>0</v>
      </c>
      <c r="I3563" s="522">
        <v>40</v>
      </c>
      <c r="J3563" s="522" t="s">
        <v>10874</v>
      </c>
      <c r="K3563" s="522">
        <v>104</v>
      </c>
      <c r="L3563" s="522" t="s">
        <v>10874</v>
      </c>
      <c r="M3563" s="522">
        <v>0</v>
      </c>
      <c r="N3563" s="522">
        <v>0</v>
      </c>
      <c r="O3563" s="523">
        <v>168</v>
      </c>
    </row>
    <row r="3564" spans="2:15">
      <c r="B3564" t="str">
        <f>C3564&amp;F3564</f>
        <v>1044356038092 Total</v>
      </c>
      <c r="C3564" s="29" t="s">
        <v>1110</v>
      </c>
      <c r="D3564" s="29" t="s">
        <v>1111</v>
      </c>
      <c r="E3564" s="29" t="s">
        <v>2974</v>
      </c>
      <c r="F3564" s="29" t="s">
        <v>12047</v>
      </c>
      <c r="G3564" s="526" t="s">
        <v>3453</v>
      </c>
      <c r="H3564" s="527">
        <v>0</v>
      </c>
      <c r="I3564" s="527">
        <v>69</v>
      </c>
      <c r="J3564" s="527" t="s">
        <v>10874</v>
      </c>
      <c r="K3564" s="527">
        <v>198</v>
      </c>
      <c r="L3564" s="527" t="s">
        <v>10874</v>
      </c>
      <c r="M3564" s="527" t="s">
        <v>10874</v>
      </c>
      <c r="N3564" s="527">
        <v>0</v>
      </c>
      <c r="O3564" s="528">
        <v>312</v>
      </c>
    </row>
    <row r="3565" spans="2:15">
      <c r="B3565" s="29" t="s">
        <v>14683</v>
      </c>
      <c r="C3565" s="29" t="s">
        <v>1110</v>
      </c>
      <c r="D3565" s="29" t="s">
        <v>1111</v>
      </c>
      <c r="E3565" s="29" t="s">
        <v>2972</v>
      </c>
      <c r="F3565" s="29" t="s">
        <v>2973</v>
      </c>
      <c r="G3565" s="29" t="s">
        <v>4065</v>
      </c>
      <c r="H3565" s="522">
        <v>0</v>
      </c>
      <c r="I3565" s="522">
        <v>60</v>
      </c>
      <c r="J3565" s="522" t="s">
        <v>10874</v>
      </c>
      <c r="K3565" s="522">
        <v>164</v>
      </c>
      <c r="L3565" s="522" t="s">
        <v>10874</v>
      </c>
      <c r="M3565" s="522" t="s">
        <v>10874</v>
      </c>
      <c r="N3565" s="522">
        <v>0</v>
      </c>
      <c r="O3565" s="523">
        <v>250</v>
      </c>
    </row>
    <row r="3566" spans="2:15">
      <c r="B3566" s="29" t="s">
        <v>14684</v>
      </c>
      <c r="C3566" s="29" t="s">
        <v>1110</v>
      </c>
      <c r="D3566" s="29" t="s">
        <v>1111</v>
      </c>
      <c r="E3566" s="29" t="s">
        <v>2972</v>
      </c>
      <c r="F3566" s="29" t="s">
        <v>2973</v>
      </c>
      <c r="G3566" s="29" t="s">
        <v>4066</v>
      </c>
      <c r="H3566" s="522">
        <v>0</v>
      </c>
      <c r="I3566" s="522">
        <v>61</v>
      </c>
      <c r="J3566" s="522" t="s">
        <v>10874</v>
      </c>
      <c r="K3566" s="522">
        <v>192</v>
      </c>
      <c r="L3566" s="522">
        <v>23</v>
      </c>
      <c r="M3566" s="522" t="s">
        <v>10874</v>
      </c>
      <c r="N3566" s="522">
        <v>0</v>
      </c>
      <c r="O3566" s="523">
        <v>279</v>
      </c>
    </row>
    <row r="3567" spans="2:15">
      <c r="B3567" t="str">
        <f>C3567&amp;F3567</f>
        <v>1044356038093 Total</v>
      </c>
      <c r="C3567" s="29" t="s">
        <v>1110</v>
      </c>
      <c r="D3567" s="29" t="s">
        <v>1111</v>
      </c>
      <c r="E3567" s="29" t="s">
        <v>2972</v>
      </c>
      <c r="F3567" s="29" t="s">
        <v>12046</v>
      </c>
      <c r="G3567" s="526" t="s">
        <v>3453</v>
      </c>
      <c r="H3567" s="527">
        <v>0</v>
      </c>
      <c r="I3567" s="527">
        <v>121</v>
      </c>
      <c r="J3567" s="527" t="s">
        <v>10874</v>
      </c>
      <c r="K3567" s="527">
        <v>356</v>
      </c>
      <c r="L3567" s="527" t="s">
        <v>10874</v>
      </c>
      <c r="M3567" s="527" t="s">
        <v>10874</v>
      </c>
      <c r="N3567" s="527">
        <v>0</v>
      </c>
      <c r="O3567" s="528">
        <v>529</v>
      </c>
    </row>
    <row r="3568" spans="2:15">
      <c r="B3568" s="29" t="s">
        <v>14689</v>
      </c>
      <c r="C3568" s="29" t="s">
        <v>1112</v>
      </c>
      <c r="D3568" s="29" t="s">
        <v>1113</v>
      </c>
      <c r="E3568" s="29" t="s">
        <v>2978</v>
      </c>
      <c r="F3568" s="29" t="s">
        <v>2979</v>
      </c>
      <c r="G3568" s="29" t="s">
        <v>4065</v>
      </c>
      <c r="H3568" s="522">
        <v>0</v>
      </c>
      <c r="I3568" s="522" t="s">
        <v>10874</v>
      </c>
      <c r="J3568" s="522">
        <v>0</v>
      </c>
      <c r="K3568" s="522">
        <v>201</v>
      </c>
      <c r="L3568" s="522" t="s">
        <v>10874</v>
      </c>
      <c r="M3568" s="522">
        <v>0</v>
      </c>
      <c r="N3568" s="522">
        <v>0</v>
      </c>
      <c r="O3568" s="523">
        <v>210</v>
      </c>
    </row>
    <row r="3569" spans="2:15">
      <c r="B3569" s="29" t="s">
        <v>14690</v>
      </c>
      <c r="C3569" s="29" t="s">
        <v>1112</v>
      </c>
      <c r="D3569" s="29" t="s">
        <v>1113</v>
      </c>
      <c r="E3569" s="29" t="s">
        <v>2978</v>
      </c>
      <c r="F3569" s="29" t="s">
        <v>2979</v>
      </c>
      <c r="G3569" s="29" t="s">
        <v>4066</v>
      </c>
      <c r="H3569" s="522">
        <v>0</v>
      </c>
      <c r="I3569" s="522" t="s">
        <v>10874</v>
      </c>
      <c r="J3569" s="522">
        <v>0</v>
      </c>
      <c r="K3569" s="522">
        <v>225</v>
      </c>
      <c r="L3569" s="522">
        <v>0</v>
      </c>
      <c r="M3569" s="522" t="s">
        <v>10874</v>
      </c>
      <c r="N3569" s="522">
        <v>0</v>
      </c>
      <c r="O3569" s="523">
        <v>236</v>
      </c>
    </row>
    <row r="3570" spans="2:15">
      <c r="B3570" t="str">
        <f>C3570&amp;F3570</f>
        <v>1044357033124 Total</v>
      </c>
      <c r="C3570" s="29" t="s">
        <v>1112</v>
      </c>
      <c r="D3570" s="29" t="s">
        <v>1113</v>
      </c>
      <c r="E3570" s="29" t="s">
        <v>2978</v>
      </c>
      <c r="F3570" s="29" t="s">
        <v>12049</v>
      </c>
      <c r="G3570" s="526" t="s">
        <v>3453</v>
      </c>
      <c r="H3570" s="527">
        <v>0</v>
      </c>
      <c r="I3570" s="527">
        <v>15</v>
      </c>
      <c r="J3570" s="527">
        <v>0</v>
      </c>
      <c r="K3570" s="527">
        <v>426</v>
      </c>
      <c r="L3570" s="527" t="s">
        <v>10874</v>
      </c>
      <c r="M3570" s="527" t="s">
        <v>10874</v>
      </c>
      <c r="N3570" s="527">
        <v>0</v>
      </c>
      <c r="O3570" s="528">
        <v>446</v>
      </c>
    </row>
    <row r="3571" spans="2:15">
      <c r="B3571" s="29" t="s">
        <v>14687</v>
      </c>
      <c r="C3571" s="29" t="s">
        <v>1112</v>
      </c>
      <c r="D3571" s="29" t="s">
        <v>1113</v>
      </c>
      <c r="E3571" s="29" t="s">
        <v>2976</v>
      </c>
      <c r="F3571" s="29" t="s">
        <v>2977</v>
      </c>
      <c r="G3571" s="29" t="s">
        <v>4065</v>
      </c>
      <c r="H3571" s="522">
        <v>0</v>
      </c>
      <c r="I3571" s="522" t="s">
        <v>10874</v>
      </c>
      <c r="J3571" s="522" t="s">
        <v>10874</v>
      </c>
      <c r="K3571" s="522">
        <v>89</v>
      </c>
      <c r="L3571" s="522" t="s">
        <v>10874</v>
      </c>
      <c r="M3571" s="522" t="s">
        <v>10874</v>
      </c>
      <c r="N3571" s="522">
        <v>0</v>
      </c>
      <c r="O3571" s="523">
        <v>95</v>
      </c>
    </row>
    <row r="3572" spans="2:15">
      <c r="B3572" s="29" t="s">
        <v>14688</v>
      </c>
      <c r="C3572" s="29" t="s">
        <v>1112</v>
      </c>
      <c r="D3572" s="29" t="s">
        <v>1113</v>
      </c>
      <c r="E3572" s="29" t="s">
        <v>2976</v>
      </c>
      <c r="F3572" s="29" t="s">
        <v>2977</v>
      </c>
      <c r="G3572" s="29" t="s">
        <v>4066</v>
      </c>
      <c r="H3572" s="522">
        <v>0</v>
      </c>
      <c r="I3572" s="522" t="s">
        <v>10874</v>
      </c>
      <c r="J3572" s="522" t="s">
        <v>10874</v>
      </c>
      <c r="K3572" s="522">
        <v>111</v>
      </c>
      <c r="L3572" s="522" t="s">
        <v>10874</v>
      </c>
      <c r="M3572" s="522">
        <v>0</v>
      </c>
      <c r="N3572" s="522">
        <v>0</v>
      </c>
      <c r="O3572" s="523">
        <v>119</v>
      </c>
    </row>
    <row r="3573" spans="2:15">
      <c r="B3573" t="str">
        <f>C3573&amp;F3573</f>
        <v>1044357037387 Total</v>
      </c>
      <c r="C3573" s="29" t="s">
        <v>1112</v>
      </c>
      <c r="D3573" s="29" t="s">
        <v>1113</v>
      </c>
      <c r="E3573" s="29" t="s">
        <v>2976</v>
      </c>
      <c r="F3573" s="29" t="s">
        <v>12048</v>
      </c>
      <c r="G3573" s="526" t="s">
        <v>3453</v>
      </c>
      <c r="H3573" s="527">
        <v>0</v>
      </c>
      <c r="I3573" s="527" t="s">
        <v>10874</v>
      </c>
      <c r="J3573" s="527" t="s">
        <v>10874</v>
      </c>
      <c r="K3573" s="527">
        <v>200</v>
      </c>
      <c r="L3573" s="527" t="s">
        <v>10874</v>
      </c>
      <c r="M3573" s="527" t="s">
        <v>10874</v>
      </c>
      <c r="N3573" s="527">
        <v>0</v>
      </c>
      <c r="O3573" s="528">
        <v>214</v>
      </c>
    </row>
    <row r="3574" spans="2:15">
      <c r="B3574" s="29" t="s">
        <v>14691</v>
      </c>
      <c r="C3574" s="29" t="s">
        <v>1114</v>
      </c>
      <c r="D3574" s="29" t="s">
        <v>1115</v>
      </c>
      <c r="E3574" s="29" t="s">
        <v>2980</v>
      </c>
      <c r="F3574" s="29" t="s">
        <v>2981</v>
      </c>
      <c r="G3574" s="29" t="s">
        <v>4065</v>
      </c>
      <c r="H3574" s="522" t="s">
        <v>10874</v>
      </c>
      <c r="I3574" s="522" t="s">
        <v>10874</v>
      </c>
      <c r="J3574" s="522">
        <v>64</v>
      </c>
      <c r="K3574" s="522">
        <v>142</v>
      </c>
      <c r="L3574" s="522" t="s">
        <v>10874</v>
      </c>
      <c r="M3574" s="522" t="s">
        <v>10874</v>
      </c>
      <c r="N3574" s="522">
        <v>0</v>
      </c>
      <c r="O3574" s="523">
        <v>217</v>
      </c>
    </row>
    <row r="3575" spans="2:15">
      <c r="B3575" s="29" t="s">
        <v>14692</v>
      </c>
      <c r="C3575" s="29" t="s">
        <v>1114</v>
      </c>
      <c r="D3575" s="29" t="s">
        <v>1115</v>
      </c>
      <c r="E3575" s="29" t="s">
        <v>2980</v>
      </c>
      <c r="F3575" s="29" t="s">
        <v>2981</v>
      </c>
      <c r="G3575" s="29" t="s">
        <v>4066</v>
      </c>
      <c r="H3575" s="522">
        <v>0</v>
      </c>
      <c r="I3575" s="522" t="s">
        <v>10874</v>
      </c>
      <c r="J3575" s="522">
        <v>66</v>
      </c>
      <c r="K3575" s="522">
        <v>147</v>
      </c>
      <c r="L3575" s="522">
        <v>0</v>
      </c>
      <c r="M3575" s="522" t="s">
        <v>10874</v>
      </c>
      <c r="N3575" s="522">
        <v>0</v>
      </c>
      <c r="O3575" s="523">
        <v>226</v>
      </c>
    </row>
    <row r="3576" spans="2:15">
      <c r="B3576" t="str">
        <f>C3576&amp;F3576</f>
        <v>1295472033940 Total</v>
      </c>
      <c r="C3576" s="29" t="s">
        <v>1114</v>
      </c>
      <c r="D3576" s="29" t="s">
        <v>1115</v>
      </c>
      <c r="E3576" s="29" t="s">
        <v>2980</v>
      </c>
      <c r="F3576" s="29" t="s">
        <v>12050</v>
      </c>
      <c r="G3576" s="526" t="s">
        <v>3453</v>
      </c>
      <c r="H3576" s="527" t="s">
        <v>10874</v>
      </c>
      <c r="I3576" s="527">
        <v>18</v>
      </c>
      <c r="J3576" s="527">
        <v>130</v>
      </c>
      <c r="K3576" s="527">
        <v>289</v>
      </c>
      <c r="L3576" s="527" t="s">
        <v>10874</v>
      </c>
      <c r="M3576" s="527" t="s">
        <v>10874</v>
      </c>
      <c r="N3576" s="527">
        <v>0</v>
      </c>
      <c r="O3576" s="528">
        <v>443</v>
      </c>
    </row>
    <row r="3577" spans="2:15">
      <c r="B3577" s="29" t="s">
        <v>14693</v>
      </c>
      <c r="C3577" s="29" t="s">
        <v>1116</v>
      </c>
      <c r="D3577" s="29" t="s">
        <v>1117</v>
      </c>
      <c r="E3577" s="29" t="s">
        <v>2982</v>
      </c>
      <c r="F3577" s="29" t="s">
        <v>2983</v>
      </c>
      <c r="G3577" s="29" t="s">
        <v>4065</v>
      </c>
      <c r="H3577" s="522">
        <v>0</v>
      </c>
      <c r="I3577" s="522" t="s">
        <v>10874</v>
      </c>
      <c r="J3577" s="522" t="s">
        <v>10874</v>
      </c>
      <c r="K3577" s="522">
        <v>248</v>
      </c>
      <c r="L3577" s="522" t="s">
        <v>10874</v>
      </c>
      <c r="M3577" s="522">
        <v>0</v>
      </c>
      <c r="N3577" s="522">
        <v>0</v>
      </c>
      <c r="O3577" s="523">
        <v>254</v>
      </c>
    </row>
    <row r="3578" spans="2:15">
      <c r="B3578" s="29" t="s">
        <v>14694</v>
      </c>
      <c r="C3578" s="29" t="s">
        <v>1116</v>
      </c>
      <c r="D3578" s="29" t="s">
        <v>1117</v>
      </c>
      <c r="E3578" s="29" t="s">
        <v>2982</v>
      </c>
      <c r="F3578" s="29" t="s">
        <v>2983</v>
      </c>
      <c r="G3578" s="29" t="s">
        <v>4066</v>
      </c>
      <c r="H3578" s="522">
        <v>0</v>
      </c>
      <c r="I3578" s="522" t="s">
        <v>10874</v>
      </c>
      <c r="J3578" s="522" t="s">
        <v>10874</v>
      </c>
      <c r="K3578" s="522">
        <v>266</v>
      </c>
      <c r="L3578" s="522" t="s">
        <v>10874</v>
      </c>
      <c r="M3578" s="522">
        <v>0</v>
      </c>
      <c r="N3578" s="522">
        <v>0</v>
      </c>
      <c r="O3578" s="523">
        <v>278</v>
      </c>
    </row>
    <row r="3579" spans="2:15">
      <c r="B3579" t="str">
        <f>C3579&amp;F3579</f>
        <v>1043762032708 Total</v>
      </c>
      <c r="C3579" s="29" t="s">
        <v>1116</v>
      </c>
      <c r="D3579" s="29" t="s">
        <v>1117</v>
      </c>
      <c r="E3579" s="29" t="s">
        <v>2982</v>
      </c>
      <c r="F3579" s="29" t="s">
        <v>12051</v>
      </c>
      <c r="G3579" s="526" t="s">
        <v>3453</v>
      </c>
      <c r="H3579" s="527">
        <v>0</v>
      </c>
      <c r="I3579" s="527" t="s">
        <v>10874</v>
      </c>
      <c r="J3579" s="527" t="s">
        <v>10874</v>
      </c>
      <c r="K3579" s="527">
        <v>514</v>
      </c>
      <c r="L3579" s="527" t="s">
        <v>10874</v>
      </c>
      <c r="M3579" s="527">
        <v>0</v>
      </c>
      <c r="N3579" s="527">
        <v>0</v>
      </c>
      <c r="O3579" s="528">
        <v>532</v>
      </c>
    </row>
    <row r="3580" spans="2:15">
      <c r="B3580" s="29" t="s">
        <v>14695</v>
      </c>
      <c r="C3580" s="29" t="s">
        <v>1118</v>
      </c>
      <c r="D3580" s="29" t="s">
        <v>1119</v>
      </c>
      <c r="E3580" s="29" t="s">
        <v>2984</v>
      </c>
      <c r="F3580" s="29" t="s">
        <v>2985</v>
      </c>
      <c r="G3580" s="29" t="s">
        <v>4065</v>
      </c>
      <c r="H3580" s="522">
        <v>0</v>
      </c>
      <c r="I3580" s="522">
        <v>17</v>
      </c>
      <c r="J3580" s="522">
        <v>36</v>
      </c>
      <c r="K3580" s="522">
        <v>329</v>
      </c>
      <c r="L3580" s="522" t="s">
        <v>10874</v>
      </c>
      <c r="M3580" s="522" t="s">
        <v>10874</v>
      </c>
      <c r="N3580" s="522">
        <v>0</v>
      </c>
      <c r="O3580" s="523">
        <v>388</v>
      </c>
    </row>
    <row r="3581" spans="2:15">
      <c r="B3581" s="29" t="s">
        <v>14696</v>
      </c>
      <c r="C3581" s="29" t="s">
        <v>1118</v>
      </c>
      <c r="D3581" s="29" t="s">
        <v>1119</v>
      </c>
      <c r="E3581" s="29" t="s">
        <v>2984</v>
      </c>
      <c r="F3581" s="29" t="s">
        <v>2985</v>
      </c>
      <c r="G3581" s="29" t="s">
        <v>4066</v>
      </c>
      <c r="H3581" s="522">
        <v>0</v>
      </c>
      <c r="I3581" s="522">
        <v>15</v>
      </c>
      <c r="J3581" s="522">
        <v>22</v>
      </c>
      <c r="K3581" s="522">
        <v>373</v>
      </c>
      <c r="L3581" s="522" t="s">
        <v>10874</v>
      </c>
      <c r="M3581" s="522" t="s">
        <v>10874</v>
      </c>
      <c r="N3581" s="522">
        <v>0</v>
      </c>
      <c r="O3581" s="523">
        <v>418</v>
      </c>
    </row>
    <row r="3582" spans="2:15">
      <c r="B3582" t="str">
        <f>C3582&amp;F3582</f>
        <v>1164966033569 Total</v>
      </c>
      <c r="C3582" s="29" t="s">
        <v>1118</v>
      </c>
      <c r="D3582" s="29" t="s">
        <v>1119</v>
      </c>
      <c r="E3582" s="29" t="s">
        <v>2984</v>
      </c>
      <c r="F3582" s="29" t="s">
        <v>12052</v>
      </c>
      <c r="G3582" s="526" t="s">
        <v>3453</v>
      </c>
      <c r="H3582" s="527">
        <v>0</v>
      </c>
      <c r="I3582" s="527">
        <v>32</v>
      </c>
      <c r="J3582" s="527">
        <v>58</v>
      </c>
      <c r="K3582" s="527">
        <v>702</v>
      </c>
      <c r="L3582" s="527" t="s">
        <v>10874</v>
      </c>
      <c r="M3582" s="527" t="s">
        <v>10874</v>
      </c>
      <c r="N3582" s="527">
        <v>0</v>
      </c>
      <c r="O3582" s="528">
        <v>806</v>
      </c>
    </row>
    <row r="3583" spans="2:15">
      <c r="B3583" s="29" t="s">
        <v>14697</v>
      </c>
      <c r="C3583" s="29" t="s">
        <v>1118</v>
      </c>
      <c r="D3583" s="29" t="s">
        <v>1119</v>
      </c>
      <c r="E3583" s="29" t="s">
        <v>2986</v>
      </c>
      <c r="F3583" s="29" t="s">
        <v>2987</v>
      </c>
      <c r="G3583" s="29" t="s">
        <v>4065</v>
      </c>
      <c r="H3583" s="522">
        <v>0</v>
      </c>
      <c r="I3583" s="522" t="s">
        <v>10874</v>
      </c>
      <c r="J3583" s="522">
        <v>26</v>
      </c>
      <c r="K3583" s="522">
        <v>185</v>
      </c>
      <c r="L3583" s="522" t="s">
        <v>10874</v>
      </c>
      <c r="M3583" s="522">
        <v>0</v>
      </c>
      <c r="N3583" s="522">
        <v>0</v>
      </c>
      <c r="O3583" s="523">
        <v>224</v>
      </c>
    </row>
    <row r="3584" spans="2:15">
      <c r="B3584" s="29" t="s">
        <v>14698</v>
      </c>
      <c r="C3584" s="29" t="s">
        <v>1118</v>
      </c>
      <c r="D3584" s="29" t="s">
        <v>1119</v>
      </c>
      <c r="E3584" s="29" t="s">
        <v>2986</v>
      </c>
      <c r="F3584" s="29" t="s">
        <v>2987</v>
      </c>
      <c r="G3584" s="29" t="s">
        <v>4066</v>
      </c>
      <c r="H3584" s="522">
        <v>0</v>
      </c>
      <c r="I3584" s="522">
        <v>14</v>
      </c>
      <c r="J3584" s="522" t="s">
        <v>10874</v>
      </c>
      <c r="K3584" s="522">
        <v>174</v>
      </c>
      <c r="L3584" s="522" t="s">
        <v>10874</v>
      </c>
      <c r="M3584" s="522">
        <v>0</v>
      </c>
      <c r="N3584" s="522">
        <v>0</v>
      </c>
      <c r="O3584" s="523">
        <v>205</v>
      </c>
    </row>
    <row r="3585" spans="2:15">
      <c r="B3585" t="str">
        <f>C3585&amp;F3585</f>
        <v>1164966038181 Total</v>
      </c>
      <c r="C3585" s="29" t="s">
        <v>1118</v>
      </c>
      <c r="D3585" s="29" t="s">
        <v>1119</v>
      </c>
      <c r="E3585" s="29" t="s">
        <v>2986</v>
      </c>
      <c r="F3585" s="29" t="s">
        <v>12053</v>
      </c>
      <c r="G3585" s="526" t="s">
        <v>3453</v>
      </c>
      <c r="H3585" s="527">
        <v>0</v>
      </c>
      <c r="I3585" s="527" t="s">
        <v>10874</v>
      </c>
      <c r="J3585" s="527" t="s">
        <v>10874</v>
      </c>
      <c r="K3585" s="527">
        <v>359</v>
      </c>
      <c r="L3585" s="527" t="s">
        <v>10874</v>
      </c>
      <c r="M3585" s="527">
        <v>0</v>
      </c>
      <c r="N3585" s="527">
        <v>0</v>
      </c>
      <c r="O3585" s="528">
        <v>429</v>
      </c>
    </row>
    <row r="3586" spans="2:15">
      <c r="B3586" s="29" t="s">
        <v>14699</v>
      </c>
      <c r="C3586" s="29" t="s">
        <v>1120</v>
      </c>
      <c r="D3586" s="29" t="s">
        <v>1121</v>
      </c>
      <c r="E3586" s="29" t="s">
        <v>2988</v>
      </c>
      <c r="F3586" s="29" t="s">
        <v>2989</v>
      </c>
      <c r="G3586" s="29" t="s">
        <v>4065</v>
      </c>
      <c r="H3586" s="522">
        <v>0</v>
      </c>
      <c r="I3586" s="522">
        <v>11</v>
      </c>
      <c r="J3586" s="522">
        <v>11</v>
      </c>
      <c r="K3586" s="522">
        <v>213</v>
      </c>
      <c r="L3586" s="522" t="s">
        <v>10874</v>
      </c>
      <c r="M3586" s="522" t="s">
        <v>10874</v>
      </c>
      <c r="N3586" s="522">
        <v>0</v>
      </c>
      <c r="O3586" s="523">
        <v>240</v>
      </c>
    </row>
    <row r="3587" spans="2:15">
      <c r="B3587" s="29" t="s">
        <v>14700</v>
      </c>
      <c r="C3587" s="29" t="s">
        <v>1120</v>
      </c>
      <c r="D3587" s="29" t="s">
        <v>1121</v>
      </c>
      <c r="E3587" s="29" t="s">
        <v>2988</v>
      </c>
      <c r="F3587" s="29" t="s">
        <v>2989</v>
      </c>
      <c r="G3587" s="29" t="s">
        <v>4066</v>
      </c>
      <c r="H3587" s="522">
        <v>0</v>
      </c>
      <c r="I3587" s="522" t="s">
        <v>10874</v>
      </c>
      <c r="J3587" s="522">
        <v>13</v>
      </c>
      <c r="K3587" s="522">
        <v>253</v>
      </c>
      <c r="L3587" s="522" t="s">
        <v>10874</v>
      </c>
      <c r="M3587" s="522" t="s">
        <v>10874</v>
      </c>
      <c r="N3587" s="522">
        <v>0</v>
      </c>
      <c r="O3587" s="523">
        <v>280</v>
      </c>
    </row>
    <row r="3588" spans="2:15">
      <c r="B3588" t="str">
        <f>C3588&amp;F3588</f>
        <v>1152180031729 Total</v>
      </c>
      <c r="C3588" s="29" t="s">
        <v>1120</v>
      </c>
      <c r="D3588" s="29" t="s">
        <v>1121</v>
      </c>
      <c r="E3588" s="29" t="s">
        <v>2988</v>
      </c>
      <c r="F3588" s="29" t="s">
        <v>12054</v>
      </c>
      <c r="G3588" s="526" t="s">
        <v>3453</v>
      </c>
      <c r="H3588" s="527">
        <v>0</v>
      </c>
      <c r="I3588" s="527" t="s">
        <v>10874</v>
      </c>
      <c r="J3588" s="527">
        <v>24</v>
      </c>
      <c r="K3588" s="527">
        <v>466</v>
      </c>
      <c r="L3588" s="527" t="s">
        <v>10874</v>
      </c>
      <c r="M3588" s="527" t="s">
        <v>10874</v>
      </c>
      <c r="N3588" s="527">
        <v>0</v>
      </c>
      <c r="O3588" s="528">
        <v>520</v>
      </c>
    </row>
    <row r="3589" spans="2:15">
      <c r="B3589" s="29" t="s">
        <v>14701</v>
      </c>
      <c r="C3589" s="29" t="s">
        <v>1120</v>
      </c>
      <c r="D3589" s="29" t="s">
        <v>1121</v>
      </c>
      <c r="E3589" s="29" t="s">
        <v>2990</v>
      </c>
      <c r="F3589" s="29" t="s">
        <v>2991</v>
      </c>
      <c r="G3589" s="29" t="s">
        <v>4065</v>
      </c>
      <c r="H3589" s="522" t="s">
        <v>10874</v>
      </c>
      <c r="I3589" s="522">
        <v>24</v>
      </c>
      <c r="J3589" s="522">
        <v>17</v>
      </c>
      <c r="K3589" s="522">
        <v>446</v>
      </c>
      <c r="L3589" s="522" t="s">
        <v>10874</v>
      </c>
      <c r="M3589" s="522">
        <v>16</v>
      </c>
      <c r="N3589" s="522" t="s">
        <v>10874</v>
      </c>
      <c r="O3589" s="523">
        <v>517</v>
      </c>
    </row>
    <row r="3590" spans="2:15">
      <c r="B3590" s="29" t="s">
        <v>14702</v>
      </c>
      <c r="C3590" s="29" t="s">
        <v>1120</v>
      </c>
      <c r="D3590" s="29" t="s">
        <v>1121</v>
      </c>
      <c r="E3590" s="29" t="s">
        <v>2990</v>
      </c>
      <c r="F3590" s="29" t="s">
        <v>2991</v>
      </c>
      <c r="G3590" s="29" t="s">
        <v>4066</v>
      </c>
      <c r="H3590" s="522" t="s">
        <v>10874</v>
      </c>
      <c r="I3590" s="522">
        <v>21</v>
      </c>
      <c r="J3590" s="522">
        <v>19</v>
      </c>
      <c r="K3590" s="522">
        <v>475</v>
      </c>
      <c r="L3590" s="522" t="s">
        <v>10874</v>
      </c>
      <c r="M3590" s="522" t="s">
        <v>10874</v>
      </c>
      <c r="N3590" s="522">
        <v>0</v>
      </c>
      <c r="O3590" s="523">
        <v>528</v>
      </c>
    </row>
    <row r="3591" spans="2:15">
      <c r="B3591" t="str">
        <f>C3591&amp;F3591</f>
        <v>1152180035221 Total</v>
      </c>
      <c r="C3591" s="29" t="s">
        <v>1120</v>
      </c>
      <c r="D3591" s="29" t="s">
        <v>1121</v>
      </c>
      <c r="E3591" s="29" t="s">
        <v>2990</v>
      </c>
      <c r="F3591" s="29" t="s">
        <v>12055</v>
      </c>
      <c r="G3591" s="526" t="s">
        <v>3453</v>
      </c>
      <c r="H3591" s="527" t="s">
        <v>10874</v>
      </c>
      <c r="I3591" s="527">
        <v>45</v>
      </c>
      <c r="J3591" s="527">
        <v>36</v>
      </c>
      <c r="K3591" s="527">
        <v>921</v>
      </c>
      <c r="L3591" s="527">
        <v>15</v>
      </c>
      <c r="M3591" s="527" t="s">
        <v>10874</v>
      </c>
      <c r="N3591" s="527" t="s">
        <v>10874</v>
      </c>
      <c r="O3591" s="528">
        <v>1045</v>
      </c>
    </row>
    <row r="3592" spans="2:15">
      <c r="B3592" s="29" t="s">
        <v>14703</v>
      </c>
      <c r="C3592" s="29" t="s">
        <v>1122</v>
      </c>
      <c r="D3592" s="29" t="s">
        <v>1123</v>
      </c>
      <c r="E3592" s="29" t="s">
        <v>2992</v>
      </c>
      <c r="F3592" s="29" t="s">
        <v>2993</v>
      </c>
      <c r="G3592" s="29" t="s">
        <v>4065</v>
      </c>
      <c r="H3592" s="522" t="s">
        <v>10874</v>
      </c>
      <c r="I3592" s="522" t="s">
        <v>10874</v>
      </c>
      <c r="J3592" s="522" t="s">
        <v>10874</v>
      </c>
      <c r="K3592" s="522">
        <v>295</v>
      </c>
      <c r="L3592" s="522" t="s">
        <v>10874</v>
      </c>
      <c r="M3592" s="522" t="s">
        <v>10874</v>
      </c>
      <c r="N3592" s="522">
        <v>0</v>
      </c>
      <c r="O3592" s="523">
        <v>308</v>
      </c>
    </row>
    <row r="3593" spans="2:15">
      <c r="B3593" s="29" t="s">
        <v>14704</v>
      </c>
      <c r="C3593" s="29" t="s">
        <v>1122</v>
      </c>
      <c r="D3593" s="29" t="s">
        <v>1123</v>
      </c>
      <c r="E3593" s="29" t="s">
        <v>2992</v>
      </c>
      <c r="F3593" s="29" t="s">
        <v>2993</v>
      </c>
      <c r="G3593" s="29" t="s">
        <v>4066</v>
      </c>
      <c r="H3593" s="522">
        <v>0</v>
      </c>
      <c r="I3593" s="522" t="s">
        <v>10874</v>
      </c>
      <c r="J3593" s="522" t="s">
        <v>10874</v>
      </c>
      <c r="K3593" s="522">
        <v>322</v>
      </c>
      <c r="L3593" s="522" t="s">
        <v>10874</v>
      </c>
      <c r="M3593" s="522" t="s">
        <v>10874</v>
      </c>
      <c r="N3593" s="522">
        <v>0</v>
      </c>
      <c r="O3593" s="523">
        <v>333</v>
      </c>
    </row>
    <row r="3594" spans="2:15">
      <c r="B3594" t="str">
        <f>C3594&amp;F3594</f>
        <v>1041075031172 Total</v>
      </c>
      <c r="C3594" s="29" t="s">
        <v>1122</v>
      </c>
      <c r="D3594" s="29" t="s">
        <v>1123</v>
      </c>
      <c r="E3594" s="29" t="s">
        <v>2992</v>
      </c>
      <c r="F3594" s="29" t="s">
        <v>12056</v>
      </c>
      <c r="G3594" s="526" t="s">
        <v>3453</v>
      </c>
      <c r="H3594" s="527" t="s">
        <v>10874</v>
      </c>
      <c r="I3594" s="527" t="s">
        <v>10874</v>
      </c>
      <c r="J3594" s="527" t="s">
        <v>10874</v>
      </c>
      <c r="K3594" s="527">
        <v>617</v>
      </c>
      <c r="L3594" s="527" t="s">
        <v>10874</v>
      </c>
      <c r="M3594" s="527" t="s">
        <v>10874</v>
      </c>
      <c r="N3594" s="527">
        <v>0</v>
      </c>
      <c r="O3594" s="528">
        <v>641</v>
      </c>
    </row>
    <row r="3595" spans="2:15">
      <c r="B3595" s="29" t="s">
        <v>14705</v>
      </c>
      <c r="C3595" s="29" t="s">
        <v>1122</v>
      </c>
      <c r="D3595" s="29" t="s">
        <v>1123</v>
      </c>
      <c r="E3595" s="29" t="s">
        <v>2994</v>
      </c>
      <c r="F3595" s="29" t="s">
        <v>2995</v>
      </c>
      <c r="G3595" s="29" t="s">
        <v>4065</v>
      </c>
      <c r="H3595" s="522">
        <v>0</v>
      </c>
      <c r="I3595" s="522" t="s">
        <v>10874</v>
      </c>
      <c r="J3595" s="522" t="s">
        <v>10874</v>
      </c>
      <c r="K3595" s="522">
        <v>153</v>
      </c>
      <c r="L3595" s="522" t="s">
        <v>10874</v>
      </c>
      <c r="M3595" s="522" t="s">
        <v>10874</v>
      </c>
      <c r="N3595" s="522">
        <v>0</v>
      </c>
      <c r="O3595" s="523">
        <v>164</v>
      </c>
    </row>
    <row r="3596" spans="2:15">
      <c r="B3596" s="29" t="s">
        <v>14706</v>
      </c>
      <c r="C3596" s="29" t="s">
        <v>1122</v>
      </c>
      <c r="D3596" s="29" t="s">
        <v>1123</v>
      </c>
      <c r="E3596" s="29" t="s">
        <v>2994</v>
      </c>
      <c r="F3596" s="29" t="s">
        <v>2995</v>
      </c>
      <c r="G3596" s="29" t="s">
        <v>4066</v>
      </c>
      <c r="H3596" s="522">
        <v>0</v>
      </c>
      <c r="I3596" s="522">
        <v>0</v>
      </c>
      <c r="J3596" s="522" t="s">
        <v>10874</v>
      </c>
      <c r="K3596" s="522">
        <v>179</v>
      </c>
      <c r="L3596" s="522" t="s">
        <v>10874</v>
      </c>
      <c r="M3596" s="522" t="s">
        <v>10874</v>
      </c>
      <c r="N3596" s="522">
        <v>0</v>
      </c>
      <c r="O3596" s="523">
        <v>187</v>
      </c>
    </row>
    <row r="3597" spans="2:15">
      <c r="B3597" t="str">
        <f>C3597&amp;F3597</f>
        <v>1041075036647 Total</v>
      </c>
      <c r="C3597" s="29" t="s">
        <v>1122</v>
      </c>
      <c r="D3597" s="29" t="s">
        <v>1123</v>
      </c>
      <c r="E3597" s="29" t="s">
        <v>2994</v>
      </c>
      <c r="F3597" s="29" t="s">
        <v>12057</v>
      </c>
      <c r="G3597" s="526" t="s">
        <v>3453</v>
      </c>
      <c r="H3597" s="527">
        <v>0</v>
      </c>
      <c r="I3597" s="527" t="s">
        <v>10874</v>
      </c>
      <c r="J3597" s="527" t="s">
        <v>10874</v>
      </c>
      <c r="K3597" s="527">
        <v>332</v>
      </c>
      <c r="L3597" s="527" t="s">
        <v>10874</v>
      </c>
      <c r="M3597" s="527" t="s">
        <v>10874</v>
      </c>
      <c r="N3597" s="527">
        <v>0</v>
      </c>
      <c r="O3597" s="528">
        <v>351</v>
      </c>
    </row>
    <row r="3598" spans="2:15">
      <c r="B3598" s="29" t="s">
        <v>14707</v>
      </c>
      <c r="C3598" s="29" t="s">
        <v>1124</v>
      </c>
      <c r="D3598" s="29" t="s">
        <v>1125</v>
      </c>
      <c r="E3598" s="29" t="s">
        <v>2996</v>
      </c>
      <c r="F3598" s="29" t="s">
        <v>2997</v>
      </c>
      <c r="G3598" s="29" t="s">
        <v>4065</v>
      </c>
      <c r="H3598" s="522">
        <v>0</v>
      </c>
      <c r="I3598" s="522" t="s">
        <v>10874</v>
      </c>
      <c r="J3598" s="522">
        <v>0</v>
      </c>
      <c r="K3598" s="522" t="s">
        <v>10874</v>
      </c>
      <c r="L3598" s="522">
        <v>0</v>
      </c>
      <c r="M3598" s="522">
        <v>0</v>
      </c>
      <c r="N3598" s="522">
        <v>0</v>
      </c>
      <c r="O3598" s="523">
        <v>183</v>
      </c>
    </row>
    <row r="3599" spans="2:15">
      <c r="B3599" s="29" t="s">
        <v>14708</v>
      </c>
      <c r="C3599" s="29" t="s">
        <v>1124</v>
      </c>
      <c r="D3599" s="29" t="s">
        <v>1125</v>
      </c>
      <c r="E3599" s="29" t="s">
        <v>2996</v>
      </c>
      <c r="F3599" s="29" t="s">
        <v>2997</v>
      </c>
      <c r="G3599" s="29" t="s">
        <v>4066</v>
      </c>
      <c r="H3599" s="522">
        <v>0</v>
      </c>
      <c r="I3599" s="522" t="s">
        <v>10874</v>
      </c>
      <c r="J3599" s="522">
        <v>0</v>
      </c>
      <c r="K3599" s="522">
        <v>212</v>
      </c>
      <c r="L3599" s="522" t="s">
        <v>10874</v>
      </c>
      <c r="M3599" s="522" t="s">
        <v>10874</v>
      </c>
      <c r="N3599" s="522">
        <v>0</v>
      </c>
      <c r="O3599" s="523">
        <v>216</v>
      </c>
    </row>
    <row r="3600" spans="2:15">
      <c r="B3600" t="str">
        <f>C3600&amp;F3600</f>
        <v>1094275033117 Total</v>
      </c>
      <c r="C3600" s="29" t="s">
        <v>1124</v>
      </c>
      <c r="D3600" s="29" t="s">
        <v>1125</v>
      </c>
      <c r="E3600" s="29" t="s">
        <v>2996</v>
      </c>
      <c r="F3600" s="29" t="s">
        <v>12058</v>
      </c>
      <c r="G3600" s="526" t="s">
        <v>3453</v>
      </c>
      <c r="H3600" s="527">
        <v>0</v>
      </c>
      <c r="I3600" s="527" t="s">
        <v>10874</v>
      </c>
      <c r="J3600" s="527">
        <v>0</v>
      </c>
      <c r="K3600" s="527" t="s">
        <v>10874</v>
      </c>
      <c r="L3600" s="527" t="s">
        <v>10874</v>
      </c>
      <c r="M3600" s="527" t="s">
        <v>10874</v>
      </c>
      <c r="N3600" s="527">
        <v>0</v>
      </c>
      <c r="O3600" s="528">
        <v>399</v>
      </c>
    </row>
    <row r="3601" spans="2:15">
      <c r="B3601" s="29" t="s">
        <v>14709</v>
      </c>
      <c r="C3601" s="29" t="s">
        <v>1126</v>
      </c>
      <c r="D3601" s="29" t="s">
        <v>1127</v>
      </c>
      <c r="E3601" s="29" t="s">
        <v>2998</v>
      </c>
      <c r="F3601" s="29" t="s">
        <v>2999</v>
      </c>
      <c r="G3601" s="29" t="s">
        <v>4065</v>
      </c>
      <c r="H3601" s="522" t="s">
        <v>10874</v>
      </c>
      <c r="I3601" s="522" t="s">
        <v>10874</v>
      </c>
      <c r="J3601" s="522" t="s">
        <v>10874</v>
      </c>
      <c r="K3601" s="522">
        <v>102</v>
      </c>
      <c r="L3601" s="522" t="s">
        <v>10874</v>
      </c>
      <c r="M3601" s="522" t="s">
        <v>10874</v>
      </c>
      <c r="N3601" s="522">
        <v>0</v>
      </c>
      <c r="O3601" s="523">
        <v>123</v>
      </c>
    </row>
    <row r="3602" spans="2:15">
      <c r="B3602" s="29" t="s">
        <v>14710</v>
      </c>
      <c r="C3602" s="29" t="s">
        <v>1126</v>
      </c>
      <c r="D3602" s="29" t="s">
        <v>1127</v>
      </c>
      <c r="E3602" s="29" t="s">
        <v>2998</v>
      </c>
      <c r="F3602" s="29" t="s">
        <v>2999</v>
      </c>
      <c r="G3602" s="29" t="s">
        <v>4066</v>
      </c>
      <c r="H3602" s="522">
        <v>0</v>
      </c>
      <c r="I3602" s="522" t="s">
        <v>10874</v>
      </c>
      <c r="J3602" s="522">
        <v>11</v>
      </c>
      <c r="K3602" s="522">
        <v>114</v>
      </c>
      <c r="L3602" s="522" t="s">
        <v>10874</v>
      </c>
      <c r="M3602" s="522">
        <v>0</v>
      </c>
      <c r="N3602" s="522">
        <v>0</v>
      </c>
      <c r="O3602" s="523">
        <v>133</v>
      </c>
    </row>
    <row r="3603" spans="2:15">
      <c r="B3603" t="str">
        <f>C3603&amp;F3603</f>
        <v>1133670032657 Total</v>
      </c>
      <c r="C3603" s="29" t="s">
        <v>1126</v>
      </c>
      <c r="D3603" s="29" t="s">
        <v>1127</v>
      </c>
      <c r="E3603" s="29" t="s">
        <v>2998</v>
      </c>
      <c r="F3603" s="29" t="s">
        <v>12059</v>
      </c>
      <c r="G3603" s="526" t="s">
        <v>3453</v>
      </c>
      <c r="H3603" s="527" t="s">
        <v>10874</v>
      </c>
      <c r="I3603" s="527" t="s">
        <v>10874</v>
      </c>
      <c r="J3603" s="527" t="s">
        <v>10874</v>
      </c>
      <c r="K3603" s="527">
        <v>216</v>
      </c>
      <c r="L3603" s="527" t="s">
        <v>10874</v>
      </c>
      <c r="M3603" s="527" t="s">
        <v>10874</v>
      </c>
      <c r="N3603" s="527">
        <v>0</v>
      </c>
      <c r="O3603" s="528">
        <v>256</v>
      </c>
    </row>
    <row r="3604" spans="2:15">
      <c r="B3604" s="29" t="s">
        <v>14711</v>
      </c>
      <c r="C3604" s="29" t="s">
        <v>1126</v>
      </c>
      <c r="D3604" s="29" t="s">
        <v>1127</v>
      </c>
      <c r="E3604" s="29" t="s">
        <v>3000</v>
      </c>
      <c r="F3604" s="29" t="s">
        <v>3001</v>
      </c>
      <c r="G3604" s="29" t="s">
        <v>4065</v>
      </c>
      <c r="H3604" s="522">
        <v>0</v>
      </c>
      <c r="I3604" s="522" t="s">
        <v>10874</v>
      </c>
      <c r="J3604" s="522">
        <v>25</v>
      </c>
      <c r="K3604" s="522">
        <v>489</v>
      </c>
      <c r="L3604" s="522" t="s">
        <v>10874</v>
      </c>
      <c r="M3604" s="522" t="s">
        <v>10874</v>
      </c>
      <c r="N3604" s="522">
        <v>0</v>
      </c>
      <c r="O3604" s="523">
        <v>527</v>
      </c>
    </row>
    <row r="3605" spans="2:15">
      <c r="B3605" s="29" t="s">
        <v>14712</v>
      </c>
      <c r="C3605" s="29" t="s">
        <v>1126</v>
      </c>
      <c r="D3605" s="29" t="s">
        <v>1127</v>
      </c>
      <c r="E3605" s="29" t="s">
        <v>3000</v>
      </c>
      <c r="F3605" s="29" t="s">
        <v>3001</v>
      </c>
      <c r="G3605" s="29" t="s">
        <v>4066</v>
      </c>
      <c r="H3605" s="522">
        <v>0</v>
      </c>
      <c r="I3605" s="522" t="s">
        <v>10874</v>
      </c>
      <c r="J3605" s="522">
        <v>31</v>
      </c>
      <c r="K3605" s="522">
        <v>526</v>
      </c>
      <c r="L3605" s="522" t="s">
        <v>10874</v>
      </c>
      <c r="M3605" s="522">
        <v>0</v>
      </c>
      <c r="N3605" s="522">
        <v>0</v>
      </c>
      <c r="O3605" s="523">
        <v>579</v>
      </c>
    </row>
    <row r="3606" spans="2:15">
      <c r="B3606" t="str">
        <f>C3606&amp;F3606</f>
        <v>1133670032658 Total</v>
      </c>
      <c r="C3606" s="29" t="s">
        <v>1126</v>
      </c>
      <c r="D3606" s="29" t="s">
        <v>1127</v>
      </c>
      <c r="E3606" s="29" t="s">
        <v>3000</v>
      </c>
      <c r="F3606" s="29" t="s">
        <v>12060</v>
      </c>
      <c r="G3606" s="526" t="s">
        <v>3453</v>
      </c>
      <c r="H3606" s="527">
        <v>0</v>
      </c>
      <c r="I3606" s="527">
        <v>29</v>
      </c>
      <c r="J3606" s="527">
        <v>56</v>
      </c>
      <c r="K3606" s="527">
        <v>1015</v>
      </c>
      <c r="L3606" s="527" t="s">
        <v>10874</v>
      </c>
      <c r="M3606" s="527" t="s">
        <v>10874</v>
      </c>
      <c r="N3606" s="527">
        <v>0</v>
      </c>
      <c r="O3606" s="528">
        <v>1106</v>
      </c>
    </row>
    <row r="3607" spans="2:15">
      <c r="B3607" s="29" t="s">
        <v>14713</v>
      </c>
      <c r="C3607" s="29" t="s">
        <v>1126</v>
      </c>
      <c r="D3607" s="29" t="s">
        <v>1127</v>
      </c>
      <c r="E3607" s="29" t="s">
        <v>3002</v>
      </c>
      <c r="F3607" s="29" t="s">
        <v>3003</v>
      </c>
      <c r="G3607" s="29" t="s">
        <v>4065</v>
      </c>
      <c r="H3607" s="522">
        <v>0</v>
      </c>
      <c r="I3607" s="522">
        <v>0</v>
      </c>
      <c r="J3607" s="522" t="s">
        <v>10874</v>
      </c>
      <c r="K3607" s="522">
        <v>111</v>
      </c>
      <c r="L3607" s="522">
        <v>0</v>
      </c>
      <c r="M3607" s="522" t="s">
        <v>10874</v>
      </c>
      <c r="N3607" s="522">
        <v>0</v>
      </c>
      <c r="O3607" s="523">
        <v>127</v>
      </c>
    </row>
    <row r="3608" spans="2:15">
      <c r="B3608" s="29" t="s">
        <v>14714</v>
      </c>
      <c r="C3608" s="29" t="s">
        <v>1126</v>
      </c>
      <c r="D3608" s="29" t="s">
        <v>1127</v>
      </c>
      <c r="E3608" s="29" t="s">
        <v>3002</v>
      </c>
      <c r="F3608" s="29" t="s">
        <v>3003</v>
      </c>
      <c r="G3608" s="29" t="s">
        <v>4066</v>
      </c>
      <c r="H3608" s="522">
        <v>0</v>
      </c>
      <c r="I3608" s="522" t="s">
        <v>10874</v>
      </c>
      <c r="J3608" s="522" t="s">
        <v>10874</v>
      </c>
      <c r="K3608" s="522">
        <v>122</v>
      </c>
      <c r="L3608" s="522">
        <v>0</v>
      </c>
      <c r="M3608" s="522">
        <v>0</v>
      </c>
      <c r="N3608" s="522">
        <v>0</v>
      </c>
      <c r="O3608" s="523">
        <v>138</v>
      </c>
    </row>
    <row r="3609" spans="2:15">
      <c r="B3609" t="str">
        <f>C3609&amp;F3609</f>
        <v>1133670035054 Total</v>
      </c>
      <c r="C3609" s="29" t="s">
        <v>1126</v>
      </c>
      <c r="D3609" s="29" t="s">
        <v>1127</v>
      </c>
      <c r="E3609" s="29" t="s">
        <v>3002</v>
      </c>
      <c r="F3609" s="29" t="s">
        <v>12061</v>
      </c>
      <c r="G3609" s="526" t="s">
        <v>3453</v>
      </c>
      <c r="H3609" s="527">
        <v>0</v>
      </c>
      <c r="I3609" s="527" t="s">
        <v>10874</v>
      </c>
      <c r="J3609" s="527">
        <v>20</v>
      </c>
      <c r="K3609" s="527">
        <v>233</v>
      </c>
      <c r="L3609" s="527">
        <v>0</v>
      </c>
      <c r="M3609" s="527" t="s">
        <v>10874</v>
      </c>
      <c r="N3609" s="527">
        <v>0</v>
      </c>
      <c r="O3609" s="528">
        <v>265</v>
      </c>
    </row>
    <row r="3610" spans="2:15">
      <c r="B3610" s="29" t="s">
        <v>14715</v>
      </c>
      <c r="C3610" s="29" t="s">
        <v>1128</v>
      </c>
      <c r="D3610" s="29" t="s">
        <v>1129</v>
      </c>
      <c r="E3610" s="29" t="s">
        <v>5626</v>
      </c>
      <c r="F3610" s="29" t="s">
        <v>5625</v>
      </c>
      <c r="G3610" s="29" t="s">
        <v>4065</v>
      </c>
      <c r="H3610" s="522" t="s">
        <v>10874</v>
      </c>
      <c r="I3610" s="522" t="s">
        <v>10874</v>
      </c>
      <c r="J3610" s="522" t="s">
        <v>10874</v>
      </c>
      <c r="K3610" s="522">
        <v>531</v>
      </c>
      <c r="L3610" s="522" t="s">
        <v>10874</v>
      </c>
      <c r="M3610" s="522">
        <v>14</v>
      </c>
      <c r="N3610" s="522">
        <v>0</v>
      </c>
      <c r="O3610" s="523">
        <v>555</v>
      </c>
    </row>
    <row r="3611" spans="2:15">
      <c r="B3611" s="29" t="s">
        <v>14716</v>
      </c>
      <c r="C3611" s="29" t="s">
        <v>1128</v>
      </c>
      <c r="D3611" s="29" t="s">
        <v>1129</v>
      </c>
      <c r="E3611" s="29" t="s">
        <v>5626</v>
      </c>
      <c r="F3611" s="29" t="s">
        <v>5625</v>
      </c>
      <c r="G3611" s="29" t="s">
        <v>4066</v>
      </c>
      <c r="H3611" s="522" t="s">
        <v>10874</v>
      </c>
      <c r="I3611" s="522" t="s">
        <v>10874</v>
      </c>
      <c r="J3611" s="522" t="s">
        <v>10874</v>
      </c>
      <c r="K3611" s="522">
        <v>557</v>
      </c>
      <c r="L3611" s="522" t="s">
        <v>10874</v>
      </c>
      <c r="M3611" s="522" t="s">
        <v>10874</v>
      </c>
      <c r="N3611" s="522">
        <v>0</v>
      </c>
      <c r="O3611" s="523">
        <v>577</v>
      </c>
    </row>
    <row r="3612" spans="2:15">
      <c r="B3612" t="str">
        <f>C3612&amp;F3612</f>
        <v>1085677038274 Total</v>
      </c>
      <c r="C3612" s="29" t="s">
        <v>1128</v>
      </c>
      <c r="D3612" s="29" t="s">
        <v>1129</v>
      </c>
      <c r="E3612" s="29" t="s">
        <v>5626</v>
      </c>
      <c r="F3612" s="29" t="s">
        <v>12062</v>
      </c>
      <c r="G3612" s="526" t="s">
        <v>3453</v>
      </c>
      <c r="H3612" s="527" t="s">
        <v>10874</v>
      </c>
      <c r="I3612" s="527" t="s">
        <v>10874</v>
      </c>
      <c r="J3612" s="527" t="s">
        <v>10874</v>
      </c>
      <c r="K3612" s="527">
        <v>1088</v>
      </c>
      <c r="L3612" s="527" t="s">
        <v>10874</v>
      </c>
      <c r="M3612" s="527" t="s">
        <v>10874</v>
      </c>
      <c r="N3612" s="527">
        <v>0</v>
      </c>
      <c r="O3612" s="528">
        <v>1132</v>
      </c>
    </row>
    <row r="3613" spans="2:15">
      <c r="B3613" s="29" t="s">
        <v>14717</v>
      </c>
      <c r="C3613" s="29" t="s">
        <v>1130</v>
      </c>
      <c r="D3613" s="29" t="s">
        <v>1131</v>
      </c>
      <c r="E3613" s="29" t="s">
        <v>1131</v>
      </c>
      <c r="F3613" s="29" t="s">
        <v>4051</v>
      </c>
      <c r="G3613" s="29" t="s">
        <v>4065</v>
      </c>
      <c r="H3613" s="522">
        <v>0</v>
      </c>
      <c r="I3613" s="522">
        <v>0</v>
      </c>
      <c r="J3613" s="522">
        <v>0</v>
      </c>
      <c r="K3613" s="522" t="s">
        <v>10874</v>
      </c>
      <c r="L3613" s="522" t="s">
        <v>10874</v>
      </c>
      <c r="M3613" s="522">
        <v>0</v>
      </c>
      <c r="N3613" s="522">
        <v>0</v>
      </c>
      <c r="O3613" s="523">
        <v>160</v>
      </c>
    </row>
    <row r="3614" spans="2:15">
      <c r="B3614" s="29" t="s">
        <v>14718</v>
      </c>
      <c r="C3614" s="29" t="s">
        <v>1130</v>
      </c>
      <c r="D3614" s="29" t="s">
        <v>1131</v>
      </c>
      <c r="E3614" s="29" t="s">
        <v>1131</v>
      </c>
      <c r="F3614" s="29" t="s">
        <v>4051</v>
      </c>
      <c r="G3614" s="29" t="s">
        <v>4066</v>
      </c>
      <c r="H3614" s="522">
        <v>0</v>
      </c>
      <c r="I3614" s="522">
        <v>0</v>
      </c>
      <c r="J3614" s="522" t="s">
        <v>10874</v>
      </c>
      <c r="K3614" s="522" t="s">
        <v>10874</v>
      </c>
      <c r="L3614" s="522" t="s">
        <v>10874</v>
      </c>
      <c r="M3614" s="522">
        <v>0</v>
      </c>
      <c r="N3614" s="522">
        <v>0</v>
      </c>
      <c r="O3614" s="523">
        <v>253</v>
      </c>
    </row>
    <row r="3615" spans="2:15">
      <c r="B3615" t="str">
        <f>C3615&amp;F3615</f>
        <v>1085678076660 Total</v>
      </c>
      <c r="C3615" s="29" t="s">
        <v>1130</v>
      </c>
      <c r="D3615" s="29" t="s">
        <v>1131</v>
      </c>
      <c r="E3615" s="29" t="s">
        <v>1131</v>
      </c>
      <c r="F3615" s="29" t="s">
        <v>12063</v>
      </c>
      <c r="G3615" s="526" t="s">
        <v>3453</v>
      </c>
      <c r="H3615" s="527">
        <v>0</v>
      </c>
      <c r="I3615" s="527">
        <v>0</v>
      </c>
      <c r="J3615" s="527" t="s">
        <v>10874</v>
      </c>
      <c r="K3615" s="527">
        <v>410</v>
      </c>
      <c r="L3615" s="527" t="s">
        <v>10874</v>
      </c>
      <c r="M3615" s="527">
        <v>0</v>
      </c>
      <c r="N3615" s="527">
        <v>0</v>
      </c>
      <c r="O3615" s="528">
        <v>413</v>
      </c>
    </row>
    <row r="3616" spans="2:15">
      <c r="B3616" s="29" t="s">
        <v>14723</v>
      </c>
      <c r="C3616" s="29" t="s">
        <v>1132</v>
      </c>
      <c r="D3616" s="29" t="s">
        <v>1133</v>
      </c>
      <c r="E3616" s="29" t="s">
        <v>3008</v>
      </c>
      <c r="F3616" s="29" t="s">
        <v>3009</v>
      </c>
      <c r="G3616" s="29" t="s">
        <v>4065</v>
      </c>
      <c r="H3616" s="522" t="s">
        <v>10874</v>
      </c>
      <c r="I3616" s="522">
        <v>42</v>
      </c>
      <c r="J3616" s="522">
        <v>62</v>
      </c>
      <c r="K3616" s="522">
        <v>891</v>
      </c>
      <c r="L3616" s="522" t="s">
        <v>10874</v>
      </c>
      <c r="M3616" s="522">
        <v>52</v>
      </c>
      <c r="N3616" s="522" t="s">
        <v>10874</v>
      </c>
      <c r="O3616" s="523">
        <v>1054</v>
      </c>
    </row>
    <row r="3617" spans="2:15">
      <c r="B3617" s="29" t="s">
        <v>14724</v>
      </c>
      <c r="C3617" s="29" t="s">
        <v>1132</v>
      </c>
      <c r="D3617" s="29" t="s">
        <v>1133</v>
      </c>
      <c r="E3617" s="29" t="s">
        <v>3008</v>
      </c>
      <c r="F3617" s="29" t="s">
        <v>3009</v>
      </c>
      <c r="G3617" s="29" t="s">
        <v>4066</v>
      </c>
      <c r="H3617" s="522" t="s">
        <v>10874</v>
      </c>
      <c r="I3617" s="522">
        <v>47</v>
      </c>
      <c r="J3617" s="522">
        <v>58</v>
      </c>
      <c r="K3617" s="522">
        <v>932</v>
      </c>
      <c r="L3617" s="522">
        <v>0</v>
      </c>
      <c r="M3617" s="522">
        <v>62</v>
      </c>
      <c r="N3617" s="522" t="s">
        <v>10874</v>
      </c>
      <c r="O3617" s="523">
        <v>1105</v>
      </c>
    </row>
    <row r="3618" spans="2:15">
      <c r="B3618" t="str">
        <f>C3618&amp;F3618</f>
        <v>1234671033354 Total</v>
      </c>
      <c r="C3618" s="29" t="s">
        <v>1132</v>
      </c>
      <c r="D3618" s="29" t="s">
        <v>1133</v>
      </c>
      <c r="E3618" s="29" t="s">
        <v>3008</v>
      </c>
      <c r="F3618" s="29" t="s">
        <v>12066</v>
      </c>
      <c r="G3618" s="526" t="s">
        <v>3453</v>
      </c>
      <c r="H3618" s="527" t="s">
        <v>10874</v>
      </c>
      <c r="I3618" s="527">
        <v>89</v>
      </c>
      <c r="J3618" s="527">
        <v>120</v>
      </c>
      <c r="K3618" s="527">
        <v>1823</v>
      </c>
      <c r="L3618" s="527" t="s">
        <v>10874</v>
      </c>
      <c r="M3618" s="527">
        <v>114</v>
      </c>
      <c r="N3618" s="527" t="s">
        <v>10874</v>
      </c>
      <c r="O3618" s="528">
        <v>2159</v>
      </c>
    </row>
    <row r="3619" spans="2:15">
      <c r="B3619" s="29" t="s">
        <v>14721</v>
      </c>
      <c r="C3619" s="29" t="s">
        <v>1132</v>
      </c>
      <c r="D3619" s="29" t="s">
        <v>1133</v>
      </c>
      <c r="E3619" s="29" t="s">
        <v>3006</v>
      </c>
      <c r="F3619" s="29" t="s">
        <v>3007</v>
      </c>
      <c r="G3619" s="29" t="s">
        <v>4065</v>
      </c>
      <c r="H3619" s="522">
        <v>0</v>
      </c>
      <c r="I3619" s="522" t="s">
        <v>10874</v>
      </c>
      <c r="J3619" s="522" t="s">
        <v>10874</v>
      </c>
      <c r="K3619" s="522">
        <v>219</v>
      </c>
      <c r="L3619" s="522">
        <v>0</v>
      </c>
      <c r="M3619" s="522" t="s">
        <v>10874</v>
      </c>
      <c r="N3619" s="522">
        <v>0</v>
      </c>
      <c r="O3619" s="523">
        <v>240</v>
      </c>
    </row>
    <row r="3620" spans="2:15">
      <c r="B3620" s="29" t="s">
        <v>14722</v>
      </c>
      <c r="C3620" s="29" t="s">
        <v>1132</v>
      </c>
      <c r="D3620" s="29" t="s">
        <v>1133</v>
      </c>
      <c r="E3620" s="29" t="s">
        <v>3006</v>
      </c>
      <c r="F3620" s="29" t="s">
        <v>3007</v>
      </c>
      <c r="G3620" s="29" t="s">
        <v>4066</v>
      </c>
      <c r="H3620" s="522" t="s">
        <v>10874</v>
      </c>
      <c r="I3620" s="522" t="s">
        <v>10874</v>
      </c>
      <c r="J3620" s="522">
        <v>11</v>
      </c>
      <c r="K3620" s="522">
        <v>224</v>
      </c>
      <c r="L3620" s="522" t="s">
        <v>10874</v>
      </c>
      <c r="M3620" s="522">
        <v>15</v>
      </c>
      <c r="N3620" s="522">
        <v>0</v>
      </c>
      <c r="O3620" s="523">
        <v>262</v>
      </c>
    </row>
    <row r="3621" spans="2:15">
      <c r="B3621" t="str">
        <f>C3621&amp;F3621</f>
        <v>1234671034722 Total</v>
      </c>
      <c r="C3621" s="29" t="s">
        <v>1132</v>
      </c>
      <c r="D3621" s="29" t="s">
        <v>1133</v>
      </c>
      <c r="E3621" s="29" t="s">
        <v>3006</v>
      </c>
      <c r="F3621" s="29" t="s">
        <v>12065</v>
      </c>
      <c r="G3621" s="526" t="s">
        <v>3453</v>
      </c>
      <c r="H3621" s="527" t="s">
        <v>10874</v>
      </c>
      <c r="I3621" s="527" t="s">
        <v>10874</v>
      </c>
      <c r="J3621" s="527" t="s">
        <v>10874</v>
      </c>
      <c r="K3621" s="527">
        <v>443</v>
      </c>
      <c r="L3621" s="527" t="s">
        <v>10874</v>
      </c>
      <c r="M3621" s="527" t="s">
        <v>10874</v>
      </c>
      <c r="N3621" s="527">
        <v>0</v>
      </c>
      <c r="O3621" s="528">
        <v>502</v>
      </c>
    </row>
    <row r="3622" spans="2:15">
      <c r="B3622" s="29" t="s">
        <v>14719</v>
      </c>
      <c r="C3622" s="29" t="s">
        <v>1132</v>
      </c>
      <c r="D3622" s="29" t="s">
        <v>1133</v>
      </c>
      <c r="E3622" s="29" t="s">
        <v>3004</v>
      </c>
      <c r="F3622" s="29" t="s">
        <v>3005</v>
      </c>
      <c r="G3622" s="29" t="s">
        <v>4065</v>
      </c>
      <c r="H3622" s="522">
        <v>0</v>
      </c>
      <c r="I3622" s="522">
        <v>19</v>
      </c>
      <c r="J3622" s="522">
        <v>38</v>
      </c>
      <c r="K3622" s="522">
        <v>218</v>
      </c>
      <c r="L3622" s="522">
        <v>0</v>
      </c>
      <c r="M3622" s="522">
        <v>19</v>
      </c>
      <c r="N3622" s="522">
        <v>0</v>
      </c>
      <c r="O3622" s="523">
        <v>294</v>
      </c>
    </row>
    <row r="3623" spans="2:15">
      <c r="B3623" s="29" t="s">
        <v>14720</v>
      </c>
      <c r="C3623" s="29" t="s">
        <v>1132</v>
      </c>
      <c r="D3623" s="29" t="s">
        <v>1133</v>
      </c>
      <c r="E3623" s="29" t="s">
        <v>3004</v>
      </c>
      <c r="F3623" s="29" t="s">
        <v>3005</v>
      </c>
      <c r="G3623" s="29" t="s">
        <v>4066</v>
      </c>
      <c r="H3623" s="522">
        <v>0</v>
      </c>
      <c r="I3623" s="522" t="s">
        <v>10874</v>
      </c>
      <c r="J3623" s="522">
        <v>18</v>
      </c>
      <c r="K3623" s="522">
        <v>217</v>
      </c>
      <c r="L3623" s="522" t="s">
        <v>10874</v>
      </c>
      <c r="M3623" s="522">
        <v>17</v>
      </c>
      <c r="N3623" s="522">
        <v>0</v>
      </c>
      <c r="O3623" s="523">
        <v>268</v>
      </c>
    </row>
    <row r="3624" spans="2:15">
      <c r="B3624" t="str">
        <f>C3624&amp;F3624</f>
        <v>1234671038062 Total</v>
      </c>
      <c r="C3624" s="29" t="s">
        <v>1132</v>
      </c>
      <c r="D3624" s="29" t="s">
        <v>1133</v>
      </c>
      <c r="E3624" s="29" t="s">
        <v>3004</v>
      </c>
      <c r="F3624" s="29" t="s">
        <v>12064</v>
      </c>
      <c r="G3624" s="526" t="s">
        <v>3453</v>
      </c>
      <c r="H3624" s="527">
        <v>0</v>
      </c>
      <c r="I3624" s="527" t="s">
        <v>10874</v>
      </c>
      <c r="J3624" s="527">
        <v>56</v>
      </c>
      <c r="K3624" s="527">
        <v>435</v>
      </c>
      <c r="L3624" s="527" t="s">
        <v>10874</v>
      </c>
      <c r="M3624" s="527">
        <v>36</v>
      </c>
      <c r="N3624" s="527">
        <v>0</v>
      </c>
      <c r="O3624" s="528">
        <v>562</v>
      </c>
    </row>
    <row r="3625" spans="2:15">
      <c r="B3625" s="29" t="s">
        <v>14725</v>
      </c>
      <c r="C3625" s="29" t="s">
        <v>1134</v>
      </c>
      <c r="D3625" s="29" t="s">
        <v>1135</v>
      </c>
      <c r="E3625" s="29" t="s">
        <v>1135</v>
      </c>
      <c r="F3625" s="29" t="s">
        <v>3010</v>
      </c>
      <c r="G3625" s="29" t="s">
        <v>4065</v>
      </c>
      <c r="H3625" s="522">
        <v>0</v>
      </c>
      <c r="I3625" s="522">
        <v>0</v>
      </c>
      <c r="J3625" s="522" t="s">
        <v>10874</v>
      </c>
      <c r="K3625" s="522">
        <v>11</v>
      </c>
      <c r="L3625" s="522">
        <v>0</v>
      </c>
      <c r="M3625" s="522" t="s">
        <v>10874</v>
      </c>
      <c r="N3625" s="522">
        <v>0</v>
      </c>
      <c r="O3625" s="523">
        <v>17</v>
      </c>
    </row>
    <row r="3626" spans="2:15">
      <c r="B3626" s="29" t="s">
        <v>14726</v>
      </c>
      <c r="C3626" s="29" t="s">
        <v>1134</v>
      </c>
      <c r="D3626" s="29" t="s">
        <v>1135</v>
      </c>
      <c r="E3626" s="29" t="s">
        <v>1135</v>
      </c>
      <c r="F3626" s="29" t="s">
        <v>3010</v>
      </c>
      <c r="G3626" s="29" t="s">
        <v>4066</v>
      </c>
      <c r="H3626" s="522">
        <v>0</v>
      </c>
      <c r="I3626" s="522" t="s">
        <v>10874</v>
      </c>
      <c r="J3626" s="522" t="s">
        <v>10874</v>
      </c>
      <c r="K3626" s="522" t="s">
        <v>10874</v>
      </c>
      <c r="L3626" s="522" t="s">
        <v>10874</v>
      </c>
      <c r="M3626" s="522">
        <v>0</v>
      </c>
      <c r="N3626" s="522">
        <v>0</v>
      </c>
      <c r="O3626" s="523">
        <v>21</v>
      </c>
    </row>
    <row r="3627" spans="2:15">
      <c r="B3627" t="str">
        <f>C3627&amp;F3627</f>
        <v>1234633707638 Total</v>
      </c>
      <c r="C3627" s="29" t="s">
        <v>1134</v>
      </c>
      <c r="D3627" s="29" t="s">
        <v>1135</v>
      </c>
      <c r="E3627" s="29" t="s">
        <v>1135</v>
      </c>
      <c r="F3627" s="29" t="s">
        <v>12067</v>
      </c>
      <c r="G3627" s="526" t="s">
        <v>3453</v>
      </c>
      <c r="H3627" s="527">
        <v>0</v>
      </c>
      <c r="I3627" s="527" t="s">
        <v>10874</v>
      </c>
      <c r="J3627" s="527" t="s">
        <v>10874</v>
      </c>
      <c r="K3627" s="527" t="s">
        <v>10874</v>
      </c>
      <c r="L3627" s="527" t="s">
        <v>10874</v>
      </c>
      <c r="M3627" s="527" t="s">
        <v>10874</v>
      </c>
      <c r="N3627" s="527">
        <v>0</v>
      </c>
      <c r="O3627" s="528">
        <v>38</v>
      </c>
    </row>
    <row r="3628" spans="2:15">
      <c r="B3628" s="29" t="s">
        <v>14727</v>
      </c>
      <c r="C3628" s="29" t="s">
        <v>1136</v>
      </c>
      <c r="D3628" s="29" t="s">
        <v>1137</v>
      </c>
      <c r="E3628" s="29" t="s">
        <v>3011</v>
      </c>
      <c r="F3628" s="29" t="s">
        <v>3012</v>
      </c>
      <c r="G3628" s="29" t="s">
        <v>4065</v>
      </c>
      <c r="H3628" s="522">
        <v>0</v>
      </c>
      <c r="I3628" s="522">
        <v>11</v>
      </c>
      <c r="J3628" s="522" t="s">
        <v>10874</v>
      </c>
      <c r="K3628" s="522">
        <v>343</v>
      </c>
      <c r="L3628" s="522" t="s">
        <v>10874</v>
      </c>
      <c r="M3628" s="522" t="s">
        <v>10874</v>
      </c>
      <c r="N3628" s="522">
        <v>0</v>
      </c>
      <c r="O3628" s="523">
        <v>363</v>
      </c>
    </row>
    <row r="3629" spans="2:15">
      <c r="B3629" s="29" t="s">
        <v>14728</v>
      </c>
      <c r="C3629" s="29" t="s">
        <v>1136</v>
      </c>
      <c r="D3629" s="29" t="s">
        <v>1137</v>
      </c>
      <c r="E3629" s="29" t="s">
        <v>3011</v>
      </c>
      <c r="F3629" s="29" t="s">
        <v>3012</v>
      </c>
      <c r="G3629" s="29" t="s">
        <v>4066</v>
      </c>
      <c r="H3629" s="522">
        <v>0</v>
      </c>
      <c r="I3629" s="522">
        <v>15</v>
      </c>
      <c r="J3629" s="522" t="s">
        <v>10874</v>
      </c>
      <c r="K3629" s="522">
        <v>339</v>
      </c>
      <c r="L3629" s="522">
        <v>14</v>
      </c>
      <c r="M3629" s="522" t="s">
        <v>10874</v>
      </c>
      <c r="N3629" s="522">
        <v>0</v>
      </c>
      <c r="O3629" s="523">
        <v>374</v>
      </c>
    </row>
    <row r="3630" spans="2:15">
      <c r="B3630" t="str">
        <f>C3630&amp;F3630</f>
        <v>1030286530440 Total</v>
      </c>
      <c r="C3630" s="29" t="s">
        <v>1136</v>
      </c>
      <c r="D3630" s="29" t="s">
        <v>1137</v>
      </c>
      <c r="E3630" s="29" t="s">
        <v>3011</v>
      </c>
      <c r="F3630" s="29" t="s">
        <v>12068</v>
      </c>
      <c r="G3630" s="526" t="s">
        <v>3453</v>
      </c>
      <c r="H3630" s="527">
        <v>0</v>
      </c>
      <c r="I3630" s="527">
        <v>26</v>
      </c>
      <c r="J3630" s="527" t="s">
        <v>10874</v>
      </c>
      <c r="K3630" s="527">
        <v>682</v>
      </c>
      <c r="L3630" s="527" t="s">
        <v>10874</v>
      </c>
      <c r="M3630" s="527" t="s">
        <v>10874</v>
      </c>
      <c r="N3630" s="527">
        <v>0</v>
      </c>
      <c r="O3630" s="528">
        <v>737</v>
      </c>
    </row>
    <row r="3631" spans="2:15">
      <c r="B3631" s="29" t="s">
        <v>14729</v>
      </c>
      <c r="C3631" s="29" t="s">
        <v>1138</v>
      </c>
      <c r="D3631" s="29" t="s">
        <v>1139</v>
      </c>
      <c r="E3631" s="29" t="s">
        <v>3013</v>
      </c>
      <c r="F3631" s="29" t="s">
        <v>3014</v>
      </c>
      <c r="G3631" s="29" t="s">
        <v>4065</v>
      </c>
      <c r="H3631" s="522">
        <v>0</v>
      </c>
      <c r="I3631" s="522" t="s">
        <v>10874</v>
      </c>
      <c r="J3631" s="522" t="s">
        <v>10874</v>
      </c>
      <c r="K3631" s="522" t="s">
        <v>10874</v>
      </c>
      <c r="L3631" s="522" t="s">
        <v>10874</v>
      </c>
      <c r="M3631" s="522" t="s">
        <v>10874</v>
      </c>
      <c r="N3631" s="522">
        <v>0</v>
      </c>
      <c r="O3631" s="523">
        <v>457</v>
      </c>
    </row>
    <row r="3632" spans="2:15">
      <c r="B3632" s="29" t="s">
        <v>14730</v>
      </c>
      <c r="C3632" s="29" t="s">
        <v>1138</v>
      </c>
      <c r="D3632" s="29" t="s">
        <v>1139</v>
      </c>
      <c r="E3632" s="29" t="s">
        <v>3013</v>
      </c>
      <c r="F3632" s="29" t="s">
        <v>3014</v>
      </c>
      <c r="G3632" s="29" t="s">
        <v>4066</v>
      </c>
      <c r="H3632" s="522">
        <v>0</v>
      </c>
      <c r="I3632" s="522" t="s">
        <v>10874</v>
      </c>
      <c r="J3632" s="522" t="s">
        <v>10874</v>
      </c>
      <c r="K3632" s="522">
        <v>496</v>
      </c>
      <c r="L3632" s="522" t="s">
        <v>10874</v>
      </c>
      <c r="M3632" s="522">
        <v>0</v>
      </c>
      <c r="N3632" s="522">
        <v>0</v>
      </c>
      <c r="O3632" s="523">
        <v>503</v>
      </c>
    </row>
    <row r="3633" spans="2:15">
      <c r="B3633" t="str">
        <f>C3633&amp;F3633</f>
        <v>1041078031177 Total</v>
      </c>
      <c r="C3633" s="29" t="s">
        <v>1138</v>
      </c>
      <c r="D3633" s="29" t="s">
        <v>1139</v>
      </c>
      <c r="E3633" s="29" t="s">
        <v>3013</v>
      </c>
      <c r="F3633" s="29" t="s">
        <v>12069</v>
      </c>
      <c r="G3633" s="526" t="s">
        <v>3453</v>
      </c>
      <c r="H3633" s="527">
        <v>0</v>
      </c>
      <c r="I3633" s="527" t="s">
        <v>10874</v>
      </c>
      <c r="J3633" s="527" t="s">
        <v>10874</v>
      </c>
      <c r="K3633" s="527" t="s">
        <v>10874</v>
      </c>
      <c r="L3633" s="527" t="s">
        <v>10874</v>
      </c>
      <c r="M3633" s="527" t="s">
        <v>10874</v>
      </c>
      <c r="N3633" s="527">
        <v>0</v>
      </c>
      <c r="O3633" s="528">
        <v>960</v>
      </c>
    </row>
    <row r="3634" spans="2:15">
      <c r="B3634" s="29" t="s">
        <v>14731</v>
      </c>
      <c r="C3634" s="29" t="s">
        <v>1138</v>
      </c>
      <c r="D3634" s="29" t="s">
        <v>1139</v>
      </c>
      <c r="E3634" s="29" t="s">
        <v>3015</v>
      </c>
      <c r="F3634" s="29" t="s">
        <v>3016</v>
      </c>
      <c r="G3634" s="29" t="s">
        <v>4065</v>
      </c>
      <c r="H3634" s="522">
        <v>0</v>
      </c>
      <c r="I3634" s="522" t="s">
        <v>10874</v>
      </c>
      <c r="J3634" s="522" t="s">
        <v>10874</v>
      </c>
      <c r="K3634" s="522">
        <v>193</v>
      </c>
      <c r="L3634" s="522">
        <v>0</v>
      </c>
      <c r="M3634" s="522">
        <v>0</v>
      </c>
      <c r="N3634" s="522">
        <v>0</v>
      </c>
      <c r="O3634" s="523">
        <v>196</v>
      </c>
    </row>
    <row r="3635" spans="2:15">
      <c r="B3635" s="29" t="s">
        <v>14732</v>
      </c>
      <c r="C3635" s="29" t="s">
        <v>1138</v>
      </c>
      <c r="D3635" s="29" t="s">
        <v>1139</v>
      </c>
      <c r="E3635" s="29" t="s">
        <v>3015</v>
      </c>
      <c r="F3635" s="29" t="s">
        <v>3016</v>
      </c>
      <c r="G3635" s="29" t="s">
        <v>4066</v>
      </c>
      <c r="H3635" s="522" t="s">
        <v>10874</v>
      </c>
      <c r="I3635" s="522" t="s">
        <v>10874</v>
      </c>
      <c r="J3635" s="522" t="s">
        <v>10874</v>
      </c>
      <c r="K3635" s="522">
        <v>209</v>
      </c>
      <c r="L3635" s="522" t="s">
        <v>10874</v>
      </c>
      <c r="M3635" s="522">
        <v>0</v>
      </c>
      <c r="N3635" s="522">
        <v>0</v>
      </c>
      <c r="O3635" s="523">
        <v>216</v>
      </c>
    </row>
    <row r="3636" spans="2:15">
      <c r="B3636" t="str">
        <f>C3636&amp;F3636</f>
        <v>1041078037460 Total</v>
      </c>
      <c r="C3636" s="29" t="s">
        <v>1138</v>
      </c>
      <c r="D3636" s="29" t="s">
        <v>1139</v>
      </c>
      <c r="E3636" s="29" t="s">
        <v>3015</v>
      </c>
      <c r="F3636" s="29" t="s">
        <v>12070</v>
      </c>
      <c r="G3636" s="526" t="s">
        <v>3453</v>
      </c>
      <c r="H3636" s="527" t="s">
        <v>10874</v>
      </c>
      <c r="I3636" s="527" t="s">
        <v>10874</v>
      </c>
      <c r="J3636" s="527" t="s">
        <v>10874</v>
      </c>
      <c r="K3636" s="527">
        <v>402</v>
      </c>
      <c r="L3636" s="527" t="s">
        <v>10874</v>
      </c>
      <c r="M3636" s="527">
        <v>0</v>
      </c>
      <c r="N3636" s="527">
        <v>0</v>
      </c>
      <c r="O3636" s="528">
        <v>412</v>
      </c>
    </row>
    <row r="3637" spans="2:15">
      <c r="B3637" s="29" t="s">
        <v>14733</v>
      </c>
      <c r="C3637" s="29" t="s">
        <v>1140</v>
      </c>
      <c r="D3637" s="29" t="s">
        <v>1141</v>
      </c>
      <c r="E3637" s="29" t="s">
        <v>3017</v>
      </c>
      <c r="F3637" s="29" t="s">
        <v>3018</v>
      </c>
      <c r="G3637" s="29" t="s">
        <v>4065</v>
      </c>
      <c r="H3637" s="522">
        <v>0</v>
      </c>
      <c r="I3637" s="522" t="s">
        <v>10874</v>
      </c>
      <c r="J3637" s="522" t="s">
        <v>10874</v>
      </c>
      <c r="K3637" s="522">
        <v>354</v>
      </c>
      <c r="L3637" s="522" t="s">
        <v>10874</v>
      </c>
      <c r="M3637" s="522" t="s">
        <v>10874</v>
      </c>
      <c r="N3637" s="522">
        <v>0</v>
      </c>
      <c r="O3637" s="523">
        <v>377</v>
      </c>
    </row>
    <row r="3638" spans="2:15">
      <c r="B3638" s="29" t="s">
        <v>14734</v>
      </c>
      <c r="C3638" s="29" t="s">
        <v>1140</v>
      </c>
      <c r="D3638" s="29" t="s">
        <v>1141</v>
      </c>
      <c r="E3638" s="29" t="s">
        <v>3017</v>
      </c>
      <c r="F3638" s="29" t="s">
        <v>3018</v>
      </c>
      <c r="G3638" s="29" t="s">
        <v>4066</v>
      </c>
      <c r="H3638" s="522" t="s">
        <v>10874</v>
      </c>
      <c r="I3638" s="522">
        <v>13</v>
      </c>
      <c r="J3638" s="522" t="s">
        <v>10874</v>
      </c>
      <c r="K3638" s="522">
        <v>377</v>
      </c>
      <c r="L3638" s="522">
        <v>0</v>
      </c>
      <c r="M3638" s="522" t="s">
        <v>10874</v>
      </c>
      <c r="N3638" s="522" t="s">
        <v>10874</v>
      </c>
      <c r="O3638" s="523">
        <v>400</v>
      </c>
    </row>
    <row r="3639" spans="2:15">
      <c r="B3639" t="str">
        <f>C3639&amp;F3639</f>
        <v>1126762034602 Total</v>
      </c>
      <c r="C3639" s="29" t="s">
        <v>1140</v>
      </c>
      <c r="D3639" s="29" t="s">
        <v>1141</v>
      </c>
      <c r="E3639" s="29" t="s">
        <v>3017</v>
      </c>
      <c r="F3639" s="29" t="s">
        <v>12071</v>
      </c>
      <c r="G3639" s="526" t="s">
        <v>3453</v>
      </c>
      <c r="H3639" s="527" t="s">
        <v>10874</v>
      </c>
      <c r="I3639" s="527" t="s">
        <v>10874</v>
      </c>
      <c r="J3639" s="527" t="s">
        <v>10874</v>
      </c>
      <c r="K3639" s="527">
        <v>731</v>
      </c>
      <c r="L3639" s="527" t="s">
        <v>10874</v>
      </c>
      <c r="M3639" s="527">
        <v>11</v>
      </c>
      <c r="N3639" s="527" t="s">
        <v>10874</v>
      </c>
      <c r="O3639" s="528">
        <v>777</v>
      </c>
    </row>
    <row r="3640" spans="2:15">
      <c r="B3640" s="29" t="s">
        <v>14735</v>
      </c>
      <c r="C3640" s="29" t="s">
        <v>1140</v>
      </c>
      <c r="D3640" s="29" t="s">
        <v>1141</v>
      </c>
      <c r="E3640" s="29" t="s">
        <v>3019</v>
      </c>
      <c r="F3640" s="29" t="s">
        <v>3020</v>
      </c>
      <c r="G3640" s="29" t="s">
        <v>4065</v>
      </c>
      <c r="H3640" s="522">
        <v>0</v>
      </c>
      <c r="I3640" s="522" t="s">
        <v>10874</v>
      </c>
      <c r="J3640" s="522" t="s">
        <v>10874</v>
      </c>
      <c r="K3640" s="522">
        <v>213</v>
      </c>
      <c r="L3640" s="522" t="s">
        <v>10874</v>
      </c>
      <c r="M3640" s="522" t="s">
        <v>10874</v>
      </c>
      <c r="N3640" s="522">
        <v>0</v>
      </c>
      <c r="O3640" s="523">
        <v>222</v>
      </c>
    </row>
    <row r="3641" spans="2:15">
      <c r="B3641" s="29" t="s">
        <v>14736</v>
      </c>
      <c r="C3641" s="29" t="s">
        <v>1140</v>
      </c>
      <c r="D3641" s="29" t="s">
        <v>1141</v>
      </c>
      <c r="E3641" s="29" t="s">
        <v>3019</v>
      </c>
      <c r="F3641" s="29" t="s">
        <v>3020</v>
      </c>
      <c r="G3641" s="29" t="s">
        <v>4066</v>
      </c>
      <c r="H3641" s="522" t="s">
        <v>10874</v>
      </c>
      <c r="I3641" s="522" t="s">
        <v>10874</v>
      </c>
      <c r="J3641" s="522" t="s">
        <v>10874</v>
      </c>
      <c r="K3641" s="522">
        <v>214</v>
      </c>
      <c r="L3641" s="522" t="s">
        <v>10874</v>
      </c>
      <c r="M3641" s="522" t="s">
        <v>10874</v>
      </c>
      <c r="N3641" s="522">
        <v>0</v>
      </c>
      <c r="O3641" s="523">
        <v>226</v>
      </c>
    </row>
    <row r="3642" spans="2:15">
      <c r="B3642" t="str">
        <f>C3642&amp;F3642</f>
        <v>1126762037699 Total</v>
      </c>
      <c r="C3642" s="29" t="s">
        <v>1140</v>
      </c>
      <c r="D3642" s="29" t="s">
        <v>1141</v>
      </c>
      <c r="E3642" s="29" t="s">
        <v>3019</v>
      </c>
      <c r="F3642" s="29" t="s">
        <v>12072</v>
      </c>
      <c r="G3642" s="526" t="s">
        <v>3453</v>
      </c>
      <c r="H3642" s="527" t="s">
        <v>10874</v>
      </c>
      <c r="I3642" s="527" t="s">
        <v>10874</v>
      </c>
      <c r="J3642" s="527" t="s">
        <v>10874</v>
      </c>
      <c r="K3642" s="527">
        <v>427</v>
      </c>
      <c r="L3642" s="527" t="s">
        <v>10874</v>
      </c>
      <c r="M3642" s="527" t="s">
        <v>10874</v>
      </c>
      <c r="N3642" s="527">
        <v>0</v>
      </c>
      <c r="O3642" s="528">
        <v>448</v>
      </c>
    </row>
    <row r="3643" spans="2:15">
      <c r="B3643" s="29" t="s">
        <v>14739</v>
      </c>
      <c r="C3643" s="29" t="s">
        <v>1142</v>
      </c>
      <c r="D3643" s="29" t="s">
        <v>1143</v>
      </c>
      <c r="E3643" s="29" t="s">
        <v>3023</v>
      </c>
      <c r="F3643" s="29" t="s">
        <v>3024</v>
      </c>
      <c r="G3643" s="29" t="s">
        <v>4065</v>
      </c>
      <c r="H3643" s="522" t="s">
        <v>10874</v>
      </c>
      <c r="I3643" s="522">
        <v>12</v>
      </c>
      <c r="J3643" s="522" t="s">
        <v>10874</v>
      </c>
      <c r="K3643" s="522">
        <v>324</v>
      </c>
      <c r="L3643" s="522" t="s">
        <v>10874</v>
      </c>
      <c r="M3643" s="522">
        <v>26</v>
      </c>
      <c r="N3643" s="522" t="s">
        <v>10874</v>
      </c>
      <c r="O3643" s="523">
        <v>380</v>
      </c>
    </row>
    <row r="3644" spans="2:15">
      <c r="B3644" s="29" t="s">
        <v>14740</v>
      </c>
      <c r="C3644" s="29" t="s">
        <v>1142</v>
      </c>
      <c r="D3644" s="29" t="s">
        <v>1143</v>
      </c>
      <c r="E3644" s="29" t="s">
        <v>3023</v>
      </c>
      <c r="F3644" s="29" t="s">
        <v>3024</v>
      </c>
      <c r="G3644" s="29" t="s">
        <v>4066</v>
      </c>
      <c r="H3644" s="522">
        <v>0</v>
      </c>
      <c r="I3644" s="522">
        <v>13</v>
      </c>
      <c r="J3644" s="522" t="s">
        <v>10874</v>
      </c>
      <c r="K3644" s="522">
        <v>335</v>
      </c>
      <c r="L3644" s="522" t="s">
        <v>10874</v>
      </c>
      <c r="M3644" s="522">
        <v>25</v>
      </c>
      <c r="N3644" s="522">
        <v>0</v>
      </c>
      <c r="O3644" s="523">
        <v>383</v>
      </c>
    </row>
    <row r="3645" spans="2:15">
      <c r="B3645" t="str">
        <f>C3645&amp;F3645</f>
        <v>1030287030470 Total</v>
      </c>
      <c r="C3645" s="29" t="s">
        <v>1142</v>
      </c>
      <c r="D3645" s="29" t="s">
        <v>1143</v>
      </c>
      <c r="E3645" s="29" t="s">
        <v>3023</v>
      </c>
      <c r="F3645" s="29" t="s">
        <v>12074</v>
      </c>
      <c r="G3645" s="526" t="s">
        <v>3453</v>
      </c>
      <c r="H3645" s="527" t="s">
        <v>10874</v>
      </c>
      <c r="I3645" s="527">
        <v>25</v>
      </c>
      <c r="J3645" s="527" t="s">
        <v>10874</v>
      </c>
      <c r="K3645" s="527">
        <v>659</v>
      </c>
      <c r="L3645" s="527">
        <v>15</v>
      </c>
      <c r="M3645" s="527">
        <v>51</v>
      </c>
      <c r="N3645" s="527" t="s">
        <v>10874</v>
      </c>
      <c r="O3645" s="528">
        <v>763</v>
      </c>
    </row>
    <row r="3646" spans="2:15">
      <c r="B3646" s="29" t="s">
        <v>14737</v>
      </c>
      <c r="C3646" s="29" t="s">
        <v>1142</v>
      </c>
      <c r="D3646" s="29" t="s">
        <v>1143</v>
      </c>
      <c r="E3646" s="29" t="s">
        <v>3021</v>
      </c>
      <c r="F3646" s="29" t="s">
        <v>3022</v>
      </c>
      <c r="G3646" s="29" t="s">
        <v>4065</v>
      </c>
      <c r="H3646" s="522" t="s">
        <v>10874</v>
      </c>
      <c r="I3646" s="522" t="s">
        <v>10874</v>
      </c>
      <c r="J3646" s="522" t="s">
        <v>10874</v>
      </c>
      <c r="K3646" s="522">
        <v>177</v>
      </c>
      <c r="L3646" s="522" t="s">
        <v>10874</v>
      </c>
      <c r="M3646" s="522">
        <v>19</v>
      </c>
      <c r="N3646" s="522">
        <v>0</v>
      </c>
      <c r="O3646" s="523">
        <v>210</v>
      </c>
    </row>
    <row r="3647" spans="2:15">
      <c r="B3647" s="29" t="s">
        <v>14738</v>
      </c>
      <c r="C3647" s="29" t="s">
        <v>1142</v>
      </c>
      <c r="D3647" s="29" t="s">
        <v>1143</v>
      </c>
      <c r="E3647" s="29" t="s">
        <v>3021</v>
      </c>
      <c r="F3647" s="29" t="s">
        <v>3022</v>
      </c>
      <c r="G3647" s="29" t="s">
        <v>4066</v>
      </c>
      <c r="H3647" s="522">
        <v>0</v>
      </c>
      <c r="I3647" s="522">
        <v>11</v>
      </c>
      <c r="J3647" s="522" t="s">
        <v>10874</v>
      </c>
      <c r="K3647" s="522">
        <v>174</v>
      </c>
      <c r="L3647" s="522" t="s">
        <v>10874</v>
      </c>
      <c r="M3647" s="522">
        <v>19</v>
      </c>
      <c r="N3647" s="522">
        <v>0</v>
      </c>
      <c r="O3647" s="523">
        <v>210</v>
      </c>
    </row>
    <row r="3648" spans="2:15">
      <c r="B3648" t="str">
        <f>C3648&amp;F3648</f>
        <v>1030287037490 Total</v>
      </c>
      <c r="C3648" s="29" t="s">
        <v>1142</v>
      </c>
      <c r="D3648" s="29" t="s">
        <v>1143</v>
      </c>
      <c r="E3648" s="29" t="s">
        <v>3021</v>
      </c>
      <c r="F3648" s="29" t="s">
        <v>12073</v>
      </c>
      <c r="G3648" s="526" t="s">
        <v>3453</v>
      </c>
      <c r="H3648" s="527" t="s">
        <v>10874</v>
      </c>
      <c r="I3648" s="527" t="s">
        <v>10874</v>
      </c>
      <c r="J3648" s="527" t="s">
        <v>10874</v>
      </c>
      <c r="K3648" s="527">
        <v>351</v>
      </c>
      <c r="L3648" s="527" t="s">
        <v>10874</v>
      </c>
      <c r="M3648" s="527">
        <v>38</v>
      </c>
      <c r="N3648" s="527">
        <v>0</v>
      </c>
      <c r="O3648" s="528">
        <v>420</v>
      </c>
    </row>
    <row r="3649" spans="2:15">
      <c r="B3649" s="29" t="s">
        <v>14741</v>
      </c>
      <c r="C3649" s="29" t="s">
        <v>1144</v>
      </c>
      <c r="D3649" s="29" t="s">
        <v>1145</v>
      </c>
      <c r="E3649" s="29" t="s">
        <v>3025</v>
      </c>
      <c r="F3649" s="29" t="s">
        <v>3026</v>
      </c>
      <c r="G3649" s="29" t="s">
        <v>4065</v>
      </c>
      <c r="H3649" s="522">
        <v>0</v>
      </c>
      <c r="I3649" s="522" t="s">
        <v>10874</v>
      </c>
      <c r="J3649" s="522" t="s">
        <v>10874</v>
      </c>
      <c r="K3649" s="522">
        <v>306</v>
      </c>
      <c r="L3649" s="522">
        <v>15</v>
      </c>
      <c r="M3649" s="522" t="s">
        <v>10874</v>
      </c>
      <c r="N3649" s="522">
        <v>0</v>
      </c>
      <c r="O3649" s="523">
        <v>338</v>
      </c>
    </row>
    <row r="3650" spans="2:15">
      <c r="B3650" s="29" t="s">
        <v>14742</v>
      </c>
      <c r="C3650" s="29" t="s">
        <v>1144</v>
      </c>
      <c r="D3650" s="29" t="s">
        <v>1145</v>
      </c>
      <c r="E3650" s="29" t="s">
        <v>3025</v>
      </c>
      <c r="F3650" s="29" t="s">
        <v>3026</v>
      </c>
      <c r="G3650" s="29" t="s">
        <v>4066</v>
      </c>
      <c r="H3650" s="522">
        <v>0</v>
      </c>
      <c r="I3650" s="522" t="s">
        <v>10874</v>
      </c>
      <c r="J3650" s="522">
        <v>13</v>
      </c>
      <c r="K3650" s="522">
        <v>303</v>
      </c>
      <c r="L3650" s="522" t="s">
        <v>10874</v>
      </c>
      <c r="M3650" s="522" t="s">
        <v>10874</v>
      </c>
      <c r="N3650" s="522">
        <v>0</v>
      </c>
      <c r="O3650" s="523">
        <v>338</v>
      </c>
    </row>
    <row r="3651" spans="2:15">
      <c r="B3651" t="str">
        <f>C3651&amp;F3651</f>
        <v>1152183036328 Total</v>
      </c>
      <c r="C3651" s="29" t="s">
        <v>1144</v>
      </c>
      <c r="D3651" s="29" t="s">
        <v>1145</v>
      </c>
      <c r="E3651" s="29" t="s">
        <v>3025</v>
      </c>
      <c r="F3651" s="29" t="s">
        <v>12075</v>
      </c>
      <c r="G3651" s="526" t="s">
        <v>3453</v>
      </c>
      <c r="H3651" s="527">
        <v>0</v>
      </c>
      <c r="I3651" s="527" t="s">
        <v>10874</v>
      </c>
      <c r="J3651" s="527" t="s">
        <v>10874</v>
      </c>
      <c r="K3651" s="527">
        <v>609</v>
      </c>
      <c r="L3651" s="527" t="s">
        <v>10874</v>
      </c>
      <c r="M3651" s="527" t="s">
        <v>10874</v>
      </c>
      <c r="N3651" s="527">
        <v>0</v>
      </c>
      <c r="O3651" s="528">
        <v>676</v>
      </c>
    </row>
    <row r="3652" spans="2:15">
      <c r="B3652" s="29" t="s">
        <v>14743</v>
      </c>
      <c r="C3652" s="29" t="s">
        <v>1144</v>
      </c>
      <c r="D3652" s="29" t="s">
        <v>1145</v>
      </c>
      <c r="E3652" s="29" t="s">
        <v>3027</v>
      </c>
      <c r="F3652" s="29" t="s">
        <v>3028</v>
      </c>
      <c r="G3652" s="29" t="s">
        <v>4065</v>
      </c>
      <c r="H3652" s="522">
        <v>0</v>
      </c>
      <c r="I3652" s="522" t="s">
        <v>10874</v>
      </c>
      <c r="J3652" s="522" t="s">
        <v>10874</v>
      </c>
      <c r="K3652" s="522">
        <v>153</v>
      </c>
      <c r="L3652" s="522" t="s">
        <v>10874</v>
      </c>
      <c r="M3652" s="522" t="s">
        <v>10874</v>
      </c>
      <c r="N3652" s="522">
        <v>0</v>
      </c>
      <c r="O3652" s="523">
        <v>168</v>
      </c>
    </row>
    <row r="3653" spans="2:15">
      <c r="B3653" s="29" t="s">
        <v>14744</v>
      </c>
      <c r="C3653" s="29" t="s">
        <v>1144</v>
      </c>
      <c r="D3653" s="29" t="s">
        <v>1145</v>
      </c>
      <c r="E3653" s="29" t="s">
        <v>3027</v>
      </c>
      <c r="F3653" s="29" t="s">
        <v>3028</v>
      </c>
      <c r="G3653" s="29" t="s">
        <v>4066</v>
      </c>
      <c r="H3653" s="522">
        <v>0</v>
      </c>
      <c r="I3653" s="522" t="s">
        <v>10874</v>
      </c>
      <c r="J3653" s="522" t="s">
        <v>10874</v>
      </c>
      <c r="K3653" s="522">
        <v>162</v>
      </c>
      <c r="L3653" s="522" t="s">
        <v>10874</v>
      </c>
      <c r="M3653" s="522" t="s">
        <v>10874</v>
      </c>
      <c r="N3653" s="522">
        <v>0</v>
      </c>
      <c r="O3653" s="523">
        <v>176</v>
      </c>
    </row>
    <row r="3654" spans="2:15">
      <c r="B3654" t="str">
        <f>C3654&amp;F3654</f>
        <v>1152183037611 Total</v>
      </c>
      <c r="C3654" s="29" t="s">
        <v>1144</v>
      </c>
      <c r="D3654" s="29" t="s">
        <v>1145</v>
      </c>
      <c r="E3654" s="29" t="s">
        <v>3027</v>
      </c>
      <c r="F3654" s="29" t="s">
        <v>12076</v>
      </c>
      <c r="G3654" s="526" t="s">
        <v>3453</v>
      </c>
      <c r="H3654" s="527">
        <v>0</v>
      </c>
      <c r="I3654" s="527" t="s">
        <v>10874</v>
      </c>
      <c r="J3654" s="527" t="s">
        <v>10874</v>
      </c>
      <c r="K3654" s="527">
        <v>315</v>
      </c>
      <c r="L3654" s="527" t="s">
        <v>10874</v>
      </c>
      <c r="M3654" s="527" t="s">
        <v>10874</v>
      </c>
      <c r="N3654" s="527">
        <v>0</v>
      </c>
      <c r="O3654" s="528">
        <v>344</v>
      </c>
    </row>
    <row r="3655" spans="2:15">
      <c r="B3655" s="29" t="s">
        <v>14745</v>
      </c>
      <c r="C3655" s="29" t="s">
        <v>5494</v>
      </c>
      <c r="D3655" s="29" t="s">
        <v>5495</v>
      </c>
      <c r="E3655" s="29" t="s">
        <v>5495</v>
      </c>
      <c r="F3655" s="29" t="s">
        <v>5627</v>
      </c>
      <c r="G3655" s="29" t="s">
        <v>4065</v>
      </c>
      <c r="H3655" s="522">
        <v>0</v>
      </c>
      <c r="I3655" s="522">
        <v>0</v>
      </c>
      <c r="J3655" s="522">
        <v>0</v>
      </c>
      <c r="K3655" s="522">
        <v>0</v>
      </c>
      <c r="L3655" s="522">
        <v>0</v>
      </c>
      <c r="M3655" s="522">
        <v>0</v>
      </c>
      <c r="N3655" s="522">
        <v>0</v>
      </c>
      <c r="O3655" s="523">
        <v>0</v>
      </c>
    </row>
    <row r="3656" spans="2:15">
      <c r="B3656" s="29" t="s">
        <v>14746</v>
      </c>
      <c r="C3656" s="29" t="s">
        <v>5494</v>
      </c>
      <c r="D3656" s="29" t="s">
        <v>5495</v>
      </c>
      <c r="E3656" s="29" t="s">
        <v>5495</v>
      </c>
      <c r="F3656" s="29" t="s">
        <v>5627</v>
      </c>
      <c r="G3656" s="29" t="s">
        <v>4066</v>
      </c>
      <c r="H3656" s="522">
        <v>0</v>
      </c>
      <c r="I3656" s="522">
        <v>11</v>
      </c>
      <c r="J3656" s="522" t="s">
        <v>10874</v>
      </c>
      <c r="K3656" s="522" t="s">
        <v>10874</v>
      </c>
      <c r="L3656" s="522">
        <v>0</v>
      </c>
      <c r="M3656" s="522">
        <v>0</v>
      </c>
      <c r="N3656" s="522">
        <v>0</v>
      </c>
      <c r="O3656" s="523">
        <v>21</v>
      </c>
    </row>
    <row r="3657" spans="2:15">
      <c r="B3657" t="str">
        <f>C3657&amp;F3657</f>
        <v>1122899987527 Total</v>
      </c>
      <c r="C3657" s="29" t="s">
        <v>5494</v>
      </c>
      <c r="D3657" s="29" t="s">
        <v>5495</v>
      </c>
      <c r="E3657" s="29" t="s">
        <v>5495</v>
      </c>
      <c r="F3657" s="29" t="s">
        <v>12077</v>
      </c>
      <c r="G3657" s="526" t="s">
        <v>3453</v>
      </c>
      <c r="H3657" s="527">
        <v>0</v>
      </c>
      <c r="I3657" s="527">
        <v>11</v>
      </c>
      <c r="J3657" s="527" t="s">
        <v>10874</v>
      </c>
      <c r="K3657" s="527" t="s">
        <v>10874</v>
      </c>
      <c r="L3657" s="527">
        <v>0</v>
      </c>
      <c r="M3657" s="527">
        <v>0</v>
      </c>
      <c r="N3657" s="527">
        <v>0</v>
      </c>
      <c r="O3657" s="528">
        <v>21</v>
      </c>
    </row>
    <row r="3658" spans="2:15">
      <c r="B3658" s="29" t="s">
        <v>14749</v>
      </c>
      <c r="C3658" s="29" t="s">
        <v>1146</v>
      </c>
      <c r="D3658" s="29" t="s">
        <v>1147</v>
      </c>
      <c r="E3658" s="29" t="s">
        <v>3031</v>
      </c>
      <c r="F3658" s="29" t="s">
        <v>3032</v>
      </c>
      <c r="G3658" s="29" t="s">
        <v>4065</v>
      </c>
      <c r="H3658" s="522">
        <v>0</v>
      </c>
      <c r="I3658" s="522" t="s">
        <v>10874</v>
      </c>
      <c r="J3658" s="522" t="s">
        <v>10874</v>
      </c>
      <c r="K3658" s="522">
        <v>300</v>
      </c>
      <c r="L3658" s="522">
        <v>0</v>
      </c>
      <c r="M3658" s="522" t="s">
        <v>10874</v>
      </c>
      <c r="N3658" s="522">
        <v>0</v>
      </c>
      <c r="O3658" s="523">
        <v>316</v>
      </c>
    </row>
    <row r="3659" spans="2:15">
      <c r="B3659" s="29" t="s">
        <v>14750</v>
      </c>
      <c r="C3659" s="29" t="s">
        <v>1146</v>
      </c>
      <c r="D3659" s="29" t="s">
        <v>1147</v>
      </c>
      <c r="E3659" s="29" t="s">
        <v>3031</v>
      </c>
      <c r="F3659" s="29" t="s">
        <v>3032</v>
      </c>
      <c r="G3659" s="29" t="s">
        <v>4066</v>
      </c>
      <c r="H3659" s="522">
        <v>0</v>
      </c>
      <c r="I3659" s="522">
        <v>13</v>
      </c>
      <c r="J3659" s="522" t="s">
        <v>10874</v>
      </c>
      <c r="K3659" s="522">
        <v>326</v>
      </c>
      <c r="L3659" s="522" t="s">
        <v>10874</v>
      </c>
      <c r="M3659" s="522" t="s">
        <v>10874</v>
      </c>
      <c r="N3659" s="522">
        <v>0</v>
      </c>
      <c r="O3659" s="523">
        <v>344</v>
      </c>
    </row>
    <row r="3660" spans="2:15">
      <c r="B3660" t="str">
        <f>C3660&amp;F3660</f>
        <v>1030287530467 Total</v>
      </c>
      <c r="C3660" s="29" t="s">
        <v>1146</v>
      </c>
      <c r="D3660" s="29" t="s">
        <v>1147</v>
      </c>
      <c r="E3660" s="29" t="s">
        <v>3031</v>
      </c>
      <c r="F3660" s="29" t="s">
        <v>12079</v>
      </c>
      <c r="G3660" s="526" t="s">
        <v>3453</v>
      </c>
      <c r="H3660" s="527">
        <v>0</v>
      </c>
      <c r="I3660" s="527" t="s">
        <v>10874</v>
      </c>
      <c r="J3660" s="527" t="s">
        <v>10874</v>
      </c>
      <c r="K3660" s="527">
        <v>626</v>
      </c>
      <c r="L3660" s="527" t="s">
        <v>10874</v>
      </c>
      <c r="M3660" s="527" t="s">
        <v>10874</v>
      </c>
      <c r="N3660" s="527">
        <v>0</v>
      </c>
      <c r="O3660" s="528">
        <v>660</v>
      </c>
    </row>
    <row r="3661" spans="2:15">
      <c r="B3661" s="29" t="s">
        <v>14747</v>
      </c>
      <c r="C3661" s="29" t="s">
        <v>1146</v>
      </c>
      <c r="D3661" s="29" t="s">
        <v>1147</v>
      </c>
      <c r="E3661" s="29" t="s">
        <v>3029</v>
      </c>
      <c r="F3661" s="29" t="s">
        <v>3030</v>
      </c>
      <c r="G3661" s="29" t="s">
        <v>4065</v>
      </c>
      <c r="H3661" s="522">
        <v>0</v>
      </c>
      <c r="I3661" s="522" t="s">
        <v>10874</v>
      </c>
      <c r="J3661" s="522" t="s">
        <v>10874</v>
      </c>
      <c r="K3661" s="522">
        <v>133</v>
      </c>
      <c r="L3661" s="522" t="s">
        <v>10874</v>
      </c>
      <c r="M3661" s="522" t="s">
        <v>10874</v>
      </c>
      <c r="N3661" s="522">
        <v>0</v>
      </c>
      <c r="O3661" s="523">
        <v>141</v>
      </c>
    </row>
    <row r="3662" spans="2:15">
      <c r="B3662" s="29" t="s">
        <v>14748</v>
      </c>
      <c r="C3662" s="29" t="s">
        <v>1146</v>
      </c>
      <c r="D3662" s="29" t="s">
        <v>1147</v>
      </c>
      <c r="E3662" s="29" t="s">
        <v>3029</v>
      </c>
      <c r="F3662" s="29" t="s">
        <v>3030</v>
      </c>
      <c r="G3662" s="29" t="s">
        <v>4066</v>
      </c>
      <c r="H3662" s="522">
        <v>0</v>
      </c>
      <c r="I3662" s="522" t="s">
        <v>10874</v>
      </c>
      <c r="J3662" s="522" t="s">
        <v>10874</v>
      </c>
      <c r="K3662" s="522">
        <v>145</v>
      </c>
      <c r="L3662" s="522" t="s">
        <v>10874</v>
      </c>
      <c r="M3662" s="522" t="s">
        <v>10874</v>
      </c>
      <c r="N3662" s="522">
        <v>0</v>
      </c>
      <c r="O3662" s="523">
        <v>157</v>
      </c>
    </row>
    <row r="3663" spans="2:15">
      <c r="B3663" t="str">
        <f>C3663&amp;F3663</f>
        <v>1030287536906 Total</v>
      </c>
      <c r="C3663" s="29" t="s">
        <v>1146</v>
      </c>
      <c r="D3663" s="29" t="s">
        <v>1147</v>
      </c>
      <c r="E3663" s="29" t="s">
        <v>3029</v>
      </c>
      <c r="F3663" s="29" t="s">
        <v>12078</v>
      </c>
      <c r="G3663" s="526" t="s">
        <v>3453</v>
      </c>
      <c r="H3663" s="527">
        <v>0</v>
      </c>
      <c r="I3663" s="527" t="s">
        <v>10874</v>
      </c>
      <c r="J3663" s="527" t="s">
        <v>10874</v>
      </c>
      <c r="K3663" s="527">
        <v>278</v>
      </c>
      <c r="L3663" s="527" t="s">
        <v>10874</v>
      </c>
      <c r="M3663" s="527" t="s">
        <v>10874</v>
      </c>
      <c r="N3663" s="527">
        <v>0</v>
      </c>
      <c r="O3663" s="528">
        <v>298</v>
      </c>
    </row>
    <row r="3664" spans="2:15">
      <c r="B3664" s="29" t="s">
        <v>14751</v>
      </c>
      <c r="C3664" s="29" t="s">
        <v>1148</v>
      </c>
      <c r="D3664" s="29" t="s">
        <v>1149</v>
      </c>
      <c r="E3664" s="29" t="s">
        <v>3033</v>
      </c>
      <c r="F3664" s="29" t="s">
        <v>3034</v>
      </c>
      <c r="G3664" s="29" t="s">
        <v>4065</v>
      </c>
      <c r="H3664" s="522">
        <v>0</v>
      </c>
      <c r="I3664" s="522">
        <v>0</v>
      </c>
      <c r="J3664" s="522" t="s">
        <v>10874</v>
      </c>
      <c r="K3664" s="522">
        <v>183</v>
      </c>
      <c r="L3664" s="522" t="s">
        <v>10874</v>
      </c>
      <c r="M3664" s="522">
        <v>0</v>
      </c>
      <c r="N3664" s="522">
        <v>0</v>
      </c>
      <c r="O3664" s="523">
        <v>189</v>
      </c>
    </row>
    <row r="3665" spans="2:15">
      <c r="B3665" s="29" t="s">
        <v>14752</v>
      </c>
      <c r="C3665" s="29" t="s">
        <v>1148</v>
      </c>
      <c r="D3665" s="29" t="s">
        <v>1149</v>
      </c>
      <c r="E3665" s="29" t="s">
        <v>3033</v>
      </c>
      <c r="F3665" s="29" t="s">
        <v>3034</v>
      </c>
      <c r="G3665" s="29" t="s">
        <v>4066</v>
      </c>
      <c r="H3665" s="522">
        <v>0</v>
      </c>
      <c r="I3665" s="522" t="s">
        <v>10874</v>
      </c>
      <c r="J3665" s="522">
        <v>0</v>
      </c>
      <c r="K3665" s="522">
        <v>201</v>
      </c>
      <c r="L3665" s="522" t="s">
        <v>10874</v>
      </c>
      <c r="M3665" s="522">
        <v>0</v>
      </c>
      <c r="N3665" s="522">
        <v>0</v>
      </c>
      <c r="O3665" s="523">
        <v>206</v>
      </c>
    </row>
    <row r="3666" spans="2:15">
      <c r="B3666" t="str">
        <f>C3666&amp;F3666</f>
        <v>1270474040714 Total</v>
      </c>
      <c r="C3666" s="29" t="s">
        <v>1148</v>
      </c>
      <c r="D3666" s="29" t="s">
        <v>1149</v>
      </c>
      <c r="E3666" s="29" t="s">
        <v>3033</v>
      </c>
      <c r="F3666" s="29" t="s">
        <v>12080</v>
      </c>
      <c r="G3666" s="526" t="s">
        <v>3453</v>
      </c>
      <c r="H3666" s="527">
        <v>0</v>
      </c>
      <c r="I3666" s="527" t="s">
        <v>10874</v>
      </c>
      <c r="J3666" s="527" t="s">
        <v>10874</v>
      </c>
      <c r="K3666" s="527">
        <v>384</v>
      </c>
      <c r="L3666" s="527" t="s">
        <v>10874</v>
      </c>
      <c r="M3666" s="527">
        <v>0</v>
      </c>
      <c r="N3666" s="527">
        <v>0</v>
      </c>
      <c r="O3666" s="528">
        <v>395</v>
      </c>
    </row>
    <row r="3667" spans="2:15">
      <c r="B3667" s="29" t="s">
        <v>14753</v>
      </c>
      <c r="C3667" s="29" t="s">
        <v>1148</v>
      </c>
      <c r="D3667" s="29" t="s">
        <v>1149</v>
      </c>
      <c r="E3667" s="29" t="s">
        <v>3035</v>
      </c>
      <c r="F3667" s="29" t="s">
        <v>3036</v>
      </c>
      <c r="G3667" s="29" t="s">
        <v>4065</v>
      </c>
      <c r="H3667" s="522">
        <v>0</v>
      </c>
      <c r="I3667" s="522">
        <v>0</v>
      </c>
      <c r="J3667" s="522" t="s">
        <v>10874</v>
      </c>
      <c r="K3667" s="522" t="s">
        <v>10874</v>
      </c>
      <c r="L3667" s="522">
        <v>0</v>
      </c>
      <c r="M3667" s="522">
        <v>0</v>
      </c>
      <c r="N3667" s="522">
        <v>0</v>
      </c>
      <c r="O3667" s="523">
        <v>82</v>
      </c>
    </row>
    <row r="3668" spans="2:15">
      <c r="B3668" s="29" t="s">
        <v>14754</v>
      </c>
      <c r="C3668" s="29" t="s">
        <v>1148</v>
      </c>
      <c r="D3668" s="29" t="s">
        <v>1149</v>
      </c>
      <c r="E3668" s="29" t="s">
        <v>3035</v>
      </c>
      <c r="F3668" s="29" t="s">
        <v>3036</v>
      </c>
      <c r="G3668" s="29" t="s">
        <v>4066</v>
      </c>
      <c r="H3668" s="522">
        <v>0</v>
      </c>
      <c r="I3668" s="522" t="s">
        <v>10874</v>
      </c>
      <c r="J3668" s="522">
        <v>0</v>
      </c>
      <c r="K3668" s="522" t="s">
        <v>10874</v>
      </c>
      <c r="L3668" s="522">
        <v>0</v>
      </c>
      <c r="M3668" s="522">
        <v>0</v>
      </c>
      <c r="N3668" s="522">
        <v>0</v>
      </c>
      <c r="O3668" s="523">
        <v>89</v>
      </c>
    </row>
    <row r="3669" spans="2:15">
      <c r="B3669" t="str">
        <f>C3669&amp;F3669</f>
        <v>1270474046937 Total</v>
      </c>
      <c r="C3669" s="29" t="s">
        <v>1148</v>
      </c>
      <c r="D3669" s="29" t="s">
        <v>1149</v>
      </c>
      <c r="E3669" s="29" t="s">
        <v>3035</v>
      </c>
      <c r="F3669" s="29" t="s">
        <v>12081</v>
      </c>
      <c r="G3669" s="526" t="s">
        <v>3453</v>
      </c>
      <c r="H3669" s="527">
        <v>0</v>
      </c>
      <c r="I3669" s="527" t="s">
        <v>10874</v>
      </c>
      <c r="J3669" s="527" t="s">
        <v>10874</v>
      </c>
      <c r="K3669" s="527">
        <v>168</v>
      </c>
      <c r="L3669" s="527">
        <v>0</v>
      </c>
      <c r="M3669" s="527">
        <v>0</v>
      </c>
      <c r="N3669" s="527">
        <v>0</v>
      </c>
      <c r="O3669" s="528">
        <v>171</v>
      </c>
    </row>
    <row r="3670" spans="2:15">
      <c r="B3670" s="29" t="s">
        <v>14757</v>
      </c>
      <c r="C3670" s="29" t="s">
        <v>1150</v>
      </c>
      <c r="D3670" s="29" t="s">
        <v>1151</v>
      </c>
      <c r="E3670" s="29" t="s">
        <v>3039</v>
      </c>
      <c r="F3670" s="29" t="s">
        <v>3040</v>
      </c>
      <c r="G3670" s="29" t="s">
        <v>4065</v>
      </c>
      <c r="H3670" s="522" t="s">
        <v>10874</v>
      </c>
      <c r="I3670" s="522">
        <v>24</v>
      </c>
      <c r="J3670" s="522">
        <v>16</v>
      </c>
      <c r="K3670" s="522">
        <v>535</v>
      </c>
      <c r="L3670" s="522" t="s">
        <v>10874</v>
      </c>
      <c r="M3670" s="522">
        <v>11</v>
      </c>
      <c r="N3670" s="522">
        <v>0</v>
      </c>
      <c r="O3670" s="523">
        <v>593</v>
      </c>
    </row>
    <row r="3671" spans="2:15">
      <c r="B3671" s="29" t="s">
        <v>14758</v>
      </c>
      <c r="C3671" s="29" t="s">
        <v>1150</v>
      </c>
      <c r="D3671" s="29" t="s">
        <v>1151</v>
      </c>
      <c r="E3671" s="29" t="s">
        <v>3039</v>
      </c>
      <c r="F3671" s="29" t="s">
        <v>3040</v>
      </c>
      <c r="G3671" s="29" t="s">
        <v>4066</v>
      </c>
      <c r="H3671" s="522" t="s">
        <v>10874</v>
      </c>
      <c r="I3671" s="522">
        <v>25</v>
      </c>
      <c r="J3671" s="522">
        <v>16</v>
      </c>
      <c r="K3671" s="522">
        <v>574</v>
      </c>
      <c r="L3671" s="522" t="s">
        <v>10874</v>
      </c>
      <c r="M3671" s="522" t="s">
        <v>10874</v>
      </c>
      <c r="N3671" s="522" t="s">
        <v>10874</v>
      </c>
      <c r="O3671" s="523">
        <v>634</v>
      </c>
    </row>
    <row r="3672" spans="2:15">
      <c r="B3672" t="str">
        <f>C3672&amp;F3672</f>
        <v>1126764034608 Total</v>
      </c>
      <c r="C3672" s="29" t="s">
        <v>1150</v>
      </c>
      <c r="D3672" s="29" t="s">
        <v>1151</v>
      </c>
      <c r="E3672" s="29" t="s">
        <v>3039</v>
      </c>
      <c r="F3672" s="29" t="s">
        <v>12083</v>
      </c>
      <c r="G3672" s="526" t="s">
        <v>3453</v>
      </c>
      <c r="H3672" s="527" t="s">
        <v>10874</v>
      </c>
      <c r="I3672" s="527">
        <v>49</v>
      </c>
      <c r="J3672" s="527">
        <v>32</v>
      </c>
      <c r="K3672" s="527">
        <v>1109</v>
      </c>
      <c r="L3672" s="527">
        <v>11</v>
      </c>
      <c r="M3672" s="527" t="s">
        <v>10874</v>
      </c>
      <c r="N3672" s="527" t="s">
        <v>10874</v>
      </c>
      <c r="O3672" s="528">
        <v>1227</v>
      </c>
    </row>
    <row r="3673" spans="2:15">
      <c r="B3673" s="29" t="s">
        <v>14755</v>
      </c>
      <c r="C3673" s="29" t="s">
        <v>1150</v>
      </c>
      <c r="D3673" s="29" t="s">
        <v>1151</v>
      </c>
      <c r="E3673" s="29" t="s">
        <v>3037</v>
      </c>
      <c r="F3673" s="29" t="s">
        <v>3038</v>
      </c>
      <c r="G3673" s="29" t="s">
        <v>4065</v>
      </c>
      <c r="H3673" s="522">
        <v>0</v>
      </c>
      <c r="I3673" s="522" t="s">
        <v>10874</v>
      </c>
      <c r="J3673" s="522">
        <v>14</v>
      </c>
      <c r="K3673" s="522">
        <v>261</v>
      </c>
      <c r="L3673" s="522" t="s">
        <v>10874</v>
      </c>
      <c r="M3673" s="522" t="s">
        <v>10874</v>
      </c>
      <c r="N3673" s="522">
        <v>0</v>
      </c>
      <c r="O3673" s="523">
        <v>299</v>
      </c>
    </row>
    <row r="3674" spans="2:15">
      <c r="B3674" s="29" t="s">
        <v>14756</v>
      </c>
      <c r="C3674" s="29" t="s">
        <v>1150</v>
      </c>
      <c r="D3674" s="29" t="s">
        <v>1151</v>
      </c>
      <c r="E3674" s="29" t="s">
        <v>3037</v>
      </c>
      <c r="F3674" s="29" t="s">
        <v>3038</v>
      </c>
      <c r="G3674" s="29" t="s">
        <v>4066</v>
      </c>
      <c r="H3674" s="522">
        <v>0</v>
      </c>
      <c r="I3674" s="522" t="s">
        <v>10874</v>
      </c>
      <c r="J3674" s="522">
        <v>15</v>
      </c>
      <c r="K3674" s="522">
        <v>307</v>
      </c>
      <c r="L3674" s="522" t="s">
        <v>10874</v>
      </c>
      <c r="M3674" s="522" t="s">
        <v>10874</v>
      </c>
      <c r="N3674" s="522" t="s">
        <v>10874</v>
      </c>
      <c r="O3674" s="523">
        <v>342</v>
      </c>
    </row>
    <row r="3675" spans="2:15">
      <c r="B3675" t="str">
        <f>C3675&amp;F3675</f>
        <v>1126764036641 Total</v>
      </c>
      <c r="C3675" s="29" t="s">
        <v>1150</v>
      </c>
      <c r="D3675" s="29" t="s">
        <v>1151</v>
      </c>
      <c r="E3675" s="29" t="s">
        <v>3037</v>
      </c>
      <c r="F3675" s="29" t="s">
        <v>12082</v>
      </c>
      <c r="G3675" s="526" t="s">
        <v>3453</v>
      </c>
      <c r="H3675" s="527">
        <v>0</v>
      </c>
      <c r="I3675" s="527" t="s">
        <v>10874</v>
      </c>
      <c r="J3675" s="527">
        <v>29</v>
      </c>
      <c r="K3675" s="527">
        <v>568</v>
      </c>
      <c r="L3675" s="527" t="s">
        <v>10874</v>
      </c>
      <c r="M3675" s="527">
        <v>17</v>
      </c>
      <c r="N3675" s="527" t="s">
        <v>10874</v>
      </c>
      <c r="O3675" s="528">
        <v>641</v>
      </c>
    </row>
    <row r="3676" spans="2:15">
      <c r="B3676" s="29" t="s">
        <v>14759</v>
      </c>
      <c r="C3676" s="29" t="s">
        <v>1152</v>
      </c>
      <c r="D3676" s="29" t="s">
        <v>1153</v>
      </c>
      <c r="E3676" s="29" t="s">
        <v>3041</v>
      </c>
      <c r="F3676" s="29" t="s">
        <v>3042</v>
      </c>
      <c r="G3676" s="29" t="s">
        <v>4065</v>
      </c>
      <c r="H3676" s="522">
        <v>0</v>
      </c>
      <c r="I3676" s="522" t="s">
        <v>10874</v>
      </c>
      <c r="J3676" s="522" t="s">
        <v>10874</v>
      </c>
      <c r="K3676" s="522">
        <v>291</v>
      </c>
      <c r="L3676" s="522" t="s">
        <v>10874</v>
      </c>
      <c r="M3676" s="522" t="s">
        <v>10874</v>
      </c>
      <c r="N3676" s="522">
        <v>0</v>
      </c>
      <c r="O3676" s="523">
        <v>308</v>
      </c>
    </row>
    <row r="3677" spans="2:15">
      <c r="B3677" s="29" t="s">
        <v>14760</v>
      </c>
      <c r="C3677" s="29" t="s">
        <v>1152</v>
      </c>
      <c r="D3677" s="29" t="s">
        <v>1153</v>
      </c>
      <c r="E3677" s="29" t="s">
        <v>3041</v>
      </c>
      <c r="F3677" s="29" t="s">
        <v>3042</v>
      </c>
      <c r="G3677" s="29" t="s">
        <v>4066</v>
      </c>
      <c r="H3677" s="522">
        <v>0</v>
      </c>
      <c r="I3677" s="522" t="s">
        <v>10874</v>
      </c>
      <c r="J3677" s="522" t="s">
        <v>10874</v>
      </c>
      <c r="K3677" s="522">
        <v>292</v>
      </c>
      <c r="L3677" s="522" t="s">
        <v>10874</v>
      </c>
      <c r="M3677" s="522" t="s">
        <v>10874</v>
      </c>
      <c r="N3677" s="522">
        <v>0</v>
      </c>
      <c r="O3677" s="523">
        <v>304</v>
      </c>
    </row>
    <row r="3678" spans="2:15">
      <c r="B3678" t="str">
        <f>C3678&amp;F3678</f>
        <v>1174161033056 Total</v>
      </c>
      <c r="C3678" s="29" t="s">
        <v>1152</v>
      </c>
      <c r="D3678" s="29" t="s">
        <v>1153</v>
      </c>
      <c r="E3678" s="29" t="s">
        <v>3041</v>
      </c>
      <c r="F3678" s="29" t="s">
        <v>12084</v>
      </c>
      <c r="G3678" s="526" t="s">
        <v>3453</v>
      </c>
      <c r="H3678" s="527">
        <v>0</v>
      </c>
      <c r="I3678" s="527">
        <v>11</v>
      </c>
      <c r="J3678" s="527" t="s">
        <v>10874</v>
      </c>
      <c r="K3678" s="527">
        <v>583</v>
      </c>
      <c r="L3678" s="527" t="s">
        <v>10874</v>
      </c>
      <c r="M3678" s="527" t="s">
        <v>10874</v>
      </c>
      <c r="N3678" s="527">
        <v>0</v>
      </c>
      <c r="O3678" s="528">
        <v>612</v>
      </c>
    </row>
    <row r="3679" spans="2:15">
      <c r="B3679" s="29" t="s">
        <v>14763</v>
      </c>
      <c r="C3679" s="29" t="s">
        <v>1154</v>
      </c>
      <c r="D3679" s="29" t="s">
        <v>1155</v>
      </c>
      <c r="E3679" s="29" t="s">
        <v>3045</v>
      </c>
      <c r="F3679" s="29" t="s">
        <v>3046</v>
      </c>
      <c r="G3679" s="29" t="s">
        <v>4065</v>
      </c>
      <c r="H3679" s="522">
        <v>0</v>
      </c>
      <c r="I3679" s="522">
        <v>30</v>
      </c>
      <c r="J3679" s="522" t="s">
        <v>10874</v>
      </c>
      <c r="K3679" s="522" t="s">
        <v>10874</v>
      </c>
      <c r="L3679" s="522">
        <v>0</v>
      </c>
      <c r="M3679" s="522">
        <v>0</v>
      </c>
      <c r="N3679" s="522">
        <v>0</v>
      </c>
      <c r="O3679" s="523">
        <v>55</v>
      </c>
    </row>
    <row r="3680" spans="2:15">
      <c r="B3680" s="29" t="s">
        <v>14764</v>
      </c>
      <c r="C3680" s="29" t="s">
        <v>1154</v>
      </c>
      <c r="D3680" s="29" t="s">
        <v>1155</v>
      </c>
      <c r="E3680" s="29" t="s">
        <v>3045</v>
      </c>
      <c r="F3680" s="29" t="s">
        <v>3046</v>
      </c>
      <c r="G3680" s="29" t="s">
        <v>4066</v>
      </c>
      <c r="H3680" s="522">
        <v>0</v>
      </c>
      <c r="I3680" s="522">
        <v>55</v>
      </c>
      <c r="J3680" s="522" t="s">
        <v>10874</v>
      </c>
      <c r="K3680" s="522">
        <v>26</v>
      </c>
      <c r="L3680" s="522" t="s">
        <v>10874</v>
      </c>
      <c r="M3680" s="522" t="s">
        <v>10874</v>
      </c>
      <c r="N3680" s="522">
        <v>0</v>
      </c>
      <c r="O3680" s="523">
        <v>89</v>
      </c>
    </row>
    <row r="3681" spans="2:15">
      <c r="B3681" t="str">
        <f>C3681&amp;F3681</f>
        <v>1252384021861 Total</v>
      </c>
      <c r="C3681" s="29" t="s">
        <v>1154</v>
      </c>
      <c r="D3681" s="29" t="s">
        <v>1155</v>
      </c>
      <c r="E3681" s="29" t="s">
        <v>3045</v>
      </c>
      <c r="F3681" s="29" t="s">
        <v>12086</v>
      </c>
      <c r="G3681" s="526" t="s">
        <v>3453</v>
      </c>
      <c r="H3681" s="527">
        <v>0</v>
      </c>
      <c r="I3681" s="527">
        <v>85</v>
      </c>
      <c r="J3681" s="527" t="s">
        <v>10874</v>
      </c>
      <c r="K3681" s="527" t="s">
        <v>10874</v>
      </c>
      <c r="L3681" s="527" t="s">
        <v>10874</v>
      </c>
      <c r="M3681" s="527" t="s">
        <v>10874</v>
      </c>
      <c r="N3681" s="527">
        <v>0</v>
      </c>
      <c r="O3681" s="528">
        <v>144</v>
      </c>
    </row>
    <row r="3682" spans="2:15">
      <c r="B3682" s="29" t="s">
        <v>14769</v>
      </c>
      <c r="C3682" s="29" t="s">
        <v>1154</v>
      </c>
      <c r="D3682" s="29" t="s">
        <v>1155</v>
      </c>
      <c r="E3682" s="29" t="s">
        <v>3051</v>
      </c>
      <c r="F3682" s="29" t="s">
        <v>3052</v>
      </c>
      <c r="G3682" s="29" t="s">
        <v>4065</v>
      </c>
      <c r="H3682" s="522">
        <v>0</v>
      </c>
      <c r="I3682" s="522">
        <v>60</v>
      </c>
      <c r="J3682" s="522" t="s">
        <v>10874</v>
      </c>
      <c r="K3682" s="522" t="s">
        <v>10874</v>
      </c>
      <c r="L3682" s="522" t="s">
        <v>10874</v>
      </c>
      <c r="M3682" s="522" t="s">
        <v>10874</v>
      </c>
      <c r="N3682" s="522">
        <v>0</v>
      </c>
      <c r="O3682" s="523">
        <v>69</v>
      </c>
    </row>
    <row r="3683" spans="2:15">
      <c r="B3683" s="29" t="s">
        <v>14770</v>
      </c>
      <c r="C3683" s="29" t="s">
        <v>1154</v>
      </c>
      <c r="D3683" s="29" t="s">
        <v>1155</v>
      </c>
      <c r="E3683" s="29" t="s">
        <v>3051</v>
      </c>
      <c r="F3683" s="29" t="s">
        <v>3052</v>
      </c>
      <c r="G3683" s="29" t="s">
        <v>4066</v>
      </c>
      <c r="H3683" s="522">
        <v>0</v>
      </c>
      <c r="I3683" s="522">
        <v>74</v>
      </c>
      <c r="J3683" s="522" t="s">
        <v>10874</v>
      </c>
      <c r="K3683" s="522" t="s">
        <v>10874</v>
      </c>
      <c r="L3683" s="522">
        <v>0</v>
      </c>
      <c r="M3683" s="522" t="s">
        <v>10874</v>
      </c>
      <c r="N3683" s="522">
        <v>0</v>
      </c>
      <c r="O3683" s="523">
        <v>87</v>
      </c>
    </row>
    <row r="3684" spans="2:15">
      <c r="B3684" t="str">
        <f>C3684&amp;F3684</f>
        <v>1252384021943 Total</v>
      </c>
      <c r="C3684" s="29" t="s">
        <v>1154</v>
      </c>
      <c r="D3684" s="29" t="s">
        <v>1155</v>
      </c>
      <c r="E3684" s="29" t="s">
        <v>3051</v>
      </c>
      <c r="F3684" s="29" t="s">
        <v>12089</v>
      </c>
      <c r="G3684" s="526" t="s">
        <v>3453</v>
      </c>
      <c r="H3684" s="527">
        <v>0</v>
      </c>
      <c r="I3684" s="527">
        <v>134</v>
      </c>
      <c r="J3684" s="527" t="s">
        <v>10874</v>
      </c>
      <c r="K3684" s="527" t="s">
        <v>10874</v>
      </c>
      <c r="L3684" s="527" t="s">
        <v>10874</v>
      </c>
      <c r="M3684" s="527" t="s">
        <v>10874</v>
      </c>
      <c r="N3684" s="527">
        <v>0</v>
      </c>
      <c r="O3684" s="528">
        <v>156</v>
      </c>
    </row>
    <row r="3685" spans="2:15">
      <c r="B3685" s="29" t="s">
        <v>14767</v>
      </c>
      <c r="C3685" s="29" t="s">
        <v>1154</v>
      </c>
      <c r="D3685" s="29" t="s">
        <v>1155</v>
      </c>
      <c r="E3685" s="29" t="s">
        <v>3049</v>
      </c>
      <c r="F3685" s="29" t="s">
        <v>3050</v>
      </c>
      <c r="G3685" s="29" t="s">
        <v>4065</v>
      </c>
      <c r="H3685" s="522">
        <v>0</v>
      </c>
      <c r="I3685" s="522">
        <v>70</v>
      </c>
      <c r="J3685" s="522" t="s">
        <v>10874</v>
      </c>
      <c r="K3685" s="522">
        <v>23</v>
      </c>
      <c r="L3685" s="522" t="s">
        <v>10874</v>
      </c>
      <c r="M3685" s="522" t="s">
        <v>10874</v>
      </c>
      <c r="N3685" s="522">
        <v>0</v>
      </c>
      <c r="O3685" s="523">
        <v>99</v>
      </c>
    </row>
    <row r="3686" spans="2:15">
      <c r="B3686" s="29" t="s">
        <v>14768</v>
      </c>
      <c r="C3686" s="29" t="s">
        <v>1154</v>
      </c>
      <c r="D3686" s="29" t="s">
        <v>1155</v>
      </c>
      <c r="E3686" s="29" t="s">
        <v>3049</v>
      </c>
      <c r="F3686" s="29" t="s">
        <v>3050</v>
      </c>
      <c r="G3686" s="29" t="s">
        <v>4066</v>
      </c>
      <c r="H3686" s="522">
        <v>0</v>
      </c>
      <c r="I3686" s="522">
        <v>76</v>
      </c>
      <c r="J3686" s="522" t="s">
        <v>10874</v>
      </c>
      <c r="K3686" s="522">
        <v>36</v>
      </c>
      <c r="L3686" s="522" t="s">
        <v>10874</v>
      </c>
      <c r="M3686" s="522" t="s">
        <v>10874</v>
      </c>
      <c r="N3686" s="522">
        <v>0</v>
      </c>
      <c r="O3686" s="523">
        <v>119</v>
      </c>
    </row>
    <row r="3687" spans="2:15">
      <c r="B3687" t="str">
        <f>C3687&amp;F3687</f>
        <v>1252384026501 Total</v>
      </c>
      <c r="C3687" s="29" t="s">
        <v>1154</v>
      </c>
      <c r="D3687" s="29" t="s">
        <v>1155</v>
      </c>
      <c r="E3687" s="29" t="s">
        <v>3049</v>
      </c>
      <c r="F3687" s="29" t="s">
        <v>12088</v>
      </c>
      <c r="G3687" s="526" t="s">
        <v>3453</v>
      </c>
      <c r="H3687" s="527">
        <v>0</v>
      </c>
      <c r="I3687" s="527">
        <v>146</v>
      </c>
      <c r="J3687" s="527" t="s">
        <v>10874</v>
      </c>
      <c r="K3687" s="527">
        <v>59</v>
      </c>
      <c r="L3687" s="527" t="s">
        <v>10874</v>
      </c>
      <c r="M3687" s="527" t="s">
        <v>10874</v>
      </c>
      <c r="N3687" s="527">
        <v>0</v>
      </c>
      <c r="O3687" s="528">
        <v>218</v>
      </c>
    </row>
    <row r="3688" spans="2:15">
      <c r="B3688" s="29" t="s">
        <v>14765</v>
      </c>
      <c r="C3688" s="29" t="s">
        <v>1154</v>
      </c>
      <c r="D3688" s="29" t="s">
        <v>1155</v>
      </c>
      <c r="E3688" s="29" t="s">
        <v>3047</v>
      </c>
      <c r="F3688" s="29" t="s">
        <v>3048</v>
      </c>
      <c r="G3688" s="29" t="s">
        <v>4065</v>
      </c>
      <c r="H3688" s="522">
        <v>0</v>
      </c>
      <c r="I3688" s="522">
        <v>48</v>
      </c>
      <c r="J3688" s="522" t="s">
        <v>10874</v>
      </c>
      <c r="K3688" s="522">
        <v>18</v>
      </c>
      <c r="L3688" s="522" t="s">
        <v>10874</v>
      </c>
      <c r="M3688" s="522">
        <v>0</v>
      </c>
      <c r="N3688" s="522">
        <v>0</v>
      </c>
      <c r="O3688" s="523">
        <v>70</v>
      </c>
    </row>
    <row r="3689" spans="2:15">
      <c r="B3689" s="29" t="s">
        <v>14766</v>
      </c>
      <c r="C3689" s="29" t="s">
        <v>1154</v>
      </c>
      <c r="D3689" s="29" t="s">
        <v>1155</v>
      </c>
      <c r="E3689" s="29" t="s">
        <v>3047</v>
      </c>
      <c r="F3689" s="29" t="s">
        <v>3048</v>
      </c>
      <c r="G3689" s="29" t="s">
        <v>4066</v>
      </c>
      <c r="H3689" s="522">
        <v>0</v>
      </c>
      <c r="I3689" s="522">
        <v>52</v>
      </c>
      <c r="J3689" s="522" t="s">
        <v>10874</v>
      </c>
      <c r="K3689" s="522">
        <v>19</v>
      </c>
      <c r="L3689" s="522" t="s">
        <v>10874</v>
      </c>
      <c r="M3689" s="522" t="s">
        <v>10874</v>
      </c>
      <c r="N3689" s="522">
        <v>0</v>
      </c>
      <c r="O3689" s="523">
        <v>77</v>
      </c>
    </row>
    <row r="3690" spans="2:15">
      <c r="B3690" t="str">
        <f>C3690&amp;F3690</f>
        <v>1252384026505 Total</v>
      </c>
      <c r="C3690" s="29" t="s">
        <v>1154</v>
      </c>
      <c r="D3690" s="29" t="s">
        <v>1155</v>
      </c>
      <c r="E3690" s="29" t="s">
        <v>3047</v>
      </c>
      <c r="F3690" s="29" t="s">
        <v>12087</v>
      </c>
      <c r="G3690" s="526" t="s">
        <v>3453</v>
      </c>
      <c r="H3690" s="527">
        <v>0</v>
      </c>
      <c r="I3690" s="527">
        <v>100</v>
      </c>
      <c r="J3690" s="527" t="s">
        <v>10874</v>
      </c>
      <c r="K3690" s="527">
        <v>37</v>
      </c>
      <c r="L3690" s="527" t="s">
        <v>10874</v>
      </c>
      <c r="M3690" s="527" t="s">
        <v>10874</v>
      </c>
      <c r="N3690" s="527">
        <v>0</v>
      </c>
      <c r="O3690" s="528">
        <v>147</v>
      </c>
    </row>
    <row r="3691" spans="2:15">
      <c r="B3691" s="29" t="s">
        <v>14761</v>
      </c>
      <c r="C3691" s="29" t="s">
        <v>1154</v>
      </c>
      <c r="D3691" s="29" t="s">
        <v>1155</v>
      </c>
      <c r="E3691" s="29" t="s">
        <v>3043</v>
      </c>
      <c r="F3691" s="29" t="s">
        <v>3044</v>
      </c>
      <c r="G3691" s="29" t="s">
        <v>4065</v>
      </c>
      <c r="H3691" s="522">
        <v>0</v>
      </c>
      <c r="I3691" s="522">
        <v>407</v>
      </c>
      <c r="J3691" s="522">
        <v>16</v>
      </c>
      <c r="K3691" s="522">
        <v>115</v>
      </c>
      <c r="L3691" s="522" t="s">
        <v>10874</v>
      </c>
      <c r="M3691" s="522" t="s">
        <v>10874</v>
      </c>
      <c r="N3691" s="522">
        <v>0</v>
      </c>
      <c r="O3691" s="523">
        <v>560</v>
      </c>
    </row>
    <row r="3692" spans="2:15">
      <c r="B3692" s="29" t="s">
        <v>14762</v>
      </c>
      <c r="C3692" s="29" t="s">
        <v>1154</v>
      </c>
      <c r="D3692" s="29" t="s">
        <v>1155</v>
      </c>
      <c r="E3692" s="29" t="s">
        <v>3043</v>
      </c>
      <c r="F3692" s="29" t="s">
        <v>3044</v>
      </c>
      <c r="G3692" s="29" t="s">
        <v>4066</v>
      </c>
      <c r="H3692" s="522" t="s">
        <v>10874</v>
      </c>
      <c r="I3692" s="522">
        <v>478</v>
      </c>
      <c r="J3692" s="522">
        <v>21</v>
      </c>
      <c r="K3692" s="522">
        <v>144</v>
      </c>
      <c r="L3692" s="522" t="s">
        <v>10874</v>
      </c>
      <c r="M3692" s="522">
        <v>16</v>
      </c>
      <c r="N3692" s="522">
        <v>0</v>
      </c>
      <c r="O3692" s="523">
        <v>670</v>
      </c>
    </row>
    <row r="3693" spans="2:15">
      <c r="B3693" t="str">
        <f>C3693&amp;F3693</f>
        <v>1252384026516 Total</v>
      </c>
      <c r="C3693" s="29" t="s">
        <v>1154</v>
      </c>
      <c r="D3693" s="29" t="s">
        <v>1155</v>
      </c>
      <c r="E3693" s="29" t="s">
        <v>3043</v>
      </c>
      <c r="F3693" s="29" t="s">
        <v>12085</v>
      </c>
      <c r="G3693" s="526" t="s">
        <v>3453</v>
      </c>
      <c r="H3693" s="527" t="s">
        <v>10874</v>
      </c>
      <c r="I3693" s="527">
        <v>885</v>
      </c>
      <c r="J3693" s="527">
        <v>37</v>
      </c>
      <c r="K3693" s="527">
        <v>259</v>
      </c>
      <c r="L3693" s="527" t="s">
        <v>10874</v>
      </c>
      <c r="M3693" s="527" t="s">
        <v>10874</v>
      </c>
      <c r="N3693" s="527">
        <v>0</v>
      </c>
      <c r="O3693" s="528">
        <v>1230</v>
      </c>
    </row>
    <row r="3694" spans="2:15">
      <c r="B3694" s="29" t="s">
        <v>14771</v>
      </c>
      <c r="C3694" s="29" t="s">
        <v>1156</v>
      </c>
      <c r="D3694" s="29" t="s">
        <v>1157</v>
      </c>
      <c r="E3694" s="29" t="s">
        <v>3053</v>
      </c>
      <c r="F3694" s="29" t="s">
        <v>3054</v>
      </c>
      <c r="G3694" s="29" t="s">
        <v>4065</v>
      </c>
      <c r="H3694" s="522">
        <v>0</v>
      </c>
      <c r="I3694" s="522" t="s">
        <v>10874</v>
      </c>
      <c r="J3694" s="522">
        <v>0</v>
      </c>
      <c r="K3694" s="522" t="s">
        <v>10874</v>
      </c>
      <c r="L3694" s="522">
        <v>0</v>
      </c>
      <c r="M3694" s="522">
        <v>0</v>
      </c>
      <c r="N3694" s="522">
        <v>0</v>
      </c>
      <c r="O3694" s="523">
        <v>138</v>
      </c>
    </row>
    <row r="3695" spans="2:15">
      <c r="B3695" s="29" t="s">
        <v>14772</v>
      </c>
      <c r="C3695" s="29" t="s">
        <v>1156</v>
      </c>
      <c r="D3695" s="29" t="s">
        <v>1157</v>
      </c>
      <c r="E3695" s="29" t="s">
        <v>3053</v>
      </c>
      <c r="F3695" s="29" t="s">
        <v>3054</v>
      </c>
      <c r="G3695" s="29" t="s">
        <v>4066</v>
      </c>
      <c r="H3695" s="522">
        <v>0</v>
      </c>
      <c r="I3695" s="522" t="s">
        <v>10874</v>
      </c>
      <c r="J3695" s="522" t="s">
        <v>10874</v>
      </c>
      <c r="K3695" s="522">
        <v>129</v>
      </c>
      <c r="L3695" s="522">
        <v>0</v>
      </c>
      <c r="M3695" s="522">
        <v>0</v>
      </c>
      <c r="N3695" s="522">
        <v>0</v>
      </c>
      <c r="O3695" s="523">
        <v>132</v>
      </c>
    </row>
    <row r="3696" spans="2:15">
      <c r="B3696" t="str">
        <f>C3696&amp;F3696</f>
        <v>1013065032284 Total</v>
      </c>
      <c r="C3696" s="29" t="s">
        <v>1156</v>
      </c>
      <c r="D3696" s="29" t="s">
        <v>1157</v>
      </c>
      <c r="E3696" s="29" t="s">
        <v>3053</v>
      </c>
      <c r="F3696" s="29" t="s">
        <v>12090</v>
      </c>
      <c r="G3696" s="526" t="s">
        <v>3453</v>
      </c>
      <c r="H3696" s="527">
        <v>0</v>
      </c>
      <c r="I3696" s="527" t="s">
        <v>10874</v>
      </c>
      <c r="J3696" s="527" t="s">
        <v>10874</v>
      </c>
      <c r="K3696" s="527" t="s">
        <v>10874</v>
      </c>
      <c r="L3696" s="527">
        <v>0</v>
      </c>
      <c r="M3696" s="527">
        <v>0</v>
      </c>
      <c r="N3696" s="527">
        <v>0</v>
      </c>
      <c r="O3696" s="528">
        <v>270</v>
      </c>
    </row>
    <row r="3697" spans="2:15">
      <c r="B3697" s="29" t="s">
        <v>14773</v>
      </c>
      <c r="C3697" s="29" t="s">
        <v>1158</v>
      </c>
      <c r="D3697" s="29" t="s">
        <v>1159</v>
      </c>
      <c r="E3697" s="29" t="s">
        <v>3055</v>
      </c>
      <c r="F3697" s="29" t="s">
        <v>3056</v>
      </c>
      <c r="G3697" s="29" t="s">
        <v>4065</v>
      </c>
      <c r="H3697" s="522" t="s">
        <v>10874</v>
      </c>
      <c r="I3697" s="522" t="s">
        <v>10874</v>
      </c>
      <c r="J3697" s="522" t="s">
        <v>10874</v>
      </c>
      <c r="K3697" s="522" t="s">
        <v>10874</v>
      </c>
      <c r="L3697" s="522">
        <v>0</v>
      </c>
      <c r="M3697" s="522" t="s">
        <v>10874</v>
      </c>
      <c r="N3697" s="522">
        <v>0</v>
      </c>
      <c r="O3697" s="523">
        <v>193</v>
      </c>
    </row>
    <row r="3698" spans="2:15">
      <c r="B3698" s="29" t="s">
        <v>14774</v>
      </c>
      <c r="C3698" s="29" t="s">
        <v>1158</v>
      </c>
      <c r="D3698" s="29" t="s">
        <v>1159</v>
      </c>
      <c r="E3698" s="29" t="s">
        <v>3055</v>
      </c>
      <c r="F3698" s="29" t="s">
        <v>3056</v>
      </c>
      <c r="G3698" s="29" t="s">
        <v>4066</v>
      </c>
      <c r="H3698" s="522" t="s">
        <v>10874</v>
      </c>
      <c r="I3698" s="522" t="s">
        <v>10874</v>
      </c>
      <c r="J3698" s="522" t="s">
        <v>10874</v>
      </c>
      <c r="K3698" s="522">
        <v>205</v>
      </c>
      <c r="L3698" s="522" t="s">
        <v>10874</v>
      </c>
      <c r="M3698" s="522">
        <v>0</v>
      </c>
      <c r="N3698" s="522">
        <v>0</v>
      </c>
      <c r="O3698" s="523">
        <v>215</v>
      </c>
    </row>
    <row r="3699" spans="2:15">
      <c r="B3699" t="str">
        <f>C3699&amp;F3699</f>
        <v>1161975031627 Total</v>
      </c>
      <c r="C3699" s="29" t="s">
        <v>1158</v>
      </c>
      <c r="D3699" s="29" t="s">
        <v>1159</v>
      </c>
      <c r="E3699" s="29" t="s">
        <v>3055</v>
      </c>
      <c r="F3699" s="29" t="s">
        <v>12091</v>
      </c>
      <c r="G3699" s="526" t="s">
        <v>3453</v>
      </c>
      <c r="H3699" s="527" t="s">
        <v>10874</v>
      </c>
      <c r="I3699" s="527" t="s">
        <v>10874</v>
      </c>
      <c r="J3699" s="527" t="s">
        <v>10874</v>
      </c>
      <c r="K3699" s="527" t="s">
        <v>10874</v>
      </c>
      <c r="L3699" s="527" t="s">
        <v>10874</v>
      </c>
      <c r="M3699" s="527" t="s">
        <v>10874</v>
      </c>
      <c r="N3699" s="527">
        <v>0</v>
      </c>
      <c r="O3699" s="528">
        <v>408</v>
      </c>
    </row>
    <row r="3700" spans="2:15">
      <c r="B3700" s="29" t="s">
        <v>14775</v>
      </c>
      <c r="C3700" s="29" t="s">
        <v>1158</v>
      </c>
      <c r="D3700" s="29" t="s">
        <v>1159</v>
      </c>
      <c r="E3700" s="29" t="s">
        <v>3057</v>
      </c>
      <c r="F3700" s="29" t="s">
        <v>3058</v>
      </c>
      <c r="G3700" s="29" t="s">
        <v>4065</v>
      </c>
      <c r="H3700" s="522" t="s">
        <v>10874</v>
      </c>
      <c r="I3700" s="522">
        <v>0</v>
      </c>
      <c r="J3700" s="522" t="s">
        <v>10874</v>
      </c>
      <c r="K3700" s="522">
        <v>109</v>
      </c>
      <c r="L3700" s="522" t="s">
        <v>10874</v>
      </c>
      <c r="M3700" s="522" t="s">
        <v>10874</v>
      </c>
      <c r="N3700" s="522">
        <v>0</v>
      </c>
      <c r="O3700" s="523">
        <v>114</v>
      </c>
    </row>
    <row r="3701" spans="2:15">
      <c r="B3701" s="29" t="s">
        <v>14776</v>
      </c>
      <c r="C3701" s="29" t="s">
        <v>1158</v>
      </c>
      <c r="D3701" s="29" t="s">
        <v>1159</v>
      </c>
      <c r="E3701" s="29" t="s">
        <v>3057</v>
      </c>
      <c r="F3701" s="29" t="s">
        <v>3058</v>
      </c>
      <c r="G3701" s="29" t="s">
        <v>4066</v>
      </c>
      <c r="H3701" s="522" t="s">
        <v>10874</v>
      </c>
      <c r="I3701" s="522">
        <v>0</v>
      </c>
      <c r="J3701" s="522">
        <v>0</v>
      </c>
      <c r="K3701" s="522" t="s">
        <v>10874</v>
      </c>
      <c r="L3701" s="522">
        <v>0</v>
      </c>
      <c r="M3701" s="522">
        <v>0</v>
      </c>
      <c r="N3701" s="522">
        <v>0</v>
      </c>
      <c r="O3701" s="523">
        <v>120</v>
      </c>
    </row>
    <row r="3702" spans="2:15">
      <c r="B3702" t="str">
        <f>C3702&amp;F3702</f>
        <v>1161975037668 Total</v>
      </c>
      <c r="C3702" s="29" t="s">
        <v>1158</v>
      </c>
      <c r="D3702" s="29" t="s">
        <v>1159</v>
      </c>
      <c r="E3702" s="29" t="s">
        <v>3057</v>
      </c>
      <c r="F3702" s="29" t="s">
        <v>12092</v>
      </c>
      <c r="G3702" s="526" t="s">
        <v>3453</v>
      </c>
      <c r="H3702" s="527" t="s">
        <v>10874</v>
      </c>
      <c r="I3702" s="527">
        <v>0</v>
      </c>
      <c r="J3702" s="527" t="s">
        <v>10874</v>
      </c>
      <c r="K3702" s="527" t="s">
        <v>10874</v>
      </c>
      <c r="L3702" s="527" t="s">
        <v>10874</v>
      </c>
      <c r="M3702" s="527" t="s">
        <v>10874</v>
      </c>
      <c r="N3702" s="527">
        <v>0</v>
      </c>
      <c r="O3702" s="528">
        <v>234</v>
      </c>
    </row>
    <row r="3703" spans="2:15">
      <c r="B3703" s="29" t="s">
        <v>14777</v>
      </c>
      <c r="C3703" s="29" t="s">
        <v>1160</v>
      </c>
      <c r="D3703" s="29" t="s">
        <v>1161</v>
      </c>
      <c r="E3703" s="29" t="s">
        <v>3059</v>
      </c>
      <c r="F3703" s="29" t="s">
        <v>3060</v>
      </c>
      <c r="G3703" s="29" t="s">
        <v>4065</v>
      </c>
      <c r="H3703" s="522">
        <v>0</v>
      </c>
      <c r="I3703" s="522">
        <v>0</v>
      </c>
      <c r="J3703" s="522">
        <v>0</v>
      </c>
      <c r="K3703" s="522">
        <v>185</v>
      </c>
      <c r="L3703" s="522" t="s">
        <v>10874</v>
      </c>
      <c r="M3703" s="522" t="s">
        <v>10874</v>
      </c>
      <c r="N3703" s="522" t="s">
        <v>10874</v>
      </c>
      <c r="O3703" s="523">
        <v>189</v>
      </c>
    </row>
    <row r="3704" spans="2:15">
      <c r="B3704" s="29" t="s">
        <v>14778</v>
      </c>
      <c r="C3704" s="29" t="s">
        <v>1160</v>
      </c>
      <c r="D3704" s="29" t="s">
        <v>1161</v>
      </c>
      <c r="E3704" s="29" t="s">
        <v>3059</v>
      </c>
      <c r="F3704" s="29" t="s">
        <v>3060</v>
      </c>
      <c r="G3704" s="29" t="s">
        <v>4066</v>
      </c>
      <c r="H3704" s="522">
        <v>0</v>
      </c>
      <c r="I3704" s="522">
        <v>0</v>
      </c>
      <c r="J3704" s="522">
        <v>0</v>
      </c>
      <c r="K3704" s="522" t="s">
        <v>10874</v>
      </c>
      <c r="L3704" s="522">
        <v>0</v>
      </c>
      <c r="M3704" s="522" t="s">
        <v>10874</v>
      </c>
      <c r="N3704" s="522" t="s">
        <v>10874</v>
      </c>
      <c r="O3704" s="523">
        <v>180</v>
      </c>
    </row>
    <row r="3705" spans="2:15">
      <c r="B3705" t="str">
        <f>C3705&amp;F3705</f>
        <v>1112975042253 Total</v>
      </c>
      <c r="C3705" s="29" t="s">
        <v>1160</v>
      </c>
      <c r="D3705" s="29" t="s">
        <v>1161</v>
      </c>
      <c r="E3705" s="29" t="s">
        <v>3059</v>
      </c>
      <c r="F3705" s="29" t="s">
        <v>12093</v>
      </c>
      <c r="G3705" s="526" t="s">
        <v>3453</v>
      </c>
      <c r="H3705" s="527">
        <v>0</v>
      </c>
      <c r="I3705" s="527">
        <v>0</v>
      </c>
      <c r="J3705" s="527">
        <v>0</v>
      </c>
      <c r="K3705" s="527" t="s">
        <v>10874</v>
      </c>
      <c r="L3705" s="527" t="s">
        <v>10874</v>
      </c>
      <c r="M3705" s="527" t="s">
        <v>10874</v>
      </c>
      <c r="N3705" s="527" t="s">
        <v>10874</v>
      </c>
      <c r="O3705" s="528">
        <v>369</v>
      </c>
    </row>
    <row r="3706" spans="2:15">
      <c r="B3706" s="29" t="s">
        <v>14779</v>
      </c>
      <c r="C3706" s="29" t="s">
        <v>1162</v>
      </c>
      <c r="D3706" s="29" t="s">
        <v>1163</v>
      </c>
      <c r="E3706" s="29" t="s">
        <v>3061</v>
      </c>
      <c r="F3706" s="29" t="s">
        <v>3062</v>
      </c>
      <c r="G3706" s="29" t="s">
        <v>4065</v>
      </c>
      <c r="H3706" s="522">
        <v>0</v>
      </c>
      <c r="I3706" s="522" t="s">
        <v>10874</v>
      </c>
      <c r="J3706" s="522">
        <v>0</v>
      </c>
      <c r="K3706" s="522">
        <v>257</v>
      </c>
      <c r="L3706" s="522" t="s">
        <v>10874</v>
      </c>
      <c r="M3706" s="522">
        <v>0</v>
      </c>
      <c r="N3706" s="522">
        <v>0</v>
      </c>
      <c r="O3706" s="523">
        <v>261</v>
      </c>
    </row>
    <row r="3707" spans="2:15">
      <c r="B3707" s="29" t="s">
        <v>14780</v>
      </c>
      <c r="C3707" s="29" t="s">
        <v>1162</v>
      </c>
      <c r="D3707" s="29" t="s">
        <v>1163</v>
      </c>
      <c r="E3707" s="29" t="s">
        <v>3061</v>
      </c>
      <c r="F3707" s="29" t="s">
        <v>3062</v>
      </c>
      <c r="G3707" s="29" t="s">
        <v>4066</v>
      </c>
      <c r="H3707" s="522">
        <v>0</v>
      </c>
      <c r="I3707" s="522" t="s">
        <v>10874</v>
      </c>
      <c r="J3707" s="522">
        <v>0</v>
      </c>
      <c r="K3707" s="522">
        <v>306</v>
      </c>
      <c r="L3707" s="522" t="s">
        <v>10874</v>
      </c>
      <c r="M3707" s="522">
        <v>0</v>
      </c>
      <c r="N3707" s="522">
        <v>0</v>
      </c>
      <c r="O3707" s="523">
        <v>312</v>
      </c>
    </row>
    <row r="3708" spans="2:15">
      <c r="B3708" t="str">
        <f>C3708&amp;F3708</f>
        <v>1113175032313 Total</v>
      </c>
      <c r="C3708" s="29" t="s">
        <v>1162</v>
      </c>
      <c r="D3708" s="29" t="s">
        <v>1163</v>
      </c>
      <c r="E3708" s="29" t="s">
        <v>3061</v>
      </c>
      <c r="F3708" s="29" t="s">
        <v>12094</v>
      </c>
      <c r="G3708" s="526" t="s">
        <v>3453</v>
      </c>
      <c r="H3708" s="527">
        <v>0</v>
      </c>
      <c r="I3708" s="527" t="s">
        <v>10874</v>
      </c>
      <c r="J3708" s="527">
        <v>0</v>
      </c>
      <c r="K3708" s="527">
        <v>563</v>
      </c>
      <c r="L3708" s="527" t="s">
        <v>10874</v>
      </c>
      <c r="M3708" s="527">
        <v>0</v>
      </c>
      <c r="N3708" s="527">
        <v>0</v>
      </c>
      <c r="O3708" s="528">
        <v>573</v>
      </c>
    </row>
    <row r="3709" spans="2:15">
      <c r="B3709" s="29" t="s">
        <v>14783</v>
      </c>
      <c r="C3709" s="29" t="s">
        <v>1164</v>
      </c>
      <c r="D3709" s="29" t="s">
        <v>1165</v>
      </c>
      <c r="E3709" s="29" t="s">
        <v>3065</v>
      </c>
      <c r="F3709" s="29" t="s">
        <v>3066</v>
      </c>
      <c r="G3709" s="29" t="s">
        <v>4065</v>
      </c>
      <c r="H3709" s="522" t="s">
        <v>10874</v>
      </c>
      <c r="I3709" s="522">
        <v>13</v>
      </c>
      <c r="J3709" s="522">
        <v>20</v>
      </c>
      <c r="K3709" s="522">
        <v>432</v>
      </c>
      <c r="L3709" s="522" t="s">
        <v>10874</v>
      </c>
      <c r="M3709" s="522">
        <v>24</v>
      </c>
      <c r="N3709" s="522">
        <v>0</v>
      </c>
      <c r="O3709" s="523">
        <v>496</v>
      </c>
    </row>
    <row r="3710" spans="2:15">
      <c r="B3710" s="29" t="s">
        <v>14784</v>
      </c>
      <c r="C3710" s="29" t="s">
        <v>1164</v>
      </c>
      <c r="D3710" s="29" t="s">
        <v>1165</v>
      </c>
      <c r="E3710" s="29" t="s">
        <v>3065</v>
      </c>
      <c r="F3710" s="29" t="s">
        <v>3066</v>
      </c>
      <c r="G3710" s="29" t="s">
        <v>4066</v>
      </c>
      <c r="H3710" s="522">
        <v>0</v>
      </c>
      <c r="I3710" s="522" t="s">
        <v>10874</v>
      </c>
      <c r="J3710" s="522">
        <v>34</v>
      </c>
      <c r="K3710" s="522">
        <v>474</v>
      </c>
      <c r="L3710" s="522" t="s">
        <v>10874</v>
      </c>
      <c r="M3710" s="522">
        <v>23</v>
      </c>
      <c r="N3710" s="522">
        <v>0</v>
      </c>
      <c r="O3710" s="523">
        <v>549</v>
      </c>
    </row>
    <row r="3711" spans="2:15">
      <c r="B3711" t="str">
        <f>C3711&amp;F3711</f>
        <v>1213957032839 Total</v>
      </c>
      <c r="C3711" s="29" t="s">
        <v>1164</v>
      </c>
      <c r="D3711" s="29" t="s">
        <v>1165</v>
      </c>
      <c r="E3711" s="29" t="s">
        <v>3065</v>
      </c>
      <c r="F3711" s="29" t="s">
        <v>12096</v>
      </c>
      <c r="G3711" s="526" t="s">
        <v>3453</v>
      </c>
      <c r="H3711" s="527" t="s">
        <v>10874</v>
      </c>
      <c r="I3711" s="527" t="s">
        <v>10874</v>
      </c>
      <c r="J3711" s="527">
        <v>54</v>
      </c>
      <c r="K3711" s="527">
        <v>906</v>
      </c>
      <c r="L3711" s="527" t="s">
        <v>10874</v>
      </c>
      <c r="M3711" s="527">
        <v>47</v>
      </c>
      <c r="N3711" s="527">
        <v>0</v>
      </c>
      <c r="O3711" s="528">
        <v>1045</v>
      </c>
    </row>
    <row r="3712" spans="2:15">
      <c r="B3712" s="29" t="s">
        <v>14781</v>
      </c>
      <c r="C3712" s="29" t="s">
        <v>1164</v>
      </c>
      <c r="D3712" s="29" t="s">
        <v>1165</v>
      </c>
      <c r="E3712" s="29" t="s">
        <v>3063</v>
      </c>
      <c r="F3712" s="29" t="s">
        <v>3064</v>
      </c>
      <c r="G3712" s="29" t="s">
        <v>4065</v>
      </c>
      <c r="H3712" s="522">
        <v>0</v>
      </c>
      <c r="I3712" s="522" t="s">
        <v>10874</v>
      </c>
      <c r="J3712" s="522">
        <v>11</v>
      </c>
      <c r="K3712" s="522">
        <v>213</v>
      </c>
      <c r="L3712" s="522" t="s">
        <v>10874</v>
      </c>
      <c r="M3712" s="522">
        <v>11</v>
      </c>
      <c r="N3712" s="522">
        <v>0</v>
      </c>
      <c r="O3712" s="523">
        <v>243</v>
      </c>
    </row>
    <row r="3713" spans="2:15">
      <c r="B3713" s="29" t="s">
        <v>14782</v>
      </c>
      <c r="C3713" s="29" t="s">
        <v>1164</v>
      </c>
      <c r="D3713" s="29" t="s">
        <v>1165</v>
      </c>
      <c r="E3713" s="29" t="s">
        <v>3063</v>
      </c>
      <c r="F3713" s="29" t="s">
        <v>3064</v>
      </c>
      <c r="G3713" s="29" t="s">
        <v>4066</v>
      </c>
      <c r="H3713" s="522">
        <v>0</v>
      </c>
      <c r="I3713" s="522" t="s">
        <v>10874</v>
      </c>
      <c r="J3713" s="522">
        <v>14</v>
      </c>
      <c r="K3713" s="522">
        <v>247</v>
      </c>
      <c r="L3713" s="522" t="s">
        <v>10874</v>
      </c>
      <c r="M3713" s="522">
        <v>14</v>
      </c>
      <c r="N3713" s="522">
        <v>0</v>
      </c>
      <c r="O3713" s="523">
        <v>281</v>
      </c>
    </row>
    <row r="3714" spans="2:15">
      <c r="B3714" t="str">
        <f>C3714&amp;F3714</f>
        <v>1213957034808 Total</v>
      </c>
      <c r="C3714" s="29" t="s">
        <v>1164</v>
      </c>
      <c r="D3714" s="29" t="s">
        <v>1165</v>
      </c>
      <c r="E3714" s="29" t="s">
        <v>3063</v>
      </c>
      <c r="F3714" s="29" t="s">
        <v>12095</v>
      </c>
      <c r="G3714" s="526" t="s">
        <v>3453</v>
      </c>
      <c r="H3714" s="527">
        <v>0</v>
      </c>
      <c r="I3714" s="527" t="s">
        <v>10874</v>
      </c>
      <c r="J3714" s="527">
        <v>25</v>
      </c>
      <c r="K3714" s="527">
        <v>460</v>
      </c>
      <c r="L3714" s="527" t="s">
        <v>10874</v>
      </c>
      <c r="M3714" s="527">
        <v>25</v>
      </c>
      <c r="N3714" s="527">
        <v>0</v>
      </c>
      <c r="O3714" s="528">
        <v>524</v>
      </c>
    </row>
    <row r="3715" spans="2:15">
      <c r="B3715" s="29" t="s">
        <v>14785</v>
      </c>
      <c r="C3715" s="29" t="s">
        <v>1166</v>
      </c>
      <c r="D3715" s="29" t="s">
        <v>1167</v>
      </c>
      <c r="E3715" s="29" t="s">
        <v>10102</v>
      </c>
      <c r="F3715" s="29" t="s">
        <v>3067</v>
      </c>
      <c r="G3715" s="29" t="s">
        <v>4065</v>
      </c>
      <c r="H3715" s="522">
        <v>0</v>
      </c>
      <c r="I3715" s="522">
        <v>0</v>
      </c>
      <c r="J3715" s="522" t="s">
        <v>10874</v>
      </c>
      <c r="K3715" s="522">
        <v>134</v>
      </c>
      <c r="L3715" s="522" t="s">
        <v>10874</v>
      </c>
      <c r="M3715" s="522" t="s">
        <v>10874</v>
      </c>
      <c r="N3715" s="522">
        <v>0</v>
      </c>
      <c r="O3715" s="523">
        <v>139</v>
      </c>
    </row>
    <row r="3716" spans="2:15">
      <c r="B3716" s="29" t="s">
        <v>14786</v>
      </c>
      <c r="C3716" s="29" t="s">
        <v>1166</v>
      </c>
      <c r="D3716" s="29" t="s">
        <v>1167</v>
      </c>
      <c r="E3716" s="29" t="s">
        <v>10102</v>
      </c>
      <c r="F3716" s="29" t="s">
        <v>3067</v>
      </c>
      <c r="G3716" s="29" t="s">
        <v>4066</v>
      </c>
      <c r="H3716" s="522">
        <v>0</v>
      </c>
      <c r="I3716" s="522" t="s">
        <v>10874</v>
      </c>
      <c r="J3716" s="522" t="s">
        <v>10874</v>
      </c>
      <c r="K3716" s="522">
        <v>153</v>
      </c>
      <c r="L3716" s="522" t="s">
        <v>10874</v>
      </c>
      <c r="M3716" s="522">
        <v>0</v>
      </c>
      <c r="N3716" s="522">
        <v>0</v>
      </c>
      <c r="O3716" s="523">
        <v>160</v>
      </c>
    </row>
    <row r="3717" spans="2:15">
      <c r="B3717" t="str">
        <f>C3717&amp;F3717</f>
        <v>1175970034064 Total</v>
      </c>
      <c r="C3717" s="29" t="s">
        <v>1166</v>
      </c>
      <c r="D3717" s="29" t="s">
        <v>1167</v>
      </c>
      <c r="E3717" s="29" t="s">
        <v>10102</v>
      </c>
      <c r="F3717" s="29" t="s">
        <v>12097</v>
      </c>
      <c r="G3717" s="526" t="s">
        <v>3453</v>
      </c>
      <c r="H3717" s="527">
        <v>0</v>
      </c>
      <c r="I3717" s="527" t="s">
        <v>10874</v>
      </c>
      <c r="J3717" s="527" t="s">
        <v>10874</v>
      </c>
      <c r="K3717" s="527">
        <v>287</v>
      </c>
      <c r="L3717" s="527" t="s">
        <v>10874</v>
      </c>
      <c r="M3717" s="527" t="s">
        <v>10874</v>
      </c>
      <c r="N3717" s="527">
        <v>0</v>
      </c>
      <c r="O3717" s="528">
        <v>299</v>
      </c>
    </row>
    <row r="3718" spans="2:15">
      <c r="B3718" s="29" t="s">
        <v>14787</v>
      </c>
      <c r="C3718" s="29" t="s">
        <v>1166</v>
      </c>
      <c r="D3718" s="29" t="s">
        <v>1167</v>
      </c>
      <c r="E3718" s="29" t="s">
        <v>10106</v>
      </c>
      <c r="F3718" s="29" t="s">
        <v>3068</v>
      </c>
      <c r="G3718" s="29" t="s">
        <v>4065</v>
      </c>
      <c r="H3718" s="522" t="s">
        <v>10874</v>
      </c>
      <c r="I3718" s="522" t="s">
        <v>10874</v>
      </c>
      <c r="J3718" s="522" t="s">
        <v>10874</v>
      </c>
      <c r="K3718" s="522">
        <v>262</v>
      </c>
      <c r="L3718" s="522" t="s">
        <v>10874</v>
      </c>
      <c r="M3718" s="522" t="s">
        <v>10874</v>
      </c>
      <c r="N3718" s="522">
        <v>0</v>
      </c>
      <c r="O3718" s="523">
        <v>273</v>
      </c>
    </row>
    <row r="3719" spans="2:15">
      <c r="B3719" s="29" t="s">
        <v>14788</v>
      </c>
      <c r="C3719" s="29" t="s">
        <v>1166</v>
      </c>
      <c r="D3719" s="29" t="s">
        <v>1167</v>
      </c>
      <c r="E3719" s="29" t="s">
        <v>10106</v>
      </c>
      <c r="F3719" s="29" t="s">
        <v>3068</v>
      </c>
      <c r="G3719" s="29" t="s">
        <v>4066</v>
      </c>
      <c r="H3719" s="522" t="s">
        <v>10874</v>
      </c>
      <c r="I3719" s="522">
        <v>0</v>
      </c>
      <c r="J3719" s="522" t="s">
        <v>10874</v>
      </c>
      <c r="K3719" s="522">
        <v>265</v>
      </c>
      <c r="L3719" s="522" t="s">
        <v>10874</v>
      </c>
      <c r="M3719" s="522">
        <v>0</v>
      </c>
      <c r="N3719" s="522">
        <v>0</v>
      </c>
      <c r="O3719" s="523">
        <v>275</v>
      </c>
    </row>
    <row r="3720" spans="2:15">
      <c r="B3720" t="str">
        <f>C3720&amp;F3720</f>
        <v>1175970034068 Total</v>
      </c>
      <c r="C3720" s="29" t="s">
        <v>1166</v>
      </c>
      <c r="D3720" s="29" t="s">
        <v>1167</v>
      </c>
      <c r="E3720" s="29" t="s">
        <v>10106</v>
      </c>
      <c r="F3720" s="29" t="s">
        <v>12098</v>
      </c>
      <c r="G3720" s="526" t="s">
        <v>3453</v>
      </c>
      <c r="H3720" s="527" t="s">
        <v>10874</v>
      </c>
      <c r="I3720" s="527" t="s">
        <v>10874</v>
      </c>
      <c r="J3720" s="527" t="s">
        <v>10874</v>
      </c>
      <c r="K3720" s="527">
        <v>527</v>
      </c>
      <c r="L3720" s="527" t="s">
        <v>10874</v>
      </c>
      <c r="M3720" s="527" t="s">
        <v>10874</v>
      </c>
      <c r="N3720" s="527">
        <v>0</v>
      </c>
      <c r="O3720" s="528">
        <v>548</v>
      </c>
    </row>
    <row r="3721" spans="2:15">
      <c r="B3721" s="29" t="s">
        <v>14791</v>
      </c>
      <c r="C3721" s="29" t="s">
        <v>1168</v>
      </c>
      <c r="D3721" s="29" t="s">
        <v>1169</v>
      </c>
      <c r="E3721" s="29" t="s">
        <v>3070</v>
      </c>
      <c r="F3721" s="29" t="s">
        <v>3071</v>
      </c>
      <c r="G3721" s="29" t="s">
        <v>4065</v>
      </c>
      <c r="H3721" s="522">
        <v>0</v>
      </c>
      <c r="I3721" s="522">
        <v>26</v>
      </c>
      <c r="J3721" s="522" t="s">
        <v>10874</v>
      </c>
      <c r="K3721" s="522">
        <v>417</v>
      </c>
      <c r="L3721" s="522">
        <v>0</v>
      </c>
      <c r="M3721" s="522" t="s">
        <v>10874</v>
      </c>
      <c r="N3721" s="522">
        <v>0</v>
      </c>
      <c r="O3721" s="523">
        <v>458</v>
      </c>
    </row>
    <row r="3722" spans="2:15">
      <c r="B3722" s="29" t="s">
        <v>14792</v>
      </c>
      <c r="C3722" s="29" t="s">
        <v>1168</v>
      </c>
      <c r="D3722" s="29" t="s">
        <v>1169</v>
      </c>
      <c r="E3722" s="29" t="s">
        <v>3070</v>
      </c>
      <c r="F3722" s="29" t="s">
        <v>3071</v>
      </c>
      <c r="G3722" s="29" t="s">
        <v>4066</v>
      </c>
      <c r="H3722" s="522" t="s">
        <v>10874</v>
      </c>
      <c r="I3722" s="522">
        <v>20</v>
      </c>
      <c r="J3722" s="522" t="s">
        <v>10874</v>
      </c>
      <c r="K3722" s="522">
        <v>431</v>
      </c>
      <c r="L3722" s="522">
        <v>0</v>
      </c>
      <c r="M3722" s="522" t="s">
        <v>10874</v>
      </c>
      <c r="N3722" s="522">
        <v>0</v>
      </c>
      <c r="O3722" s="523">
        <v>462</v>
      </c>
    </row>
    <row r="3723" spans="2:15">
      <c r="B3723" t="str">
        <f>C3723&amp;F3723</f>
        <v>1126765034614 Total</v>
      </c>
      <c r="C3723" s="29" t="s">
        <v>1168</v>
      </c>
      <c r="D3723" s="29" t="s">
        <v>1169</v>
      </c>
      <c r="E3723" s="29" t="s">
        <v>3070</v>
      </c>
      <c r="F3723" s="29" t="s">
        <v>12100</v>
      </c>
      <c r="G3723" s="526" t="s">
        <v>3453</v>
      </c>
      <c r="H3723" s="527" t="s">
        <v>10874</v>
      </c>
      <c r="I3723" s="527">
        <v>46</v>
      </c>
      <c r="J3723" s="527" t="s">
        <v>10874</v>
      </c>
      <c r="K3723" s="527">
        <v>848</v>
      </c>
      <c r="L3723" s="527">
        <v>0</v>
      </c>
      <c r="M3723" s="527">
        <v>16</v>
      </c>
      <c r="N3723" s="527">
        <v>0</v>
      </c>
      <c r="O3723" s="528">
        <v>920</v>
      </c>
    </row>
    <row r="3724" spans="2:15">
      <c r="B3724" s="29" t="s">
        <v>14789</v>
      </c>
      <c r="C3724" s="29" t="s">
        <v>1168</v>
      </c>
      <c r="D3724" s="29" t="s">
        <v>1169</v>
      </c>
      <c r="E3724" s="29" t="s">
        <v>2874</v>
      </c>
      <c r="F3724" s="29" t="s">
        <v>3069</v>
      </c>
      <c r="G3724" s="29" t="s">
        <v>4065</v>
      </c>
      <c r="H3724" s="522" t="s">
        <v>10874</v>
      </c>
      <c r="I3724" s="522">
        <v>13</v>
      </c>
      <c r="J3724" s="522" t="s">
        <v>10874</v>
      </c>
      <c r="K3724" s="522">
        <v>231</v>
      </c>
      <c r="L3724" s="522">
        <v>0</v>
      </c>
      <c r="M3724" s="522" t="s">
        <v>10874</v>
      </c>
      <c r="N3724" s="522">
        <v>0</v>
      </c>
      <c r="O3724" s="523">
        <v>251</v>
      </c>
    </row>
    <row r="3725" spans="2:15">
      <c r="B3725" s="29" t="s">
        <v>14790</v>
      </c>
      <c r="C3725" s="29" t="s">
        <v>1168</v>
      </c>
      <c r="D3725" s="29" t="s">
        <v>1169</v>
      </c>
      <c r="E3725" s="29" t="s">
        <v>2874</v>
      </c>
      <c r="F3725" s="29" t="s">
        <v>3069</v>
      </c>
      <c r="G3725" s="29" t="s">
        <v>4066</v>
      </c>
      <c r="H3725" s="522" t="s">
        <v>10874</v>
      </c>
      <c r="I3725" s="522">
        <v>11</v>
      </c>
      <c r="J3725" s="522" t="s">
        <v>10874</v>
      </c>
      <c r="K3725" s="522">
        <v>225</v>
      </c>
      <c r="L3725" s="522">
        <v>0</v>
      </c>
      <c r="M3725" s="522" t="s">
        <v>10874</v>
      </c>
      <c r="N3725" s="522">
        <v>0</v>
      </c>
      <c r="O3725" s="523">
        <v>248</v>
      </c>
    </row>
    <row r="3726" spans="2:15">
      <c r="B3726" t="str">
        <f>C3726&amp;F3726</f>
        <v>1126765036286 Total</v>
      </c>
      <c r="C3726" s="29" t="s">
        <v>1168</v>
      </c>
      <c r="D3726" s="29" t="s">
        <v>1169</v>
      </c>
      <c r="E3726" s="29" t="s">
        <v>2874</v>
      </c>
      <c r="F3726" s="29" t="s">
        <v>12099</v>
      </c>
      <c r="G3726" s="526" t="s">
        <v>3453</v>
      </c>
      <c r="H3726" s="527" t="s">
        <v>10874</v>
      </c>
      <c r="I3726" s="527">
        <v>24</v>
      </c>
      <c r="J3726" s="527">
        <v>11</v>
      </c>
      <c r="K3726" s="527">
        <v>456</v>
      </c>
      <c r="L3726" s="527">
        <v>0</v>
      </c>
      <c r="M3726" s="527" t="s">
        <v>10874</v>
      </c>
      <c r="N3726" s="527">
        <v>0</v>
      </c>
      <c r="O3726" s="528">
        <v>499</v>
      </c>
    </row>
    <row r="3727" spans="2:15">
      <c r="B3727" s="29" t="s">
        <v>14795</v>
      </c>
      <c r="C3727" s="29" t="s">
        <v>1170</v>
      </c>
      <c r="D3727" s="29" t="s">
        <v>1171</v>
      </c>
      <c r="E3727" s="29" t="s">
        <v>3074</v>
      </c>
      <c r="F3727" s="29" t="s">
        <v>3075</v>
      </c>
      <c r="G3727" s="29" t="s">
        <v>4065</v>
      </c>
      <c r="H3727" s="522">
        <v>0</v>
      </c>
      <c r="I3727" s="522" t="s">
        <v>10874</v>
      </c>
      <c r="J3727" s="522" t="s">
        <v>10874</v>
      </c>
      <c r="K3727" s="522">
        <v>297</v>
      </c>
      <c r="L3727" s="522" t="s">
        <v>10874</v>
      </c>
      <c r="M3727" s="522" t="s">
        <v>10874</v>
      </c>
      <c r="N3727" s="522" t="s">
        <v>10874</v>
      </c>
      <c r="O3727" s="523">
        <v>314</v>
      </c>
    </row>
    <row r="3728" spans="2:15">
      <c r="B3728" s="29" t="s">
        <v>14796</v>
      </c>
      <c r="C3728" s="29" t="s">
        <v>1170</v>
      </c>
      <c r="D3728" s="29" t="s">
        <v>1171</v>
      </c>
      <c r="E3728" s="29" t="s">
        <v>3074</v>
      </c>
      <c r="F3728" s="29" t="s">
        <v>3075</v>
      </c>
      <c r="G3728" s="29" t="s">
        <v>4066</v>
      </c>
      <c r="H3728" s="522" t="s">
        <v>10874</v>
      </c>
      <c r="I3728" s="522" t="s">
        <v>10874</v>
      </c>
      <c r="J3728" s="522" t="s">
        <v>10874</v>
      </c>
      <c r="K3728" s="522">
        <v>272</v>
      </c>
      <c r="L3728" s="522" t="s">
        <v>10874</v>
      </c>
      <c r="M3728" s="522" t="s">
        <v>10874</v>
      </c>
      <c r="N3728" s="522" t="s">
        <v>10874</v>
      </c>
      <c r="O3728" s="523">
        <v>288</v>
      </c>
    </row>
    <row r="3729" spans="2:15">
      <c r="B3729" t="str">
        <f>C3729&amp;F3729</f>
        <v>1076575036191 Total</v>
      </c>
      <c r="C3729" s="29" t="s">
        <v>1170</v>
      </c>
      <c r="D3729" s="29" t="s">
        <v>1171</v>
      </c>
      <c r="E3729" s="29" t="s">
        <v>3074</v>
      </c>
      <c r="F3729" s="29" t="s">
        <v>12102</v>
      </c>
      <c r="G3729" s="526" t="s">
        <v>3453</v>
      </c>
      <c r="H3729" s="527" t="s">
        <v>10874</v>
      </c>
      <c r="I3729" s="527">
        <v>14</v>
      </c>
      <c r="J3729" s="527" t="s">
        <v>10874</v>
      </c>
      <c r="K3729" s="527">
        <v>569</v>
      </c>
      <c r="L3729" s="527" t="s">
        <v>10874</v>
      </c>
      <c r="M3729" s="527" t="s">
        <v>10874</v>
      </c>
      <c r="N3729" s="527" t="s">
        <v>10874</v>
      </c>
      <c r="O3729" s="528">
        <v>602</v>
      </c>
    </row>
    <row r="3730" spans="2:15">
      <c r="B3730" s="29" t="s">
        <v>14793</v>
      </c>
      <c r="C3730" s="29" t="s">
        <v>1170</v>
      </c>
      <c r="D3730" s="29" t="s">
        <v>1171</v>
      </c>
      <c r="E3730" s="29" t="s">
        <v>3072</v>
      </c>
      <c r="F3730" s="29" t="s">
        <v>3073</v>
      </c>
      <c r="G3730" s="29" t="s">
        <v>4065</v>
      </c>
      <c r="H3730" s="522" t="s">
        <v>10874</v>
      </c>
      <c r="I3730" s="522" t="s">
        <v>10874</v>
      </c>
      <c r="J3730" s="522" t="s">
        <v>10874</v>
      </c>
      <c r="K3730" s="522">
        <v>157</v>
      </c>
      <c r="L3730" s="522">
        <v>0</v>
      </c>
      <c r="M3730" s="522" t="s">
        <v>10874</v>
      </c>
      <c r="N3730" s="522">
        <v>0</v>
      </c>
      <c r="O3730" s="523">
        <v>165</v>
      </c>
    </row>
    <row r="3731" spans="2:15">
      <c r="B3731" s="29" t="s">
        <v>14794</v>
      </c>
      <c r="C3731" s="29" t="s">
        <v>1170</v>
      </c>
      <c r="D3731" s="29" t="s">
        <v>1171</v>
      </c>
      <c r="E3731" s="29" t="s">
        <v>3072</v>
      </c>
      <c r="F3731" s="29" t="s">
        <v>3073</v>
      </c>
      <c r="G3731" s="29" t="s">
        <v>4066</v>
      </c>
      <c r="H3731" s="522">
        <v>0</v>
      </c>
      <c r="I3731" s="522" t="s">
        <v>10874</v>
      </c>
      <c r="J3731" s="522" t="s">
        <v>10874</v>
      </c>
      <c r="K3731" s="522">
        <v>122</v>
      </c>
      <c r="L3731" s="522">
        <v>0</v>
      </c>
      <c r="M3731" s="522">
        <v>0</v>
      </c>
      <c r="N3731" s="522">
        <v>0</v>
      </c>
      <c r="O3731" s="523">
        <v>125</v>
      </c>
    </row>
    <row r="3732" spans="2:15">
      <c r="B3732" t="str">
        <f>C3732&amp;F3732</f>
        <v>1076575038102 Total</v>
      </c>
      <c r="C3732" s="29" t="s">
        <v>1170</v>
      </c>
      <c r="D3732" s="29" t="s">
        <v>1171</v>
      </c>
      <c r="E3732" s="29" t="s">
        <v>3072</v>
      </c>
      <c r="F3732" s="29" t="s">
        <v>12101</v>
      </c>
      <c r="G3732" s="526" t="s">
        <v>3453</v>
      </c>
      <c r="H3732" s="527" t="s">
        <v>10874</v>
      </c>
      <c r="I3732" s="527" t="s">
        <v>10874</v>
      </c>
      <c r="J3732" s="527" t="s">
        <v>10874</v>
      </c>
      <c r="K3732" s="527">
        <v>279</v>
      </c>
      <c r="L3732" s="527">
        <v>0</v>
      </c>
      <c r="M3732" s="527" t="s">
        <v>10874</v>
      </c>
      <c r="N3732" s="527">
        <v>0</v>
      </c>
      <c r="O3732" s="528">
        <v>290</v>
      </c>
    </row>
    <row r="3733" spans="2:15">
      <c r="B3733" s="29" t="s">
        <v>14797</v>
      </c>
      <c r="C3733" s="29" t="s">
        <v>1172</v>
      </c>
      <c r="D3733" s="29" t="s">
        <v>1173</v>
      </c>
      <c r="E3733" s="29" t="s">
        <v>1173</v>
      </c>
      <c r="F3733" s="29" t="s">
        <v>3076</v>
      </c>
      <c r="G3733" s="29" t="s">
        <v>4065</v>
      </c>
      <c r="H3733" s="522">
        <v>0</v>
      </c>
      <c r="I3733" s="522" t="s">
        <v>10874</v>
      </c>
      <c r="J3733" s="522">
        <v>0</v>
      </c>
      <c r="K3733" s="522">
        <v>0</v>
      </c>
      <c r="L3733" s="522">
        <v>0</v>
      </c>
      <c r="M3733" s="522" t="s">
        <v>10874</v>
      </c>
      <c r="N3733" s="522">
        <v>0</v>
      </c>
      <c r="O3733" s="523">
        <v>55</v>
      </c>
    </row>
    <row r="3734" spans="2:15">
      <c r="B3734" s="29" t="s">
        <v>14798</v>
      </c>
      <c r="C3734" s="29" t="s">
        <v>1172</v>
      </c>
      <c r="D3734" s="29" t="s">
        <v>1173</v>
      </c>
      <c r="E3734" s="29" t="s">
        <v>1173</v>
      </c>
      <c r="F3734" s="29" t="s">
        <v>3076</v>
      </c>
      <c r="G3734" s="29" t="s">
        <v>4066</v>
      </c>
      <c r="H3734" s="522">
        <v>0</v>
      </c>
      <c r="I3734" s="522" t="s">
        <v>10874</v>
      </c>
      <c r="J3734" s="522">
        <v>0</v>
      </c>
      <c r="K3734" s="522" t="s">
        <v>10874</v>
      </c>
      <c r="L3734" s="522">
        <v>0</v>
      </c>
      <c r="M3734" s="522">
        <v>0</v>
      </c>
      <c r="N3734" s="522">
        <v>0</v>
      </c>
      <c r="O3734" s="523">
        <v>49</v>
      </c>
    </row>
    <row r="3735" spans="2:15">
      <c r="B3735" t="str">
        <f>C3735&amp;F3735</f>
        <v>1085151077960 Total</v>
      </c>
      <c r="C3735" s="29" t="s">
        <v>1172</v>
      </c>
      <c r="D3735" s="29" t="s">
        <v>1173</v>
      </c>
      <c r="E3735" s="29" t="s">
        <v>1173</v>
      </c>
      <c r="F3735" s="29" t="s">
        <v>12103</v>
      </c>
      <c r="G3735" s="526" t="s">
        <v>3453</v>
      </c>
      <c r="H3735" s="527">
        <v>0</v>
      </c>
      <c r="I3735" s="527" t="s">
        <v>10874</v>
      </c>
      <c r="J3735" s="527">
        <v>0</v>
      </c>
      <c r="K3735" s="527" t="s">
        <v>10874</v>
      </c>
      <c r="L3735" s="527">
        <v>0</v>
      </c>
      <c r="M3735" s="527" t="s">
        <v>10874</v>
      </c>
      <c r="N3735" s="527">
        <v>0</v>
      </c>
      <c r="O3735" s="528">
        <v>104</v>
      </c>
    </row>
    <row r="3736" spans="2:15">
      <c r="B3736" s="29" t="s">
        <v>14799</v>
      </c>
      <c r="C3736" s="29" t="s">
        <v>1174</v>
      </c>
      <c r="D3736" s="29" t="s">
        <v>1175</v>
      </c>
      <c r="E3736" s="29" t="s">
        <v>1175</v>
      </c>
      <c r="F3736" s="29" t="s">
        <v>3077</v>
      </c>
      <c r="G3736" s="29" t="s">
        <v>4065</v>
      </c>
      <c r="H3736" s="522">
        <v>0</v>
      </c>
      <c r="I3736" s="522" t="s">
        <v>10874</v>
      </c>
      <c r="J3736" s="522">
        <v>0</v>
      </c>
      <c r="K3736" s="522" t="s">
        <v>10874</v>
      </c>
      <c r="L3736" s="522">
        <v>0</v>
      </c>
      <c r="M3736" s="522">
        <v>0</v>
      </c>
      <c r="N3736" s="522">
        <v>0</v>
      </c>
      <c r="O3736" s="523" t="s">
        <v>10874</v>
      </c>
    </row>
    <row r="3737" spans="2:15">
      <c r="B3737" s="29" t="s">
        <v>14800</v>
      </c>
      <c r="C3737" s="29" t="s">
        <v>1174</v>
      </c>
      <c r="D3737" s="29" t="s">
        <v>1175</v>
      </c>
      <c r="E3737" s="29" t="s">
        <v>1175</v>
      </c>
      <c r="F3737" s="29" t="s">
        <v>3077</v>
      </c>
      <c r="G3737" s="29" t="s">
        <v>4066</v>
      </c>
      <c r="H3737" s="522">
        <v>0</v>
      </c>
      <c r="I3737" s="522" t="s">
        <v>10874</v>
      </c>
      <c r="J3737" s="522">
        <v>0</v>
      </c>
      <c r="K3737" s="522" t="s">
        <v>10874</v>
      </c>
      <c r="L3737" s="522">
        <v>0</v>
      </c>
      <c r="M3737" s="522">
        <v>0</v>
      </c>
      <c r="N3737" s="522">
        <v>0</v>
      </c>
      <c r="O3737" s="523">
        <v>23</v>
      </c>
    </row>
    <row r="3738" spans="2:15">
      <c r="B3738" t="str">
        <f>C3738&amp;F3738</f>
        <v>1030234107648 Total</v>
      </c>
      <c r="C3738" s="29" t="s">
        <v>1174</v>
      </c>
      <c r="D3738" s="29" t="s">
        <v>1175</v>
      </c>
      <c r="E3738" s="29" t="s">
        <v>1175</v>
      </c>
      <c r="F3738" s="29" t="s">
        <v>12104</v>
      </c>
      <c r="G3738" s="526" t="s">
        <v>3453</v>
      </c>
      <c r="H3738" s="527">
        <v>0</v>
      </c>
      <c r="I3738" s="527" t="s">
        <v>10874</v>
      </c>
      <c r="J3738" s="527">
        <v>0</v>
      </c>
      <c r="K3738" s="527" t="s">
        <v>10874</v>
      </c>
      <c r="L3738" s="527">
        <v>0</v>
      </c>
      <c r="M3738" s="527">
        <v>0</v>
      </c>
      <c r="N3738" s="527">
        <v>0</v>
      </c>
      <c r="O3738" s="528">
        <v>29</v>
      </c>
    </row>
    <row r="3739" spans="2:15">
      <c r="B3739" s="29" t="s">
        <v>14801</v>
      </c>
      <c r="C3739" s="29" t="s">
        <v>1176</v>
      </c>
      <c r="D3739" s="29" t="s">
        <v>1177</v>
      </c>
      <c r="E3739" s="29" t="s">
        <v>1980</v>
      </c>
      <c r="F3739" s="29" t="s">
        <v>3078</v>
      </c>
      <c r="G3739" s="29" t="s">
        <v>4065</v>
      </c>
      <c r="H3739" s="522">
        <v>0</v>
      </c>
      <c r="I3739" s="522" t="s">
        <v>10874</v>
      </c>
      <c r="J3739" s="522" t="s">
        <v>10874</v>
      </c>
      <c r="K3739" s="522">
        <v>238</v>
      </c>
      <c r="L3739" s="522" t="s">
        <v>10874</v>
      </c>
      <c r="M3739" s="522" t="s">
        <v>10874</v>
      </c>
      <c r="N3739" s="522">
        <v>0</v>
      </c>
      <c r="O3739" s="523">
        <v>243</v>
      </c>
    </row>
    <row r="3740" spans="2:15">
      <c r="B3740" s="29" t="s">
        <v>14802</v>
      </c>
      <c r="C3740" s="29" t="s">
        <v>1176</v>
      </c>
      <c r="D3740" s="29" t="s">
        <v>1177</v>
      </c>
      <c r="E3740" s="29" t="s">
        <v>1980</v>
      </c>
      <c r="F3740" s="29" t="s">
        <v>3078</v>
      </c>
      <c r="G3740" s="29" t="s">
        <v>4066</v>
      </c>
      <c r="H3740" s="522" t="s">
        <v>10874</v>
      </c>
      <c r="I3740" s="522" t="s">
        <v>10874</v>
      </c>
      <c r="J3740" s="522" t="s">
        <v>10874</v>
      </c>
      <c r="K3740" s="522">
        <v>257</v>
      </c>
      <c r="L3740" s="522" t="s">
        <v>10874</v>
      </c>
      <c r="M3740" s="522" t="s">
        <v>10874</v>
      </c>
      <c r="N3740" s="522">
        <v>0</v>
      </c>
      <c r="O3740" s="523">
        <v>267</v>
      </c>
    </row>
    <row r="3741" spans="2:15">
      <c r="B3741" t="str">
        <f>C3741&amp;F3741</f>
        <v>1080775030941 Total</v>
      </c>
      <c r="C3741" s="29" t="s">
        <v>1176</v>
      </c>
      <c r="D3741" s="29" t="s">
        <v>1177</v>
      </c>
      <c r="E3741" s="29" t="s">
        <v>1980</v>
      </c>
      <c r="F3741" s="29" t="s">
        <v>12105</v>
      </c>
      <c r="G3741" s="526" t="s">
        <v>3453</v>
      </c>
      <c r="H3741" s="527" t="s">
        <v>10874</v>
      </c>
      <c r="I3741" s="527" t="s">
        <v>10874</v>
      </c>
      <c r="J3741" s="527" t="s">
        <v>10874</v>
      </c>
      <c r="K3741" s="527">
        <v>495</v>
      </c>
      <c r="L3741" s="527" t="s">
        <v>10874</v>
      </c>
      <c r="M3741" s="527" t="s">
        <v>10874</v>
      </c>
      <c r="N3741" s="527">
        <v>0</v>
      </c>
      <c r="O3741" s="528">
        <v>510</v>
      </c>
    </row>
    <row r="3742" spans="2:15">
      <c r="B3742" s="29" t="s">
        <v>14803</v>
      </c>
      <c r="C3742" s="29" t="s">
        <v>1176</v>
      </c>
      <c r="D3742" s="29" t="s">
        <v>1177</v>
      </c>
      <c r="E3742" s="29" t="s">
        <v>3079</v>
      </c>
      <c r="F3742" s="29" t="s">
        <v>3080</v>
      </c>
      <c r="G3742" s="29" t="s">
        <v>4065</v>
      </c>
      <c r="H3742" s="522">
        <v>0</v>
      </c>
      <c r="I3742" s="522" t="s">
        <v>10874</v>
      </c>
      <c r="J3742" s="522" t="s">
        <v>10874</v>
      </c>
      <c r="K3742" s="522">
        <v>136</v>
      </c>
      <c r="L3742" s="522" t="s">
        <v>10874</v>
      </c>
      <c r="M3742" s="522" t="s">
        <v>10874</v>
      </c>
      <c r="N3742" s="522">
        <v>0</v>
      </c>
      <c r="O3742" s="523">
        <v>141</v>
      </c>
    </row>
    <row r="3743" spans="2:15">
      <c r="B3743" s="29" t="s">
        <v>14804</v>
      </c>
      <c r="C3743" s="29" t="s">
        <v>1176</v>
      </c>
      <c r="D3743" s="29" t="s">
        <v>1177</v>
      </c>
      <c r="E3743" s="29" t="s">
        <v>3079</v>
      </c>
      <c r="F3743" s="29" t="s">
        <v>3080</v>
      </c>
      <c r="G3743" s="29" t="s">
        <v>4066</v>
      </c>
      <c r="H3743" s="522" t="s">
        <v>10874</v>
      </c>
      <c r="I3743" s="522" t="s">
        <v>10874</v>
      </c>
      <c r="J3743" s="522">
        <v>0</v>
      </c>
      <c r="K3743" s="522">
        <v>142</v>
      </c>
      <c r="L3743" s="522">
        <v>0</v>
      </c>
      <c r="M3743" s="522" t="s">
        <v>10874</v>
      </c>
      <c r="N3743" s="522">
        <v>0</v>
      </c>
      <c r="O3743" s="523">
        <v>150</v>
      </c>
    </row>
    <row r="3744" spans="2:15">
      <c r="B3744" t="str">
        <f>C3744&amp;F3744</f>
        <v>1080775035130 Total</v>
      </c>
      <c r="C3744" s="29" t="s">
        <v>1176</v>
      </c>
      <c r="D3744" s="29" t="s">
        <v>1177</v>
      </c>
      <c r="E3744" s="29" t="s">
        <v>3079</v>
      </c>
      <c r="F3744" s="29" t="s">
        <v>12106</v>
      </c>
      <c r="G3744" s="526" t="s">
        <v>3453</v>
      </c>
      <c r="H3744" s="527" t="s">
        <v>10874</v>
      </c>
      <c r="I3744" s="527" t="s">
        <v>10874</v>
      </c>
      <c r="J3744" s="527" t="s">
        <v>10874</v>
      </c>
      <c r="K3744" s="527">
        <v>278</v>
      </c>
      <c r="L3744" s="527" t="s">
        <v>10874</v>
      </c>
      <c r="M3744" s="527" t="s">
        <v>10874</v>
      </c>
      <c r="N3744" s="527">
        <v>0</v>
      </c>
      <c r="O3744" s="528">
        <v>291</v>
      </c>
    </row>
    <row r="3745" spans="2:15">
      <c r="B3745" s="29" t="s">
        <v>15315</v>
      </c>
      <c r="C3745" s="29" t="s">
        <v>1178</v>
      </c>
      <c r="D3745" s="29" t="s">
        <v>1179</v>
      </c>
      <c r="E3745" s="29" t="s">
        <v>15317</v>
      </c>
      <c r="F3745" s="29" t="s">
        <v>15316</v>
      </c>
      <c r="G3745" s="29" t="s">
        <v>4065</v>
      </c>
      <c r="H3745" s="522">
        <v>0</v>
      </c>
      <c r="I3745" s="522">
        <v>0</v>
      </c>
      <c r="J3745" s="522">
        <v>0</v>
      </c>
      <c r="K3745" s="522">
        <v>0</v>
      </c>
      <c r="L3745" s="522">
        <v>0</v>
      </c>
      <c r="M3745" s="522">
        <v>0</v>
      </c>
      <c r="N3745" s="522">
        <v>0</v>
      </c>
      <c r="O3745" s="523">
        <v>0</v>
      </c>
    </row>
    <row r="3746" spans="2:15">
      <c r="B3746" s="29" t="s">
        <v>15318</v>
      </c>
      <c r="C3746" s="29" t="s">
        <v>1178</v>
      </c>
      <c r="D3746" s="29" t="s">
        <v>1179</v>
      </c>
      <c r="E3746" s="29" t="s">
        <v>15317</v>
      </c>
      <c r="F3746" s="29" t="s">
        <v>15316</v>
      </c>
      <c r="G3746" s="29" t="s">
        <v>4066</v>
      </c>
      <c r="H3746" s="522">
        <v>0</v>
      </c>
      <c r="I3746" s="522" t="s">
        <v>10874</v>
      </c>
      <c r="J3746" s="522">
        <v>0</v>
      </c>
      <c r="K3746" s="522" t="s">
        <v>10874</v>
      </c>
      <c r="L3746" s="522">
        <v>0</v>
      </c>
      <c r="M3746" s="522">
        <v>0</v>
      </c>
      <c r="N3746" s="522">
        <v>0</v>
      </c>
      <c r="O3746" s="523" t="s">
        <v>10874</v>
      </c>
    </row>
    <row r="3747" spans="2:15">
      <c r="B3747" t="str">
        <f>C3747&amp;F3747</f>
        <v>1126767034622 Total</v>
      </c>
      <c r="C3747" s="29" t="s">
        <v>1178</v>
      </c>
      <c r="D3747" s="29" t="s">
        <v>1179</v>
      </c>
      <c r="E3747" s="29" t="s">
        <v>15317</v>
      </c>
      <c r="F3747" s="29" t="s">
        <v>15346</v>
      </c>
      <c r="G3747" s="526" t="s">
        <v>3453</v>
      </c>
      <c r="H3747" s="527">
        <v>0</v>
      </c>
      <c r="I3747" s="527" t="s">
        <v>10874</v>
      </c>
      <c r="J3747" s="527">
        <v>0</v>
      </c>
      <c r="K3747" s="527" t="s">
        <v>10874</v>
      </c>
      <c r="L3747" s="527">
        <v>0</v>
      </c>
      <c r="M3747" s="527">
        <v>0</v>
      </c>
      <c r="N3747" s="527">
        <v>0</v>
      </c>
      <c r="O3747" s="528" t="s">
        <v>10874</v>
      </c>
    </row>
    <row r="3748" spans="2:15">
      <c r="B3748" s="29" t="s">
        <v>14805</v>
      </c>
      <c r="C3748" s="29" t="s">
        <v>1178</v>
      </c>
      <c r="D3748" s="29" t="s">
        <v>1179</v>
      </c>
      <c r="E3748" s="29" t="s">
        <v>5628</v>
      </c>
      <c r="F3748" s="29" t="s">
        <v>3083</v>
      </c>
      <c r="G3748" s="29" t="s">
        <v>4065</v>
      </c>
      <c r="H3748" s="522" t="s">
        <v>10874</v>
      </c>
      <c r="I3748" s="522">
        <v>16</v>
      </c>
      <c r="J3748" s="522">
        <v>21</v>
      </c>
      <c r="K3748" s="522">
        <v>488</v>
      </c>
      <c r="L3748" s="522" t="s">
        <v>10874</v>
      </c>
      <c r="M3748" s="522" t="s">
        <v>10874</v>
      </c>
      <c r="N3748" s="522">
        <v>0</v>
      </c>
      <c r="O3748" s="523">
        <v>541</v>
      </c>
    </row>
    <row r="3749" spans="2:15">
      <c r="B3749" s="29" t="s">
        <v>14806</v>
      </c>
      <c r="C3749" s="29" t="s">
        <v>1178</v>
      </c>
      <c r="D3749" s="29" t="s">
        <v>1179</v>
      </c>
      <c r="E3749" s="29" t="s">
        <v>5628</v>
      </c>
      <c r="F3749" s="29" t="s">
        <v>3083</v>
      </c>
      <c r="G3749" s="29" t="s">
        <v>4066</v>
      </c>
      <c r="H3749" s="522" t="s">
        <v>10874</v>
      </c>
      <c r="I3749" s="522">
        <v>26</v>
      </c>
      <c r="J3749" s="522">
        <v>22</v>
      </c>
      <c r="K3749" s="522">
        <v>501</v>
      </c>
      <c r="L3749" s="522">
        <v>11</v>
      </c>
      <c r="M3749" s="522" t="s">
        <v>10874</v>
      </c>
      <c r="N3749" s="522">
        <v>0</v>
      </c>
      <c r="O3749" s="523">
        <v>564</v>
      </c>
    </row>
    <row r="3750" spans="2:15">
      <c r="B3750" t="str">
        <f>C3750&amp;F3750</f>
        <v>1126767034623 Total</v>
      </c>
      <c r="C3750" s="29" t="s">
        <v>1178</v>
      </c>
      <c r="D3750" s="29" t="s">
        <v>1179</v>
      </c>
      <c r="E3750" s="29" t="s">
        <v>5628</v>
      </c>
      <c r="F3750" s="29" t="s">
        <v>12107</v>
      </c>
      <c r="G3750" s="526" t="s">
        <v>3453</v>
      </c>
      <c r="H3750" s="527" t="s">
        <v>10874</v>
      </c>
      <c r="I3750" s="527">
        <v>42</v>
      </c>
      <c r="J3750" s="527">
        <v>43</v>
      </c>
      <c r="K3750" s="527">
        <v>989</v>
      </c>
      <c r="L3750" s="527" t="s">
        <v>10874</v>
      </c>
      <c r="M3750" s="527" t="s">
        <v>10874</v>
      </c>
      <c r="N3750" s="527">
        <v>0</v>
      </c>
      <c r="O3750" s="528">
        <v>1105</v>
      </c>
    </row>
    <row r="3751" spans="2:15">
      <c r="B3751" s="29" t="s">
        <v>14807</v>
      </c>
      <c r="C3751" s="29" t="s">
        <v>1178</v>
      </c>
      <c r="D3751" s="29" t="s">
        <v>1179</v>
      </c>
      <c r="E3751" s="29" t="s">
        <v>3081</v>
      </c>
      <c r="F3751" s="29" t="s">
        <v>3082</v>
      </c>
      <c r="G3751" s="29" t="s">
        <v>4065</v>
      </c>
      <c r="H3751" s="522">
        <v>0</v>
      </c>
      <c r="I3751" s="522" t="s">
        <v>10874</v>
      </c>
      <c r="J3751" s="522">
        <v>13</v>
      </c>
      <c r="K3751" s="522">
        <v>283</v>
      </c>
      <c r="L3751" s="522" t="s">
        <v>10874</v>
      </c>
      <c r="M3751" s="522">
        <v>0</v>
      </c>
      <c r="N3751" s="522">
        <v>0</v>
      </c>
      <c r="O3751" s="523">
        <v>307</v>
      </c>
    </row>
    <row r="3752" spans="2:15">
      <c r="B3752" s="29" t="s">
        <v>14808</v>
      </c>
      <c r="C3752" s="29" t="s">
        <v>1178</v>
      </c>
      <c r="D3752" s="29" t="s">
        <v>1179</v>
      </c>
      <c r="E3752" s="29" t="s">
        <v>3081</v>
      </c>
      <c r="F3752" s="29" t="s">
        <v>3082</v>
      </c>
      <c r="G3752" s="29" t="s">
        <v>4066</v>
      </c>
      <c r="H3752" s="522" t="s">
        <v>10874</v>
      </c>
      <c r="I3752" s="522">
        <v>12</v>
      </c>
      <c r="J3752" s="522">
        <v>13</v>
      </c>
      <c r="K3752" s="522">
        <v>288</v>
      </c>
      <c r="L3752" s="522" t="s">
        <v>10874</v>
      </c>
      <c r="M3752" s="522">
        <v>0</v>
      </c>
      <c r="N3752" s="522">
        <v>0</v>
      </c>
      <c r="O3752" s="523">
        <v>318</v>
      </c>
    </row>
    <row r="3753" spans="2:15">
      <c r="B3753" t="str">
        <f>C3753&amp;F3753</f>
        <v>1126767036725 Total</v>
      </c>
      <c r="C3753" s="29" t="s">
        <v>1178</v>
      </c>
      <c r="D3753" s="29" t="s">
        <v>1179</v>
      </c>
      <c r="E3753" s="29" t="s">
        <v>3081</v>
      </c>
      <c r="F3753" s="29" t="s">
        <v>12108</v>
      </c>
      <c r="G3753" s="526" t="s">
        <v>3453</v>
      </c>
      <c r="H3753" s="527" t="s">
        <v>10874</v>
      </c>
      <c r="I3753" s="527" t="s">
        <v>10874</v>
      </c>
      <c r="J3753" s="527">
        <v>26</v>
      </c>
      <c r="K3753" s="527">
        <v>571</v>
      </c>
      <c r="L3753" s="527" t="s">
        <v>10874</v>
      </c>
      <c r="M3753" s="527">
        <v>0</v>
      </c>
      <c r="N3753" s="527">
        <v>0</v>
      </c>
      <c r="O3753" s="528">
        <v>625</v>
      </c>
    </row>
    <row r="3754" spans="2:15">
      <c r="B3754" s="29" t="s">
        <v>14809</v>
      </c>
      <c r="C3754" s="29" t="s">
        <v>1180</v>
      </c>
      <c r="D3754" s="29" t="s">
        <v>1181</v>
      </c>
      <c r="E3754" s="29" t="s">
        <v>3084</v>
      </c>
      <c r="F3754" s="29" t="s">
        <v>3085</v>
      </c>
      <c r="G3754" s="29" t="s">
        <v>4065</v>
      </c>
      <c r="H3754" s="522">
        <v>0</v>
      </c>
      <c r="I3754" s="522">
        <v>17</v>
      </c>
      <c r="J3754" s="522" t="s">
        <v>10874</v>
      </c>
      <c r="K3754" s="522">
        <v>230</v>
      </c>
      <c r="L3754" s="522" t="s">
        <v>10874</v>
      </c>
      <c r="M3754" s="522">
        <v>21</v>
      </c>
      <c r="N3754" s="522">
        <v>0</v>
      </c>
      <c r="O3754" s="523">
        <v>277</v>
      </c>
    </row>
    <row r="3755" spans="2:15">
      <c r="B3755" s="29" t="s">
        <v>14810</v>
      </c>
      <c r="C3755" s="29" t="s">
        <v>1180</v>
      </c>
      <c r="D3755" s="29" t="s">
        <v>1181</v>
      </c>
      <c r="E3755" s="29" t="s">
        <v>3084</v>
      </c>
      <c r="F3755" s="29" t="s">
        <v>3085</v>
      </c>
      <c r="G3755" s="29" t="s">
        <v>4066</v>
      </c>
      <c r="H3755" s="522">
        <v>0</v>
      </c>
      <c r="I3755" s="522">
        <v>11</v>
      </c>
      <c r="J3755" s="522" t="s">
        <v>10874</v>
      </c>
      <c r="K3755" s="522">
        <v>264</v>
      </c>
      <c r="L3755" s="522" t="s">
        <v>10874</v>
      </c>
      <c r="M3755" s="522">
        <v>19</v>
      </c>
      <c r="N3755" s="522">
        <v>0</v>
      </c>
      <c r="O3755" s="523">
        <v>307</v>
      </c>
    </row>
    <row r="3756" spans="2:15">
      <c r="B3756" t="str">
        <f>C3756&amp;F3756</f>
        <v>1252385021949 Total</v>
      </c>
      <c r="C3756" s="29" t="s">
        <v>1180</v>
      </c>
      <c r="D3756" s="29" t="s">
        <v>1181</v>
      </c>
      <c r="E3756" s="29" t="s">
        <v>3084</v>
      </c>
      <c r="F3756" s="29" t="s">
        <v>12109</v>
      </c>
      <c r="G3756" s="526" t="s">
        <v>3453</v>
      </c>
      <c r="H3756" s="527">
        <v>0</v>
      </c>
      <c r="I3756" s="527">
        <v>28</v>
      </c>
      <c r="J3756" s="527" t="s">
        <v>10874</v>
      </c>
      <c r="K3756" s="527">
        <v>494</v>
      </c>
      <c r="L3756" s="527" t="s">
        <v>10874</v>
      </c>
      <c r="M3756" s="527">
        <v>40</v>
      </c>
      <c r="N3756" s="527">
        <v>0</v>
      </c>
      <c r="O3756" s="528">
        <v>584</v>
      </c>
    </row>
    <row r="3757" spans="2:15">
      <c r="B3757" s="29" t="s">
        <v>14811</v>
      </c>
      <c r="C3757" s="29" t="s">
        <v>1180</v>
      </c>
      <c r="D3757" s="29" t="s">
        <v>1181</v>
      </c>
      <c r="E3757" s="29" t="s">
        <v>3086</v>
      </c>
      <c r="F3757" s="29" t="s">
        <v>3087</v>
      </c>
      <c r="G3757" s="29" t="s">
        <v>4065</v>
      </c>
      <c r="H3757" s="522" t="s">
        <v>10874</v>
      </c>
      <c r="I3757" s="522">
        <v>35</v>
      </c>
      <c r="J3757" s="522" t="s">
        <v>10874</v>
      </c>
      <c r="K3757" s="522">
        <v>498</v>
      </c>
      <c r="L3757" s="522" t="s">
        <v>10874</v>
      </c>
      <c r="M3757" s="522">
        <v>39</v>
      </c>
      <c r="N3757" s="522">
        <v>0</v>
      </c>
      <c r="O3757" s="523">
        <v>593</v>
      </c>
    </row>
    <row r="3758" spans="2:15">
      <c r="B3758" s="29" t="s">
        <v>14812</v>
      </c>
      <c r="C3758" s="29" t="s">
        <v>1180</v>
      </c>
      <c r="D3758" s="29" t="s">
        <v>1181</v>
      </c>
      <c r="E3758" s="29" t="s">
        <v>3086</v>
      </c>
      <c r="F3758" s="29" t="s">
        <v>3087</v>
      </c>
      <c r="G3758" s="29" t="s">
        <v>4066</v>
      </c>
      <c r="H3758" s="522" t="s">
        <v>10874</v>
      </c>
      <c r="I3758" s="522">
        <v>46</v>
      </c>
      <c r="J3758" s="522">
        <v>13</v>
      </c>
      <c r="K3758" s="522">
        <v>502</v>
      </c>
      <c r="L3758" s="522" t="s">
        <v>10874</v>
      </c>
      <c r="M3758" s="522">
        <v>33</v>
      </c>
      <c r="N3758" s="522">
        <v>0</v>
      </c>
      <c r="O3758" s="523">
        <v>605</v>
      </c>
    </row>
    <row r="3759" spans="2:15">
      <c r="B3759" t="str">
        <f>C3759&amp;F3759</f>
        <v>1252385021950 Total</v>
      </c>
      <c r="C3759" s="29" t="s">
        <v>1180</v>
      </c>
      <c r="D3759" s="29" t="s">
        <v>1181</v>
      </c>
      <c r="E3759" s="29" t="s">
        <v>3086</v>
      </c>
      <c r="F3759" s="29" t="s">
        <v>12110</v>
      </c>
      <c r="G3759" s="526" t="s">
        <v>3453</v>
      </c>
      <c r="H3759" s="527" t="s">
        <v>10874</v>
      </c>
      <c r="I3759" s="527">
        <v>81</v>
      </c>
      <c r="J3759" s="527" t="s">
        <v>10874</v>
      </c>
      <c r="K3759" s="527">
        <v>1000</v>
      </c>
      <c r="L3759" s="527" t="s">
        <v>10874</v>
      </c>
      <c r="M3759" s="527">
        <v>72</v>
      </c>
      <c r="N3759" s="527">
        <v>0</v>
      </c>
      <c r="O3759" s="528">
        <v>1198</v>
      </c>
    </row>
    <row r="3760" spans="2:15">
      <c r="B3760" s="29" t="s">
        <v>14815</v>
      </c>
      <c r="C3760" s="29" t="s">
        <v>1182</v>
      </c>
      <c r="D3760" s="29" t="s">
        <v>1183</v>
      </c>
      <c r="E3760" s="29" t="s">
        <v>3090</v>
      </c>
      <c r="F3760" s="29" t="s">
        <v>3091</v>
      </c>
      <c r="G3760" s="29" t="s">
        <v>4065</v>
      </c>
      <c r="H3760" s="522">
        <v>0</v>
      </c>
      <c r="I3760" s="522">
        <v>28</v>
      </c>
      <c r="J3760" s="522" t="s">
        <v>10874</v>
      </c>
      <c r="K3760" s="522">
        <v>115</v>
      </c>
      <c r="L3760" s="522" t="s">
        <v>10874</v>
      </c>
      <c r="M3760" s="522" t="s">
        <v>10874</v>
      </c>
      <c r="N3760" s="522">
        <v>0</v>
      </c>
      <c r="O3760" s="523">
        <v>169</v>
      </c>
    </row>
    <row r="3761" spans="2:15">
      <c r="B3761" s="29" t="s">
        <v>14816</v>
      </c>
      <c r="C3761" s="29" t="s">
        <v>1182</v>
      </c>
      <c r="D3761" s="29" t="s">
        <v>1183</v>
      </c>
      <c r="E3761" s="29" t="s">
        <v>3090</v>
      </c>
      <c r="F3761" s="29" t="s">
        <v>3091</v>
      </c>
      <c r="G3761" s="29" t="s">
        <v>4066</v>
      </c>
      <c r="H3761" s="522">
        <v>0</v>
      </c>
      <c r="I3761" s="522">
        <v>25</v>
      </c>
      <c r="J3761" s="522" t="s">
        <v>10874</v>
      </c>
      <c r="K3761" s="522">
        <v>140</v>
      </c>
      <c r="L3761" s="522" t="s">
        <v>10874</v>
      </c>
      <c r="M3761" s="522" t="s">
        <v>10874</v>
      </c>
      <c r="N3761" s="522">
        <v>0</v>
      </c>
      <c r="O3761" s="523">
        <v>185</v>
      </c>
    </row>
    <row r="3762" spans="2:15">
      <c r="B3762" t="str">
        <f>C3762&amp;F3762</f>
        <v>1234672033375 Total</v>
      </c>
      <c r="C3762" s="29" t="s">
        <v>1182</v>
      </c>
      <c r="D3762" s="29" t="s">
        <v>1183</v>
      </c>
      <c r="E3762" s="29" t="s">
        <v>3090</v>
      </c>
      <c r="F3762" s="29" t="s">
        <v>12112</v>
      </c>
      <c r="G3762" s="526" t="s">
        <v>3453</v>
      </c>
      <c r="H3762" s="527">
        <v>0</v>
      </c>
      <c r="I3762" s="527">
        <v>53</v>
      </c>
      <c r="J3762" s="527">
        <v>20</v>
      </c>
      <c r="K3762" s="527">
        <v>255</v>
      </c>
      <c r="L3762" s="527">
        <v>13</v>
      </c>
      <c r="M3762" s="527">
        <v>13</v>
      </c>
      <c r="N3762" s="527">
        <v>0</v>
      </c>
      <c r="O3762" s="528">
        <v>354</v>
      </c>
    </row>
    <row r="3763" spans="2:15">
      <c r="B3763" s="29" t="s">
        <v>14813</v>
      </c>
      <c r="C3763" s="29" t="s">
        <v>1182</v>
      </c>
      <c r="D3763" s="29" t="s">
        <v>1183</v>
      </c>
      <c r="E3763" s="29" t="s">
        <v>3088</v>
      </c>
      <c r="F3763" s="29" t="s">
        <v>3089</v>
      </c>
      <c r="G3763" s="29" t="s">
        <v>4065</v>
      </c>
      <c r="H3763" s="522">
        <v>0</v>
      </c>
      <c r="I3763" s="522">
        <v>58</v>
      </c>
      <c r="J3763" s="522" t="s">
        <v>10874</v>
      </c>
      <c r="K3763" s="522">
        <v>218</v>
      </c>
      <c r="L3763" s="522" t="s">
        <v>10874</v>
      </c>
      <c r="M3763" s="522">
        <v>13</v>
      </c>
      <c r="N3763" s="522">
        <v>0</v>
      </c>
      <c r="O3763" s="523">
        <v>309</v>
      </c>
    </row>
    <row r="3764" spans="2:15">
      <c r="B3764" s="29" t="s">
        <v>14814</v>
      </c>
      <c r="C3764" s="29" t="s">
        <v>1182</v>
      </c>
      <c r="D3764" s="29" t="s">
        <v>1183</v>
      </c>
      <c r="E3764" s="29" t="s">
        <v>3088</v>
      </c>
      <c r="F3764" s="29" t="s">
        <v>3089</v>
      </c>
      <c r="G3764" s="29" t="s">
        <v>4066</v>
      </c>
      <c r="H3764" s="522">
        <v>0</v>
      </c>
      <c r="I3764" s="522">
        <v>51</v>
      </c>
      <c r="J3764" s="522">
        <v>16</v>
      </c>
      <c r="K3764" s="522">
        <v>231</v>
      </c>
      <c r="L3764" s="522" t="s">
        <v>10874</v>
      </c>
      <c r="M3764" s="522" t="s">
        <v>10874</v>
      </c>
      <c r="N3764" s="522">
        <v>0</v>
      </c>
      <c r="O3764" s="523">
        <v>315</v>
      </c>
    </row>
    <row r="3765" spans="2:15">
      <c r="B3765" t="str">
        <f>C3765&amp;F3765</f>
        <v>1234672033376 Total</v>
      </c>
      <c r="C3765" s="29" t="s">
        <v>1182</v>
      </c>
      <c r="D3765" s="29" t="s">
        <v>1183</v>
      </c>
      <c r="E3765" s="29" t="s">
        <v>3088</v>
      </c>
      <c r="F3765" s="29" t="s">
        <v>12111</v>
      </c>
      <c r="G3765" s="526" t="s">
        <v>3453</v>
      </c>
      <c r="H3765" s="527">
        <v>0</v>
      </c>
      <c r="I3765" s="527">
        <v>109</v>
      </c>
      <c r="J3765" s="527" t="s">
        <v>10874</v>
      </c>
      <c r="K3765" s="527">
        <v>449</v>
      </c>
      <c r="L3765" s="527">
        <v>16</v>
      </c>
      <c r="M3765" s="527" t="s">
        <v>10874</v>
      </c>
      <c r="N3765" s="527">
        <v>0</v>
      </c>
      <c r="O3765" s="528">
        <v>624</v>
      </c>
    </row>
    <row r="3766" spans="2:15">
      <c r="B3766" s="29" t="s">
        <v>14817</v>
      </c>
      <c r="C3766" s="29" t="s">
        <v>1184</v>
      </c>
      <c r="D3766" s="29" t="s">
        <v>1185</v>
      </c>
      <c r="E3766" s="29" t="s">
        <v>3092</v>
      </c>
      <c r="F3766" s="29" t="s">
        <v>3093</v>
      </c>
      <c r="G3766" s="29" t="s">
        <v>4065</v>
      </c>
      <c r="H3766" s="522">
        <v>0</v>
      </c>
      <c r="I3766" s="522">
        <v>0</v>
      </c>
      <c r="J3766" s="522" t="s">
        <v>10874</v>
      </c>
      <c r="K3766" s="522" t="s">
        <v>10874</v>
      </c>
      <c r="L3766" s="522">
        <v>0</v>
      </c>
      <c r="M3766" s="522">
        <v>0</v>
      </c>
      <c r="N3766" s="522">
        <v>0</v>
      </c>
      <c r="O3766" s="523" t="s">
        <v>10874</v>
      </c>
    </row>
    <row r="3767" spans="2:15">
      <c r="B3767" s="29" t="s">
        <v>14818</v>
      </c>
      <c r="C3767" s="29" t="s">
        <v>1184</v>
      </c>
      <c r="D3767" s="29" t="s">
        <v>1185</v>
      </c>
      <c r="E3767" s="29" t="s">
        <v>3092</v>
      </c>
      <c r="F3767" s="29" t="s">
        <v>3093</v>
      </c>
      <c r="G3767" s="29" t="s">
        <v>4066</v>
      </c>
      <c r="H3767" s="522">
        <v>0</v>
      </c>
      <c r="I3767" s="522" t="s">
        <v>10874</v>
      </c>
      <c r="J3767" s="522">
        <v>0</v>
      </c>
      <c r="K3767" s="522" t="s">
        <v>10874</v>
      </c>
      <c r="L3767" s="522">
        <v>0</v>
      </c>
      <c r="M3767" s="522">
        <v>0</v>
      </c>
      <c r="N3767" s="522">
        <v>0</v>
      </c>
      <c r="O3767" s="523" t="s">
        <v>10874</v>
      </c>
    </row>
    <row r="3768" spans="2:15">
      <c r="B3768" t="str">
        <f>C3768&amp;F3768</f>
        <v>1234673033365 Total</v>
      </c>
      <c r="C3768" s="29" t="s">
        <v>1184</v>
      </c>
      <c r="D3768" s="29" t="s">
        <v>1185</v>
      </c>
      <c r="E3768" s="29" t="s">
        <v>3092</v>
      </c>
      <c r="F3768" s="29" t="s">
        <v>12113</v>
      </c>
      <c r="G3768" s="526" t="s">
        <v>3453</v>
      </c>
      <c r="H3768" s="527">
        <v>0</v>
      </c>
      <c r="I3768" s="527" t="s">
        <v>10874</v>
      </c>
      <c r="J3768" s="527" t="s">
        <v>10874</v>
      </c>
      <c r="K3768" s="527" t="s">
        <v>10874</v>
      </c>
      <c r="L3768" s="527">
        <v>0</v>
      </c>
      <c r="M3768" s="527">
        <v>0</v>
      </c>
      <c r="N3768" s="527">
        <v>0</v>
      </c>
      <c r="O3768" s="528" t="s">
        <v>10874</v>
      </c>
    </row>
    <row r="3769" spans="2:15">
      <c r="B3769" s="29" t="s">
        <v>14823</v>
      </c>
      <c r="C3769" s="29" t="s">
        <v>1184</v>
      </c>
      <c r="D3769" s="29" t="s">
        <v>1185</v>
      </c>
      <c r="E3769" s="29" t="s">
        <v>10154</v>
      </c>
      <c r="F3769" s="29" t="s">
        <v>3098</v>
      </c>
      <c r="G3769" s="29" t="s">
        <v>4065</v>
      </c>
      <c r="H3769" s="522" t="s">
        <v>10874</v>
      </c>
      <c r="I3769" s="522">
        <v>67</v>
      </c>
      <c r="J3769" s="522">
        <v>41</v>
      </c>
      <c r="K3769" s="522">
        <v>961</v>
      </c>
      <c r="L3769" s="522" t="s">
        <v>10874</v>
      </c>
      <c r="M3769" s="522">
        <v>56</v>
      </c>
      <c r="N3769" s="522">
        <v>0</v>
      </c>
      <c r="O3769" s="523">
        <v>1156</v>
      </c>
    </row>
    <row r="3770" spans="2:15">
      <c r="B3770" s="29" t="s">
        <v>14824</v>
      </c>
      <c r="C3770" s="29" t="s">
        <v>1184</v>
      </c>
      <c r="D3770" s="29" t="s">
        <v>1185</v>
      </c>
      <c r="E3770" s="29" t="s">
        <v>10154</v>
      </c>
      <c r="F3770" s="29" t="s">
        <v>3098</v>
      </c>
      <c r="G3770" s="29" t="s">
        <v>4066</v>
      </c>
      <c r="H3770" s="522">
        <v>0</v>
      </c>
      <c r="I3770" s="522">
        <v>65</v>
      </c>
      <c r="J3770" s="522">
        <v>46</v>
      </c>
      <c r="K3770" s="522">
        <v>1025</v>
      </c>
      <c r="L3770" s="522">
        <v>27</v>
      </c>
      <c r="M3770" s="522">
        <v>54</v>
      </c>
      <c r="N3770" s="522">
        <v>0</v>
      </c>
      <c r="O3770" s="523">
        <v>1217</v>
      </c>
    </row>
    <row r="3771" spans="2:15">
      <c r="B3771" t="str">
        <f>C3771&amp;F3771</f>
        <v>1234673033367 Total</v>
      </c>
      <c r="C3771" s="29" t="s">
        <v>1184</v>
      </c>
      <c r="D3771" s="29" t="s">
        <v>1185</v>
      </c>
      <c r="E3771" s="29" t="s">
        <v>10154</v>
      </c>
      <c r="F3771" s="29" t="s">
        <v>12116</v>
      </c>
      <c r="G3771" s="526" t="s">
        <v>3453</v>
      </c>
      <c r="H3771" s="527" t="s">
        <v>10874</v>
      </c>
      <c r="I3771" s="527">
        <v>132</v>
      </c>
      <c r="J3771" s="527">
        <v>87</v>
      </c>
      <c r="K3771" s="527">
        <v>1986</v>
      </c>
      <c r="L3771" s="527" t="s">
        <v>10874</v>
      </c>
      <c r="M3771" s="527">
        <v>110</v>
      </c>
      <c r="N3771" s="527">
        <v>0</v>
      </c>
      <c r="O3771" s="528">
        <v>2373</v>
      </c>
    </row>
    <row r="3772" spans="2:15">
      <c r="B3772" s="29" t="s">
        <v>14819</v>
      </c>
      <c r="C3772" s="29" t="s">
        <v>1184</v>
      </c>
      <c r="D3772" s="29" t="s">
        <v>1185</v>
      </c>
      <c r="E3772" s="29" t="s">
        <v>3094</v>
      </c>
      <c r="F3772" s="29" t="s">
        <v>3095</v>
      </c>
      <c r="G3772" s="29" t="s">
        <v>4065</v>
      </c>
      <c r="H3772" s="522" t="s">
        <v>10874</v>
      </c>
      <c r="I3772" s="522" t="s">
        <v>10874</v>
      </c>
      <c r="J3772" s="522">
        <v>16</v>
      </c>
      <c r="K3772" s="522">
        <v>252</v>
      </c>
      <c r="L3772" s="522">
        <v>11</v>
      </c>
      <c r="M3772" s="522">
        <v>21</v>
      </c>
      <c r="N3772" s="522">
        <v>0</v>
      </c>
      <c r="O3772" s="523">
        <v>311</v>
      </c>
    </row>
    <row r="3773" spans="2:15">
      <c r="B3773" s="29" t="s">
        <v>14820</v>
      </c>
      <c r="C3773" s="29" t="s">
        <v>1184</v>
      </c>
      <c r="D3773" s="29" t="s">
        <v>1185</v>
      </c>
      <c r="E3773" s="29" t="s">
        <v>3094</v>
      </c>
      <c r="F3773" s="29" t="s">
        <v>3095</v>
      </c>
      <c r="G3773" s="29" t="s">
        <v>4066</v>
      </c>
      <c r="H3773" s="522">
        <v>0</v>
      </c>
      <c r="I3773" s="522">
        <v>13</v>
      </c>
      <c r="J3773" s="522" t="s">
        <v>10874</v>
      </c>
      <c r="K3773" s="522">
        <v>267</v>
      </c>
      <c r="L3773" s="522" t="s">
        <v>10874</v>
      </c>
      <c r="M3773" s="522">
        <v>31</v>
      </c>
      <c r="N3773" s="522">
        <v>0</v>
      </c>
      <c r="O3773" s="523">
        <v>325</v>
      </c>
    </row>
    <row r="3774" spans="2:15">
      <c r="B3774" t="str">
        <f>C3774&amp;F3774</f>
        <v>1234673037817 Total</v>
      </c>
      <c r="C3774" s="29" t="s">
        <v>1184</v>
      </c>
      <c r="D3774" s="29" t="s">
        <v>1185</v>
      </c>
      <c r="E3774" s="29" t="s">
        <v>3094</v>
      </c>
      <c r="F3774" s="29" t="s">
        <v>12114</v>
      </c>
      <c r="G3774" s="526" t="s">
        <v>3453</v>
      </c>
      <c r="H3774" s="527" t="s">
        <v>10874</v>
      </c>
      <c r="I3774" s="527" t="s">
        <v>10874</v>
      </c>
      <c r="J3774" s="527" t="s">
        <v>10874</v>
      </c>
      <c r="K3774" s="527">
        <v>519</v>
      </c>
      <c r="L3774" s="527" t="s">
        <v>10874</v>
      </c>
      <c r="M3774" s="527">
        <v>52</v>
      </c>
      <c r="N3774" s="527">
        <v>0</v>
      </c>
      <c r="O3774" s="528">
        <v>636</v>
      </c>
    </row>
    <row r="3775" spans="2:15">
      <c r="B3775" s="29" t="s">
        <v>14821</v>
      </c>
      <c r="C3775" s="29" t="s">
        <v>1184</v>
      </c>
      <c r="D3775" s="29" t="s">
        <v>1185</v>
      </c>
      <c r="E3775" s="29" t="s">
        <v>3096</v>
      </c>
      <c r="F3775" s="29" t="s">
        <v>3097</v>
      </c>
      <c r="G3775" s="29" t="s">
        <v>4065</v>
      </c>
      <c r="H3775" s="522">
        <v>0</v>
      </c>
      <c r="I3775" s="522">
        <v>12</v>
      </c>
      <c r="J3775" s="522" t="s">
        <v>10874</v>
      </c>
      <c r="K3775" s="522">
        <v>245</v>
      </c>
      <c r="L3775" s="522" t="s">
        <v>10874</v>
      </c>
      <c r="M3775" s="522">
        <v>23</v>
      </c>
      <c r="N3775" s="522">
        <v>0</v>
      </c>
      <c r="O3775" s="523">
        <v>296</v>
      </c>
    </row>
    <row r="3776" spans="2:15">
      <c r="B3776" s="29" t="s">
        <v>14822</v>
      </c>
      <c r="C3776" s="29" t="s">
        <v>1184</v>
      </c>
      <c r="D3776" s="29" t="s">
        <v>1185</v>
      </c>
      <c r="E3776" s="29" t="s">
        <v>3096</v>
      </c>
      <c r="F3776" s="29" t="s">
        <v>3097</v>
      </c>
      <c r="G3776" s="29" t="s">
        <v>4066</v>
      </c>
      <c r="H3776" s="522" t="s">
        <v>10874</v>
      </c>
      <c r="I3776" s="522">
        <v>11</v>
      </c>
      <c r="J3776" s="522">
        <v>11</v>
      </c>
      <c r="K3776" s="522">
        <v>280</v>
      </c>
      <c r="L3776" s="522" t="s">
        <v>10874</v>
      </c>
      <c r="M3776" s="522">
        <v>11</v>
      </c>
      <c r="N3776" s="522">
        <v>0</v>
      </c>
      <c r="O3776" s="523">
        <v>320</v>
      </c>
    </row>
    <row r="3777" spans="2:15">
      <c r="B3777" t="str">
        <f>C3777&amp;F3777</f>
        <v>1234673037818 Total</v>
      </c>
      <c r="C3777" s="29" t="s">
        <v>1184</v>
      </c>
      <c r="D3777" s="29" t="s">
        <v>1185</v>
      </c>
      <c r="E3777" s="29" t="s">
        <v>3096</v>
      </c>
      <c r="F3777" s="29" t="s">
        <v>12115</v>
      </c>
      <c r="G3777" s="526" t="s">
        <v>3453</v>
      </c>
      <c r="H3777" s="527" t="s">
        <v>10874</v>
      </c>
      <c r="I3777" s="527">
        <v>23</v>
      </c>
      <c r="J3777" s="527" t="s">
        <v>10874</v>
      </c>
      <c r="K3777" s="527">
        <v>525</v>
      </c>
      <c r="L3777" s="527" t="s">
        <v>10874</v>
      </c>
      <c r="M3777" s="527">
        <v>34</v>
      </c>
      <c r="N3777" s="527">
        <v>0</v>
      </c>
      <c r="O3777" s="528">
        <v>616</v>
      </c>
    </row>
    <row r="3778" spans="2:15">
      <c r="B3778" s="29" t="s">
        <v>14829</v>
      </c>
      <c r="C3778" s="29" t="s">
        <v>1186</v>
      </c>
      <c r="D3778" s="29" t="s">
        <v>1187</v>
      </c>
      <c r="E3778" s="29" t="s">
        <v>3103</v>
      </c>
      <c r="F3778" s="29" t="s">
        <v>3104</v>
      </c>
      <c r="G3778" s="29" t="s">
        <v>4065</v>
      </c>
      <c r="H3778" s="522" t="s">
        <v>10874</v>
      </c>
      <c r="I3778" s="522">
        <v>39</v>
      </c>
      <c r="J3778" s="522">
        <v>38</v>
      </c>
      <c r="K3778" s="522">
        <v>932</v>
      </c>
      <c r="L3778" s="522">
        <v>43</v>
      </c>
      <c r="M3778" s="522">
        <v>69</v>
      </c>
      <c r="N3778" s="522" t="s">
        <v>10874</v>
      </c>
      <c r="O3778" s="523">
        <v>1124</v>
      </c>
    </row>
    <row r="3779" spans="2:15">
      <c r="B3779" s="29" t="s">
        <v>14830</v>
      </c>
      <c r="C3779" s="29" t="s">
        <v>1186</v>
      </c>
      <c r="D3779" s="29" t="s">
        <v>1187</v>
      </c>
      <c r="E3779" s="29" t="s">
        <v>3103</v>
      </c>
      <c r="F3779" s="29" t="s">
        <v>3104</v>
      </c>
      <c r="G3779" s="29" t="s">
        <v>4066</v>
      </c>
      <c r="H3779" s="522" t="s">
        <v>10874</v>
      </c>
      <c r="I3779" s="522">
        <v>27</v>
      </c>
      <c r="J3779" s="522">
        <v>41</v>
      </c>
      <c r="K3779" s="522">
        <v>998</v>
      </c>
      <c r="L3779" s="522">
        <v>38</v>
      </c>
      <c r="M3779" s="522">
        <v>69</v>
      </c>
      <c r="N3779" s="522" t="s">
        <v>10874</v>
      </c>
      <c r="O3779" s="523">
        <v>1177</v>
      </c>
    </row>
    <row r="3780" spans="2:15">
      <c r="B3780" t="str">
        <f>C3780&amp;F3780</f>
        <v>1101480021364 Total</v>
      </c>
      <c r="C3780" s="29" t="s">
        <v>1186</v>
      </c>
      <c r="D3780" s="29" t="s">
        <v>1187</v>
      </c>
      <c r="E3780" s="29" t="s">
        <v>3103</v>
      </c>
      <c r="F3780" s="29" t="s">
        <v>12119</v>
      </c>
      <c r="G3780" s="526" t="s">
        <v>3453</v>
      </c>
      <c r="H3780" s="527" t="s">
        <v>10874</v>
      </c>
      <c r="I3780" s="527">
        <v>66</v>
      </c>
      <c r="J3780" s="527">
        <v>79</v>
      </c>
      <c r="K3780" s="527">
        <v>1930</v>
      </c>
      <c r="L3780" s="527">
        <v>81</v>
      </c>
      <c r="M3780" s="527">
        <v>138</v>
      </c>
      <c r="N3780" s="527" t="s">
        <v>10874</v>
      </c>
      <c r="O3780" s="528">
        <v>2301</v>
      </c>
    </row>
    <row r="3781" spans="2:15">
      <c r="B3781" s="29" t="s">
        <v>14827</v>
      </c>
      <c r="C3781" s="29" t="s">
        <v>1186</v>
      </c>
      <c r="D3781" s="29" t="s">
        <v>1187</v>
      </c>
      <c r="E3781" s="29" t="s">
        <v>3101</v>
      </c>
      <c r="F3781" s="29" t="s">
        <v>3102</v>
      </c>
      <c r="G3781" s="29" t="s">
        <v>4065</v>
      </c>
      <c r="H3781" s="522">
        <v>0</v>
      </c>
      <c r="I3781" s="522" t="s">
        <v>10874</v>
      </c>
      <c r="J3781" s="522" t="s">
        <v>10874</v>
      </c>
      <c r="K3781" s="522">
        <v>275</v>
      </c>
      <c r="L3781" s="522" t="s">
        <v>10874</v>
      </c>
      <c r="M3781" s="522">
        <v>18</v>
      </c>
      <c r="N3781" s="522">
        <v>0</v>
      </c>
      <c r="O3781" s="523">
        <v>312</v>
      </c>
    </row>
    <row r="3782" spans="2:15">
      <c r="B3782" s="29" t="s">
        <v>14828</v>
      </c>
      <c r="C3782" s="29" t="s">
        <v>1186</v>
      </c>
      <c r="D3782" s="29" t="s">
        <v>1187</v>
      </c>
      <c r="E3782" s="29" t="s">
        <v>3101</v>
      </c>
      <c r="F3782" s="29" t="s">
        <v>3102</v>
      </c>
      <c r="G3782" s="29" t="s">
        <v>4066</v>
      </c>
      <c r="H3782" s="522" t="s">
        <v>10874</v>
      </c>
      <c r="I3782" s="522">
        <v>11</v>
      </c>
      <c r="J3782" s="522" t="s">
        <v>10874</v>
      </c>
      <c r="K3782" s="522">
        <v>209</v>
      </c>
      <c r="L3782" s="522" t="s">
        <v>10874</v>
      </c>
      <c r="M3782" s="522">
        <v>26</v>
      </c>
      <c r="N3782" s="522" t="s">
        <v>10874</v>
      </c>
      <c r="O3782" s="523">
        <v>263</v>
      </c>
    </row>
    <row r="3783" spans="2:15">
      <c r="B3783" t="str">
        <f>C3783&amp;F3783</f>
        <v>1101480026234 Total</v>
      </c>
      <c r="C3783" s="29" t="s">
        <v>1186</v>
      </c>
      <c r="D3783" s="29" t="s">
        <v>1187</v>
      </c>
      <c r="E3783" s="29" t="s">
        <v>3101</v>
      </c>
      <c r="F3783" s="29" t="s">
        <v>12118</v>
      </c>
      <c r="G3783" s="526" t="s">
        <v>3453</v>
      </c>
      <c r="H3783" s="527" t="s">
        <v>10874</v>
      </c>
      <c r="I3783" s="527" t="s">
        <v>10874</v>
      </c>
      <c r="J3783" s="527">
        <v>17</v>
      </c>
      <c r="K3783" s="527">
        <v>484</v>
      </c>
      <c r="L3783" s="527" t="s">
        <v>10874</v>
      </c>
      <c r="M3783" s="527">
        <v>44</v>
      </c>
      <c r="N3783" s="527" t="s">
        <v>10874</v>
      </c>
      <c r="O3783" s="528">
        <v>575</v>
      </c>
    </row>
    <row r="3784" spans="2:15">
      <c r="B3784" s="29" t="s">
        <v>14825</v>
      </c>
      <c r="C3784" s="29" t="s">
        <v>1186</v>
      </c>
      <c r="D3784" s="29" t="s">
        <v>1187</v>
      </c>
      <c r="E3784" s="29" t="s">
        <v>3099</v>
      </c>
      <c r="F3784" s="29" t="s">
        <v>3100</v>
      </c>
      <c r="G3784" s="29" t="s">
        <v>4065</v>
      </c>
      <c r="H3784" s="522" t="s">
        <v>10874</v>
      </c>
      <c r="I3784" s="522" t="s">
        <v>10874</v>
      </c>
      <c r="J3784" s="522" t="s">
        <v>10874</v>
      </c>
      <c r="K3784" s="522">
        <v>187</v>
      </c>
      <c r="L3784" s="522" t="s">
        <v>10874</v>
      </c>
      <c r="M3784" s="522">
        <v>19</v>
      </c>
      <c r="N3784" s="522">
        <v>0</v>
      </c>
      <c r="O3784" s="523">
        <v>226</v>
      </c>
    </row>
    <row r="3785" spans="2:15">
      <c r="B3785" s="29" t="s">
        <v>14826</v>
      </c>
      <c r="C3785" s="29" t="s">
        <v>1186</v>
      </c>
      <c r="D3785" s="29" t="s">
        <v>1187</v>
      </c>
      <c r="E3785" s="29" t="s">
        <v>3099</v>
      </c>
      <c r="F3785" s="29" t="s">
        <v>3100</v>
      </c>
      <c r="G3785" s="29" t="s">
        <v>4066</v>
      </c>
      <c r="H3785" s="522" t="s">
        <v>10874</v>
      </c>
      <c r="I3785" s="522">
        <v>16</v>
      </c>
      <c r="J3785" s="522" t="s">
        <v>10874</v>
      </c>
      <c r="K3785" s="522">
        <v>217</v>
      </c>
      <c r="L3785" s="522" t="s">
        <v>10874</v>
      </c>
      <c r="M3785" s="522">
        <v>12</v>
      </c>
      <c r="N3785" s="522">
        <v>0</v>
      </c>
      <c r="O3785" s="523">
        <v>262</v>
      </c>
    </row>
    <row r="3786" spans="2:15">
      <c r="B3786" t="str">
        <f>C3786&amp;F3786</f>
        <v>1101480027426 Total</v>
      </c>
      <c r="C3786" s="29" t="s">
        <v>1186</v>
      </c>
      <c r="D3786" s="29" t="s">
        <v>1187</v>
      </c>
      <c r="E3786" s="29" t="s">
        <v>3099</v>
      </c>
      <c r="F3786" s="29" t="s">
        <v>12117</v>
      </c>
      <c r="G3786" s="526" t="s">
        <v>3453</v>
      </c>
      <c r="H3786" s="527" t="s">
        <v>10874</v>
      </c>
      <c r="I3786" s="527" t="s">
        <v>10874</v>
      </c>
      <c r="J3786" s="527" t="s">
        <v>10874</v>
      </c>
      <c r="K3786" s="527">
        <v>404</v>
      </c>
      <c r="L3786" s="527">
        <v>17</v>
      </c>
      <c r="M3786" s="527">
        <v>31</v>
      </c>
      <c r="N3786" s="527">
        <v>0</v>
      </c>
      <c r="O3786" s="528">
        <v>488</v>
      </c>
    </row>
    <row r="3787" spans="2:15">
      <c r="B3787" s="29" t="s">
        <v>14831</v>
      </c>
      <c r="C3787" s="29" t="s">
        <v>1188</v>
      </c>
      <c r="D3787" s="29" t="s">
        <v>1189</v>
      </c>
      <c r="E3787" s="29" t="s">
        <v>1189</v>
      </c>
      <c r="F3787" s="29" t="s">
        <v>4052</v>
      </c>
      <c r="G3787" s="29" t="s">
        <v>4065</v>
      </c>
      <c r="H3787" s="522">
        <v>0</v>
      </c>
      <c r="I3787" s="522">
        <v>30</v>
      </c>
      <c r="J3787" s="522" t="s">
        <v>10874</v>
      </c>
      <c r="K3787" s="522">
        <v>216</v>
      </c>
      <c r="L3787" s="522">
        <v>18</v>
      </c>
      <c r="M3787" s="522" t="s">
        <v>10874</v>
      </c>
      <c r="N3787" s="522">
        <v>0</v>
      </c>
      <c r="O3787" s="523">
        <v>273</v>
      </c>
    </row>
    <row r="3788" spans="2:15">
      <c r="B3788" s="29" t="s">
        <v>14832</v>
      </c>
      <c r="C3788" s="29" t="s">
        <v>1188</v>
      </c>
      <c r="D3788" s="29" t="s">
        <v>1189</v>
      </c>
      <c r="E3788" s="29" t="s">
        <v>1189</v>
      </c>
      <c r="F3788" s="29" t="s">
        <v>4052</v>
      </c>
      <c r="G3788" s="29" t="s">
        <v>4066</v>
      </c>
      <c r="H3788" s="522" t="s">
        <v>10874</v>
      </c>
      <c r="I3788" s="522">
        <v>28</v>
      </c>
      <c r="J3788" s="522" t="s">
        <v>10874</v>
      </c>
      <c r="K3788" s="522">
        <v>343</v>
      </c>
      <c r="L3788" s="522" t="s">
        <v>10874</v>
      </c>
      <c r="M3788" s="522">
        <v>0</v>
      </c>
      <c r="N3788" s="522">
        <v>0</v>
      </c>
      <c r="O3788" s="523">
        <v>384</v>
      </c>
    </row>
    <row r="3789" spans="2:15">
      <c r="B3789" t="str">
        <f>C3789&amp;F3789</f>
        <v>1030288076113 Total</v>
      </c>
      <c r="C3789" s="29" t="s">
        <v>1188</v>
      </c>
      <c r="D3789" s="29" t="s">
        <v>1189</v>
      </c>
      <c r="E3789" s="29" t="s">
        <v>1189</v>
      </c>
      <c r="F3789" s="29" t="s">
        <v>12120</v>
      </c>
      <c r="G3789" s="526" t="s">
        <v>3453</v>
      </c>
      <c r="H3789" s="527" t="s">
        <v>10874</v>
      </c>
      <c r="I3789" s="527">
        <v>58</v>
      </c>
      <c r="J3789" s="527" t="s">
        <v>10874</v>
      </c>
      <c r="K3789" s="527">
        <v>559</v>
      </c>
      <c r="L3789" s="527" t="s">
        <v>10874</v>
      </c>
      <c r="M3789" s="527" t="s">
        <v>10874</v>
      </c>
      <c r="N3789" s="527">
        <v>0</v>
      </c>
      <c r="O3789" s="528">
        <v>657</v>
      </c>
    </row>
    <row r="3790" spans="2:15">
      <c r="B3790" s="29" t="s">
        <v>14835</v>
      </c>
      <c r="C3790" s="29" t="s">
        <v>1190</v>
      </c>
      <c r="D3790" s="29" t="s">
        <v>1191</v>
      </c>
      <c r="E3790" s="29" t="s">
        <v>3107</v>
      </c>
      <c r="F3790" s="29" t="s">
        <v>3108</v>
      </c>
      <c r="G3790" s="29" t="s">
        <v>4065</v>
      </c>
      <c r="H3790" s="522">
        <v>0</v>
      </c>
      <c r="I3790" s="522">
        <v>75</v>
      </c>
      <c r="J3790" s="522">
        <v>0</v>
      </c>
      <c r="K3790" s="522">
        <v>140</v>
      </c>
      <c r="L3790" s="522" t="s">
        <v>10874</v>
      </c>
      <c r="M3790" s="522" t="s">
        <v>10874</v>
      </c>
      <c r="N3790" s="522">
        <v>0</v>
      </c>
      <c r="O3790" s="523">
        <v>230</v>
      </c>
    </row>
    <row r="3791" spans="2:15">
      <c r="B3791" s="29" t="s">
        <v>14836</v>
      </c>
      <c r="C3791" s="29" t="s">
        <v>1190</v>
      </c>
      <c r="D3791" s="29" t="s">
        <v>1191</v>
      </c>
      <c r="E3791" s="29" t="s">
        <v>3107</v>
      </c>
      <c r="F3791" s="29" t="s">
        <v>3108</v>
      </c>
      <c r="G3791" s="29" t="s">
        <v>4066</v>
      </c>
      <c r="H3791" s="522">
        <v>0</v>
      </c>
      <c r="I3791" s="522">
        <v>76</v>
      </c>
      <c r="J3791" s="522" t="s">
        <v>10874</v>
      </c>
      <c r="K3791" s="522">
        <v>177</v>
      </c>
      <c r="L3791" s="522">
        <v>22</v>
      </c>
      <c r="M3791" s="522" t="s">
        <v>10874</v>
      </c>
      <c r="N3791" s="522">
        <v>0</v>
      </c>
      <c r="O3791" s="523">
        <v>283</v>
      </c>
    </row>
    <row r="3792" spans="2:15">
      <c r="B3792" t="str">
        <f>C3792&amp;F3792</f>
        <v>1030288330196 Total</v>
      </c>
      <c r="C3792" s="29" t="s">
        <v>1190</v>
      </c>
      <c r="D3792" s="29" t="s">
        <v>1191</v>
      </c>
      <c r="E3792" s="29" t="s">
        <v>3107</v>
      </c>
      <c r="F3792" s="29" t="s">
        <v>12122</v>
      </c>
      <c r="G3792" s="526" t="s">
        <v>3453</v>
      </c>
      <c r="H3792" s="527">
        <v>0</v>
      </c>
      <c r="I3792" s="527">
        <v>151</v>
      </c>
      <c r="J3792" s="527" t="s">
        <v>10874</v>
      </c>
      <c r="K3792" s="527">
        <v>317</v>
      </c>
      <c r="L3792" s="527" t="s">
        <v>10874</v>
      </c>
      <c r="M3792" s="527" t="s">
        <v>10874</v>
      </c>
      <c r="N3792" s="527">
        <v>0</v>
      </c>
      <c r="O3792" s="528">
        <v>513</v>
      </c>
    </row>
    <row r="3793" spans="2:15">
      <c r="B3793" s="29" t="s">
        <v>14833</v>
      </c>
      <c r="C3793" s="29" t="s">
        <v>1190</v>
      </c>
      <c r="D3793" s="29" t="s">
        <v>1191</v>
      </c>
      <c r="E3793" s="29" t="s">
        <v>3105</v>
      </c>
      <c r="F3793" s="29" t="s">
        <v>3106</v>
      </c>
      <c r="G3793" s="29" t="s">
        <v>4065</v>
      </c>
      <c r="H3793" s="522">
        <v>0</v>
      </c>
      <c r="I3793" s="522">
        <v>43</v>
      </c>
      <c r="J3793" s="522" t="s">
        <v>10874</v>
      </c>
      <c r="K3793" s="522">
        <v>67</v>
      </c>
      <c r="L3793" s="522" t="s">
        <v>10874</v>
      </c>
      <c r="M3793" s="522" t="s">
        <v>10874</v>
      </c>
      <c r="N3793" s="522">
        <v>0</v>
      </c>
      <c r="O3793" s="523">
        <v>115</v>
      </c>
    </row>
    <row r="3794" spans="2:15">
      <c r="B3794" s="29" t="s">
        <v>14834</v>
      </c>
      <c r="C3794" s="29" t="s">
        <v>1190</v>
      </c>
      <c r="D3794" s="29" t="s">
        <v>1191</v>
      </c>
      <c r="E3794" s="29" t="s">
        <v>3105</v>
      </c>
      <c r="F3794" s="29" t="s">
        <v>3106</v>
      </c>
      <c r="G3794" s="29" t="s">
        <v>4066</v>
      </c>
      <c r="H3794" s="522">
        <v>0</v>
      </c>
      <c r="I3794" s="522">
        <v>42</v>
      </c>
      <c r="J3794" s="522" t="s">
        <v>10874</v>
      </c>
      <c r="K3794" s="522">
        <v>67</v>
      </c>
      <c r="L3794" s="522" t="s">
        <v>10874</v>
      </c>
      <c r="M3794" s="522">
        <v>0</v>
      </c>
      <c r="N3794" s="522">
        <v>0</v>
      </c>
      <c r="O3794" s="523">
        <v>114</v>
      </c>
    </row>
    <row r="3795" spans="2:15">
      <c r="B3795" t="str">
        <f>C3795&amp;F3795</f>
        <v>1030288330260 Total</v>
      </c>
      <c r="C3795" s="29" t="s">
        <v>1190</v>
      </c>
      <c r="D3795" s="29" t="s">
        <v>1191</v>
      </c>
      <c r="E3795" s="29" t="s">
        <v>3105</v>
      </c>
      <c r="F3795" s="29" t="s">
        <v>12121</v>
      </c>
      <c r="G3795" s="526" t="s">
        <v>3453</v>
      </c>
      <c r="H3795" s="527">
        <v>0</v>
      </c>
      <c r="I3795" s="527">
        <v>85</v>
      </c>
      <c r="J3795" s="527" t="s">
        <v>10874</v>
      </c>
      <c r="K3795" s="527">
        <v>134</v>
      </c>
      <c r="L3795" s="527" t="s">
        <v>10874</v>
      </c>
      <c r="M3795" s="527" t="s">
        <v>10874</v>
      </c>
      <c r="N3795" s="527">
        <v>0</v>
      </c>
      <c r="O3795" s="528">
        <v>229</v>
      </c>
    </row>
    <row r="3796" spans="2:15">
      <c r="B3796" s="29" t="s">
        <v>14837</v>
      </c>
      <c r="C3796" s="29" t="s">
        <v>1192</v>
      </c>
      <c r="D3796" s="29" t="s">
        <v>1193</v>
      </c>
      <c r="E3796" s="29" t="s">
        <v>3109</v>
      </c>
      <c r="F3796" s="29" t="s">
        <v>3110</v>
      </c>
      <c r="G3796" s="29" t="s">
        <v>4065</v>
      </c>
      <c r="H3796" s="522" t="s">
        <v>10874</v>
      </c>
      <c r="I3796" s="522">
        <v>135</v>
      </c>
      <c r="J3796" s="522">
        <v>69</v>
      </c>
      <c r="K3796" s="522">
        <v>54</v>
      </c>
      <c r="L3796" s="522">
        <v>15</v>
      </c>
      <c r="M3796" s="522" t="s">
        <v>10874</v>
      </c>
      <c r="N3796" s="522">
        <v>0</v>
      </c>
      <c r="O3796" s="523">
        <v>276</v>
      </c>
    </row>
    <row r="3797" spans="2:15">
      <c r="B3797" s="29" t="s">
        <v>14838</v>
      </c>
      <c r="C3797" s="29" t="s">
        <v>1192</v>
      </c>
      <c r="D3797" s="29" t="s">
        <v>1193</v>
      </c>
      <c r="E3797" s="29" t="s">
        <v>3109</v>
      </c>
      <c r="F3797" s="29" t="s">
        <v>3110</v>
      </c>
      <c r="G3797" s="29" t="s">
        <v>4066</v>
      </c>
      <c r="H3797" s="522">
        <v>0</v>
      </c>
      <c r="I3797" s="522">
        <v>157</v>
      </c>
      <c r="J3797" s="522">
        <v>45</v>
      </c>
      <c r="K3797" s="522">
        <v>51</v>
      </c>
      <c r="L3797" s="522" t="s">
        <v>10874</v>
      </c>
      <c r="M3797" s="522" t="s">
        <v>10874</v>
      </c>
      <c r="N3797" s="522">
        <v>0</v>
      </c>
      <c r="O3797" s="523">
        <v>275</v>
      </c>
    </row>
    <row r="3798" spans="2:15">
      <c r="B3798" t="str">
        <f>C3798&amp;F3798</f>
        <v>1152280031801 Total</v>
      </c>
      <c r="C3798" s="29" t="s">
        <v>1192</v>
      </c>
      <c r="D3798" s="29" t="s">
        <v>1193</v>
      </c>
      <c r="E3798" s="29" t="s">
        <v>3109</v>
      </c>
      <c r="F3798" s="29" t="s">
        <v>12123</v>
      </c>
      <c r="G3798" s="526" t="s">
        <v>3453</v>
      </c>
      <c r="H3798" s="527" t="s">
        <v>10874</v>
      </c>
      <c r="I3798" s="527">
        <v>292</v>
      </c>
      <c r="J3798" s="527">
        <v>114</v>
      </c>
      <c r="K3798" s="527">
        <v>105</v>
      </c>
      <c r="L3798" s="527" t="s">
        <v>10874</v>
      </c>
      <c r="M3798" s="527" t="s">
        <v>10874</v>
      </c>
      <c r="N3798" s="527">
        <v>0</v>
      </c>
      <c r="O3798" s="528">
        <v>551</v>
      </c>
    </row>
    <row r="3799" spans="2:15">
      <c r="B3799" s="29" t="s">
        <v>14839</v>
      </c>
      <c r="C3799" s="29" t="s">
        <v>1194</v>
      </c>
      <c r="D3799" s="29" t="s">
        <v>1195</v>
      </c>
      <c r="E3799" s="29" t="s">
        <v>3111</v>
      </c>
      <c r="F3799" s="29" t="s">
        <v>3112</v>
      </c>
      <c r="G3799" s="29" t="s">
        <v>4065</v>
      </c>
      <c r="H3799" s="522">
        <v>0</v>
      </c>
      <c r="I3799" s="522">
        <v>78</v>
      </c>
      <c r="J3799" s="522" t="s">
        <v>10874</v>
      </c>
      <c r="K3799" s="522">
        <v>75</v>
      </c>
      <c r="L3799" s="522" t="s">
        <v>10874</v>
      </c>
      <c r="M3799" s="522" t="s">
        <v>10874</v>
      </c>
      <c r="N3799" s="522">
        <v>0</v>
      </c>
      <c r="O3799" s="523">
        <v>166</v>
      </c>
    </row>
    <row r="3800" spans="2:15">
      <c r="B3800" s="29" t="s">
        <v>14840</v>
      </c>
      <c r="C3800" s="29" t="s">
        <v>1194</v>
      </c>
      <c r="D3800" s="29" t="s">
        <v>1195</v>
      </c>
      <c r="E3800" s="29" t="s">
        <v>3111</v>
      </c>
      <c r="F3800" s="29" t="s">
        <v>3112</v>
      </c>
      <c r="G3800" s="29" t="s">
        <v>4066</v>
      </c>
      <c r="H3800" s="522">
        <v>0</v>
      </c>
      <c r="I3800" s="522">
        <v>63</v>
      </c>
      <c r="J3800" s="522" t="s">
        <v>10874</v>
      </c>
      <c r="K3800" s="522">
        <v>82</v>
      </c>
      <c r="L3800" s="522">
        <v>17</v>
      </c>
      <c r="M3800" s="522" t="s">
        <v>10874</v>
      </c>
      <c r="N3800" s="522">
        <v>0</v>
      </c>
      <c r="O3800" s="523">
        <v>166</v>
      </c>
    </row>
    <row r="3801" spans="2:15">
      <c r="B3801" t="str">
        <f>C3801&amp;F3801</f>
        <v>1030288530477 Total</v>
      </c>
      <c r="C3801" s="29" t="s">
        <v>1194</v>
      </c>
      <c r="D3801" s="29" t="s">
        <v>1195</v>
      </c>
      <c r="E3801" s="29" t="s">
        <v>3111</v>
      </c>
      <c r="F3801" s="29" t="s">
        <v>12124</v>
      </c>
      <c r="G3801" s="526" t="s">
        <v>3453</v>
      </c>
      <c r="H3801" s="527">
        <v>0</v>
      </c>
      <c r="I3801" s="527">
        <v>141</v>
      </c>
      <c r="J3801" s="527" t="s">
        <v>10874</v>
      </c>
      <c r="K3801" s="527">
        <v>157</v>
      </c>
      <c r="L3801" s="527" t="s">
        <v>10874</v>
      </c>
      <c r="M3801" s="527" t="s">
        <v>10874</v>
      </c>
      <c r="N3801" s="527">
        <v>0</v>
      </c>
      <c r="O3801" s="528">
        <v>332</v>
      </c>
    </row>
    <row r="3802" spans="2:15">
      <c r="B3802" s="29" t="s">
        <v>14841</v>
      </c>
      <c r="C3802" s="29" t="s">
        <v>1194</v>
      </c>
      <c r="D3802" s="29" t="s">
        <v>1195</v>
      </c>
      <c r="E3802" s="29" t="s">
        <v>3113</v>
      </c>
      <c r="F3802" s="29" t="s">
        <v>3114</v>
      </c>
      <c r="G3802" s="29" t="s">
        <v>4065</v>
      </c>
      <c r="H3802" s="522">
        <v>0</v>
      </c>
      <c r="I3802" s="522">
        <v>46</v>
      </c>
      <c r="J3802" s="522" t="s">
        <v>10874</v>
      </c>
      <c r="K3802" s="522">
        <v>34</v>
      </c>
      <c r="L3802" s="522" t="s">
        <v>10874</v>
      </c>
      <c r="M3802" s="522">
        <v>0</v>
      </c>
      <c r="N3802" s="522">
        <v>0</v>
      </c>
      <c r="O3802" s="523">
        <v>90</v>
      </c>
    </row>
    <row r="3803" spans="2:15">
      <c r="B3803" s="29" t="s">
        <v>14842</v>
      </c>
      <c r="C3803" s="29" t="s">
        <v>1194</v>
      </c>
      <c r="D3803" s="29" t="s">
        <v>1195</v>
      </c>
      <c r="E3803" s="29" t="s">
        <v>3113</v>
      </c>
      <c r="F3803" s="29" t="s">
        <v>3114</v>
      </c>
      <c r="G3803" s="29" t="s">
        <v>4066</v>
      </c>
      <c r="H3803" s="522">
        <v>0</v>
      </c>
      <c r="I3803" s="522">
        <v>47</v>
      </c>
      <c r="J3803" s="522" t="s">
        <v>10874</v>
      </c>
      <c r="K3803" s="522">
        <v>25</v>
      </c>
      <c r="L3803" s="522" t="s">
        <v>10874</v>
      </c>
      <c r="M3803" s="522">
        <v>0</v>
      </c>
      <c r="N3803" s="522">
        <v>0</v>
      </c>
      <c r="O3803" s="523">
        <v>85</v>
      </c>
    </row>
    <row r="3804" spans="2:15">
      <c r="B3804" t="str">
        <f>C3804&amp;F3804</f>
        <v>1030288537606 Total</v>
      </c>
      <c r="C3804" s="29" t="s">
        <v>1194</v>
      </c>
      <c r="D3804" s="29" t="s">
        <v>1195</v>
      </c>
      <c r="E3804" s="29" t="s">
        <v>3113</v>
      </c>
      <c r="F3804" s="29" t="s">
        <v>12125</v>
      </c>
      <c r="G3804" s="526" t="s">
        <v>3453</v>
      </c>
      <c r="H3804" s="527">
        <v>0</v>
      </c>
      <c r="I3804" s="527">
        <v>93</v>
      </c>
      <c r="J3804" s="527" t="s">
        <v>10874</v>
      </c>
      <c r="K3804" s="527">
        <v>59</v>
      </c>
      <c r="L3804" s="527" t="s">
        <v>10874</v>
      </c>
      <c r="M3804" s="527">
        <v>0</v>
      </c>
      <c r="N3804" s="527">
        <v>0</v>
      </c>
      <c r="O3804" s="528">
        <v>175</v>
      </c>
    </row>
    <row r="3805" spans="2:15">
      <c r="B3805" s="29" t="s">
        <v>14843</v>
      </c>
      <c r="C3805" s="29" t="s">
        <v>1196</v>
      </c>
      <c r="D3805" s="29" t="s">
        <v>1197</v>
      </c>
      <c r="E3805" s="29" t="s">
        <v>3115</v>
      </c>
      <c r="F3805" s="29" t="s">
        <v>3116</v>
      </c>
      <c r="G3805" s="29" t="s">
        <v>4065</v>
      </c>
      <c r="H3805" s="522" t="s">
        <v>10874</v>
      </c>
      <c r="I3805" s="522">
        <v>134</v>
      </c>
      <c r="J3805" s="522">
        <v>112</v>
      </c>
      <c r="K3805" s="522">
        <v>351</v>
      </c>
      <c r="L3805" s="522" t="s">
        <v>10874</v>
      </c>
      <c r="M3805" s="522">
        <v>21</v>
      </c>
      <c r="N3805" s="522" t="s">
        <v>10874</v>
      </c>
      <c r="O3805" s="523">
        <v>629</v>
      </c>
    </row>
    <row r="3806" spans="2:15">
      <c r="B3806" s="29" t="s">
        <v>14844</v>
      </c>
      <c r="C3806" s="29" t="s">
        <v>1196</v>
      </c>
      <c r="D3806" s="29" t="s">
        <v>1197</v>
      </c>
      <c r="E3806" s="29" t="s">
        <v>3115</v>
      </c>
      <c r="F3806" s="29" t="s">
        <v>3116</v>
      </c>
      <c r="G3806" s="29" t="s">
        <v>4066</v>
      </c>
      <c r="H3806" s="522">
        <v>0</v>
      </c>
      <c r="I3806" s="522">
        <v>150</v>
      </c>
      <c r="J3806" s="522">
        <v>113</v>
      </c>
      <c r="K3806" s="522">
        <v>419</v>
      </c>
      <c r="L3806" s="522" t="s">
        <v>10874</v>
      </c>
      <c r="M3806" s="522" t="s">
        <v>10874</v>
      </c>
      <c r="N3806" s="522">
        <v>0</v>
      </c>
      <c r="O3806" s="523">
        <v>716</v>
      </c>
    </row>
    <row r="3807" spans="2:15">
      <c r="B3807" t="str">
        <f>C3807&amp;F3807</f>
        <v>1204560033224 Total</v>
      </c>
      <c r="C3807" s="29" t="s">
        <v>1196</v>
      </c>
      <c r="D3807" s="29" t="s">
        <v>1197</v>
      </c>
      <c r="E3807" s="29" t="s">
        <v>3115</v>
      </c>
      <c r="F3807" s="29" t="s">
        <v>12126</v>
      </c>
      <c r="G3807" s="526" t="s">
        <v>3453</v>
      </c>
      <c r="H3807" s="527" t="s">
        <v>10874</v>
      </c>
      <c r="I3807" s="527">
        <v>284</v>
      </c>
      <c r="J3807" s="527">
        <v>225</v>
      </c>
      <c r="K3807" s="527">
        <v>770</v>
      </c>
      <c r="L3807" s="527" t="s">
        <v>10874</v>
      </c>
      <c r="M3807" s="527" t="s">
        <v>10874</v>
      </c>
      <c r="N3807" s="527" t="s">
        <v>10874</v>
      </c>
      <c r="O3807" s="528">
        <v>1345</v>
      </c>
    </row>
    <row r="3808" spans="2:15">
      <c r="B3808" s="29" t="s">
        <v>14845</v>
      </c>
      <c r="C3808" s="29" t="s">
        <v>1196</v>
      </c>
      <c r="D3808" s="29" t="s">
        <v>1197</v>
      </c>
      <c r="E3808" s="29" t="s">
        <v>3117</v>
      </c>
      <c r="F3808" s="29" t="s">
        <v>3118</v>
      </c>
      <c r="G3808" s="29" t="s">
        <v>4065</v>
      </c>
      <c r="H3808" s="522">
        <v>0</v>
      </c>
      <c r="I3808" s="522">
        <v>59</v>
      </c>
      <c r="J3808" s="522">
        <v>61</v>
      </c>
      <c r="K3808" s="522">
        <v>241</v>
      </c>
      <c r="L3808" s="522" t="s">
        <v>10874</v>
      </c>
      <c r="M3808" s="522">
        <v>13</v>
      </c>
      <c r="N3808" s="522" t="s">
        <v>10874</v>
      </c>
      <c r="O3808" s="523">
        <v>384</v>
      </c>
    </row>
    <row r="3809" spans="2:15">
      <c r="B3809" s="29" t="s">
        <v>14846</v>
      </c>
      <c r="C3809" s="29" t="s">
        <v>1196</v>
      </c>
      <c r="D3809" s="29" t="s">
        <v>1197</v>
      </c>
      <c r="E3809" s="29" t="s">
        <v>3117</v>
      </c>
      <c r="F3809" s="29" t="s">
        <v>3118</v>
      </c>
      <c r="G3809" s="29" t="s">
        <v>4066</v>
      </c>
      <c r="H3809" s="522">
        <v>0</v>
      </c>
      <c r="I3809" s="522">
        <v>76</v>
      </c>
      <c r="J3809" s="522">
        <v>59</v>
      </c>
      <c r="K3809" s="522">
        <v>273</v>
      </c>
      <c r="L3809" s="522" t="s">
        <v>10874</v>
      </c>
      <c r="M3809" s="522">
        <v>14</v>
      </c>
      <c r="N3809" s="522" t="s">
        <v>10874</v>
      </c>
      <c r="O3809" s="523">
        <v>427</v>
      </c>
    </row>
    <row r="3810" spans="2:15">
      <c r="B3810" t="str">
        <f>C3810&amp;F3810</f>
        <v>1204560037593 Total</v>
      </c>
      <c r="C3810" s="29" t="s">
        <v>1196</v>
      </c>
      <c r="D3810" s="29" t="s">
        <v>1197</v>
      </c>
      <c r="E3810" s="29" t="s">
        <v>3117</v>
      </c>
      <c r="F3810" s="29" t="s">
        <v>12127</v>
      </c>
      <c r="G3810" s="526" t="s">
        <v>3453</v>
      </c>
      <c r="H3810" s="527">
        <v>0</v>
      </c>
      <c r="I3810" s="527">
        <v>135</v>
      </c>
      <c r="J3810" s="527">
        <v>120</v>
      </c>
      <c r="K3810" s="527">
        <v>514</v>
      </c>
      <c r="L3810" s="527" t="s">
        <v>10874</v>
      </c>
      <c r="M3810" s="527">
        <v>27</v>
      </c>
      <c r="N3810" s="527" t="s">
        <v>10874</v>
      </c>
      <c r="O3810" s="528">
        <v>811</v>
      </c>
    </row>
    <row r="3811" spans="2:15">
      <c r="B3811" s="29" t="s">
        <v>14847</v>
      </c>
      <c r="C3811" s="29" t="s">
        <v>1196</v>
      </c>
      <c r="D3811" s="29" t="s">
        <v>1197</v>
      </c>
      <c r="E3811" s="29" t="s">
        <v>3119</v>
      </c>
      <c r="F3811" s="29" t="s">
        <v>3120</v>
      </c>
      <c r="G3811" s="29" t="s">
        <v>4065</v>
      </c>
      <c r="H3811" s="522">
        <v>0</v>
      </c>
      <c r="I3811" s="522">
        <v>40</v>
      </c>
      <c r="J3811" s="522">
        <v>21</v>
      </c>
      <c r="K3811" s="522">
        <v>113</v>
      </c>
      <c r="L3811" s="522" t="s">
        <v>10874</v>
      </c>
      <c r="M3811" s="522" t="s">
        <v>10874</v>
      </c>
      <c r="N3811" s="522" t="s">
        <v>10874</v>
      </c>
      <c r="O3811" s="523">
        <v>185</v>
      </c>
    </row>
    <row r="3812" spans="2:15">
      <c r="B3812" s="29" t="s">
        <v>14848</v>
      </c>
      <c r="C3812" s="29" t="s">
        <v>1196</v>
      </c>
      <c r="D3812" s="29" t="s">
        <v>1197</v>
      </c>
      <c r="E3812" s="29" t="s">
        <v>3119</v>
      </c>
      <c r="F3812" s="29" t="s">
        <v>3120</v>
      </c>
      <c r="G3812" s="29" t="s">
        <v>4066</v>
      </c>
      <c r="H3812" s="522">
        <v>0</v>
      </c>
      <c r="I3812" s="522">
        <v>42</v>
      </c>
      <c r="J3812" s="522">
        <v>35</v>
      </c>
      <c r="K3812" s="522">
        <v>109</v>
      </c>
      <c r="L3812" s="522" t="s">
        <v>10874</v>
      </c>
      <c r="M3812" s="522" t="s">
        <v>10874</v>
      </c>
      <c r="N3812" s="522" t="s">
        <v>10874</v>
      </c>
      <c r="O3812" s="523">
        <v>200</v>
      </c>
    </row>
    <row r="3813" spans="2:15">
      <c r="B3813" t="str">
        <f>C3813&amp;F3813</f>
        <v>1204560037839 Total</v>
      </c>
      <c r="C3813" s="29" t="s">
        <v>1196</v>
      </c>
      <c r="D3813" s="29" t="s">
        <v>1197</v>
      </c>
      <c r="E3813" s="29" t="s">
        <v>3119</v>
      </c>
      <c r="F3813" s="29" t="s">
        <v>12128</v>
      </c>
      <c r="G3813" s="526" t="s">
        <v>3453</v>
      </c>
      <c r="H3813" s="527">
        <v>0</v>
      </c>
      <c r="I3813" s="527">
        <v>82</v>
      </c>
      <c r="J3813" s="527">
        <v>56</v>
      </c>
      <c r="K3813" s="527">
        <v>222</v>
      </c>
      <c r="L3813" s="527" t="s">
        <v>10874</v>
      </c>
      <c r="M3813" s="527">
        <v>13</v>
      </c>
      <c r="N3813" s="527" t="s">
        <v>10874</v>
      </c>
      <c r="O3813" s="528">
        <v>385</v>
      </c>
    </row>
    <row r="3814" spans="2:15">
      <c r="B3814" s="29" t="s">
        <v>14849</v>
      </c>
      <c r="C3814" s="29" t="s">
        <v>1198</v>
      </c>
      <c r="D3814" s="29" t="s">
        <v>1199</v>
      </c>
      <c r="E3814" s="29" t="s">
        <v>1199</v>
      </c>
      <c r="F3814" s="29" t="s">
        <v>3121</v>
      </c>
      <c r="G3814" s="29" t="s">
        <v>4065</v>
      </c>
      <c r="H3814" s="522">
        <v>0</v>
      </c>
      <c r="I3814" s="522">
        <v>0</v>
      </c>
      <c r="J3814" s="522" t="s">
        <v>10874</v>
      </c>
      <c r="K3814" s="522" t="s">
        <v>10874</v>
      </c>
      <c r="L3814" s="522">
        <v>0</v>
      </c>
      <c r="M3814" s="522">
        <v>0</v>
      </c>
      <c r="N3814" s="522">
        <v>0</v>
      </c>
      <c r="O3814" s="523">
        <v>77</v>
      </c>
    </row>
    <row r="3815" spans="2:15">
      <c r="B3815" s="29" t="s">
        <v>14850</v>
      </c>
      <c r="C3815" s="29" t="s">
        <v>1198</v>
      </c>
      <c r="D3815" s="29" t="s">
        <v>1199</v>
      </c>
      <c r="E3815" s="29" t="s">
        <v>1199</v>
      </c>
      <c r="F3815" s="29" t="s">
        <v>3121</v>
      </c>
      <c r="G3815" s="29" t="s">
        <v>4066</v>
      </c>
      <c r="H3815" s="522">
        <v>0</v>
      </c>
      <c r="I3815" s="522">
        <v>0</v>
      </c>
      <c r="J3815" s="522" t="s">
        <v>10874</v>
      </c>
      <c r="K3815" s="522" t="s">
        <v>10874</v>
      </c>
      <c r="L3815" s="522">
        <v>0</v>
      </c>
      <c r="M3815" s="522">
        <v>0</v>
      </c>
      <c r="N3815" s="522">
        <v>0</v>
      </c>
      <c r="O3815" s="523">
        <v>81</v>
      </c>
    </row>
    <row r="3816" spans="2:15">
      <c r="B3816" t="str">
        <f>C3816&amp;F3816</f>
        <v>1018334007635 Total</v>
      </c>
      <c r="C3816" s="29" t="s">
        <v>1198</v>
      </c>
      <c r="D3816" s="29" t="s">
        <v>1199</v>
      </c>
      <c r="E3816" s="29" t="s">
        <v>1199</v>
      </c>
      <c r="F3816" s="29" t="s">
        <v>12129</v>
      </c>
      <c r="G3816" s="526" t="s">
        <v>3453</v>
      </c>
      <c r="H3816" s="527">
        <v>0</v>
      </c>
      <c r="I3816" s="527">
        <v>0</v>
      </c>
      <c r="J3816" s="527" t="s">
        <v>10874</v>
      </c>
      <c r="K3816" s="527" t="s">
        <v>10874</v>
      </c>
      <c r="L3816" s="527">
        <v>0</v>
      </c>
      <c r="M3816" s="527">
        <v>0</v>
      </c>
      <c r="N3816" s="527">
        <v>0</v>
      </c>
      <c r="O3816" s="528">
        <v>158</v>
      </c>
    </row>
    <row r="3817" spans="2:15">
      <c r="B3817" s="29" t="s">
        <v>14851</v>
      </c>
      <c r="C3817" s="29" t="s">
        <v>1200</v>
      </c>
      <c r="D3817" s="29" t="s">
        <v>1201</v>
      </c>
      <c r="E3817" s="29" t="s">
        <v>3122</v>
      </c>
      <c r="F3817" s="29" t="s">
        <v>3123</v>
      </c>
      <c r="G3817" s="29" t="s">
        <v>4065</v>
      </c>
      <c r="H3817" s="522">
        <v>0</v>
      </c>
      <c r="I3817" s="522" t="s">
        <v>10874</v>
      </c>
      <c r="J3817" s="522" t="s">
        <v>10874</v>
      </c>
      <c r="K3817" s="522">
        <v>127</v>
      </c>
      <c r="L3817" s="522" t="s">
        <v>10874</v>
      </c>
      <c r="M3817" s="522">
        <v>0</v>
      </c>
      <c r="N3817" s="522">
        <v>0</v>
      </c>
      <c r="O3817" s="523">
        <v>131</v>
      </c>
    </row>
    <row r="3818" spans="2:15">
      <c r="B3818" s="29" t="s">
        <v>14852</v>
      </c>
      <c r="C3818" s="29" t="s">
        <v>1200</v>
      </c>
      <c r="D3818" s="29" t="s">
        <v>1201</v>
      </c>
      <c r="E3818" s="29" t="s">
        <v>3122</v>
      </c>
      <c r="F3818" s="29" t="s">
        <v>3123</v>
      </c>
      <c r="G3818" s="29" t="s">
        <v>4066</v>
      </c>
      <c r="H3818" s="522">
        <v>0</v>
      </c>
      <c r="I3818" s="522" t="s">
        <v>10874</v>
      </c>
      <c r="J3818" s="522" t="s">
        <v>10874</v>
      </c>
      <c r="K3818" s="522">
        <v>136</v>
      </c>
      <c r="L3818" s="522" t="s">
        <v>10874</v>
      </c>
      <c r="M3818" s="522" t="s">
        <v>10874</v>
      </c>
      <c r="N3818" s="522">
        <v>0</v>
      </c>
      <c r="O3818" s="523">
        <v>143</v>
      </c>
    </row>
    <row r="3819" spans="2:15">
      <c r="B3819" t="str">
        <f>C3819&amp;F3819</f>
        <v>1175763034030 Total</v>
      </c>
      <c r="C3819" s="29" t="s">
        <v>1200</v>
      </c>
      <c r="D3819" s="29" t="s">
        <v>1201</v>
      </c>
      <c r="E3819" s="29" t="s">
        <v>3122</v>
      </c>
      <c r="F3819" s="29" t="s">
        <v>12130</v>
      </c>
      <c r="G3819" s="526" t="s">
        <v>3453</v>
      </c>
      <c r="H3819" s="527">
        <v>0</v>
      </c>
      <c r="I3819" s="527" t="s">
        <v>10874</v>
      </c>
      <c r="J3819" s="527" t="s">
        <v>10874</v>
      </c>
      <c r="K3819" s="527">
        <v>263</v>
      </c>
      <c r="L3819" s="527" t="s">
        <v>10874</v>
      </c>
      <c r="M3819" s="527" t="s">
        <v>10874</v>
      </c>
      <c r="N3819" s="527">
        <v>0</v>
      </c>
      <c r="O3819" s="528">
        <v>274</v>
      </c>
    </row>
    <row r="3820" spans="2:15">
      <c r="B3820" s="29" t="s">
        <v>14853</v>
      </c>
      <c r="C3820" s="29" t="s">
        <v>1202</v>
      </c>
      <c r="D3820" s="29" t="s">
        <v>1203</v>
      </c>
      <c r="E3820" s="29" t="s">
        <v>1203</v>
      </c>
      <c r="F3820" s="29" t="s">
        <v>4053</v>
      </c>
      <c r="G3820" s="29" t="s">
        <v>4065</v>
      </c>
      <c r="H3820" s="522">
        <v>0</v>
      </c>
      <c r="I3820" s="522" t="s">
        <v>10874</v>
      </c>
      <c r="J3820" s="522" t="s">
        <v>10874</v>
      </c>
      <c r="K3820" s="522">
        <v>76</v>
      </c>
      <c r="L3820" s="522" t="s">
        <v>10874</v>
      </c>
      <c r="M3820" s="522">
        <v>0</v>
      </c>
      <c r="N3820" s="522">
        <v>0</v>
      </c>
      <c r="O3820" s="523">
        <v>87</v>
      </c>
    </row>
    <row r="3821" spans="2:15">
      <c r="B3821" s="29" t="s">
        <v>14854</v>
      </c>
      <c r="C3821" s="29" t="s">
        <v>1202</v>
      </c>
      <c r="D3821" s="29" t="s">
        <v>1203</v>
      </c>
      <c r="E3821" s="29" t="s">
        <v>1203</v>
      </c>
      <c r="F3821" s="29" t="s">
        <v>4053</v>
      </c>
      <c r="G3821" s="29" t="s">
        <v>4066</v>
      </c>
      <c r="H3821" s="522">
        <v>0</v>
      </c>
      <c r="I3821" s="522" t="s">
        <v>10874</v>
      </c>
      <c r="J3821" s="522" t="s">
        <v>10874</v>
      </c>
      <c r="K3821" s="522">
        <v>157</v>
      </c>
      <c r="L3821" s="522" t="s">
        <v>10874</v>
      </c>
      <c r="M3821" s="522">
        <v>0</v>
      </c>
      <c r="N3821" s="522">
        <v>0</v>
      </c>
      <c r="O3821" s="523">
        <v>168</v>
      </c>
    </row>
    <row r="3822" spans="2:15">
      <c r="B3822" t="str">
        <f>C3822&amp;F3822</f>
        <v>1166067075355 Total</v>
      </c>
      <c r="C3822" s="29" t="s">
        <v>1202</v>
      </c>
      <c r="D3822" s="29" t="s">
        <v>1203</v>
      </c>
      <c r="E3822" s="29" t="s">
        <v>1203</v>
      </c>
      <c r="F3822" s="29" t="s">
        <v>12131</v>
      </c>
      <c r="G3822" s="526" t="s">
        <v>3453</v>
      </c>
      <c r="H3822" s="527">
        <v>0</v>
      </c>
      <c r="I3822" s="527" t="s">
        <v>10874</v>
      </c>
      <c r="J3822" s="527">
        <v>13</v>
      </c>
      <c r="K3822" s="527">
        <v>233</v>
      </c>
      <c r="L3822" s="527" t="s">
        <v>10874</v>
      </c>
      <c r="M3822" s="527">
        <v>0</v>
      </c>
      <c r="N3822" s="527">
        <v>0</v>
      </c>
      <c r="O3822" s="528">
        <v>255</v>
      </c>
    </row>
    <row r="3823" spans="2:15">
      <c r="B3823" s="29" t="s">
        <v>14855</v>
      </c>
      <c r="C3823" s="29" t="s">
        <v>1204</v>
      </c>
      <c r="D3823" s="29" t="s">
        <v>1205</v>
      </c>
      <c r="E3823" s="29" t="s">
        <v>1205</v>
      </c>
      <c r="F3823" s="29" t="s">
        <v>3124</v>
      </c>
      <c r="G3823" s="29" t="s">
        <v>4065</v>
      </c>
      <c r="H3823" s="522">
        <v>0</v>
      </c>
      <c r="I3823" s="522" t="s">
        <v>10874</v>
      </c>
      <c r="J3823" s="522" t="s">
        <v>10874</v>
      </c>
      <c r="K3823" s="522">
        <v>67</v>
      </c>
      <c r="L3823" s="522" t="s">
        <v>10874</v>
      </c>
      <c r="M3823" s="522">
        <v>0</v>
      </c>
      <c r="N3823" s="522">
        <v>0</v>
      </c>
      <c r="O3823" s="523">
        <v>79</v>
      </c>
    </row>
    <row r="3824" spans="2:15">
      <c r="B3824" s="29" t="s">
        <v>14856</v>
      </c>
      <c r="C3824" s="29" t="s">
        <v>1204</v>
      </c>
      <c r="D3824" s="29" t="s">
        <v>1205</v>
      </c>
      <c r="E3824" s="29" t="s">
        <v>1205</v>
      </c>
      <c r="F3824" s="29" t="s">
        <v>3124</v>
      </c>
      <c r="G3824" s="29" t="s">
        <v>4066</v>
      </c>
      <c r="H3824" s="522">
        <v>0</v>
      </c>
      <c r="I3824" s="522" t="s">
        <v>10874</v>
      </c>
      <c r="J3824" s="522">
        <v>0</v>
      </c>
      <c r="K3824" s="522" t="s">
        <v>10874</v>
      </c>
      <c r="L3824" s="522">
        <v>0</v>
      </c>
      <c r="M3824" s="522">
        <v>0</v>
      </c>
      <c r="N3824" s="522">
        <v>0</v>
      </c>
      <c r="O3824" s="523">
        <v>39</v>
      </c>
    </row>
    <row r="3825" spans="2:15">
      <c r="B3825" t="str">
        <f>C3825&amp;F3825</f>
        <v>1164931307567 Total</v>
      </c>
      <c r="C3825" s="29" t="s">
        <v>1204</v>
      </c>
      <c r="D3825" s="29" t="s">
        <v>1205</v>
      </c>
      <c r="E3825" s="29" t="s">
        <v>1205</v>
      </c>
      <c r="F3825" s="29" t="s">
        <v>12132</v>
      </c>
      <c r="G3825" s="526" t="s">
        <v>3453</v>
      </c>
      <c r="H3825" s="527">
        <v>0</v>
      </c>
      <c r="I3825" s="527" t="s">
        <v>10874</v>
      </c>
      <c r="J3825" s="527" t="s">
        <v>10874</v>
      </c>
      <c r="K3825" s="527" t="s">
        <v>10874</v>
      </c>
      <c r="L3825" s="527" t="s">
        <v>10874</v>
      </c>
      <c r="M3825" s="527">
        <v>0</v>
      </c>
      <c r="N3825" s="527">
        <v>0</v>
      </c>
      <c r="O3825" s="528">
        <v>118</v>
      </c>
    </row>
    <row r="3826" spans="2:15">
      <c r="B3826" s="29" t="s">
        <v>14857</v>
      </c>
      <c r="C3826" s="29" t="s">
        <v>1206</v>
      </c>
      <c r="D3826" s="29" t="s">
        <v>1207</v>
      </c>
      <c r="E3826" s="29" t="s">
        <v>3125</v>
      </c>
      <c r="F3826" s="29" t="s">
        <v>3126</v>
      </c>
      <c r="G3826" s="29" t="s">
        <v>4065</v>
      </c>
      <c r="H3826" s="522" t="s">
        <v>10874</v>
      </c>
      <c r="I3826" s="522" t="s">
        <v>10874</v>
      </c>
      <c r="J3826" s="522" t="s">
        <v>10874</v>
      </c>
      <c r="K3826" s="522">
        <v>161</v>
      </c>
      <c r="L3826" s="522" t="s">
        <v>10874</v>
      </c>
      <c r="M3826" s="522">
        <v>0</v>
      </c>
      <c r="N3826" s="522" t="s">
        <v>10874</v>
      </c>
      <c r="O3826" s="523">
        <v>167</v>
      </c>
    </row>
    <row r="3827" spans="2:15">
      <c r="B3827" s="29" t="s">
        <v>14858</v>
      </c>
      <c r="C3827" s="29" t="s">
        <v>1206</v>
      </c>
      <c r="D3827" s="29" t="s">
        <v>1207</v>
      </c>
      <c r="E3827" s="29" t="s">
        <v>3125</v>
      </c>
      <c r="F3827" s="29" t="s">
        <v>3126</v>
      </c>
      <c r="G3827" s="29" t="s">
        <v>4066</v>
      </c>
      <c r="H3827" s="522">
        <v>0</v>
      </c>
      <c r="I3827" s="522">
        <v>0</v>
      </c>
      <c r="J3827" s="522" t="s">
        <v>10874</v>
      </c>
      <c r="K3827" s="522" t="s">
        <v>10874</v>
      </c>
      <c r="L3827" s="522">
        <v>0</v>
      </c>
      <c r="M3827" s="522">
        <v>0</v>
      </c>
      <c r="N3827" s="522">
        <v>0</v>
      </c>
      <c r="O3827" s="523">
        <v>167</v>
      </c>
    </row>
    <row r="3828" spans="2:15">
      <c r="B3828" t="str">
        <f>C3828&amp;F3828</f>
        <v>1195865034054 Total</v>
      </c>
      <c r="C3828" s="29" t="s">
        <v>1206</v>
      </c>
      <c r="D3828" s="29" t="s">
        <v>1207</v>
      </c>
      <c r="E3828" s="29" t="s">
        <v>3125</v>
      </c>
      <c r="F3828" s="29" t="s">
        <v>12133</v>
      </c>
      <c r="G3828" s="526" t="s">
        <v>3453</v>
      </c>
      <c r="H3828" s="527" t="s">
        <v>10874</v>
      </c>
      <c r="I3828" s="527" t="s">
        <v>10874</v>
      </c>
      <c r="J3828" s="527" t="s">
        <v>10874</v>
      </c>
      <c r="K3828" s="527" t="s">
        <v>10874</v>
      </c>
      <c r="L3828" s="527" t="s">
        <v>10874</v>
      </c>
      <c r="M3828" s="527">
        <v>0</v>
      </c>
      <c r="N3828" s="527" t="s">
        <v>10874</v>
      </c>
      <c r="O3828" s="528">
        <v>334</v>
      </c>
    </row>
    <row r="3829" spans="2:15">
      <c r="B3829" s="29" t="s">
        <v>14859</v>
      </c>
      <c r="C3829" s="29" t="s">
        <v>1208</v>
      </c>
      <c r="D3829" s="29" t="s">
        <v>1209</v>
      </c>
      <c r="E3829" s="29" t="s">
        <v>1209</v>
      </c>
      <c r="F3829" s="29" t="s">
        <v>4054</v>
      </c>
      <c r="G3829" s="29" t="s">
        <v>4065</v>
      </c>
      <c r="H3829" s="522">
        <v>0</v>
      </c>
      <c r="I3829" s="522" t="s">
        <v>10874</v>
      </c>
      <c r="J3829" s="522" t="s">
        <v>10874</v>
      </c>
      <c r="K3829" s="522">
        <v>189</v>
      </c>
      <c r="L3829" s="522">
        <v>0</v>
      </c>
      <c r="M3829" s="522">
        <v>0</v>
      </c>
      <c r="N3829" s="522">
        <v>0</v>
      </c>
      <c r="O3829" s="523">
        <v>197</v>
      </c>
    </row>
    <row r="3830" spans="2:15">
      <c r="B3830" s="29" t="s">
        <v>14860</v>
      </c>
      <c r="C3830" s="29" t="s">
        <v>1208</v>
      </c>
      <c r="D3830" s="29" t="s">
        <v>1209</v>
      </c>
      <c r="E3830" s="29" t="s">
        <v>1209</v>
      </c>
      <c r="F3830" s="29" t="s">
        <v>4054</v>
      </c>
      <c r="G3830" s="29" t="s">
        <v>4066</v>
      </c>
      <c r="H3830" s="522">
        <v>0</v>
      </c>
      <c r="I3830" s="522" t="s">
        <v>10874</v>
      </c>
      <c r="J3830" s="522">
        <v>11</v>
      </c>
      <c r="K3830" s="522">
        <v>228</v>
      </c>
      <c r="L3830" s="522" t="s">
        <v>10874</v>
      </c>
      <c r="M3830" s="522" t="s">
        <v>10874</v>
      </c>
      <c r="N3830" s="522">
        <v>0</v>
      </c>
      <c r="O3830" s="523">
        <v>243</v>
      </c>
    </row>
    <row r="3831" spans="2:15">
      <c r="B3831" t="str">
        <f>C3831&amp;F3831</f>
        <v>1195847077106 Total</v>
      </c>
      <c r="C3831" s="29" t="s">
        <v>1208</v>
      </c>
      <c r="D3831" s="29" t="s">
        <v>1209</v>
      </c>
      <c r="E3831" s="29" t="s">
        <v>1209</v>
      </c>
      <c r="F3831" s="29" t="s">
        <v>12134</v>
      </c>
      <c r="G3831" s="526" t="s">
        <v>3453</v>
      </c>
      <c r="H3831" s="527">
        <v>0</v>
      </c>
      <c r="I3831" s="527" t="s">
        <v>10874</v>
      </c>
      <c r="J3831" s="527" t="s">
        <v>10874</v>
      </c>
      <c r="K3831" s="527">
        <v>417</v>
      </c>
      <c r="L3831" s="527" t="s">
        <v>10874</v>
      </c>
      <c r="M3831" s="527" t="s">
        <v>10874</v>
      </c>
      <c r="N3831" s="527">
        <v>0</v>
      </c>
      <c r="O3831" s="528">
        <v>440</v>
      </c>
    </row>
    <row r="3832" spans="2:15">
      <c r="B3832" s="29" t="s">
        <v>14863</v>
      </c>
      <c r="C3832" s="29" t="s">
        <v>1210</v>
      </c>
      <c r="D3832" s="29" t="s">
        <v>1211</v>
      </c>
      <c r="E3832" s="29" t="s">
        <v>3129</v>
      </c>
      <c r="F3832" s="29" t="s">
        <v>3130</v>
      </c>
      <c r="G3832" s="29" t="s">
        <v>4065</v>
      </c>
      <c r="H3832" s="522">
        <v>0</v>
      </c>
      <c r="I3832" s="522">
        <v>81</v>
      </c>
      <c r="J3832" s="522">
        <v>15</v>
      </c>
      <c r="K3832" s="522">
        <v>71</v>
      </c>
      <c r="L3832" s="522">
        <v>12</v>
      </c>
      <c r="M3832" s="522">
        <v>15</v>
      </c>
      <c r="N3832" s="522">
        <v>0</v>
      </c>
      <c r="O3832" s="523">
        <v>194</v>
      </c>
    </row>
    <row r="3833" spans="2:15">
      <c r="B3833" s="29" t="s">
        <v>14864</v>
      </c>
      <c r="C3833" s="29" t="s">
        <v>1210</v>
      </c>
      <c r="D3833" s="29" t="s">
        <v>1211</v>
      </c>
      <c r="E3833" s="29" t="s">
        <v>3129</v>
      </c>
      <c r="F3833" s="29" t="s">
        <v>3130</v>
      </c>
      <c r="G3833" s="29" t="s">
        <v>4066</v>
      </c>
      <c r="H3833" s="522">
        <v>0</v>
      </c>
      <c r="I3833" s="522">
        <v>102</v>
      </c>
      <c r="J3833" s="522">
        <v>27</v>
      </c>
      <c r="K3833" s="522">
        <v>69</v>
      </c>
      <c r="L3833" s="522" t="s">
        <v>10874</v>
      </c>
      <c r="M3833" s="522">
        <v>12</v>
      </c>
      <c r="N3833" s="522" t="s">
        <v>10874</v>
      </c>
      <c r="O3833" s="523">
        <v>222</v>
      </c>
    </row>
    <row r="3834" spans="2:15">
      <c r="B3834" t="str">
        <f>C3834&amp;F3834</f>
        <v>1152283031805 Total</v>
      </c>
      <c r="C3834" s="29" t="s">
        <v>1210</v>
      </c>
      <c r="D3834" s="29" t="s">
        <v>1211</v>
      </c>
      <c r="E3834" s="29" t="s">
        <v>3129</v>
      </c>
      <c r="F3834" s="29" t="s">
        <v>12136</v>
      </c>
      <c r="G3834" s="526" t="s">
        <v>3453</v>
      </c>
      <c r="H3834" s="527">
        <v>0</v>
      </c>
      <c r="I3834" s="527">
        <v>183</v>
      </c>
      <c r="J3834" s="527">
        <v>42</v>
      </c>
      <c r="K3834" s="527">
        <v>140</v>
      </c>
      <c r="L3834" s="527" t="s">
        <v>10874</v>
      </c>
      <c r="M3834" s="527">
        <v>27</v>
      </c>
      <c r="N3834" s="527" t="s">
        <v>10874</v>
      </c>
      <c r="O3834" s="528">
        <v>416</v>
      </c>
    </row>
    <row r="3835" spans="2:15">
      <c r="B3835" s="29" t="s">
        <v>14861</v>
      </c>
      <c r="C3835" s="29" t="s">
        <v>1210</v>
      </c>
      <c r="D3835" s="29" t="s">
        <v>1211</v>
      </c>
      <c r="E3835" s="29" t="s">
        <v>3127</v>
      </c>
      <c r="F3835" s="29" t="s">
        <v>3128</v>
      </c>
      <c r="G3835" s="29" t="s">
        <v>4065</v>
      </c>
      <c r="H3835" s="522" t="s">
        <v>10874</v>
      </c>
      <c r="I3835" s="522">
        <v>183</v>
      </c>
      <c r="J3835" s="522">
        <v>42</v>
      </c>
      <c r="K3835" s="522">
        <v>129</v>
      </c>
      <c r="L3835" s="522" t="s">
        <v>10874</v>
      </c>
      <c r="M3835" s="522" t="s">
        <v>10874</v>
      </c>
      <c r="N3835" s="522">
        <v>0</v>
      </c>
      <c r="O3835" s="523">
        <v>417</v>
      </c>
    </row>
    <row r="3836" spans="2:15">
      <c r="B3836" s="29" t="s">
        <v>14862</v>
      </c>
      <c r="C3836" s="29" t="s">
        <v>1210</v>
      </c>
      <c r="D3836" s="29" t="s">
        <v>1211</v>
      </c>
      <c r="E3836" s="29" t="s">
        <v>3127</v>
      </c>
      <c r="F3836" s="29" t="s">
        <v>3128</v>
      </c>
      <c r="G3836" s="29" t="s">
        <v>4066</v>
      </c>
      <c r="H3836" s="522">
        <v>0</v>
      </c>
      <c r="I3836" s="522">
        <v>184</v>
      </c>
      <c r="J3836" s="522">
        <v>38</v>
      </c>
      <c r="K3836" s="522">
        <v>163</v>
      </c>
      <c r="L3836" s="522" t="s">
        <v>10874</v>
      </c>
      <c r="M3836" s="522">
        <v>35</v>
      </c>
      <c r="N3836" s="522" t="s">
        <v>10874</v>
      </c>
      <c r="O3836" s="523">
        <v>451</v>
      </c>
    </row>
    <row r="3837" spans="2:15">
      <c r="B3837" t="str">
        <f>C3837&amp;F3837</f>
        <v>1152283031806 Total</v>
      </c>
      <c r="C3837" s="29" t="s">
        <v>1210</v>
      </c>
      <c r="D3837" s="29" t="s">
        <v>1211</v>
      </c>
      <c r="E3837" s="29" t="s">
        <v>3127</v>
      </c>
      <c r="F3837" s="29" t="s">
        <v>12135</v>
      </c>
      <c r="G3837" s="526" t="s">
        <v>3453</v>
      </c>
      <c r="H3837" s="527" t="s">
        <v>10874</v>
      </c>
      <c r="I3837" s="527">
        <v>367</v>
      </c>
      <c r="J3837" s="527">
        <v>80</v>
      </c>
      <c r="K3837" s="527">
        <v>292</v>
      </c>
      <c r="L3837" s="527">
        <v>60</v>
      </c>
      <c r="M3837" s="527" t="s">
        <v>10874</v>
      </c>
      <c r="N3837" s="527" t="s">
        <v>10874</v>
      </c>
      <c r="O3837" s="528">
        <v>868</v>
      </c>
    </row>
    <row r="3838" spans="2:15">
      <c r="B3838" s="29" t="s">
        <v>14865</v>
      </c>
      <c r="C3838" s="29" t="s">
        <v>1212</v>
      </c>
      <c r="D3838" s="29" t="s">
        <v>1213</v>
      </c>
      <c r="E3838" s="29" t="s">
        <v>3131</v>
      </c>
      <c r="F3838" s="29" t="s">
        <v>3132</v>
      </c>
      <c r="G3838" s="29" t="s">
        <v>4065</v>
      </c>
      <c r="H3838" s="522">
        <v>0</v>
      </c>
      <c r="I3838" s="522" t="s">
        <v>10874</v>
      </c>
      <c r="J3838" s="522" t="s">
        <v>10874</v>
      </c>
      <c r="K3838" s="522">
        <v>251</v>
      </c>
      <c r="L3838" s="522" t="s">
        <v>10874</v>
      </c>
      <c r="M3838" s="522" t="s">
        <v>10874</v>
      </c>
      <c r="N3838" s="522">
        <v>0</v>
      </c>
      <c r="O3838" s="523">
        <v>262</v>
      </c>
    </row>
    <row r="3839" spans="2:15">
      <c r="B3839" s="29" t="s">
        <v>14866</v>
      </c>
      <c r="C3839" s="29" t="s">
        <v>1212</v>
      </c>
      <c r="D3839" s="29" t="s">
        <v>1213</v>
      </c>
      <c r="E3839" s="29" t="s">
        <v>3131</v>
      </c>
      <c r="F3839" s="29" t="s">
        <v>3132</v>
      </c>
      <c r="G3839" s="29" t="s">
        <v>4066</v>
      </c>
      <c r="H3839" s="522">
        <v>0</v>
      </c>
      <c r="I3839" s="522" t="s">
        <v>10874</v>
      </c>
      <c r="J3839" s="522" t="s">
        <v>10874</v>
      </c>
      <c r="K3839" s="522">
        <v>257</v>
      </c>
      <c r="L3839" s="522" t="s">
        <v>10874</v>
      </c>
      <c r="M3839" s="522">
        <v>0</v>
      </c>
      <c r="N3839" s="522">
        <v>0</v>
      </c>
      <c r="O3839" s="523">
        <v>274</v>
      </c>
    </row>
    <row r="3840" spans="2:15">
      <c r="B3840" t="str">
        <f>C3840&amp;F3840</f>
        <v>1155060033589 Total</v>
      </c>
      <c r="C3840" s="29" t="s">
        <v>1212</v>
      </c>
      <c r="D3840" s="29" t="s">
        <v>1213</v>
      </c>
      <c r="E3840" s="29" t="s">
        <v>3131</v>
      </c>
      <c r="F3840" s="29" t="s">
        <v>12137</v>
      </c>
      <c r="G3840" s="526" t="s">
        <v>3453</v>
      </c>
      <c r="H3840" s="527">
        <v>0</v>
      </c>
      <c r="I3840" s="527">
        <v>12</v>
      </c>
      <c r="J3840" s="527">
        <v>11</v>
      </c>
      <c r="K3840" s="527">
        <v>508</v>
      </c>
      <c r="L3840" s="527" t="s">
        <v>10874</v>
      </c>
      <c r="M3840" s="527" t="s">
        <v>10874</v>
      </c>
      <c r="N3840" s="527">
        <v>0</v>
      </c>
      <c r="O3840" s="528">
        <v>536</v>
      </c>
    </row>
    <row r="3841" spans="2:15">
      <c r="B3841" s="29" t="s">
        <v>14867</v>
      </c>
      <c r="C3841" s="29" t="s">
        <v>1212</v>
      </c>
      <c r="D3841" s="29" t="s">
        <v>1213</v>
      </c>
      <c r="E3841" s="29" t="s">
        <v>3133</v>
      </c>
      <c r="F3841" s="29" t="s">
        <v>3134</v>
      </c>
      <c r="G3841" s="29" t="s">
        <v>4065</v>
      </c>
      <c r="H3841" s="522">
        <v>0</v>
      </c>
      <c r="I3841" s="522">
        <v>0</v>
      </c>
      <c r="J3841" s="522" t="s">
        <v>10874</v>
      </c>
      <c r="K3841" s="522">
        <v>116</v>
      </c>
      <c r="L3841" s="522" t="s">
        <v>10874</v>
      </c>
      <c r="M3841" s="522">
        <v>0</v>
      </c>
      <c r="N3841" s="522">
        <v>0</v>
      </c>
      <c r="O3841" s="523">
        <v>120</v>
      </c>
    </row>
    <row r="3842" spans="2:15">
      <c r="B3842" s="29" t="s">
        <v>14868</v>
      </c>
      <c r="C3842" s="29" t="s">
        <v>1212</v>
      </c>
      <c r="D3842" s="29" t="s">
        <v>1213</v>
      </c>
      <c r="E3842" s="29" t="s">
        <v>3133</v>
      </c>
      <c r="F3842" s="29" t="s">
        <v>3134</v>
      </c>
      <c r="G3842" s="29" t="s">
        <v>4066</v>
      </c>
      <c r="H3842" s="522">
        <v>0</v>
      </c>
      <c r="I3842" s="522" t="s">
        <v>10874</v>
      </c>
      <c r="J3842" s="522" t="s">
        <v>10874</v>
      </c>
      <c r="K3842" s="522">
        <v>127</v>
      </c>
      <c r="L3842" s="522" t="s">
        <v>10874</v>
      </c>
      <c r="M3842" s="522" t="s">
        <v>10874</v>
      </c>
      <c r="N3842" s="522">
        <v>0</v>
      </c>
      <c r="O3842" s="523">
        <v>143</v>
      </c>
    </row>
    <row r="3843" spans="2:15">
      <c r="B3843" t="str">
        <f>C3843&amp;F3843</f>
        <v>1155060037367 Total</v>
      </c>
      <c r="C3843" s="29" t="s">
        <v>1212</v>
      </c>
      <c r="D3843" s="29" t="s">
        <v>1213</v>
      </c>
      <c r="E3843" s="29" t="s">
        <v>3133</v>
      </c>
      <c r="F3843" s="29" t="s">
        <v>12138</v>
      </c>
      <c r="G3843" s="526" t="s">
        <v>3453</v>
      </c>
      <c r="H3843" s="527">
        <v>0</v>
      </c>
      <c r="I3843" s="527" t="s">
        <v>10874</v>
      </c>
      <c r="J3843" s="527" t="s">
        <v>10874</v>
      </c>
      <c r="K3843" s="527">
        <v>243</v>
      </c>
      <c r="L3843" s="527" t="s">
        <v>10874</v>
      </c>
      <c r="M3843" s="527" t="s">
        <v>10874</v>
      </c>
      <c r="N3843" s="527">
        <v>0</v>
      </c>
      <c r="O3843" s="528">
        <v>263</v>
      </c>
    </row>
    <row r="3844" spans="2:15">
      <c r="B3844" s="29" t="s">
        <v>14869</v>
      </c>
      <c r="C3844" s="29" t="s">
        <v>1214</v>
      </c>
      <c r="D3844" s="29" t="s">
        <v>1215</v>
      </c>
      <c r="E3844" s="29" t="s">
        <v>1215</v>
      </c>
      <c r="F3844" s="29" t="s">
        <v>3135</v>
      </c>
      <c r="G3844" s="29" t="s">
        <v>4065</v>
      </c>
      <c r="H3844" s="522">
        <v>0</v>
      </c>
      <c r="I3844" s="522">
        <v>96</v>
      </c>
      <c r="J3844" s="522">
        <v>74</v>
      </c>
      <c r="K3844" s="522">
        <v>73</v>
      </c>
      <c r="L3844" s="522" t="s">
        <v>10874</v>
      </c>
      <c r="M3844" s="522" t="s">
        <v>10874</v>
      </c>
      <c r="N3844" s="522" t="s">
        <v>10874</v>
      </c>
      <c r="O3844" s="523">
        <v>257</v>
      </c>
    </row>
    <row r="3845" spans="2:15">
      <c r="B3845" s="29" t="s">
        <v>14870</v>
      </c>
      <c r="C3845" s="29" t="s">
        <v>1214</v>
      </c>
      <c r="D3845" s="29" t="s">
        <v>1215</v>
      </c>
      <c r="E3845" s="29" t="s">
        <v>1215</v>
      </c>
      <c r="F3845" s="29" t="s">
        <v>3135</v>
      </c>
      <c r="G3845" s="29" t="s">
        <v>4066</v>
      </c>
      <c r="H3845" s="522">
        <v>0</v>
      </c>
      <c r="I3845" s="522">
        <v>97</v>
      </c>
      <c r="J3845" s="522">
        <v>62</v>
      </c>
      <c r="K3845" s="522">
        <v>73</v>
      </c>
      <c r="L3845" s="522" t="s">
        <v>10874</v>
      </c>
      <c r="M3845" s="522" t="s">
        <v>10874</v>
      </c>
      <c r="N3845" s="522">
        <v>0</v>
      </c>
      <c r="O3845" s="523">
        <v>253</v>
      </c>
    </row>
    <row r="3846" spans="2:15">
      <c r="B3846" t="str">
        <f>C3846&amp;F3846</f>
        <v>1925184228126 Total</v>
      </c>
      <c r="C3846" s="29" t="s">
        <v>1214</v>
      </c>
      <c r="D3846" s="29" t="s">
        <v>1215</v>
      </c>
      <c r="E3846" s="29" t="s">
        <v>1215</v>
      </c>
      <c r="F3846" s="29" t="s">
        <v>12139</v>
      </c>
      <c r="G3846" s="526" t="s">
        <v>3453</v>
      </c>
      <c r="H3846" s="527">
        <v>0</v>
      </c>
      <c r="I3846" s="527">
        <v>193</v>
      </c>
      <c r="J3846" s="527">
        <v>136</v>
      </c>
      <c r="K3846" s="527">
        <v>146</v>
      </c>
      <c r="L3846" s="527">
        <v>24</v>
      </c>
      <c r="M3846" s="527" t="s">
        <v>10874</v>
      </c>
      <c r="N3846" s="527" t="s">
        <v>10874</v>
      </c>
      <c r="O3846" s="528">
        <v>510</v>
      </c>
    </row>
    <row r="3847" spans="2:15">
      <c r="B3847" s="29" t="s">
        <v>14873</v>
      </c>
      <c r="C3847" s="29" t="s">
        <v>1216</v>
      </c>
      <c r="D3847" s="29" t="s">
        <v>1217</v>
      </c>
      <c r="E3847" s="29" t="s">
        <v>3138</v>
      </c>
      <c r="F3847" s="29" t="s">
        <v>3139</v>
      </c>
      <c r="G3847" s="29" t="s">
        <v>4065</v>
      </c>
      <c r="H3847" s="522">
        <v>0</v>
      </c>
      <c r="I3847" s="522">
        <v>0</v>
      </c>
      <c r="J3847" s="522" t="s">
        <v>10874</v>
      </c>
      <c r="K3847" s="522">
        <v>311</v>
      </c>
      <c r="L3847" s="522" t="s">
        <v>10874</v>
      </c>
      <c r="M3847" s="522">
        <v>0</v>
      </c>
      <c r="N3847" s="522">
        <v>0</v>
      </c>
      <c r="O3847" s="523">
        <v>331</v>
      </c>
    </row>
    <row r="3848" spans="2:15">
      <c r="B3848" s="29" t="s">
        <v>14874</v>
      </c>
      <c r="C3848" s="29" t="s">
        <v>1216</v>
      </c>
      <c r="D3848" s="29" t="s">
        <v>1217</v>
      </c>
      <c r="E3848" s="29" t="s">
        <v>3138</v>
      </c>
      <c r="F3848" s="29" t="s">
        <v>3139</v>
      </c>
      <c r="G3848" s="29" t="s">
        <v>4066</v>
      </c>
      <c r="H3848" s="522">
        <v>0</v>
      </c>
      <c r="I3848" s="522" t="s">
        <v>10874</v>
      </c>
      <c r="J3848" s="522" t="s">
        <v>10874</v>
      </c>
      <c r="K3848" s="522">
        <v>326</v>
      </c>
      <c r="L3848" s="522" t="s">
        <v>10874</v>
      </c>
      <c r="M3848" s="522">
        <v>0</v>
      </c>
      <c r="N3848" s="522">
        <v>0</v>
      </c>
      <c r="O3848" s="523">
        <v>342</v>
      </c>
    </row>
    <row r="3849" spans="2:15">
      <c r="B3849" t="str">
        <f>C3849&amp;F3849</f>
        <v>1295476035070 Total</v>
      </c>
      <c r="C3849" s="29" t="s">
        <v>1216</v>
      </c>
      <c r="D3849" s="29" t="s">
        <v>1217</v>
      </c>
      <c r="E3849" s="29" t="s">
        <v>3138</v>
      </c>
      <c r="F3849" s="29" t="s">
        <v>12141</v>
      </c>
      <c r="G3849" s="526" t="s">
        <v>3453</v>
      </c>
      <c r="H3849" s="527">
        <v>0</v>
      </c>
      <c r="I3849" s="527" t="s">
        <v>10874</v>
      </c>
      <c r="J3849" s="527">
        <v>25</v>
      </c>
      <c r="K3849" s="527">
        <v>637</v>
      </c>
      <c r="L3849" s="527" t="s">
        <v>10874</v>
      </c>
      <c r="M3849" s="527">
        <v>0</v>
      </c>
      <c r="N3849" s="527">
        <v>0</v>
      </c>
      <c r="O3849" s="528">
        <v>673</v>
      </c>
    </row>
    <row r="3850" spans="2:15">
      <c r="B3850" s="29" t="s">
        <v>14871</v>
      </c>
      <c r="C3850" s="29" t="s">
        <v>1216</v>
      </c>
      <c r="D3850" s="29" t="s">
        <v>1217</v>
      </c>
      <c r="E3850" s="29" t="s">
        <v>3136</v>
      </c>
      <c r="F3850" s="29" t="s">
        <v>3137</v>
      </c>
      <c r="G3850" s="29" t="s">
        <v>4065</v>
      </c>
      <c r="H3850" s="522">
        <v>0</v>
      </c>
      <c r="I3850" s="522" t="s">
        <v>10874</v>
      </c>
      <c r="J3850" s="522" t="s">
        <v>10874</v>
      </c>
      <c r="K3850" s="522">
        <v>128</v>
      </c>
      <c r="L3850" s="522" t="s">
        <v>10874</v>
      </c>
      <c r="M3850" s="522">
        <v>0</v>
      </c>
      <c r="N3850" s="522">
        <v>0</v>
      </c>
      <c r="O3850" s="523">
        <v>135</v>
      </c>
    </row>
    <row r="3851" spans="2:15">
      <c r="B3851" s="29" t="s">
        <v>14872</v>
      </c>
      <c r="C3851" s="29" t="s">
        <v>1216</v>
      </c>
      <c r="D3851" s="29" t="s">
        <v>1217</v>
      </c>
      <c r="E3851" s="29" t="s">
        <v>3136</v>
      </c>
      <c r="F3851" s="29" t="s">
        <v>3137</v>
      </c>
      <c r="G3851" s="29" t="s">
        <v>4066</v>
      </c>
      <c r="H3851" s="522">
        <v>0</v>
      </c>
      <c r="I3851" s="522" t="s">
        <v>10874</v>
      </c>
      <c r="J3851" s="522" t="s">
        <v>10874</v>
      </c>
      <c r="K3851" s="522">
        <v>156</v>
      </c>
      <c r="L3851" s="522">
        <v>0</v>
      </c>
      <c r="M3851" s="522" t="s">
        <v>10874</v>
      </c>
      <c r="N3851" s="522">
        <v>0</v>
      </c>
      <c r="O3851" s="523">
        <v>165</v>
      </c>
    </row>
    <row r="3852" spans="2:15">
      <c r="B3852" t="str">
        <f>C3852&amp;F3852</f>
        <v>1295476037662 Total</v>
      </c>
      <c r="C3852" s="29" t="s">
        <v>1216</v>
      </c>
      <c r="D3852" s="29" t="s">
        <v>1217</v>
      </c>
      <c r="E3852" s="29" t="s">
        <v>3136</v>
      </c>
      <c r="F3852" s="29" t="s">
        <v>12140</v>
      </c>
      <c r="G3852" s="526" t="s">
        <v>3453</v>
      </c>
      <c r="H3852" s="527">
        <v>0</v>
      </c>
      <c r="I3852" s="527" t="s">
        <v>10874</v>
      </c>
      <c r="J3852" s="527" t="s">
        <v>10874</v>
      </c>
      <c r="K3852" s="527">
        <v>284</v>
      </c>
      <c r="L3852" s="527" t="s">
        <v>10874</v>
      </c>
      <c r="M3852" s="527" t="s">
        <v>10874</v>
      </c>
      <c r="N3852" s="527">
        <v>0</v>
      </c>
      <c r="O3852" s="528">
        <v>300</v>
      </c>
    </row>
    <row r="3853" spans="2:15">
      <c r="B3853" s="29" t="s">
        <v>14875</v>
      </c>
      <c r="C3853" s="29" t="s">
        <v>3947</v>
      </c>
      <c r="D3853" s="29" t="s">
        <v>5678</v>
      </c>
      <c r="E3853" s="29" t="s">
        <v>5678</v>
      </c>
      <c r="F3853" s="29" t="s">
        <v>3828</v>
      </c>
      <c r="G3853" s="29" t="s">
        <v>4065</v>
      </c>
      <c r="H3853" s="522">
        <v>0</v>
      </c>
      <c r="I3853" s="522">
        <v>45</v>
      </c>
      <c r="J3853" s="522" t="s">
        <v>10874</v>
      </c>
      <c r="K3853" s="522" t="s">
        <v>10874</v>
      </c>
      <c r="L3853" s="522">
        <v>0</v>
      </c>
      <c r="M3853" s="522">
        <v>0</v>
      </c>
      <c r="N3853" s="522">
        <v>0</v>
      </c>
      <c r="O3853" s="523">
        <v>65</v>
      </c>
    </row>
    <row r="3854" spans="2:15">
      <c r="B3854" s="29" t="s">
        <v>14876</v>
      </c>
      <c r="C3854" s="29" t="s">
        <v>3947</v>
      </c>
      <c r="D3854" s="29" t="s">
        <v>5678</v>
      </c>
      <c r="E3854" s="29" t="s">
        <v>5678</v>
      </c>
      <c r="F3854" s="29" t="s">
        <v>3828</v>
      </c>
      <c r="G3854" s="29" t="s">
        <v>4066</v>
      </c>
      <c r="H3854" s="522">
        <v>0</v>
      </c>
      <c r="I3854" s="522">
        <v>81</v>
      </c>
      <c r="J3854" s="522">
        <v>30</v>
      </c>
      <c r="K3854" s="522" t="s">
        <v>10874</v>
      </c>
      <c r="L3854" s="522" t="s">
        <v>10874</v>
      </c>
      <c r="M3854" s="522">
        <v>0</v>
      </c>
      <c r="N3854" s="522">
        <v>0</v>
      </c>
      <c r="O3854" s="523">
        <v>114</v>
      </c>
    </row>
    <row r="3855" spans="2:15">
      <c r="B3855" t="str">
        <f>C3855&amp;F3855</f>
        <v>1265156918252 Total</v>
      </c>
      <c r="C3855" s="29" t="s">
        <v>3947</v>
      </c>
      <c r="D3855" s="29" t="s">
        <v>5678</v>
      </c>
      <c r="E3855" s="29" t="s">
        <v>5678</v>
      </c>
      <c r="F3855" s="29" t="s">
        <v>12142</v>
      </c>
      <c r="G3855" s="526" t="s">
        <v>3453</v>
      </c>
      <c r="H3855" s="527">
        <v>0</v>
      </c>
      <c r="I3855" s="527">
        <v>126</v>
      </c>
      <c r="J3855" s="527" t="s">
        <v>10874</v>
      </c>
      <c r="K3855" s="527" t="s">
        <v>10874</v>
      </c>
      <c r="L3855" s="527" t="s">
        <v>10874</v>
      </c>
      <c r="M3855" s="527">
        <v>0</v>
      </c>
      <c r="N3855" s="527">
        <v>0</v>
      </c>
      <c r="O3855" s="528">
        <v>179</v>
      </c>
    </row>
    <row r="3856" spans="2:15">
      <c r="B3856" s="29" t="s">
        <v>14877</v>
      </c>
      <c r="C3856" s="29" t="s">
        <v>1218</v>
      </c>
      <c r="D3856" s="29" t="s">
        <v>1219</v>
      </c>
      <c r="E3856" s="29" t="s">
        <v>1219</v>
      </c>
      <c r="F3856" s="29" t="s">
        <v>3140</v>
      </c>
      <c r="G3856" s="29" t="s">
        <v>4065</v>
      </c>
      <c r="H3856" s="522">
        <v>0</v>
      </c>
      <c r="I3856" s="522">
        <v>0</v>
      </c>
      <c r="J3856" s="522">
        <v>0</v>
      </c>
      <c r="K3856" s="522">
        <v>67</v>
      </c>
      <c r="L3856" s="522">
        <v>0</v>
      </c>
      <c r="M3856" s="522">
        <v>0</v>
      </c>
      <c r="N3856" s="522">
        <v>0</v>
      </c>
      <c r="O3856" s="523">
        <v>67</v>
      </c>
    </row>
    <row r="3857" spans="2:15">
      <c r="B3857" s="29" t="s">
        <v>14878</v>
      </c>
      <c r="C3857" s="29" t="s">
        <v>1218</v>
      </c>
      <c r="D3857" s="29" t="s">
        <v>1219</v>
      </c>
      <c r="E3857" s="29" t="s">
        <v>1219</v>
      </c>
      <c r="F3857" s="29" t="s">
        <v>3140</v>
      </c>
      <c r="G3857" s="29" t="s">
        <v>4066</v>
      </c>
      <c r="H3857" s="522">
        <v>0</v>
      </c>
      <c r="I3857" s="522">
        <v>0</v>
      </c>
      <c r="J3857" s="522">
        <v>0</v>
      </c>
      <c r="K3857" s="522">
        <v>68</v>
      </c>
      <c r="L3857" s="522">
        <v>0</v>
      </c>
      <c r="M3857" s="522">
        <v>0</v>
      </c>
      <c r="N3857" s="522">
        <v>0</v>
      </c>
      <c r="O3857" s="523">
        <v>68</v>
      </c>
    </row>
    <row r="3858" spans="2:15">
      <c r="B3858" t="str">
        <f>C3858&amp;F3858</f>
        <v>1056200017833 Total</v>
      </c>
      <c r="C3858" s="29" t="s">
        <v>1218</v>
      </c>
      <c r="D3858" s="29" t="s">
        <v>1219</v>
      </c>
      <c r="E3858" s="29" t="s">
        <v>1219</v>
      </c>
      <c r="F3858" s="29" t="s">
        <v>12143</v>
      </c>
      <c r="G3858" s="526" t="s">
        <v>3453</v>
      </c>
      <c r="H3858" s="527">
        <v>0</v>
      </c>
      <c r="I3858" s="527">
        <v>0</v>
      </c>
      <c r="J3858" s="527">
        <v>0</v>
      </c>
      <c r="K3858" s="527">
        <v>135</v>
      </c>
      <c r="L3858" s="527">
        <v>0</v>
      </c>
      <c r="M3858" s="527">
        <v>0</v>
      </c>
      <c r="N3858" s="527">
        <v>0</v>
      </c>
      <c r="O3858" s="528">
        <v>135</v>
      </c>
    </row>
    <row r="3859" spans="2:15">
      <c r="B3859" s="29" t="s">
        <v>14881</v>
      </c>
      <c r="C3859" s="29" t="s">
        <v>1220</v>
      </c>
      <c r="D3859" s="29" t="s">
        <v>1221</v>
      </c>
      <c r="E3859" s="29" t="s">
        <v>3143</v>
      </c>
      <c r="F3859" s="29" t="s">
        <v>3144</v>
      </c>
      <c r="G3859" s="29" t="s">
        <v>4065</v>
      </c>
      <c r="H3859" s="522">
        <v>0</v>
      </c>
      <c r="I3859" s="522" t="s">
        <v>10874</v>
      </c>
      <c r="J3859" s="522" t="s">
        <v>10874</v>
      </c>
      <c r="K3859" s="522">
        <v>289</v>
      </c>
      <c r="L3859" s="522" t="s">
        <v>10874</v>
      </c>
      <c r="M3859" s="522" t="s">
        <v>10874</v>
      </c>
      <c r="N3859" s="522">
        <v>0</v>
      </c>
      <c r="O3859" s="523">
        <v>301</v>
      </c>
    </row>
    <row r="3860" spans="2:15">
      <c r="B3860" s="29" t="s">
        <v>14882</v>
      </c>
      <c r="C3860" s="29" t="s">
        <v>1220</v>
      </c>
      <c r="D3860" s="29" t="s">
        <v>1221</v>
      </c>
      <c r="E3860" s="29" t="s">
        <v>3143</v>
      </c>
      <c r="F3860" s="29" t="s">
        <v>3144</v>
      </c>
      <c r="G3860" s="29" t="s">
        <v>4066</v>
      </c>
      <c r="H3860" s="522">
        <v>0</v>
      </c>
      <c r="I3860" s="522" t="s">
        <v>10874</v>
      </c>
      <c r="J3860" s="522" t="s">
        <v>10874</v>
      </c>
      <c r="K3860" s="522">
        <v>272</v>
      </c>
      <c r="L3860" s="522" t="s">
        <v>10874</v>
      </c>
      <c r="M3860" s="522" t="s">
        <v>10874</v>
      </c>
      <c r="N3860" s="522">
        <v>0</v>
      </c>
      <c r="O3860" s="523">
        <v>283</v>
      </c>
    </row>
    <row r="3861" spans="2:15">
      <c r="B3861" t="str">
        <f>C3861&amp;F3861</f>
        <v>1066172031668 Total</v>
      </c>
      <c r="C3861" s="29" t="s">
        <v>1220</v>
      </c>
      <c r="D3861" s="29" t="s">
        <v>1221</v>
      </c>
      <c r="E3861" s="29" t="s">
        <v>3143</v>
      </c>
      <c r="F3861" s="29" t="s">
        <v>12145</v>
      </c>
      <c r="G3861" s="526" t="s">
        <v>3453</v>
      </c>
      <c r="H3861" s="527">
        <v>0</v>
      </c>
      <c r="I3861" s="527" t="s">
        <v>10874</v>
      </c>
      <c r="J3861" s="527">
        <v>12</v>
      </c>
      <c r="K3861" s="527">
        <v>561</v>
      </c>
      <c r="L3861" s="527" t="s">
        <v>10874</v>
      </c>
      <c r="M3861" s="527" t="s">
        <v>10874</v>
      </c>
      <c r="N3861" s="527">
        <v>0</v>
      </c>
      <c r="O3861" s="528">
        <v>584</v>
      </c>
    </row>
    <row r="3862" spans="2:15">
      <c r="B3862" s="29" t="s">
        <v>14879</v>
      </c>
      <c r="C3862" s="29" t="s">
        <v>1220</v>
      </c>
      <c r="D3862" s="29" t="s">
        <v>1221</v>
      </c>
      <c r="E3862" s="29" t="s">
        <v>3141</v>
      </c>
      <c r="F3862" s="29" t="s">
        <v>3142</v>
      </c>
      <c r="G3862" s="29" t="s">
        <v>4065</v>
      </c>
      <c r="H3862" s="522">
        <v>0</v>
      </c>
      <c r="I3862" s="522">
        <v>0</v>
      </c>
      <c r="J3862" s="522" t="s">
        <v>10874</v>
      </c>
      <c r="K3862" s="522">
        <v>140</v>
      </c>
      <c r="L3862" s="522" t="s">
        <v>10874</v>
      </c>
      <c r="M3862" s="522" t="s">
        <v>10874</v>
      </c>
      <c r="N3862" s="522">
        <v>0</v>
      </c>
      <c r="O3862" s="523">
        <v>148</v>
      </c>
    </row>
    <row r="3863" spans="2:15">
      <c r="B3863" s="29" t="s">
        <v>14880</v>
      </c>
      <c r="C3863" s="29" t="s">
        <v>1220</v>
      </c>
      <c r="D3863" s="29" t="s">
        <v>1221</v>
      </c>
      <c r="E3863" s="29" t="s">
        <v>3141</v>
      </c>
      <c r="F3863" s="29" t="s">
        <v>3142</v>
      </c>
      <c r="G3863" s="29" t="s">
        <v>4066</v>
      </c>
      <c r="H3863" s="522">
        <v>0</v>
      </c>
      <c r="I3863" s="522" t="s">
        <v>10874</v>
      </c>
      <c r="J3863" s="522" t="s">
        <v>10874</v>
      </c>
      <c r="K3863" s="522">
        <v>150</v>
      </c>
      <c r="L3863" s="522" t="s">
        <v>10874</v>
      </c>
      <c r="M3863" s="522" t="s">
        <v>10874</v>
      </c>
      <c r="N3863" s="522">
        <v>0</v>
      </c>
      <c r="O3863" s="523">
        <v>165</v>
      </c>
    </row>
    <row r="3864" spans="2:15">
      <c r="B3864" t="str">
        <f>C3864&amp;F3864</f>
        <v>1066172037601 Total</v>
      </c>
      <c r="C3864" s="29" t="s">
        <v>1220</v>
      </c>
      <c r="D3864" s="29" t="s">
        <v>1221</v>
      </c>
      <c r="E3864" s="29" t="s">
        <v>3141</v>
      </c>
      <c r="F3864" s="29" t="s">
        <v>12144</v>
      </c>
      <c r="G3864" s="526" t="s">
        <v>3453</v>
      </c>
      <c r="H3864" s="527">
        <v>0</v>
      </c>
      <c r="I3864" s="527" t="s">
        <v>10874</v>
      </c>
      <c r="J3864" s="527">
        <v>11</v>
      </c>
      <c r="K3864" s="527">
        <v>290</v>
      </c>
      <c r="L3864" s="527" t="s">
        <v>10874</v>
      </c>
      <c r="M3864" s="527" t="s">
        <v>10874</v>
      </c>
      <c r="N3864" s="527">
        <v>0</v>
      </c>
      <c r="O3864" s="528">
        <v>313</v>
      </c>
    </row>
    <row r="3865" spans="2:15">
      <c r="B3865" s="29" t="s">
        <v>14883</v>
      </c>
      <c r="C3865" s="29" t="s">
        <v>1222</v>
      </c>
      <c r="D3865" s="29" t="s">
        <v>1223</v>
      </c>
      <c r="E3865" s="29" t="s">
        <v>3145</v>
      </c>
      <c r="F3865" s="29" t="s">
        <v>3146</v>
      </c>
      <c r="G3865" s="29" t="s">
        <v>4065</v>
      </c>
      <c r="H3865" s="522">
        <v>0</v>
      </c>
      <c r="I3865" s="522" t="s">
        <v>10874</v>
      </c>
      <c r="J3865" s="522" t="s">
        <v>10874</v>
      </c>
      <c r="K3865" s="522">
        <v>330</v>
      </c>
      <c r="L3865" s="522">
        <v>0</v>
      </c>
      <c r="M3865" s="522" t="s">
        <v>10874</v>
      </c>
      <c r="N3865" s="522">
        <v>0</v>
      </c>
      <c r="O3865" s="523">
        <v>345</v>
      </c>
    </row>
    <row r="3866" spans="2:15">
      <c r="B3866" s="29" t="s">
        <v>14884</v>
      </c>
      <c r="C3866" s="29" t="s">
        <v>1222</v>
      </c>
      <c r="D3866" s="29" t="s">
        <v>1223</v>
      </c>
      <c r="E3866" s="29" t="s">
        <v>3145</v>
      </c>
      <c r="F3866" s="29" t="s">
        <v>3146</v>
      </c>
      <c r="G3866" s="29" t="s">
        <v>4066</v>
      </c>
      <c r="H3866" s="522">
        <v>0</v>
      </c>
      <c r="I3866" s="522" t="s">
        <v>10874</v>
      </c>
      <c r="J3866" s="522" t="s">
        <v>10874</v>
      </c>
      <c r="K3866" s="522">
        <v>360</v>
      </c>
      <c r="L3866" s="522">
        <v>0</v>
      </c>
      <c r="M3866" s="522">
        <v>0</v>
      </c>
      <c r="N3866" s="522" t="s">
        <v>10874</v>
      </c>
      <c r="O3866" s="523">
        <v>369</v>
      </c>
    </row>
    <row r="3867" spans="2:15">
      <c r="B3867" t="str">
        <f>C3867&amp;F3867</f>
        <v>1170865035208 Total</v>
      </c>
      <c r="C3867" s="29" t="s">
        <v>1222</v>
      </c>
      <c r="D3867" s="29" t="s">
        <v>1223</v>
      </c>
      <c r="E3867" s="29" t="s">
        <v>3145</v>
      </c>
      <c r="F3867" s="29" t="s">
        <v>12146</v>
      </c>
      <c r="G3867" s="526" t="s">
        <v>3453</v>
      </c>
      <c r="H3867" s="527">
        <v>0</v>
      </c>
      <c r="I3867" s="527" t="s">
        <v>10874</v>
      </c>
      <c r="J3867" s="527">
        <v>13</v>
      </c>
      <c r="K3867" s="527">
        <v>690</v>
      </c>
      <c r="L3867" s="527">
        <v>0</v>
      </c>
      <c r="M3867" s="527" t="s">
        <v>10874</v>
      </c>
      <c r="N3867" s="527" t="s">
        <v>10874</v>
      </c>
      <c r="O3867" s="528">
        <v>714</v>
      </c>
    </row>
    <row r="3868" spans="2:15">
      <c r="B3868" s="29" t="s">
        <v>14887</v>
      </c>
      <c r="C3868" s="29" t="s">
        <v>1224</v>
      </c>
      <c r="D3868" s="29" t="s">
        <v>1225</v>
      </c>
      <c r="E3868" s="29" t="s">
        <v>3149</v>
      </c>
      <c r="F3868" s="29" t="s">
        <v>3150</v>
      </c>
      <c r="G3868" s="29" t="s">
        <v>4065</v>
      </c>
      <c r="H3868" s="522">
        <v>0</v>
      </c>
      <c r="I3868" s="522">
        <v>14</v>
      </c>
      <c r="J3868" s="522" t="s">
        <v>10874</v>
      </c>
      <c r="K3868" s="522">
        <v>209</v>
      </c>
      <c r="L3868" s="522" t="s">
        <v>10874</v>
      </c>
      <c r="M3868" s="522">
        <v>47</v>
      </c>
      <c r="N3868" s="522">
        <v>0</v>
      </c>
      <c r="O3868" s="523">
        <v>278</v>
      </c>
    </row>
    <row r="3869" spans="2:15">
      <c r="B3869" s="29" t="s">
        <v>14888</v>
      </c>
      <c r="C3869" s="29" t="s">
        <v>1224</v>
      </c>
      <c r="D3869" s="29" t="s">
        <v>1225</v>
      </c>
      <c r="E3869" s="29" t="s">
        <v>3149</v>
      </c>
      <c r="F3869" s="29" t="s">
        <v>3150</v>
      </c>
      <c r="G3869" s="29" t="s">
        <v>4066</v>
      </c>
      <c r="H3869" s="522">
        <v>0</v>
      </c>
      <c r="I3869" s="522" t="s">
        <v>10874</v>
      </c>
      <c r="J3869" s="522" t="s">
        <v>10874</v>
      </c>
      <c r="K3869" s="522">
        <v>215</v>
      </c>
      <c r="L3869" s="522">
        <v>0</v>
      </c>
      <c r="M3869" s="522">
        <v>50</v>
      </c>
      <c r="N3869" s="522">
        <v>0</v>
      </c>
      <c r="O3869" s="523">
        <v>282</v>
      </c>
    </row>
    <row r="3870" spans="2:15">
      <c r="B3870" t="str">
        <f>C3870&amp;F3870</f>
        <v>1241578021421 Total</v>
      </c>
      <c r="C3870" s="29" t="s">
        <v>1224</v>
      </c>
      <c r="D3870" s="29" t="s">
        <v>1225</v>
      </c>
      <c r="E3870" s="29" t="s">
        <v>3149</v>
      </c>
      <c r="F3870" s="29" t="s">
        <v>12148</v>
      </c>
      <c r="G3870" s="526" t="s">
        <v>3453</v>
      </c>
      <c r="H3870" s="527">
        <v>0</v>
      </c>
      <c r="I3870" s="527" t="s">
        <v>10874</v>
      </c>
      <c r="J3870" s="527" t="s">
        <v>10874</v>
      </c>
      <c r="K3870" s="527">
        <v>424</v>
      </c>
      <c r="L3870" s="527" t="s">
        <v>10874</v>
      </c>
      <c r="M3870" s="527">
        <v>97</v>
      </c>
      <c r="N3870" s="527">
        <v>0</v>
      </c>
      <c r="O3870" s="528">
        <v>560</v>
      </c>
    </row>
    <row r="3871" spans="2:15">
      <c r="B3871" s="29" t="s">
        <v>14885</v>
      </c>
      <c r="C3871" s="29" t="s">
        <v>1224</v>
      </c>
      <c r="D3871" s="29" t="s">
        <v>1225</v>
      </c>
      <c r="E3871" s="29" t="s">
        <v>3147</v>
      </c>
      <c r="F3871" s="29" t="s">
        <v>3148</v>
      </c>
      <c r="G3871" s="29" t="s">
        <v>4065</v>
      </c>
      <c r="H3871" s="522">
        <v>0</v>
      </c>
      <c r="I3871" s="522">
        <v>34</v>
      </c>
      <c r="J3871" s="522">
        <v>30</v>
      </c>
      <c r="K3871" s="522">
        <v>798</v>
      </c>
      <c r="L3871" s="522">
        <v>12</v>
      </c>
      <c r="M3871" s="522">
        <v>160</v>
      </c>
      <c r="N3871" s="522">
        <v>0</v>
      </c>
      <c r="O3871" s="523">
        <v>1034</v>
      </c>
    </row>
    <row r="3872" spans="2:15">
      <c r="B3872" s="29" t="s">
        <v>14886</v>
      </c>
      <c r="C3872" s="29" t="s">
        <v>1224</v>
      </c>
      <c r="D3872" s="29" t="s">
        <v>1225</v>
      </c>
      <c r="E3872" s="29" t="s">
        <v>3147</v>
      </c>
      <c r="F3872" s="29" t="s">
        <v>3148</v>
      </c>
      <c r="G3872" s="29" t="s">
        <v>4066</v>
      </c>
      <c r="H3872" s="522">
        <v>0</v>
      </c>
      <c r="I3872" s="522">
        <v>39</v>
      </c>
      <c r="J3872" s="522">
        <v>16</v>
      </c>
      <c r="K3872" s="522">
        <v>787</v>
      </c>
      <c r="L3872" s="522">
        <v>11</v>
      </c>
      <c r="M3872" s="522">
        <v>164</v>
      </c>
      <c r="N3872" s="522">
        <v>0</v>
      </c>
      <c r="O3872" s="523">
        <v>1017</v>
      </c>
    </row>
    <row r="3873" spans="2:15">
      <c r="B3873" t="str">
        <f>C3873&amp;F3873</f>
        <v>1241578021423 Total</v>
      </c>
      <c r="C3873" s="29" t="s">
        <v>1224</v>
      </c>
      <c r="D3873" s="29" t="s">
        <v>1225</v>
      </c>
      <c r="E3873" s="29" t="s">
        <v>3147</v>
      </c>
      <c r="F3873" s="29" t="s">
        <v>12147</v>
      </c>
      <c r="G3873" s="526" t="s">
        <v>3453</v>
      </c>
      <c r="H3873" s="527">
        <v>0</v>
      </c>
      <c r="I3873" s="527">
        <v>73</v>
      </c>
      <c r="J3873" s="527">
        <v>46</v>
      </c>
      <c r="K3873" s="527">
        <v>1585</v>
      </c>
      <c r="L3873" s="527">
        <v>23</v>
      </c>
      <c r="M3873" s="527">
        <v>324</v>
      </c>
      <c r="N3873" s="527">
        <v>0</v>
      </c>
      <c r="O3873" s="528">
        <v>2051</v>
      </c>
    </row>
    <row r="3874" spans="2:15">
      <c r="B3874" s="29" t="s">
        <v>14889</v>
      </c>
      <c r="C3874" s="29" t="s">
        <v>1224</v>
      </c>
      <c r="D3874" s="29" t="s">
        <v>1225</v>
      </c>
      <c r="E3874" s="29" t="s">
        <v>3151</v>
      </c>
      <c r="F3874" s="29" t="s">
        <v>3152</v>
      </c>
      <c r="G3874" s="29" t="s">
        <v>4065</v>
      </c>
      <c r="H3874" s="522" t="s">
        <v>10874</v>
      </c>
      <c r="I3874" s="522" t="s">
        <v>10874</v>
      </c>
      <c r="J3874" s="522" t="s">
        <v>10874</v>
      </c>
      <c r="K3874" s="522">
        <v>190</v>
      </c>
      <c r="L3874" s="522" t="s">
        <v>10874</v>
      </c>
      <c r="M3874" s="522">
        <v>41</v>
      </c>
      <c r="N3874" s="522">
        <v>0</v>
      </c>
      <c r="O3874" s="523">
        <v>246</v>
      </c>
    </row>
    <row r="3875" spans="2:15">
      <c r="B3875" s="29" t="s">
        <v>14890</v>
      </c>
      <c r="C3875" s="29" t="s">
        <v>1224</v>
      </c>
      <c r="D3875" s="29" t="s">
        <v>1225</v>
      </c>
      <c r="E3875" s="29" t="s">
        <v>3151</v>
      </c>
      <c r="F3875" s="29" t="s">
        <v>3152</v>
      </c>
      <c r="G3875" s="29" t="s">
        <v>4066</v>
      </c>
      <c r="H3875" s="522" t="s">
        <v>10874</v>
      </c>
      <c r="I3875" s="522" t="s">
        <v>10874</v>
      </c>
      <c r="J3875" s="522" t="s">
        <v>10874</v>
      </c>
      <c r="K3875" s="522">
        <v>185</v>
      </c>
      <c r="L3875" s="522" t="s">
        <v>10874</v>
      </c>
      <c r="M3875" s="522">
        <v>50</v>
      </c>
      <c r="N3875" s="522">
        <v>0</v>
      </c>
      <c r="O3875" s="523">
        <v>249</v>
      </c>
    </row>
    <row r="3876" spans="2:15">
      <c r="B3876" t="str">
        <f>C3876&amp;F3876</f>
        <v>1241578024689 Total</v>
      </c>
      <c r="C3876" s="29" t="s">
        <v>1224</v>
      </c>
      <c r="D3876" s="29" t="s">
        <v>1225</v>
      </c>
      <c r="E3876" s="29" t="s">
        <v>3151</v>
      </c>
      <c r="F3876" s="29" t="s">
        <v>12149</v>
      </c>
      <c r="G3876" s="526" t="s">
        <v>3453</v>
      </c>
      <c r="H3876" s="527" t="s">
        <v>10874</v>
      </c>
      <c r="I3876" s="527">
        <v>12</v>
      </c>
      <c r="J3876" s="527">
        <v>11</v>
      </c>
      <c r="K3876" s="527">
        <v>375</v>
      </c>
      <c r="L3876" s="527" t="s">
        <v>10874</v>
      </c>
      <c r="M3876" s="527">
        <v>91</v>
      </c>
      <c r="N3876" s="527">
        <v>0</v>
      </c>
      <c r="O3876" s="528">
        <v>495</v>
      </c>
    </row>
    <row r="3877" spans="2:15">
      <c r="B3877" s="29" t="s">
        <v>14893</v>
      </c>
      <c r="C3877" s="29" t="s">
        <v>1226</v>
      </c>
      <c r="D3877" s="29" t="s">
        <v>1227</v>
      </c>
      <c r="E3877" s="29" t="s">
        <v>3155</v>
      </c>
      <c r="F3877" s="29" t="s">
        <v>3156</v>
      </c>
      <c r="G3877" s="29" t="s">
        <v>4065</v>
      </c>
      <c r="H3877" s="522">
        <v>0</v>
      </c>
      <c r="I3877" s="522" t="s">
        <v>10874</v>
      </c>
      <c r="J3877" s="522" t="s">
        <v>10874</v>
      </c>
      <c r="K3877" s="522">
        <v>492</v>
      </c>
      <c r="L3877" s="522" t="s">
        <v>10874</v>
      </c>
      <c r="M3877" s="522" t="s">
        <v>10874</v>
      </c>
      <c r="N3877" s="522">
        <v>0</v>
      </c>
      <c r="O3877" s="523">
        <v>515</v>
      </c>
    </row>
    <row r="3878" spans="2:15">
      <c r="B3878" s="29" t="s">
        <v>14894</v>
      </c>
      <c r="C3878" s="29" t="s">
        <v>1226</v>
      </c>
      <c r="D3878" s="29" t="s">
        <v>1227</v>
      </c>
      <c r="E3878" s="29" t="s">
        <v>3155</v>
      </c>
      <c r="F3878" s="29" t="s">
        <v>3156</v>
      </c>
      <c r="G3878" s="29" t="s">
        <v>4066</v>
      </c>
      <c r="H3878" s="522">
        <v>0</v>
      </c>
      <c r="I3878" s="522">
        <v>15</v>
      </c>
      <c r="J3878" s="522" t="s">
        <v>10874</v>
      </c>
      <c r="K3878" s="522">
        <v>497</v>
      </c>
      <c r="L3878" s="522" t="s">
        <v>10874</v>
      </c>
      <c r="M3878" s="522" t="s">
        <v>10874</v>
      </c>
      <c r="N3878" s="522">
        <v>0</v>
      </c>
      <c r="O3878" s="523">
        <v>522</v>
      </c>
    </row>
    <row r="3879" spans="2:15">
      <c r="B3879" t="str">
        <f>C3879&amp;F3879</f>
        <v>1016380036012 Total</v>
      </c>
      <c r="C3879" s="29" t="s">
        <v>1226</v>
      </c>
      <c r="D3879" s="29" t="s">
        <v>1227</v>
      </c>
      <c r="E3879" s="29" t="s">
        <v>3155</v>
      </c>
      <c r="F3879" s="29" t="s">
        <v>12151</v>
      </c>
      <c r="G3879" s="526" t="s">
        <v>3453</v>
      </c>
      <c r="H3879" s="527">
        <v>0</v>
      </c>
      <c r="I3879" s="527" t="s">
        <v>10874</v>
      </c>
      <c r="J3879" s="527" t="s">
        <v>10874</v>
      </c>
      <c r="K3879" s="527">
        <v>989</v>
      </c>
      <c r="L3879" s="527" t="s">
        <v>10874</v>
      </c>
      <c r="M3879" s="527" t="s">
        <v>10874</v>
      </c>
      <c r="N3879" s="527">
        <v>0</v>
      </c>
      <c r="O3879" s="528">
        <v>1037</v>
      </c>
    </row>
    <row r="3880" spans="2:15">
      <c r="B3880" s="29" t="s">
        <v>14891</v>
      </c>
      <c r="C3880" s="29" t="s">
        <v>1226</v>
      </c>
      <c r="D3880" s="29" t="s">
        <v>1227</v>
      </c>
      <c r="E3880" s="29" t="s">
        <v>3153</v>
      </c>
      <c r="F3880" s="29" t="s">
        <v>3154</v>
      </c>
      <c r="G3880" s="29" t="s">
        <v>4065</v>
      </c>
      <c r="H3880" s="522">
        <v>0</v>
      </c>
      <c r="I3880" s="522" t="s">
        <v>10874</v>
      </c>
      <c r="J3880" s="522" t="s">
        <v>10874</v>
      </c>
      <c r="K3880" s="522">
        <v>228</v>
      </c>
      <c r="L3880" s="522" t="s">
        <v>10874</v>
      </c>
      <c r="M3880" s="522" t="s">
        <v>10874</v>
      </c>
      <c r="N3880" s="522">
        <v>0</v>
      </c>
      <c r="O3880" s="523">
        <v>242</v>
      </c>
    </row>
    <row r="3881" spans="2:15">
      <c r="B3881" s="29" t="s">
        <v>14892</v>
      </c>
      <c r="C3881" s="29" t="s">
        <v>1226</v>
      </c>
      <c r="D3881" s="29" t="s">
        <v>1227</v>
      </c>
      <c r="E3881" s="29" t="s">
        <v>3153</v>
      </c>
      <c r="F3881" s="29" t="s">
        <v>3154</v>
      </c>
      <c r="G3881" s="29" t="s">
        <v>4066</v>
      </c>
      <c r="H3881" s="522">
        <v>0</v>
      </c>
      <c r="I3881" s="522">
        <v>13</v>
      </c>
      <c r="J3881" s="522" t="s">
        <v>10874</v>
      </c>
      <c r="K3881" s="522">
        <v>240</v>
      </c>
      <c r="L3881" s="522" t="s">
        <v>10874</v>
      </c>
      <c r="M3881" s="522" t="s">
        <v>10874</v>
      </c>
      <c r="N3881" s="522">
        <v>0</v>
      </c>
      <c r="O3881" s="523">
        <v>263</v>
      </c>
    </row>
    <row r="3882" spans="2:15">
      <c r="B3882" t="str">
        <f>C3882&amp;F3882</f>
        <v>1016380036638 Total</v>
      </c>
      <c r="C3882" s="29" t="s">
        <v>1226</v>
      </c>
      <c r="D3882" s="29" t="s">
        <v>1227</v>
      </c>
      <c r="E3882" s="29" t="s">
        <v>3153</v>
      </c>
      <c r="F3882" s="29" t="s">
        <v>12150</v>
      </c>
      <c r="G3882" s="526" t="s">
        <v>3453</v>
      </c>
      <c r="H3882" s="527">
        <v>0</v>
      </c>
      <c r="I3882" s="527" t="s">
        <v>10874</v>
      </c>
      <c r="J3882" s="527" t="s">
        <v>10874</v>
      </c>
      <c r="K3882" s="527">
        <v>468</v>
      </c>
      <c r="L3882" s="527" t="s">
        <v>10874</v>
      </c>
      <c r="M3882" s="527" t="s">
        <v>10874</v>
      </c>
      <c r="N3882" s="527">
        <v>0</v>
      </c>
      <c r="O3882" s="528">
        <v>505</v>
      </c>
    </row>
    <row r="3883" spans="2:15">
      <c r="B3883" s="29" t="s">
        <v>14895</v>
      </c>
      <c r="C3883" s="29" t="s">
        <v>1228</v>
      </c>
      <c r="D3883" s="29" t="s">
        <v>1229</v>
      </c>
      <c r="E3883" s="29" t="s">
        <v>3157</v>
      </c>
      <c r="F3883" s="29" t="s">
        <v>3158</v>
      </c>
      <c r="G3883" s="29" t="s">
        <v>4065</v>
      </c>
      <c r="H3883" s="522">
        <v>0</v>
      </c>
      <c r="I3883" s="522" t="s">
        <v>10874</v>
      </c>
      <c r="J3883" s="522" t="s">
        <v>10874</v>
      </c>
      <c r="K3883" s="522">
        <v>185</v>
      </c>
      <c r="L3883" s="522" t="s">
        <v>10874</v>
      </c>
      <c r="M3883" s="522">
        <v>0</v>
      </c>
      <c r="N3883" s="522" t="s">
        <v>10874</v>
      </c>
      <c r="O3883" s="523">
        <v>195</v>
      </c>
    </row>
    <row r="3884" spans="2:15">
      <c r="B3884" s="29" t="s">
        <v>14896</v>
      </c>
      <c r="C3884" s="29" t="s">
        <v>1228</v>
      </c>
      <c r="D3884" s="29" t="s">
        <v>1229</v>
      </c>
      <c r="E3884" s="29" t="s">
        <v>3157</v>
      </c>
      <c r="F3884" s="29" t="s">
        <v>3158</v>
      </c>
      <c r="G3884" s="29" t="s">
        <v>4066</v>
      </c>
      <c r="H3884" s="522">
        <v>0</v>
      </c>
      <c r="I3884" s="522" t="s">
        <v>10874</v>
      </c>
      <c r="J3884" s="522" t="s">
        <v>10874</v>
      </c>
      <c r="K3884" s="522">
        <v>176</v>
      </c>
      <c r="L3884" s="522" t="s">
        <v>10874</v>
      </c>
      <c r="M3884" s="522">
        <v>0</v>
      </c>
      <c r="N3884" s="522" t="s">
        <v>10874</v>
      </c>
      <c r="O3884" s="523">
        <v>184</v>
      </c>
    </row>
    <row r="3885" spans="2:15">
      <c r="B3885" t="str">
        <f>C3885&amp;F3885</f>
        <v>1295478033957 Total</v>
      </c>
      <c r="C3885" s="29" t="s">
        <v>1228</v>
      </c>
      <c r="D3885" s="29" t="s">
        <v>1229</v>
      </c>
      <c r="E3885" s="29" t="s">
        <v>3157</v>
      </c>
      <c r="F3885" s="29" t="s">
        <v>12152</v>
      </c>
      <c r="G3885" s="526" t="s">
        <v>3453</v>
      </c>
      <c r="H3885" s="527">
        <v>0</v>
      </c>
      <c r="I3885" s="527" t="s">
        <v>10874</v>
      </c>
      <c r="J3885" s="527" t="s">
        <v>10874</v>
      </c>
      <c r="K3885" s="527">
        <v>361</v>
      </c>
      <c r="L3885" s="527" t="s">
        <v>10874</v>
      </c>
      <c r="M3885" s="527">
        <v>0</v>
      </c>
      <c r="N3885" s="527" t="s">
        <v>10874</v>
      </c>
      <c r="O3885" s="528">
        <v>379</v>
      </c>
    </row>
    <row r="3886" spans="2:15">
      <c r="B3886" s="29" t="s">
        <v>14897</v>
      </c>
      <c r="C3886" s="29" t="s">
        <v>1230</v>
      </c>
      <c r="D3886" s="29" t="s">
        <v>1231</v>
      </c>
      <c r="E3886" s="29" t="s">
        <v>3159</v>
      </c>
      <c r="F3886" s="29" t="s">
        <v>3160</v>
      </c>
      <c r="G3886" s="29" t="s">
        <v>4065</v>
      </c>
      <c r="H3886" s="522" t="s">
        <v>10874</v>
      </c>
      <c r="I3886" s="522" t="s">
        <v>10874</v>
      </c>
      <c r="J3886" s="522" t="s">
        <v>10874</v>
      </c>
      <c r="K3886" s="522">
        <v>315</v>
      </c>
      <c r="L3886" s="522" t="s">
        <v>10874</v>
      </c>
      <c r="M3886" s="522" t="s">
        <v>10874</v>
      </c>
      <c r="N3886" s="522">
        <v>0</v>
      </c>
      <c r="O3886" s="523">
        <v>326</v>
      </c>
    </row>
    <row r="3887" spans="2:15">
      <c r="B3887" s="29" t="s">
        <v>14898</v>
      </c>
      <c r="C3887" s="29" t="s">
        <v>1230</v>
      </c>
      <c r="D3887" s="29" t="s">
        <v>1231</v>
      </c>
      <c r="E3887" s="29" t="s">
        <v>3159</v>
      </c>
      <c r="F3887" s="29" t="s">
        <v>3160</v>
      </c>
      <c r="G3887" s="29" t="s">
        <v>4066</v>
      </c>
      <c r="H3887" s="522">
        <v>0</v>
      </c>
      <c r="I3887" s="522" t="s">
        <v>10874</v>
      </c>
      <c r="J3887" s="522" t="s">
        <v>10874</v>
      </c>
      <c r="K3887" s="522">
        <v>331</v>
      </c>
      <c r="L3887" s="522" t="s">
        <v>10874</v>
      </c>
      <c r="M3887" s="522" t="s">
        <v>10874</v>
      </c>
      <c r="N3887" s="522">
        <v>0</v>
      </c>
      <c r="O3887" s="523">
        <v>345</v>
      </c>
    </row>
    <row r="3888" spans="2:15">
      <c r="B3888" t="str">
        <f>C3888&amp;F3888</f>
        <v>1170866531000 Total</v>
      </c>
      <c r="C3888" s="29" t="s">
        <v>1230</v>
      </c>
      <c r="D3888" s="29" t="s">
        <v>1231</v>
      </c>
      <c r="E3888" s="29" t="s">
        <v>3159</v>
      </c>
      <c r="F3888" s="29" t="s">
        <v>12153</v>
      </c>
      <c r="G3888" s="526" t="s">
        <v>3453</v>
      </c>
      <c r="H3888" s="527" t="s">
        <v>10874</v>
      </c>
      <c r="I3888" s="527" t="s">
        <v>10874</v>
      </c>
      <c r="J3888" s="527" t="s">
        <v>10874</v>
      </c>
      <c r="K3888" s="527">
        <v>646</v>
      </c>
      <c r="L3888" s="527" t="s">
        <v>10874</v>
      </c>
      <c r="M3888" s="527" t="s">
        <v>10874</v>
      </c>
      <c r="N3888" s="527">
        <v>0</v>
      </c>
      <c r="O3888" s="528">
        <v>671</v>
      </c>
    </row>
    <row r="3889" spans="2:15">
      <c r="B3889" s="29" t="s">
        <v>14899</v>
      </c>
      <c r="C3889" s="29" t="s">
        <v>1232</v>
      </c>
      <c r="D3889" s="29" t="s">
        <v>1233</v>
      </c>
      <c r="E3889" s="29" t="s">
        <v>1233</v>
      </c>
      <c r="F3889" s="29" t="s">
        <v>5629</v>
      </c>
      <c r="G3889" s="29" t="s">
        <v>4065</v>
      </c>
      <c r="H3889" s="522">
        <v>0</v>
      </c>
      <c r="I3889" s="522">
        <v>162</v>
      </c>
      <c r="J3889" s="522">
        <v>38</v>
      </c>
      <c r="K3889" s="522" t="s">
        <v>10874</v>
      </c>
      <c r="L3889" s="522">
        <v>0</v>
      </c>
      <c r="M3889" s="522" t="s">
        <v>10874</v>
      </c>
      <c r="N3889" s="522">
        <v>0</v>
      </c>
      <c r="O3889" s="523">
        <v>205</v>
      </c>
    </row>
    <row r="3890" spans="2:15">
      <c r="B3890" s="29" t="s">
        <v>14900</v>
      </c>
      <c r="C3890" s="29" t="s">
        <v>1232</v>
      </c>
      <c r="D3890" s="29" t="s">
        <v>1233</v>
      </c>
      <c r="E3890" s="29" t="s">
        <v>1233</v>
      </c>
      <c r="F3890" s="29" t="s">
        <v>5629</v>
      </c>
      <c r="G3890" s="29" t="s">
        <v>4066</v>
      </c>
      <c r="H3890" s="522">
        <v>0</v>
      </c>
      <c r="I3890" s="522">
        <v>118</v>
      </c>
      <c r="J3890" s="522">
        <v>24</v>
      </c>
      <c r="K3890" s="522">
        <v>13</v>
      </c>
      <c r="L3890" s="522">
        <v>0</v>
      </c>
      <c r="M3890" s="522">
        <v>0</v>
      </c>
      <c r="N3890" s="522">
        <v>0</v>
      </c>
      <c r="O3890" s="523">
        <v>155</v>
      </c>
    </row>
    <row r="3891" spans="2:15">
      <c r="B3891" t="str">
        <f>C3891&amp;F3891</f>
        <v>1715102937983 Total</v>
      </c>
      <c r="C3891" s="29" t="s">
        <v>1232</v>
      </c>
      <c r="D3891" s="29" t="s">
        <v>1233</v>
      </c>
      <c r="E3891" s="29" t="s">
        <v>1233</v>
      </c>
      <c r="F3891" s="29" t="s">
        <v>12154</v>
      </c>
      <c r="G3891" s="526" t="s">
        <v>3453</v>
      </c>
      <c r="H3891" s="527">
        <v>0</v>
      </c>
      <c r="I3891" s="527">
        <v>280</v>
      </c>
      <c r="J3891" s="527">
        <v>62</v>
      </c>
      <c r="K3891" s="527" t="s">
        <v>10874</v>
      </c>
      <c r="L3891" s="527">
        <v>0</v>
      </c>
      <c r="M3891" s="527" t="s">
        <v>10874</v>
      </c>
      <c r="N3891" s="527">
        <v>0</v>
      </c>
      <c r="O3891" s="528">
        <v>360</v>
      </c>
    </row>
    <row r="3892" spans="2:15">
      <c r="B3892" s="29" t="s">
        <v>14901</v>
      </c>
      <c r="C3892" s="29" t="s">
        <v>1234</v>
      </c>
      <c r="D3892" s="29" t="s">
        <v>1235</v>
      </c>
      <c r="E3892" s="29" t="s">
        <v>3161</v>
      </c>
      <c r="F3892" s="29" t="s">
        <v>3162</v>
      </c>
      <c r="G3892" s="29" t="s">
        <v>4065</v>
      </c>
      <c r="H3892" s="522">
        <v>0</v>
      </c>
      <c r="I3892" s="522">
        <v>12</v>
      </c>
      <c r="J3892" s="522">
        <v>32</v>
      </c>
      <c r="K3892" s="522">
        <v>274</v>
      </c>
      <c r="L3892" s="522" t="s">
        <v>10874</v>
      </c>
      <c r="M3892" s="522" t="s">
        <v>10874</v>
      </c>
      <c r="N3892" s="522">
        <v>0</v>
      </c>
      <c r="O3892" s="523">
        <v>326</v>
      </c>
    </row>
    <row r="3893" spans="2:15">
      <c r="B3893" s="29" t="s">
        <v>14902</v>
      </c>
      <c r="C3893" s="29" t="s">
        <v>1234</v>
      </c>
      <c r="D3893" s="29" t="s">
        <v>1235</v>
      </c>
      <c r="E3893" s="29" t="s">
        <v>3161</v>
      </c>
      <c r="F3893" s="29" t="s">
        <v>3162</v>
      </c>
      <c r="G3893" s="29" t="s">
        <v>4066</v>
      </c>
      <c r="H3893" s="522">
        <v>0</v>
      </c>
      <c r="I3893" s="522" t="s">
        <v>10874</v>
      </c>
      <c r="J3893" s="522">
        <v>36</v>
      </c>
      <c r="K3893" s="522">
        <v>294</v>
      </c>
      <c r="L3893" s="522" t="s">
        <v>10874</v>
      </c>
      <c r="M3893" s="522" t="s">
        <v>10874</v>
      </c>
      <c r="N3893" s="522">
        <v>0</v>
      </c>
      <c r="O3893" s="523">
        <v>341</v>
      </c>
    </row>
    <row r="3894" spans="2:15">
      <c r="B3894" t="str">
        <f>C3894&amp;F3894</f>
        <v>1140680034670 Total</v>
      </c>
      <c r="C3894" s="29" t="s">
        <v>1234</v>
      </c>
      <c r="D3894" s="29" t="s">
        <v>1235</v>
      </c>
      <c r="E3894" s="29" t="s">
        <v>3161</v>
      </c>
      <c r="F3894" s="29" t="s">
        <v>12155</v>
      </c>
      <c r="G3894" s="526" t="s">
        <v>3453</v>
      </c>
      <c r="H3894" s="527">
        <v>0</v>
      </c>
      <c r="I3894" s="527" t="s">
        <v>10874</v>
      </c>
      <c r="J3894" s="527">
        <v>68</v>
      </c>
      <c r="K3894" s="527">
        <v>568</v>
      </c>
      <c r="L3894" s="527" t="s">
        <v>10874</v>
      </c>
      <c r="M3894" s="527" t="s">
        <v>10874</v>
      </c>
      <c r="N3894" s="527">
        <v>0</v>
      </c>
      <c r="O3894" s="528">
        <v>667</v>
      </c>
    </row>
    <row r="3895" spans="2:15">
      <c r="B3895" s="29" t="s">
        <v>14905</v>
      </c>
      <c r="C3895" s="29" t="s">
        <v>1236</v>
      </c>
      <c r="D3895" s="29" t="s">
        <v>1237</v>
      </c>
      <c r="E3895" s="29" t="s">
        <v>3165</v>
      </c>
      <c r="F3895" s="29" t="s">
        <v>3166</v>
      </c>
      <c r="G3895" s="29" t="s">
        <v>4065</v>
      </c>
      <c r="H3895" s="522">
        <v>0</v>
      </c>
      <c r="I3895" s="522" t="s">
        <v>10874</v>
      </c>
      <c r="J3895" s="522" t="s">
        <v>10874</v>
      </c>
      <c r="K3895" s="522">
        <v>181</v>
      </c>
      <c r="L3895" s="522" t="s">
        <v>10874</v>
      </c>
      <c r="M3895" s="522" t="s">
        <v>10874</v>
      </c>
      <c r="N3895" s="522">
        <v>0</v>
      </c>
      <c r="O3895" s="523">
        <v>189</v>
      </c>
    </row>
    <row r="3896" spans="2:15">
      <c r="B3896" s="29" t="s">
        <v>14906</v>
      </c>
      <c r="C3896" s="29" t="s">
        <v>1236</v>
      </c>
      <c r="D3896" s="29" t="s">
        <v>1237</v>
      </c>
      <c r="E3896" s="29" t="s">
        <v>3165</v>
      </c>
      <c r="F3896" s="29" t="s">
        <v>3166</v>
      </c>
      <c r="G3896" s="29" t="s">
        <v>4066</v>
      </c>
      <c r="H3896" s="522" t="s">
        <v>10874</v>
      </c>
      <c r="I3896" s="522" t="s">
        <v>10874</v>
      </c>
      <c r="J3896" s="522" t="s">
        <v>10874</v>
      </c>
      <c r="K3896" s="522">
        <v>199</v>
      </c>
      <c r="L3896" s="522" t="s">
        <v>10874</v>
      </c>
      <c r="M3896" s="522">
        <v>0</v>
      </c>
      <c r="N3896" s="522">
        <v>0</v>
      </c>
      <c r="O3896" s="523">
        <v>209</v>
      </c>
    </row>
    <row r="3897" spans="2:15">
      <c r="B3897" t="str">
        <f>C3897&amp;F3897</f>
        <v>1186675034536 Total</v>
      </c>
      <c r="C3897" s="29" t="s">
        <v>1236</v>
      </c>
      <c r="D3897" s="29" t="s">
        <v>1237</v>
      </c>
      <c r="E3897" s="29" t="s">
        <v>3165</v>
      </c>
      <c r="F3897" s="29" t="s">
        <v>12157</v>
      </c>
      <c r="G3897" s="526" t="s">
        <v>3453</v>
      </c>
      <c r="H3897" s="527" t="s">
        <v>10874</v>
      </c>
      <c r="I3897" s="527" t="s">
        <v>10874</v>
      </c>
      <c r="J3897" s="527" t="s">
        <v>10874</v>
      </c>
      <c r="K3897" s="527">
        <v>380</v>
      </c>
      <c r="L3897" s="527" t="s">
        <v>10874</v>
      </c>
      <c r="M3897" s="527" t="s">
        <v>10874</v>
      </c>
      <c r="N3897" s="527">
        <v>0</v>
      </c>
      <c r="O3897" s="528">
        <v>398</v>
      </c>
    </row>
    <row r="3898" spans="2:15">
      <c r="B3898" s="29" t="s">
        <v>14903</v>
      </c>
      <c r="C3898" s="29" t="s">
        <v>1236</v>
      </c>
      <c r="D3898" s="29" t="s">
        <v>1237</v>
      </c>
      <c r="E3898" s="29" t="s">
        <v>3163</v>
      </c>
      <c r="F3898" s="29" t="s">
        <v>3164</v>
      </c>
      <c r="G3898" s="29" t="s">
        <v>4065</v>
      </c>
      <c r="H3898" s="522" t="s">
        <v>10874</v>
      </c>
      <c r="I3898" s="522" t="s">
        <v>10874</v>
      </c>
      <c r="J3898" s="522" t="s">
        <v>10874</v>
      </c>
      <c r="K3898" s="522">
        <v>397</v>
      </c>
      <c r="L3898" s="522" t="s">
        <v>10874</v>
      </c>
      <c r="M3898" s="522" t="s">
        <v>10874</v>
      </c>
      <c r="N3898" s="522">
        <v>0</v>
      </c>
      <c r="O3898" s="523">
        <v>409</v>
      </c>
    </row>
    <row r="3899" spans="2:15">
      <c r="B3899" s="29" t="s">
        <v>14904</v>
      </c>
      <c r="C3899" s="29" t="s">
        <v>1236</v>
      </c>
      <c r="D3899" s="29" t="s">
        <v>1237</v>
      </c>
      <c r="E3899" s="29" t="s">
        <v>3163</v>
      </c>
      <c r="F3899" s="29" t="s">
        <v>3164</v>
      </c>
      <c r="G3899" s="29" t="s">
        <v>4066</v>
      </c>
      <c r="H3899" s="522" t="s">
        <v>10874</v>
      </c>
      <c r="I3899" s="522" t="s">
        <v>10874</v>
      </c>
      <c r="J3899" s="522" t="s">
        <v>10874</v>
      </c>
      <c r="K3899" s="522">
        <v>409</v>
      </c>
      <c r="L3899" s="522" t="s">
        <v>10874</v>
      </c>
      <c r="M3899" s="522" t="s">
        <v>10874</v>
      </c>
      <c r="N3899" s="522">
        <v>0</v>
      </c>
      <c r="O3899" s="523">
        <v>419</v>
      </c>
    </row>
    <row r="3900" spans="2:15">
      <c r="B3900" t="str">
        <f>C3900&amp;F3900</f>
        <v>1186675035271 Total</v>
      </c>
      <c r="C3900" s="29" t="s">
        <v>1236</v>
      </c>
      <c r="D3900" s="29" t="s">
        <v>1237</v>
      </c>
      <c r="E3900" s="29" t="s">
        <v>3163</v>
      </c>
      <c r="F3900" s="29" t="s">
        <v>12156</v>
      </c>
      <c r="G3900" s="526" t="s">
        <v>3453</v>
      </c>
      <c r="H3900" s="527" t="s">
        <v>10874</v>
      </c>
      <c r="I3900" s="527" t="s">
        <v>10874</v>
      </c>
      <c r="J3900" s="527" t="s">
        <v>10874</v>
      </c>
      <c r="K3900" s="527">
        <v>806</v>
      </c>
      <c r="L3900" s="527" t="s">
        <v>10874</v>
      </c>
      <c r="M3900" s="527" t="s">
        <v>10874</v>
      </c>
      <c r="N3900" s="527">
        <v>0</v>
      </c>
      <c r="O3900" s="528">
        <v>828</v>
      </c>
    </row>
    <row r="3901" spans="2:15">
      <c r="B3901" s="29" t="s">
        <v>14907</v>
      </c>
      <c r="C3901" s="29" t="s">
        <v>1238</v>
      </c>
      <c r="D3901" s="29" t="s">
        <v>1239</v>
      </c>
      <c r="E3901" s="29" t="s">
        <v>3167</v>
      </c>
      <c r="F3901" s="29" t="s">
        <v>3168</v>
      </c>
      <c r="G3901" s="29" t="s">
        <v>4065</v>
      </c>
      <c r="H3901" s="522">
        <v>0</v>
      </c>
      <c r="I3901" s="522">
        <v>0</v>
      </c>
      <c r="J3901" s="522">
        <v>0</v>
      </c>
      <c r="K3901" s="522">
        <v>85</v>
      </c>
      <c r="L3901" s="522">
        <v>0</v>
      </c>
      <c r="M3901" s="522">
        <v>0</v>
      </c>
      <c r="N3901" s="522">
        <v>0</v>
      </c>
      <c r="O3901" s="523">
        <v>85</v>
      </c>
    </row>
    <row r="3902" spans="2:15">
      <c r="B3902" s="29" t="s">
        <v>14908</v>
      </c>
      <c r="C3902" s="29" t="s">
        <v>1238</v>
      </c>
      <c r="D3902" s="29" t="s">
        <v>1239</v>
      </c>
      <c r="E3902" s="29" t="s">
        <v>3167</v>
      </c>
      <c r="F3902" s="29" t="s">
        <v>3168</v>
      </c>
      <c r="G3902" s="29" t="s">
        <v>4066</v>
      </c>
      <c r="H3902" s="522" t="s">
        <v>10874</v>
      </c>
      <c r="I3902" s="522">
        <v>0</v>
      </c>
      <c r="J3902" s="522">
        <v>0</v>
      </c>
      <c r="K3902" s="522" t="s">
        <v>10874</v>
      </c>
      <c r="L3902" s="522">
        <v>0</v>
      </c>
      <c r="M3902" s="522">
        <v>0</v>
      </c>
      <c r="N3902" s="522">
        <v>0</v>
      </c>
      <c r="O3902" s="523">
        <v>82</v>
      </c>
    </row>
    <row r="3903" spans="2:15">
      <c r="B3903" t="str">
        <f>C3903&amp;F3903</f>
        <v>1085684046216 Total</v>
      </c>
      <c r="C3903" s="29" t="s">
        <v>1238</v>
      </c>
      <c r="D3903" s="29" t="s">
        <v>1239</v>
      </c>
      <c r="E3903" s="29" t="s">
        <v>3167</v>
      </c>
      <c r="F3903" s="29" t="s">
        <v>12158</v>
      </c>
      <c r="G3903" s="526" t="s">
        <v>3453</v>
      </c>
      <c r="H3903" s="527" t="s">
        <v>10874</v>
      </c>
      <c r="I3903" s="527">
        <v>0</v>
      </c>
      <c r="J3903" s="527">
        <v>0</v>
      </c>
      <c r="K3903" s="527" t="s">
        <v>10874</v>
      </c>
      <c r="L3903" s="527">
        <v>0</v>
      </c>
      <c r="M3903" s="527">
        <v>0</v>
      </c>
      <c r="N3903" s="527">
        <v>0</v>
      </c>
      <c r="O3903" s="528">
        <v>167</v>
      </c>
    </row>
    <row r="3904" spans="2:15">
      <c r="B3904" s="29" t="s">
        <v>14909</v>
      </c>
      <c r="C3904" s="29" t="s">
        <v>1240</v>
      </c>
      <c r="D3904" s="29" t="s">
        <v>1241</v>
      </c>
      <c r="E3904" s="29" t="s">
        <v>3169</v>
      </c>
      <c r="F3904" s="29" t="s">
        <v>3170</v>
      </c>
      <c r="G3904" s="29" t="s">
        <v>4065</v>
      </c>
      <c r="H3904" s="522" t="s">
        <v>10874</v>
      </c>
      <c r="I3904" s="522" t="s">
        <v>10874</v>
      </c>
      <c r="J3904" s="522" t="s">
        <v>10874</v>
      </c>
      <c r="K3904" s="522">
        <v>378</v>
      </c>
      <c r="L3904" s="522" t="s">
        <v>10874</v>
      </c>
      <c r="M3904" s="522" t="s">
        <v>10874</v>
      </c>
      <c r="N3904" s="522">
        <v>0</v>
      </c>
      <c r="O3904" s="523">
        <v>396</v>
      </c>
    </row>
    <row r="3905" spans="2:15">
      <c r="B3905" s="29" t="s">
        <v>14910</v>
      </c>
      <c r="C3905" s="29" t="s">
        <v>1240</v>
      </c>
      <c r="D3905" s="29" t="s">
        <v>1241</v>
      </c>
      <c r="E3905" s="29" t="s">
        <v>3169</v>
      </c>
      <c r="F3905" s="29" t="s">
        <v>3170</v>
      </c>
      <c r="G3905" s="29" t="s">
        <v>4066</v>
      </c>
      <c r="H3905" s="522" t="s">
        <v>10874</v>
      </c>
      <c r="I3905" s="522">
        <v>13</v>
      </c>
      <c r="J3905" s="522" t="s">
        <v>10874</v>
      </c>
      <c r="K3905" s="522">
        <v>378</v>
      </c>
      <c r="L3905" s="522" t="s">
        <v>10874</v>
      </c>
      <c r="M3905" s="522" t="s">
        <v>10874</v>
      </c>
      <c r="N3905" s="522" t="s">
        <v>10874</v>
      </c>
      <c r="O3905" s="523">
        <v>402</v>
      </c>
    </row>
    <row r="3906" spans="2:15">
      <c r="B3906" t="str">
        <f>C3906&amp;F3906</f>
        <v>1122860036280 Total</v>
      </c>
      <c r="C3906" s="29" t="s">
        <v>1240</v>
      </c>
      <c r="D3906" s="29" t="s">
        <v>1241</v>
      </c>
      <c r="E3906" s="29" t="s">
        <v>3169</v>
      </c>
      <c r="F3906" s="29" t="s">
        <v>12159</v>
      </c>
      <c r="G3906" s="526" t="s">
        <v>3453</v>
      </c>
      <c r="H3906" s="527" t="s">
        <v>10874</v>
      </c>
      <c r="I3906" s="527" t="s">
        <v>10874</v>
      </c>
      <c r="J3906" s="527">
        <v>14</v>
      </c>
      <c r="K3906" s="527">
        <v>756</v>
      </c>
      <c r="L3906" s="527" t="s">
        <v>10874</v>
      </c>
      <c r="M3906" s="527" t="s">
        <v>10874</v>
      </c>
      <c r="N3906" s="527" t="s">
        <v>10874</v>
      </c>
      <c r="O3906" s="528">
        <v>798</v>
      </c>
    </row>
    <row r="3907" spans="2:15">
      <c r="B3907" s="29" t="s">
        <v>14911</v>
      </c>
      <c r="C3907" s="29" t="s">
        <v>1240</v>
      </c>
      <c r="D3907" s="29" t="s">
        <v>1241</v>
      </c>
      <c r="E3907" s="29" t="s">
        <v>3171</v>
      </c>
      <c r="F3907" s="29" t="s">
        <v>3172</v>
      </c>
      <c r="G3907" s="29" t="s">
        <v>4065</v>
      </c>
      <c r="H3907" s="522">
        <v>0</v>
      </c>
      <c r="I3907" s="522" t="s">
        <v>10874</v>
      </c>
      <c r="J3907" s="522" t="s">
        <v>10874</v>
      </c>
      <c r="K3907" s="522">
        <v>183</v>
      </c>
      <c r="L3907" s="522" t="s">
        <v>10874</v>
      </c>
      <c r="M3907" s="522" t="s">
        <v>10874</v>
      </c>
      <c r="N3907" s="522">
        <v>0</v>
      </c>
      <c r="O3907" s="523">
        <v>194</v>
      </c>
    </row>
    <row r="3908" spans="2:15">
      <c r="B3908" s="29" t="s">
        <v>14912</v>
      </c>
      <c r="C3908" s="29" t="s">
        <v>1240</v>
      </c>
      <c r="D3908" s="29" t="s">
        <v>1241</v>
      </c>
      <c r="E3908" s="29" t="s">
        <v>3171</v>
      </c>
      <c r="F3908" s="29" t="s">
        <v>3172</v>
      </c>
      <c r="G3908" s="29" t="s">
        <v>4066</v>
      </c>
      <c r="H3908" s="522" t="s">
        <v>10874</v>
      </c>
      <c r="I3908" s="522" t="s">
        <v>10874</v>
      </c>
      <c r="J3908" s="522" t="s">
        <v>10874</v>
      </c>
      <c r="K3908" s="522">
        <v>174</v>
      </c>
      <c r="L3908" s="522" t="s">
        <v>10874</v>
      </c>
      <c r="M3908" s="522" t="s">
        <v>10874</v>
      </c>
      <c r="N3908" s="522">
        <v>0</v>
      </c>
      <c r="O3908" s="523">
        <v>182</v>
      </c>
    </row>
    <row r="3909" spans="2:15">
      <c r="B3909" t="str">
        <f>C3909&amp;F3909</f>
        <v>1122860036281 Total</v>
      </c>
      <c r="C3909" s="29" t="s">
        <v>1240</v>
      </c>
      <c r="D3909" s="29" t="s">
        <v>1241</v>
      </c>
      <c r="E3909" s="29" t="s">
        <v>3171</v>
      </c>
      <c r="F3909" s="29" t="s">
        <v>12160</v>
      </c>
      <c r="G3909" s="526" t="s">
        <v>3453</v>
      </c>
      <c r="H3909" s="527" t="s">
        <v>10874</v>
      </c>
      <c r="I3909" s="527" t="s">
        <v>10874</v>
      </c>
      <c r="J3909" s="527" t="s">
        <v>10874</v>
      </c>
      <c r="K3909" s="527">
        <v>357</v>
      </c>
      <c r="L3909" s="527" t="s">
        <v>10874</v>
      </c>
      <c r="M3909" s="527" t="s">
        <v>10874</v>
      </c>
      <c r="N3909" s="527">
        <v>0</v>
      </c>
      <c r="O3909" s="528">
        <v>376</v>
      </c>
    </row>
    <row r="3910" spans="2:15">
      <c r="B3910" s="29" t="s">
        <v>14913</v>
      </c>
      <c r="C3910" s="29" t="s">
        <v>1242</v>
      </c>
      <c r="D3910" s="29" t="s">
        <v>1243</v>
      </c>
      <c r="E3910" s="29" t="s">
        <v>3173</v>
      </c>
      <c r="F3910" s="29" t="s">
        <v>3174</v>
      </c>
      <c r="G3910" s="29" t="s">
        <v>4065</v>
      </c>
      <c r="H3910" s="522">
        <v>0</v>
      </c>
      <c r="I3910" s="522" t="s">
        <v>10874</v>
      </c>
      <c r="J3910" s="522">
        <v>0</v>
      </c>
      <c r="K3910" s="522" t="s">
        <v>10874</v>
      </c>
      <c r="L3910" s="522" t="s">
        <v>10874</v>
      </c>
      <c r="M3910" s="522">
        <v>0</v>
      </c>
      <c r="N3910" s="522">
        <v>0</v>
      </c>
      <c r="O3910" s="523">
        <v>142</v>
      </c>
    </row>
    <row r="3911" spans="2:15">
      <c r="B3911" s="29" t="s">
        <v>14914</v>
      </c>
      <c r="C3911" s="29" t="s">
        <v>1242</v>
      </c>
      <c r="D3911" s="29" t="s">
        <v>1243</v>
      </c>
      <c r="E3911" s="29" t="s">
        <v>3173</v>
      </c>
      <c r="F3911" s="29" t="s">
        <v>3174</v>
      </c>
      <c r="G3911" s="29" t="s">
        <v>4066</v>
      </c>
      <c r="H3911" s="522" t="s">
        <v>10874</v>
      </c>
      <c r="I3911" s="522" t="s">
        <v>10874</v>
      </c>
      <c r="J3911" s="522">
        <v>0</v>
      </c>
      <c r="K3911" s="522">
        <v>164</v>
      </c>
      <c r="L3911" s="522" t="s">
        <v>10874</v>
      </c>
      <c r="M3911" s="522">
        <v>0</v>
      </c>
      <c r="N3911" s="522">
        <v>0</v>
      </c>
      <c r="O3911" s="523">
        <v>170</v>
      </c>
    </row>
    <row r="3912" spans="2:15">
      <c r="B3912" t="str">
        <f>C3912&amp;F3912</f>
        <v>1080580030753 Total</v>
      </c>
      <c r="C3912" s="29" t="s">
        <v>1242</v>
      </c>
      <c r="D3912" s="29" t="s">
        <v>1243</v>
      </c>
      <c r="E3912" s="29" t="s">
        <v>3173</v>
      </c>
      <c r="F3912" s="29" t="s">
        <v>12161</v>
      </c>
      <c r="G3912" s="526" t="s">
        <v>3453</v>
      </c>
      <c r="H3912" s="527" t="s">
        <v>10874</v>
      </c>
      <c r="I3912" s="527" t="s">
        <v>10874</v>
      </c>
      <c r="J3912" s="527">
        <v>0</v>
      </c>
      <c r="K3912" s="527" t="s">
        <v>10874</v>
      </c>
      <c r="L3912" s="527" t="s">
        <v>10874</v>
      </c>
      <c r="M3912" s="527">
        <v>0</v>
      </c>
      <c r="N3912" s="527">
        <v>0</v>
      </c>
      <c r="O3912" s="528">
        <v>312</v>
      </c>
    </row>
    <row r="3913" spans="2:15">
      <c r="B3913" s="29" t="s">
        <v>14915</v>
      </c>
      <c r="C3913" s="29" t="s">
        <v>1242</v>
      </c>
      <c r="D3913" s="29" t="s">
        <v>1243</v>
      </c>
      <c r="E3913" s="29" t="s">
        <v>3175</v>
      </c>
      <c r="F3913" s="29" t="s">
        <v>3176</v>
      </c>
      <c r="G3913" s="29" t="s">
        <v>4065</v>
      </c>
      <c r="H3913" s="522">
        <v>0</v>
      </c>
      <c r="I3913" s="522" t="s">
        <v>10874</v>
      </c>
      <c r="J3913" s="522">
        <v>0</v>
      </c>
      <c r="K3913" s="522">
        <v>60</v>
      </c>
      <c r="L3913" s="522" t="s">
        <v>10874</v>
      </c>
      <c r="M3913" s="522">
        <v>0</v>
      </c>
      <c r="N3913" s="522">
        <v>0</v>
      </c>
      <c r="O3913" s="523">
        <v>63</v>
      </c>
    </row>
    <row r="3914" spans="2:15">
      <c r="B3914" s="29" t="s">
        <v>14916</v>
      </c>
      <c r="C3914" s="29" t="s">
        <v>1242</v>
      </c>
      <c r="D3914" s="29" t="s">
        <v>1243</v>
      </c>
      <c r="E3914" s="29" t="s">
        <v>3175</v>
      </c>
      <c r="F3914" s="29" t="s">
        <v>3176</v>
      </c>
      <c r="G3914" s="29" t="s">
        <v>4066</v>
      </c>
      <c r="H3914" s="522">
        <v>0</v>
      </c>
      <c r="I3914" s="522" t="s">
        <v>10874</v>
      </c>
      <c r="J3914" s="522">
        <v>0</v>
      </c>
      <c r="K3914" s="522" t="s">
        <v>10874</v>
      </c>
      <c r="L3914" s="522">
        <v>0</v>
      </c>
      <c r="M3914" s="522">
        <v>0</v>
      </c>
      <c r="N3914" s="522">
        <v>0</v>
      </c>
      <c r="O3914" s="523">
        <v>73</v>
      </c>
    </row>
    <row r="3915" spans="2:15">
      <c r="B3915" t="str">
        <f>C3915&amp;F3915</f>
        <v>1080580038144 Total</v>
      </c>
      <c r="C3915" s="29" t="s">
        <v>1242</v>
      </c>
      <c r="D3915" s="29" t="s">
        <v>1243</v>
      </c>
      <c r="E3915" s="29" t="s">
        <v>3175</v>
      </c>
      <c r="F3915" s="29" t="s">
        <v>12162</v>
      </c>
      <c r="G3915" s="526" t="s">
        <v>3453</v>
      </c>
      <c r="H3915" s="527">
        <v>0</v>
      </c>
      <c r="I3915" s="527" t="s">
        <v>10874</v>
      </c>
      <c r="J3915" s="527">
        <v>0</v>
      </c>
      <c r="K3915" s="527" t="s">
        <v>10874</v>
      </c>
      <c r="L3915" s="527" t="s">
        <v>10874</v>
      </c>
      <c r="M3915" s="527">
        <v>0</v>
      </c>
      <c r="N3915" s="527">
        <v>0</v>
      </c>
      <c r="O3915" s="528">
        <v>136</v>
      </c>
    </row>
    <row r="3916" spans="2:15">
      <c r="B3916" s="29" t="s">
        <v>14917</v>
      </c>
      <c r="C3916" s="29" t="s">
        <v>1244</v>
      </c>
      <c r="D3916" s="29" t="s">
        <v>1245</v>
      </c>
      <c r="E3916" s="29" t="s">
        <v>3177</v>
      </c>
      <c r="F3916" s="29" t="s">
        <v>3178</v>
      </c>
      <c r="G3916" s="29" t="s">
        <v>4065</v>
      </c>
      <c r="H3916" s="522">
        <v>0</v>
      </c>
      <c r="I3916" s="522" t="s">
        <v>10874</v>
      </c>
      <c r="J3916" s="522">
        <v>17</v>
      </c>
      <c r="K3916" s="522">
        <v>452</v>
      </c>
      <c r="L3916" s="522" t="s">
        <v>10874</v>
      </c>
      <c r="M3916" s="522" t="s">
        <v>10874</v>
      </c>
      <c r="N3916" s="522">
        <v>0</v>
      </c>
      <c r="O3916" s="523">
        <v>490</v>
      </c>
    </row>
    <row r="3917" spans="2:15">
      <c r="B3917" s="29" t="s">
        <v>14918</v>
      </c>
      <c r="C3917" s="29" t="s">
        <v>1244</v>
      </c>
      <c r="D3917" s="29" t="s">
        <v>1245</v>
      </c>
      <c r="E3917" s="29" t="s">
        <v>3177</v>
      </c>
      <c r="F3917" s="29" t="s">
        <v>3178</v>
      </c>
      <c r="G3917" s="29" t="s">
        <v>4066</v>
      </c>
      <c r="H3917" s="522">
        <v>0</v>
      </c>
      <c r="I3917" s="522">
        <v>14</v>
      </c>
      <c r="J3917" s="522">
        <v>15</v>
      </c>
      <c r="K3917" s="522">
        <v>492</v>
      </c>
      <c r="L3917" s="522" t="s">
        <v>10874</v>
      </c>
      <c r="M3917" s="522" t="s">
        <v>10874</v>
      </c>
      <c r="N3917" s="522">
        <v>0</v>
      </c>
      <c r="O3917" s="523">
        <v>527</v>
      </c>
    </row>
    <row r="3918" spans="2:15">
      <c r="B3918" t="str">
        <f>C3918&amp;F3918</f>
        <v>1140681030873 Total</v>
      </c>
      <c r="C3918" s="29" t="s">
        <v>1244</v>
      </c>
      <c r="D3918" s="29" t="s">
        <v>1245</v>
      </c>
      <c r="E3918" s="29" t="s">
        <v>3177</v>
      </c>
      <c r="F3918" s="29" t="s">
        <v>12163</v>
      </c>
      <c r="G3918" s="526" t="s">
        <v>3453</v>
      </c>
      <c r="H3918" s="527">
        <v>0</v>
      </c>
      <c r="I3918" s="527" t="s">
        <v>10874</v>
      </c>
      <c r="J3918" s="527">
        <v>32</v>
      </c>
      <c r="K3918" s="527">
        <v>944</v>
      </c>
      <c r="L3918" s="527" t="s">
        <v>10874</v>
      </c>
      <c r="M3918" s="527" t="s">
        <v>10874</v>
      </c>
      <c r="N3918" s="527">
        <v>0</v>
      </c>
      <c r="O3918" s="528">
        <v>1017</v>
      </c>
    </row>
    <row r="3919" spans="2:15">
      <c r="B3919" s="29" t="s">
        <v>14919</v>
      </c>
      <c r="C3919" s="29" t="s">
        <v>1244</v>
      </c>
      <c r="D3919" s="29" t="s">
        <v>1245</v>
      </c>
      <c r="E3919" s="29" t="s">
        <v>3179</v>
      </c>
      <c r="F3919" s="29" t="s">
        <v>3180</v>
      </c>
      <c r="G3919" s="29" t="s">
        <v>4065</v>
      </c>
      <c r="H3919" s="522" t="s">
        <v>10874</v>
      </c>
      <c r="I3919" s="522" t="s">
        <v>10874</v>
      </c>
      <c r="J3919" s="522">
        <v>13</v>
      </c>
      <c r="K3919" s="522">
        <v>250</v>
      </c>
      <c r="L3919" s="522" t="s">
        <v>10874</v>
      </c>
      <c r="M3919" s="522" t="s">
        <v>10874</v>
      </c>
      <c r="N3919" s="522">
        <v>0</v>
      </c>
      <c r="O3919" s="523">
        <v>275</v>
      </c>
    </row>
    <row r="3920" spans="2:15">
      <c r="B3920" s="29" t="s">
        <v>14920</v>
      </c>
      <c r="C3920" s="29" t="s">
        <v>1244</v>
      </c>
      <c r="D3920" s="29" t="s">
        <v>1245</v>
      </c>
      <c r="E3920" s="29" t="s">
        <v>3179</v>
      </c>
      <c r="F3920" s="29" t="s">
        <v>3180</v>
      </c>
      <c r="G3920" s="29" t="s">
        <v>4066</v>
      </c>
      <c r="H3920" s="522">
        <v>0</v>
      </c>
      <c r="I3920" s="522" t="s">
        <v>10874</v>
      </c>
      <c r="J3920" s="522">
        <v>11</v>
      </c>
      <c r="K3920" s="522">
        <v>248</v>
      </c>
      <c r="L3920" s="522">
        <v>0</v>
      </c>
      <c r="M3920" s="522" t="s">
        <v>10874</v>
      </c>
      <c r="N3920" s="522">
        <v>0</v>
      </c>
      <c r="O3920" s="523">
        <v>264</v>
      </c>
    </row>
    <row r="3921" spans="2:15">
      <c r="B3921" t="str">
        <f>C3921&amp;F3921</f>
        <v>1140681037328 Total</v>
      </c>
      <c r="C3921" s="29" t="s">
        <v>1244</v>
      </c>
      <c r="D3921" s="29" t="s">
        <v>1245</v>
      </c>
      <c r="E3921" s="29" t="s">
        <v>3179</v>
      </c>
      <c r="F3921" s="29" t="s">
        <v>12164</v>
      </c>
      <c r="G3921" s="526" t="s">
        <v>3453</v>
      </c>
      <c r="H3921" s="527" t="s">
        <v>10874</v>
      </c>
      <c r="I3921" s="527" t="s">
        <v>10874</v>
      </c>
      <c r="J3921" s="527">
        <v>24</v>
      </c>
      <c r="K3921" s="527">
        <v>498</v>
      </c>
      <c r="L3921" s="527" t="s">
        <v>10874</v>
      </c>
      <c r="M3921" s="527" t="s">
        <v>10874</v>
      </c>
      <c r="N3921" s="527">
        <v>0</v>
      </c>
      <c r="O3921" s="528">
        <v>539</v>
      </c>
    </row>
    <row r="3922" spans="2:15">
      <c r="B3922" s="29" t="s">
        <v>14921</v>
      </c>
      <c r="C3922" s="29" t="s">
        <v>1246</v>
      </c>
      <c r="D3922" s="29" t="s">
        <v>1247</v>
      </c>
      <c r="E3922" s="29" t="s">
        <v>3181</v>
      </c>
      <c r="F3922" s="29" t="s">
        <v>3182</v>
      </c>
      <c r="G3922" s="29" t="s">
        <v>4065</v>
      </c>
      <c r="H3922" s="522" t="s">
        <v>10874</v>
      </c>
      <c r="I3922" s="522">
        <v>0</v>
      </c>
      <c r="J3922" s="522" t="s">
        <v>10874</v>
      </c>
      <c r="K3922" s="522">
        <v>250</v>
      </c>
      <c r="L3922" s="522">
        <v>0</v>
      </c>
      <c r="M3922" s="522" t="s">
        <v>10874</v>
      </c>
      <c r="N3922" s="522">
        <v>0</v>
      </c>
      <c r="O3922" s="523">
        <v>256</v>
      </c>
    </row>
    <row r="3923" spans="2:15">
      <c r="B3923" s="29" t="s">
        <v>14922</v>
      </c>
      <c r="C3923" s="29" t="s">
        <v>1246</v>
      </c>
      <c r="D3923" s="29" t="s">
        <v>1247</v>
      </c>
      <c r="E3923" s="29" t="s">
        <v>3181</v>
      </c>
      <c r="F3923" s="29" t="s">
        <v>3182</v>
      </c>
      <c r="G3923" s="29" t="s">
        <v>4066</v>
      </c>
      <c r="H3923" s="522" t="s">
        <v>10874</v>
      </c>
      <c r="I3923" s="522" t="s">
        <v>10874</v>
      </c>
      <c r="J3923" s="522" t="s">
        <v>10874</v>
      </c>
      <c r="K3923" s="522">
        <v>276</v>
      </c>
      <c r="L3923" s="522">
        <v>0</v>
      </c>
      <c r="M3923" s="522" t="s">
        <v>10874</v>
      </c>
      <c r="N3923" s="522">
        <v>0</v>
      </c>
      <c r="O3923" s="523">
        <v>286</v>
      </c>
    </row>
    <row r="3924" spans="2:15">
      <c r="B3924" t="str">
        <f>C3924&amp;F3924</f>
        <v>1080780030949 Total</v>
      </c>
      <c r="C3924" s="29" t="s">
        <v>1246</v>
      </c>
      <c r="D3924" s="29" t="s">
        <v>1247</v>
      </c>
      <c r="E3924" s="29" t="s">
        <v>3181</v>
      </c>
      <c r="F3924" s="29" t="s">
        <v>12165</v>
      </c>
      <c r="G3924" s="526" t="s">
        <v>3453</v>
      </c>
      <c r="H3924" s="527" t="s">
        <v>10874</v>
      </c>
      <c r="I3924" s="527" t="s">
        <v>10874</v>
      </c>
      <c r="J3924" s="527" t="s">
        <v>10874</v>
      </c>
      <c r="K3924" s="527">
        <v>526</v>
      </c>
      <c r="L3924" s="527">
        <v>0</v>
      </c>
      <c r="M3924" s="527" t="s">
        <v>10874</v>
      </c>
      <c r="N3924" s="527">
        <v>0</v>
      </c>
      <c r="O3924" s="528">
        <v>542</v>
      </c>
    </row>
    <row r="3925" spans="2:15">
      <c r="B3925" s="29" t="s">
        <v>14923</v>
      </c>
      <c r="C3925" s="29" t="s">
        <v>1246</v>
      </c>
      <c r="D3925" s="29" t="s">
        <v>1247</v>
      </c>
      <c r="E3925" s="29" t="s">
        <v>3183</v>
      </c>
      <c r="F3925" s="29" t="s">
        <v>3184</v>
      </c>
      <c r="G3925" s="29" t="s">
        <v>4065</v>
      </c>
      <c r="H3925" s="522" t="s">
        <v>10874</v>
      </c>
      <c r="I3925" s="522" t="s">
        <v>10874</v>
      </c>
      <c r="J3925" s="522">
        <v>0</v>
      </c>
      <c r="K3925" s="522">
        <v>132</v>
      </c>
      <c r="L3925" s="522">
        <v>0</v>
      </c>
      <c r="M3925" s="522" t="s">
        <v>10874</v>
      </c>
      <c r="N3925" s="522">
        <v>0</v>
      </c>
      <c r="O3925" s="523">
        <v>137</v>
      </c>
    </row>
    <row r="3926" spans="2:15">
      <c r="B3926" s="29" t="s">
        <v>14924</v>
      </c>
      <c r="C3926" s="29" t="s">
        <v>1246</v>
      </c>
      <c r="D3926" s="29" t="s">
        <v>1247</v>
      </c>
      <c r="E3926" s="29" t="s">
        <v>3183</v>
      </c>
      <c r="F3926" s="29" t="s">
        <v>3184</v>
      </c>
      <c r="G3926" s="29" t="s">
        <v>4066</v>
      </c>
      <c r="H3926" s="522">
        <v>0</v>
      </c>
      <c r="I3926" s="522" t="s">
        <v>10874</v>
      </c>
      <c r="J3926" s="522" t="s">
        <v>10874</v>
      </c>
      <c r="K3926" s="522">
        <v>139</v>
      </c>
      <c r="L3926" s="522">
        <v>0</v>
      </c>
      <c r="M3926" s="522">
        <v>0</v>
      </c>
      <c r="N3926" s="522">
        <v>0</v>
      </c>
      <c r="O3926" s="523">
        <v>149</v>
      </c>
    </row>
    <row r="3927" spans="2:15">
      <c r="B3927" t="str">
        <f>C3927&amp;F3927</f>
        <v>1080780037518 Total</v>
      </c>
      <c r="C3927" s="29" t="s">
        <v>1246</v>
      </c>
      <c r="D3927" s="29" t="s">
        <v>1247</v>
      </c>
      <c r="E3927" s="29" t="s">
        <v>3183</v>
      </c>
      <c r="F3927" s="29" t="s">
        <v>12166</v>
      </c>
      <c r="G3927" s="526" t="s">
        <v>3453</v>
      </c>
      <c r="H3927" s="527" t="s">
        <v>10874</v>
      </c>
      <c r="I3927" s="527" t="s">
        <v>10874</v>
      </c>
      <c r="J3927" s="527" t="s">
        <v>10874</v>
      </c>
      <c r="K3927" s="527">
        <v>271</v>
      </c>
      <c r="L3927" s="527">
        <v>0</v>
      </c>
      <c r="M3927" s="527" t="s">
        <v>10874</v>
      </c>
      <c r="N3927" s="527">
        <v>0</v>
      </c>
      <c r="O3927" s="528">
        <v>286</v>
      </c>
    </row>
    <row r="3928" spans="2:15">
      <c r="B3928" s="29" t="s">
        <v>14925</v>
      </c>
      <c r="C3928" s="29" t="s">
        <v>1248</v>
      </c>
      <c r="D3928" s="29" t="s">
        <v>1249</v>
      </c>
      <c r="E3928" s="29" t="s">
        <v>3185</v>
      </c>
      <c r="F3928" s="29" t="s">
        <v>3186</v>
      </c>
      <c r="G3928" s="29" t="s">
        <v>4065</v>
      </c>
      <c r="H3928" s="522">
        <v>0</v>
      </c>
      <c r="I3928" s="522">
        <v>17</v>
      </c>
      <c r="J3928" s="522">
        <v>0</v>
      </c>
      <c r="K3928" s="522">
        <v>90</v>
      </c>
      <c r="L3928" s="522">
        <v>0</v>
      </c>
      <c r="M3928" s="522">
        <v>0</v>
      </c>
      <c r="N3928" s="522">
        <v>0</v>
      </c>
      <c r="O3928" s="523">
        <v>107</v>
      </c>
    </row>
    <row r="3929" spans="2:15">
      <c r="B3929" s="29" t="s">
        <v>14926</v>
      </c>
      <c r="C3929" s="29" t="s">
        <v>1248</v>
      </c>
      <c r="D3929" s="29" t="s">
        <v>1249</v>
      </c>
      <c r="E3929" s="29" t="s">
        <v>3185</v>
      </c>
      <c r="F3929" s="29" t="s">
        <v>3186</v>
      </c>
      <c r="G3929" s="29" t="s">
        <v>4066</v>
      </c>
      <c r="H3929" s="522">
        <v>0</v>
      </c>
      <c r="I3929" s="522">
        <v>18</v>
      </c>
      <c r="J3929" s="522">
        <v>0</v>
      </c>
      <c r="K3929" s="522">
        <v>87</v>
      </c>
      <c r="L3929" s="522">
        <v>0</v>
      </c>
      <c r="M3929" s="522">
        <v>0</v>
      </c>
      <c r="N3929" s="522">
        <v>0</v>
      </c>
      <c r="O3929" s="523">
        <v>105</v>
      </c>
    </row>
    <row r="3930" spans="2:15">
      <c r="B3930" t="str">
        <f>C3930&amp;F3930</f>
        <v>1043770032712 Total</v>
      </c>
      <c r="C3930" s="29" t="s">
        <v>1248</v>
      </c>
      <c r="D3930" s="29" t="s">
        <v>1249</v>
      </c>
      <c r="E3930" s="29" t="s">
        <v>3185</v>
      </c>
      <c r="F3930" s="29" t="s">
        <v>12167</v>
      </c>
      <c r="G3930" s="526" t="s">
        <v>3453</v>
      </c>
      <c r="H3930" s="527">
        <v>0</v>
      </c>
      <c r="I3930" s="527">
        <v>35</v>
      </c>
      <c r="J3930" s="527">
        <v>0</v>
      </c>
      <c r="K3930" s="527">
        <v>177</v>
      </c>
      <c r="L3930" s="527">
        <v>0</v>
      </c>
      <c r="M3930" s="527">
        <v>0</v>
      </c>
      <c r="N3930" s="527">
        <v>0</v>
      </c>
      <c r="O3930" s="528">
        <v>212</v>
      </c>
    </row>
    <row r="3931" spans="2:15">
      <c r="B3931" s="29" t="s">
        <v>14927</v>
      </c>
      <c r="C3931" s="29" t="s">
        <v>1248</v>
      </c>
      <c r="D3931" s="29" t="s">
        <v>1249</v>
      </c>
      <c r="E3931" s="29" t="s">
        <v>3187</v>
      </c>
      <c r="F3931" s="29" t="s">
        <v>3188</v>
      </c>
      <c r="G3931" s="29" t="s">
        <v>4065</v>
      </c>
      <c r="H3931" s="522">
        <v>0</v>
      </c>
      <c r="I3931" s="522" t="s">
        <v>10874</v>
      </c>
      <c r="J3931" s="522">
        <v>0</v>
      </c>
      <c r="K3931" s="522">
        <v>52</v>
      </c>
      <c r="L3931" s="522">
        <v>0</v>
      </c>
      <c r="M3931" s="522" t="s">
        <v>10874</v>
      </c>
      <c r="N3931" s="522">
        <v>0</v>
      </c>
      <c r="O3931" s="523">
        <v>61</v>
      </c>
    </row>
    <row r="3932" spans="2:15">
      <c r="B3932" s="29" t="s">
        <v>14928</v>
      </c>
      <c r="C3932" s="29" t="s">
        <v>1248</v>
      </c>
      <c r="D3932" s="29" t="s">
        <v>1249</v>
      </c>
      <c r="E3932" s="29" t="s">
        <v>3187</v>
      </c>
      <c r="F3932" s="29" t="s">
        <v>3188</v>
      </c>
      <c r="G3932" s="29" t="s">
        <v>4066</v>
      </c>
      <c r="H3932" s="522">
        <v>0</v>
      </c>
      <c r="I3932" s="522" t="s">
        <v>10874</v>
      </c>
      <c r="J3932" s="522" t="s">
        <v>10874</v>
      </c>
      <c r="K3932" s="522">
        <v>45</v>
      </c>
      <c r="L3932" s="522">
        <v>0</v>
      </c>
      <c r="M3932" s="522">
        <v>0</v>
      </c>
      <c r="N3932" s="522">
        <v>0</v>
      </c>
      <c r="O3932" s="523">
        <v>55</v>
      </c>
    </row>
    <row r="3933" spans="2:15">
      <c r="B3933" t="str">
        <f>C3933&amp;F3933</f>
        <v>1043770037083 Total</v>
      </c>
      <c r="C3933" s="29" t="s">
        <v>1248</v>
      </c>
      <c r="D3933" s="29" t="s">
        <v>1249</v>
      </c>
      <c r="E3933" s="29" t="s">
        <v>3187</v>
      </c>
      <c r="F3933" s="29" t="s">
        <v>12168</v>
      </c>
      <c r="G3933" s="526" t="s">
        <v>3453</v>
      </c>
      <c r="H3933" s="527">
        <v>0</v>
      </c>
      <c r="I3933" s="527" t="s">
        <v>10874</v>
      </c>
      <c r="J3933" s="527" t="s">
        <v>10874</v>
      </c>
      <c r="K3933" s="527">
        <v>97</v>
      </c>
      <c r="L3933" s="527">
        <v>0</v>
      </c>
      <c r="M3933" s="527" t="s">
        <v>10874</v>
      </c>
      <c r="N3933" s="527">
        <v>0</v>
      </c>
      <c r="O3933" s="528">
        <v>116</v>
      </c>
    </row>
    <row r="3934" spans="2:15">
      <c r="B3934" s="29" t="s">
        <v>14929</v>
      </c>
      <c r="C3934" s="29" t="s">
        <v>1250</v>
      </c>
      <c r="D3934" s="29" t="s">
        <v>1251</v>
      </c>
      <c r="E3934" s="29" t="s">
        <v>3189</v>
      </c>
      <c r="F3934" s="29" t="s">
        <v>3190</v>
      </c>
      <c r="G3934" s="29" t="s">
        <v>4065</v>
      </c>
      <c r="H3934" s="522">
        <v>0</v>
      </c>
      <c r="I3934" s="522" t="s">
        <v>10874</v>
      </c>
      <c r="J3934" s="522" t="s">
        <v>10874</v>
      </c>
      <c r="K3934" s="522">
        <v>162</v>
      </c>
      <c r="L3934" s="522" t="s">
        <v>10874</v>
      </c>
      <c r="M3934" s="522">
        <v>0</v>
      </c>
      <c r="N3934" s="522">
        <v>0</v>
      </c>
      <c r="O3934" s="523">
        <v>177</v>
      </c>
    </row>
    <row r="3935" spans="2:15">
      <c r="B3935" s="29" t="s">
        <v>14930</v>
      </c>
      <c r="C3935" s="29" t="s">
        <v>1250</v>
      </c>
      <c r="D3935" s="29" t="s">
        <v>1251</v>
      </c>
      <c r="E3935" s="29" t="s">
        <v>3189</v>
      </c>
      <c r="F3935" s="29" t="s">
        <v>3190</v>
      </c>
      <c r="G3935" s="29" t="s">
        <v>4066</v>
      </c>
      <c r="H3935" s="522" t="s">
        <v>10874</v>
      </c>
      <c r="I3935" s="522" t="s">
        <v>10874</v>
      </c>
      <c r="J3935" s="522" t="s">
        <v>10874</v>
      </c>
      <c r="K3935" s="522">
        <v>143</v>
      </c>
      <c r="L3935" s="522">
        <v>0</v>
      </c>
      <c r="M3935" s="522">
        <v>0</v>
      </c>
      <c r="N3935" s="522">
        <v>0</v>
      </c>
      <c r="O3935" s="523">
        <v>149</v>
      </c>
    </row>
    <row r="3936" spans="2:15">
      <c r="B3936" t="str">
        <f>C3936&amp;F3936</f>
        <v>1052591032075 Total</v>
      </c>
      <c r="C3936" s="29" t="s">
        <v>1250</v>
      </c>
      <c r="D3936" s="29" t="s">
        <v>1251</v>
      </c>
      <c r="E3936" s="29" t="s">
        <v>3189</v>
      </c>
      <c r="F3936" s="29" t="s">
        <v>12169</v>
      </c>
      <c r="G3936" s="526" t="s">
        <v>3453</v>
      </c>
      <c r="H3936" s="527" t="s">
        <v>10874</v>
      </c>
      <c r="I3936" s="527">
        <v>13</v>
      </c>
      <c r="J3936" s="527" t="s">
        <v>10874</v>
      </c>
      <c r="K3936" s="527">
        <v>305</v>
      </c>
      <c r="L3936" s="527" t="s">
        <v>10874</v>
      </c>
      <c r="M3936" s="527">
        <v>0</v>
      </c>
      <c r="N3936" s="527">
        <v>0</v>
      </c>
      <c r="O3936" s="528">
        <v>326</v>
      </c>
    </row>
    <row r="3937" spans="2:15">
      <c r="B3937" s="29" t="s">
        <v>14931</v>
      </c>
      <c r="C3937" s="29" t="s">
        <v>1250</v>
      </c>
      <c r="D3937" s="29" t="s">
        <v>1251</v>
      </c>
      <c r="E3937" s="29" t="s">
        <v>3191</v>
      </c>
      <c r="F3937" s="29" t="s">
        <v>3192</v>
      </c>
      <c r="G3937" s="29" t="s">
        <v>4065</v>
      </c>
      <c r="H3937" s="522" t="s">
        <v>10874</v>
      </c>
      <c r="I3937" s="522" t="s">
        <v>10874</v>
      </c>
      <c r="J3937" s="522" t="s">
        <v>10874</v>
      </c>
      <c r="K3937" s="522">
        <v>89</v>
      </c>
      <c r="L3937" s="522">
        <v>0</v>
      </c>
      <c r="M3937" s="522" t="s">
        <v>10874</v>
      </c>
      <c r="N3937" s="522">
        <v>0</v>
      </c>
      <c r="O3937" s="523">
        <v>99</v>
      </c>
    </row>
    <row r="3938" spans="2:15">
      <c r="B3938" s="29" t="s">
        <v>14932</v>
      </c>
      <c r="C3938" s="29" t="s">
        <v>1250</v>
      </c>
      <c r="D3938" s="29" t="s">
        <v>1251</v>
      </c>
      <c r="E3938" s="29" t="s">
        <v>3191</v>
      </c>
      <c r="F3938" s="29" t="s">
        <v>3192</v>
      </c>
      <c r="G3938" s="29" t="s">
        <v>4066</v>
      </c>
      <c r="H3938" s="522">
        <v>0</v>
      </c>
      <c r="I3938" s="522">
        <v>0</v>
      </c>
      <c r="J3938" s="522" t="s">
        <v>10874</v>
      </c>
      <c r="K3938" s="522">
        <v>86</v>
      </c>
      <c r="L3938" s="522" t="s">
        <v>10874</v>
      </c>
      <c r="M3938" s="522">
        <v>0</v>
      </c>
      <c r="N3938" s="522">
        <v>0</v>
      </c>
      <c r="O3938" s="523">
        <v>89</v>
      </c>
    </row>
    <row r="3939" spans="2:15">
      <c r="B3939" t="str">
        <f>C3939&amp;F3939</f>
        <v>1052591037289 Total</v>
      </c>
      <c r="C3939" s="29" t="s">
        <v>1250</v>
      </c>
      <c r="D3939" s="29" t="s">
        <v>1251</v>
      </c>
      <c r="E3939" s="29" t="s">
        <v>3191</v>
      </c>
      <c r="F3939" s="29" t="s">
        <v>12170</v>
      </c>
      <c r="G3939" s="526" t="s">
        <v>3453</v>
      </c>
      <c r="H3939" s="527" t="s">
        <v>10874</v>
      </c>
      <c r="I3939" s="527" t="s">
        <v>10874</v>
      </c>
      <c r="J3939" s="527" t="s">
        <v>10874</v>
      </c>
      <c r="K3939" s="527">
        <v>175</v>
      </c>
      <c r="L3939" s="527" t="s">
        <v>10874</v>
      </c>
      <c r="M3939" s="527" t="s">
        <v>10874</v>
      </c>
      <c r="N3939" s="527">
        <v>0</v>
      </c>
      <c r="O3939" s="528">
        <v>188</v>
      </c>
    </row>
    <row r="3940" spans="2:15">
      <c r="B3940" s="29" t="s">
        <v>14933</v>
      </c>
      <c r="C3940" s="29" t="s">
        <v>1252</v>
      </c>
      <c r="D3940" s="29" t="s">
        <v>1253</v>
      </c>
      <c r="E3940" s="29" t="s">
        <v>3193</v>
      </c>
      <c r="F3940" s="29" t="s">
        <v>3194</v>
      </c>
      <c r="G3940" s="29" t="s">
        <v>4065</v>
      </c>
      <c r="H3940" s="522">
        <v>0</v>
      </c>
      <c r="I3940" s="522" t="s">
        <v>10874</v>
      </c>
      <c r="J3940" s="522">
        <v>0</v>
      </c>
      <c r="K3940" s="522" t="s">
        <v>10874</v>
      </c>
      <c r="L3940" s="522">
        <v>0</v>
      </c>
      <c r="M3940" s="522">
        <v>0</v>
      </c>
      <c r="N3940" s="522">
        <v>0</v>
      </c>
      <c r="O3940" s="523">
        <v>112</v>
      </c>
    </row>
    <row r="3941" spans="2:15">
      <c r="B3941" s="29" t="s">
        <v>14934</v>
      </c>
      <c r="C3941" s="29" t="s">
        <v>1252</v>
      </c>
      <c r="D3941" s="29" t="s">
        <v>1253</v>
      </c>
      <c r="E3941" s="29" t="s">
        <v>3193</v>
      </c>
      <c r="F3941" s="29" t="s">
        <v>3194</v>
      </c>
      <c r="G3941" s="29" t="s">
        <v>4066</v>
      </c>
      <c r="H3941" s="522">
        <v>0</v>
      </c>
      <c r="I3941" s="522" t="s">
        <v>10874</v>
      </c>
      <c r="J3941" s="522" t="s">
        <v>10874</v>
      </c>
      <c r="K3941" s="522">
        <v>142</v>
      </c>
      <c r="L3941" s="522">
        <v>0</v>
      </c>
      <c r="M3941" s="522">
        <v>0</v>
      </c>
      <c r="N3941" s="522">
        <v>0</v>
      </c>
      <c r="O3941" s="523">
        <v>145</v>
      </c>
    </row>
    <row r="3942" spans="2:15">
      <c r="B3942" t="str">
        <f>C3942&amp;F3942</f>
        <v>1061690031501 Total</v>
      </c>
      <c r="C3942" s="29" t="s">
        <v>1252</v>
      </c>
      <c r="D3942" s="29" t="s">
        <v>1253</v>
      </c>
      <c r="E3942" s="29" t="s">
        <v>3193</v>
      </c>
      <c r="F3942" s="29" t="s">
        <v>12171</v>
      </c>
      <c r="G3942" s="526" t="s">
        <v>3453</v>
      </c>
      <c r="H3942" s="527">
        <v>0</v>
      </c>
      <c r="I3942" s="527" t="s">
        <v>10874</v>
      </c>
      <c r="J3942" s="527" t="s">
        <v>10874</v>
      </c>
      <c r="K3942" s="527" t="s">
        <v>10874</v>
      </c>
      <c r="L3942" s="527">
        <v>0</v>
      </c>
      <c r="M3942" s="527">
        <v>0</v>
      </c>
      <c r="N3942" s="527">
        <v>0</v>
      </c>
      <c r="O3942" s="528">
        <v>257</v>
      </c>
    </row>
    <row r="3943" spans="2:15">
      <c r="B3943" s="29" t="s">
        <v>14937</v>
      </c>
      <c r="C3943" s="29" t="s">
        <v>1254</v>
      </c>
      <c r="D3943" s="29" t="s">
        <v>1255</v>
      </c>
      <c r="E3943" s="29" t="s">
        <v>3197</v>
      </c>
      <c r="F3943" s="29" t="s">
        <v>3198</v>
      </c>
      <c r="G3943" s="29" t="s">
        <v>4065</v>
      </c>
      <c r="H3943" s="522">
        <v>0</v>
      </c>
      <c r="I3943" s="522" t="s">
        <v>10874</v>
      </c>
      <c r="J3943" s="522" t="s">
        <v>10874</v>
      </c>
      <c r="K3943" s="522">
        <v>73</v>
      </c>
      <c r="L3943" s="522" t="s">
        <v>10874</v>
      </c>
      <c r="M3943" s="522">
        <v>0</v>
      </c>
      <c r="N3943" s="522" t="s">
        <v>10874</v>
      </c>
      <c r="O3943" s="523">
        <v>91</v>
      </c>
    </row>
    <row r="3944" spans="2:15">
      <c r="B3944" s="29" t="s">
        <v>14938</v>
      </c>
      <c r="C3944" s="29" t="s">
        <v>1254</v>
      </c>
      <c r="D3944" s="29" t="s">
        <v>1255</v>
      </c>
      <c r="E3944" s="29" t="s">
        <v>3197</v>
      </c>
      <c r="F3944" s="29" t="s">
        <v>3198</v>
      </c>
      <c r="G3944" s="29" t="s">
        <v>4066</v>
      </c>
      <c r="H3944" s="522">
        <v>0</v>
      </c>
      <c r="I3944" s="522">
        <v>12</v>
      </c>
      <c r="J3944" s="522" t="s">
        <v>10874</v>
      </c>
      <c r="K3944" s="522">
        <v>56</v>
      </c>
      <c r="L3944" s="522" t="s">
        <v>10874</v>
      </c>
      <c r="M3944" s="522" t="s">
        <v>10874</v>
      </c>
      <c r="N3944" s="522">
        <v>0</v>
      </c>
      <c r="O3944" s="523">
        <v>74</v>
      </c>
    </row>
    <row r="3945" spans="2:15">
      <c r="B3945" t="str">
        <f>C3945&amp;F3945</f>
        <v>1012680032182 Total</v>
      </c>
      <c r="C3945" s="29" t="s">
        <v>1254</v>
      </c>
      <c r="D3945" s="29" t="s">
        <v>1255</v>
      </c>
      <c r="E3945" s="29" t="s">
        <v>3197</v>
      </c>
      <c r="F3945" s="29" t="s">
        <v>12173</v>
      </c>
      <c r="G3945" s="526" t="s">
        <v>3453</v>
      </c>
      <c r="H3945" s="527">
        <v>0</v>
      </c>
      <c r="I3945" s="527" t="s">
        <v>10874</v>
      </c>
      <c r="J3945" s="527" t="s">
        <v>10874</v>
      </c>
      <c r="K3945" s="527">
        <v>129</v>
      </c>
      <c r="L3945" s="527" t="s">
        <v>10874</v>
      </c>
      <c r="M3945" s="527" t="s">
        <v>10874</v>
      </c>
      <c r="N3945" s="527" t="s">
        <v>10874</v>
      </c>
      <c r="O3945" s="528">
        <v>165</v>
      </c>
    </row>
    <row r="3946" spans="2:15">
      <c r="B3946" s="29" t="s">
        <v>14941</v>
      </c>
      <c r="C3946" s="29" t="s">
        <v>1254</v>
      </c>
      <c r="D3946" s="29" t="s">
        <v>1255</v>
      </c>
      <c r="E3946" s="29" t="s">
        <v>3201</v>
      </c>
      <c r="F3946" s="29" t="s">
        <v>3202</v>
      </c>
      <c r="G3946" s="29" t="s">
        <v>4065</v>
      </c>
      <c r="H3946" s="522">
        <v>0</v>
      </c>
      <c r="I3946" s="522">
        <v>82</v>
      </c>
      <c r="J3946" s="522" t="s">
        <v>10874</v>
      </c>
      <c r="K3946" s="522">
        <v>316</v>
      </c>
      <c r="L3946" s="522">
        <v>16</v>
      </c>
      <c r="M3946" s="522" t="s">
        <v>10874</v>
      </c>
      <c r="N3946" s="522" t="s">
        <v>10874</v>
      </c>
      <c r="O3946" s="523">
        <v>419</v>
      </c>
    </row>
    <row r="3947" spans="2:15">
      <c r="B3947" s="29" t="s">
        <v>14942</v>
      </c>
      <c r="C3947" s="29" t="s">
        <v>1254</v>
      </c>
      <c r="D3947" s="29" t="s">
        <v>1255</v>
      </c>
      <c r="E3947" s="29" t="s">
        <v>3201</v>
      </c>
      <c r="F3947" s="29" t="s">
        <v>3202</v>
      </c>
      <c r="G3947" s="29" t="s">
        <v>4066</v>
      </c>
      <c r="H3947" s="522">
        <v>0</v>
      </c>
      <c r="I3947" s="522">
        <v>71</v>
      </c>
      <c r="J3947" s="522" t="s">
        <v>10874</v>
      </c>
      <c r="K3947" s="522">
        <v>321</v>
      </c>
      <c r="L3947" s="522">
        <v>13</v>
      </c>
      <c r="M3947" s="522" t="s">
        <v>10874</v>
      </c>
      <c r="N3947" s="522">
        <v>0</v>
      </c>
      <c r="O3947" s="523">
        <v>409</v>
      </c>
    </row>
    <row r="3948" spans="2:15">
      <c r="B3948" t="str">
        <f>C3948&amp;F3948</f>
        <v>1012680032184 Total</v>
      </c>
      <c r="C3948" s="29" t="s">
        <v>1254</v>
      </c>
      <c r="D3948" s="29" t="s">
        <v>1255</v>
      </c>
      <c r="E3948" s="29" t="s">
        <v>3201</v>
      </c>
      <c r="F3948" s="29" t="s">
        <v>12175</v>
      </c>
      <c r="G3948" s="526" t="s">
        <v>3453</v>
      </c>
      <c r="H3948" s="527">
        <v>0</v>
      </c>
      <c r="I3948" s="527">
        <v>153</v>
      </c>
      <c r="J3948" s="527" t="s">
        <v>10874</v>
      </c>
      <c r="K3948" s="527">
        <v>637</v>
      </c>
      <c r="L3948" s="527">
        <v>29</v>
      </c>
      <c r="M3948" s="527" t="s">
        <v>10874</v>
      </c>
      <c r="N3948" s="527" t="s">
        <v>10874</v>
      </c>
      <c r="O3948" s="528">
        <v>828</v>
      </c>
    </row>
    <row r="3949" spans="2:15">
      <c r="B3949" s="29" t="s">
        <v>14935</v>
      </c>
      <c r="C3949" s="29" t="s">
        <v>1254</v>
      </c>
      <c r="D3949" s="29" t="s">
        <v>1255</v>
      </c>
      <c r="E3949" s="29" t="s">
        <v>3195</v>
      </c>
      <c r="F3949" s="29" t="s">
        <v>3196</v>
      </c>
      <c r="G3949" s="29" t="s">
        <v>4065</v>
      </c>
      <c r="H3949" s="522">
        <v>0</v>
      </c>
      <c r="I3949" s="522" t="s">
        <v>10874</v>
      </c>
      <c r="J3949" s="522">
        <v>0</v>
      </c>
      <c r="K3949" s="522" t="s">
        <v>10874</v>
      </c>
      <c r="L3949" s="522">
        <v>0</v>
      </c>
      <c r="M3949" s="522">
        <v>0</v>
      </c>
      <c r="N3949" s="522">
        <v>0</v>
      </c>
      <c r="O3949" s="523">
        <v>72</v>
      </c>
    </row>
    <row r="3950" spans="2:15">
      <c r="B3950" s="29" t="s">
        <v>14936</v>
      </c>
      <c r="C3950" s="29" t="s">
        <v>1254</v>
      </c>
      <c r="D3950" s="29" t="s">
        <v>1255</v>
      </c>
      <c r="E3950" s="29" t="s">
        <v>3195</v>
      </c>
      <c r="F3950" s="29" t="s">
        <v>3196</v>
      </c>
      <c r="G3950" s="29" t="s">
        <v>4066</v>
      </c>
      <c r="H3950" s="522">
        <v>0</v>
      </c>
      <c r="I3950" s="522" t="s">
        <v>10874</v>
      </c>
      <c r="J3950" s="522" t="s">
        <v>10874</v>
      </c>
      <c r="K3950" s="522">
        <v>59</v>
      </c>
      <c r="L3950" s="522" t="s">
        <v>10874</v>
      </c>
      <c r="M3950" s="522">
        <v>0</v>
      </c>
      <c r="N3950" s="522">
        <v>0</v>
      </c>
      <c r="O3950" s="523">
        <v>66</v>
      </c>
    </row>
    <row r="3951" spans="2:15">
      <c r="B3951" t="str">
        <f>C3951&amp;F3951</f>
        <v>1012680036933 Total</v>
      </c>
      <c r="C3951" s="29" t="s">
        <v>1254</v>
      </c>
      <c r="D3951" s="29" t="s">
        <v>1255</v>
      </c>
      <c r="E3951" s="29" t="s">
        <v>3195</v>
      </c>
      <c r="F3951" s="29" t="s">
        <v>12172</v>
      </c>
      <c r="G3951" s="526" t="s">
        <v>3453</v>
      </c>
      <c r="H3951" s="527">
        <v>0</v>
      </c>
      <c r="I3951" s="527" t="s">
        <v>10874</v>
      </c>
      <c r="J3951" s="527" t="s">
        <v>10874</v>
      </c>
      <c r="K3951" s="527" t="s">
        <v>10874</v>
      </c>
      <c r="L3951" s="527" t="s">
        <v>10874</v>
      </c>
      <c r="M3951" s="527">
        <v>0</v>
      </c>
      <c r="N3951" s="527">
        <v>0</v>
      </c>
      <c r="O3951" s="528">
        <v>138</v>
      </c>
    </row>
    <row r="3952" spans="2:15">
      <c r="B3952" s="29" t="s">
        <v>14939</v>
      </c>
      <c r="C3952" s="29" t="s">
        <v>1254</v>
      </c>
      <c r="D3952" s="29" t="s">
        <v>1255</v>
      </c>
      <c r="E3952" s="29" t="s">
        <v>3199</v>
      </c>
      <c r="F3952" s="29" t="s">
        <v>3200</v>
      </c>
      <c r="G3952" s="29" t="s">
        <v>4065</v>
      </c>
      <c r="H3952" s="522">
        <v>0</v>
      </c>
      <c r="I3952" s="522">
        <v>23</v>
      </c>
      <c r="J3952" s="522" t="s">
        <v>10874</v>
      </c>
      <c r="K3952" s="522">
        <v>41</v>
      </c>
      <c r="L3952" s="522" t="s">
        <v>10874</v>
      </c>
      <c r="M3952" s="522">
        <v>0</v>
      </c>
      <c r="N3952" s="522">
        <v>0</v>
      </c>
      <c r="O3952" s="523">
        <v>71</v>
      </c>
    </row>
    <row r="3953" spans="2:15">
      <c r="B3953" s="29" t="s">
        <v>14940</v>
      </c>
      <c r="C3953" s="29" t="s">
        <v>1254</v>
      </c>
      <c r="D3953" s="29" t="s">
        <v>1255</v>
      </c>
      <c r="E3953" s="29" t="s">
        <v>3199</v>
      </c>
      <c r="F3953" s="29" t="s">
        <v>3200</v>
      </c>
      <c r="G3953" s="29" t="s">
        <v>4066</v>
      </c>
      <c r="H3953" s="522">
        <v>0</v>
      </c>
      <c r="I3953" s="522">
        <v>17</v>
      </c>
      <c r="J3953" s="522" t="s">
        <v>10874</v>
      </c>
      <c r="K3953" s="522">
        <v>35</v>
      </c>
      <c r="L3953" s="522" t="s">
        <v>10874</v>
      </c>
      <c r="M3953" s="522">
        <v>0</v>
      </c>
      <c r="N3953" s="522" t="s">
        <v>10874</v>
      </c>
      <c r="O3953" s="523">
        <v>57</v>
      </c>
    </row>
    <row r="3954" spans="2:15">
      <c r="B3954" t="str">
        <f>C3954&amp;F3954</f>
        <v>1012680037934 Total</v>
      </c>
      <c r="C3954" s="29" t="s">
        <v>1254</v>
      </c>
      <c r="D3954" s="29" t="s">
        <v>1255</v>
      </c>
      <c r="E3954" s="29" t="s">
        <v>3199</v>
      </c>
      <c r="F3954" s="29" t="s">
        <v>12174</v>
      </c>
      <c r="G3954" s="526" t="s">
        <v>3453</v>
      </c>
      <c r="H3954" s="527">
        <v>0</v>
      </c>
      <c r="I3954" s="527">
        <v>40</v>
      </c>
      <c r="J3954" s="527" t="s">
        <v>10874</v>
      </c>
      <c r="K3954" s="527">
        <v>76</v>
      </c>
      <c r="L3954" s="527" t="s">
        <v>10874</v>
      </c>
      <c r="M3954" s="527">
        <v>0</v>
      </c>
      <c r="N3954" s="527" t="s">
        <v>10874</v>
      </c>
      <c r="O3954" s="528">
        <v>128</v>
      </c>
    </row>
    <row r="3955" spans="2:15">
      <c r="B3955" s="29" t="s">
        <v>14945</v>
      </c>
      <c r="C3955" s="29" t="s">
        <v>1256</v>
      </c>
      <c r="D3955" s="29" t="s">
        <v>1257</v>
      </c>
      <c r="E3955" s="29" t="s">
        <v>3205</v>
      </c>
      <c r="F3955" s="29" t="s">
        <v>3206</v>
      </c>
      <c r="G3955" s="29" t="s">
        <v>4065</v>
      </c>
      <c r="H3955" s="522">
        <v>0</v>
      </c>
      <c r="I3955" s="522" t="s">
        <v>10874</v>
      </c>
      <c r="J3955" s="522">
        <v>26</v>
      </c>
      <c r="K3955" s="522">
        <v>560</v>
      </c>
      <c r="L3955" s="522" t="s">
        <v>10874</v>
      </c>
      <c r="M3955" s="522">
        <v>52</v>
      </c>
      <c r="N3955" s="522">
        <v>0</v>
      </c>
      <c r="O3955" s="523">
        <v>651</v>
      </c>
    </row>
    <row r="3956" spans="2:15">
      <c r="B3956" s="29" t="s">
        <v>14946</v>
      </c>
      <c r="C3956" s="29" t="s">
        <v>1256</v>
      </c>
      <c r="D3956" s="29" t="s">
        <v>1257</v>
      </c>
      <c r="E3956" s="29" t="s">
        <v>3205</v>
      </c>
      <c r="F3956" s="29" t="s">
        <v>3206</v>
      </c>
      <c r="G3956" s="29" t="s">
        <v>4066</v>
      </c>
      <c r="H3956" s="522" t="s">
        <v>10874</v>
      </c>
      <c r="I3956" s="522" t="s">
        <v>10874</v>
      </c>
      <c r="J3956" s="522">
        <v>30</v>
      </c>
      <c r="K3956" s="522">
        <v>575</v>
      </c>
      <c r="L3956" s="522" t="s">
        <v>10874</v>
      </c>
      <c r="M3956" s="522">
        <v>54</v>
      </c>
      <c r="N3956" s="522">
        <v>0</v>
      </c>
      <c r="O3956" s="523">
        <v>669</v>
      </c>
    </row>
    <row r="3957" spans="2:15">
      <c r="B3957" t="str">
        <f>C3957&amp;F3957</f>
        <v>1241585031443 Total</v>
      </c>
      <c r="C3957" s="29" t="s">
        <v>1256</v>
      </c>
      <c r="D3957" s="29" t="s">
        <v>1257</v>
      </c>
      <c r="E3957" s="29" t="s">
        <v>3205</v>
      </c>
      <c r="F3957" s="29" t="s">
        <v>12177</v>
      </c>
      <c r="G3957" s="526" t="s">
        <v>3453</v>
      </c>
      <c r="H3957" s="527" t="s">
        <v>10874</v>
      </c>
      <c r="I3957" s="527" t="s">
        <v>10874</v>
      </c>
      <c r="J3957" s="527">
        <v>56</v>
      </c>
      <c r="K3957" s="527">
        <v>1135</v>
      </c>
      <c r="L3957" s="527">
        <v>12</v>
      </c>
      <c r="M3957" s="527">
        <v>106</v>
      </c>
      <c r="N3957" s="527">
        <v>0</v>
      </c>
      <c r="O3957" s="528">
        <v>1320</v>
      </c>
    </row>
    <row r="3958" spans="2:15">
      <c r="B3958" s="29" t="s">
        <v>14943</v>
      </c>
      <c r="C3958" s="29" t="s">
        <v>1256</v>
      </c>
      <c r="D3958" s="29" t="s">
        <v>1257</v>
      </c>
      <c r="E3958" s="29" t="s">
        <v>3203</v>
      </c>
      <c r="F3958" s="29" t="s">
        <v>3204</v>
      </c>
      <c r="G3958" s="29" t="s">
        <v>4065</v>
      </c>
      <c r="H3958" s="522">
        <v>0</v>
      </c>
      <c r="I3958" s="522" t="s">
        <v>10874</v>
      </c>
      <c r="J3958" s="522" t="s">
        <v>10874</v>
      </c>
      <c r="K3958" s="522">
        <v>263</v>
      </c>
      <c r="L3958" s="522" t="s">
        <v>10874</v>
      </c>
      <c r="M3958" s="522">
        <v>45</v>
      </c>
      <c r="N3958" s="522">
        <v>0</v>
      </c>
      <c r="O3958" s="523">
        <v>327</v>
      </c>
    </row>
    <row r="3959" spans="2:15">
      <c r="B3959" s="29" t="s">
        <v>14944</v>
      </c>
      <c r="C3959" s="29" t="s">
        <v>1256</v>
      </c>
      <c r="D3959" s="29" t="s">
        <v>1257</v>
      </c>
      <c r="E3959" s="29" t="s">
        <v>3203</v>
      </c>
      <c r="F3959" s="29" t="s">
        <v>3204</v>
      </c>
      <c r="G3959" s="29" t="s">
        <v>4066</v>
      </c>
      <c r="H3959" s="522">
        <v>0</v>
      </c>
      <c r="I3959" s="522" t="s">
        <v>10874</v>
      </c>
      <c r="J3959" s="522">
        <v>12</v>
      </c>
      <c r="K3959" s="522">
        <v>285</v>
      </c>
      <c r="L3959" s="522" t="s">
        <v>10874</v>
      </c>
      <c r="M3959" s="522">
        <v>33</v>
      </c>
      <c r="N3959" s="522">
        <v>0</v>
      </c>
      <c r="O3959" s="523">
        <v>339</v>
      </c>
    </row>
    <row r="3960" spans="2:15">
      <c r="B3960" t="str">
        <f>C3960&amp;F3960</f>
        <v>1241585036719 Total</v>
      </c>
      <c r="C3960" s="29" t="s">
        <v>1256</v>
      </c>
      <c r="D3960" s="29" t="s">
        <v>1257</v>
      </c>
      <c r="E3960" s="29" t="s">
        <v>3203</v>
      </c>
      <c r="F3960" s="29" t="s">
        <v>12176</v>
      </c>
      <c r="G3960" s="526" t="s">
        <v>3453</v>
      </c>
      <c r="H3960" s="527">
        <v>0</v>
      </c>
      <c r="I3960" s="527" t="s">
        <v>10874</v>
      </c>
      <c r="J3960" s="527" t="s">
        <v>10874</v>
      </c>
      <c r="K3960" s="527">
        <v>548</v>
      </c>
      <c r="L3960" s="527" t="s">
        <v>10874</v>
      </c>
      <c r="M3960" s="527">
        <v>78</v>
      </c>
      <c r="N3960" s="527">
        <v>0</v>
      </c>
      <c r="O3960" s="528">
        <v>666</v>
      </c>
    </row>
    <row r="3961" spans="2:15">
      <c r="B3961" s="29" t="s">
        <v>14947</v>
      </c>
      <c r="C3961" s="29" t="s">
        <v>1258</v>
      </c>
      <c r="D3961" s="29" t="s">
        <v>1259</v>
      </c>
      <c r="E3961" s="29" t="s">
        <v>3207</v>
      </c>
      <c r="F3961" s="29" t="s">
        <v>3208</v>
      </c>
      <c r="G3961" s="29" t="s">
        <v>4065</v>
      </c>
      <c r="H3961" s="522" t="s">
        <v>10874</v>
      </c>
      <c r="I3961" s="522">
        <v>0</v>
      </c>
      <c r="J3961" s="522">
        <v>0</v>
      </c>
      <c r="K3961" s="522">
        <v>274</v>
      </c>
      <c r="L3961" s="522" t="s">
        <v>10874</v>
      </c>
      <c r="M3961" s="522">
        <v>0</v>
      </c>
      <c r="N3961" s="522">
        <v>0</v>
      </c>
      <c r="O3961" s="523">
        <v>277</v>
      </c>
    </row>
    <row r="3962" spans="2:15">
      <c r="B3962" s="29" t="s">
        <v>14948</v>
      </c>
      <c r="C3962" s="29" t="s">
        <v>1258</v>
      </c>
      <c r="D3962" s="29" t="s">
        <v>1259</v>
      </c>
      <c r="E3962" s="29" t="s">
        <v>3207</v>
      </c>
      <c r="F3962" s="29" t="s">
        <v>3208</v>
      </c>
      <c r="G3962" s="29" t="s">
        <v>4066</v>
      </c>
      <c r="H3962" s="522" t="s">
        <v>10874</v>
      </c>
      <c r="I3962" s="522">
        <v>0</v>
      </c>
      <c r="J3962" s="522">
        <v>0</v>
      </c>
      <c r="K3962" s="522" t="s">
        <v>10874</v>
      </c>
      <c r="L3962" s="522" t="s">
        <v>10874</v>
      </c>
      <c r="M3962" s="522" t="s">
        <v>10874</v>
      </c>
      <c r="N3962" s="522">
        <v>0</v>
      </c>
      <c r="O3962" s="523">
        <v>254</v>
      </c>
    </row>
    <row r="3963" spans="2:15">
      <c r="B3963" t="str">
        <f>C3963&amp;F3963</f>
        <v>1283280032358 Total</v>
      </c>
      <c r="C3963" s="29" t="s">
        <v>1258</v>
      </c>
      <c r="D3963" s="29" t="s">
        <v>1259</v>
      </c>
      <c r="E3963" s="29" t="s">
        <v>3207</v>
      </c>
      <c r="F3963" s="29" t="s">
        <v>12178</v>
      </c>
      <c r="G3963" s="526" t="s">
        <v>3453</v>
      </c>
      <c r="H3963" s="527" t="s">
        <v>10874</v>
      </c>
      <c r="I3963" s="527">
        <v>0</v>
      </c>
      <c r="J3963" s="527">
        <v>0</v>
      </c>
      <c r="K3963" s="527" t="s">
        <v>10874</v>
      </c>
      <c r="L3963" s="527" t="s">
        <v>10874</v>
      </c>
      <c r="M3963" s="527" t="s">
        <v>10874</v>
      </c>
      <c r="N3963" s="527">
        <v>0</v>
      </c>
      <c r="O3963" s="528">
        <v>531</v>
      </c>
    </row>
    <row r="3964" spans="2:15">
      <c r="B3964" s="29" t="s">
        <v>14949</v>
      </c>
      <c r="C3964" s="29" t="s">
        <v>5507</v>
      </c>
      <c r="D3964" s="29" t="s">
        <v>5508</v>
      </c>
      <c r="E3964" s="29" t="s">
        <v>5508</v>
      </c>
      <c r="F3964" s="29" t="s">
        <v>5630</v>
      </c>
      <c r="G3964" s="29" t="s">
        <v>4065</v>
      </c>
      <c r="H3964" s="522">
        <v>0</v>
      </c>
      <c r="I3964" s="522" t="s">
        <v>10874</v>
      </c>
      <c r="J3964" s="522">
        <v>0</v>
      </c>
      <c r="K3964" s="522">
        <v>0</v>
      </c>
      <c r="L3964" s="522" t="s">
        <v>10874</v>
      </c>
      <c r="M3964" s="522" t="s">
        <v>10874</v>
      </c>
      <c r="N3964" s="522">
        <v>0</v>
      </c>
      <c r="O3964" s="523">
        <v>43</v>
      </c>
    </row>
    <row r="3965" spans="2:15">
      <c r="B3965" s="29" t="s">
        <v>14950</v>
      </c>
      <c r="C3965" s="29" t="s">
        <v>5507</v>
      </c>
      <c r="D3965" s="29" t="s">
        <v>5508</v>
      </c>
      <c r="E3965" s="29" t="s">
        <v>5508</v>
      </c>
      <c r="F3965" s="29" t="s">
        <v>5630</v>
      </c>
      <c r="G3965" s="29" t="s">
        <v>4066</v>
      </c>
      <c r="H3965" s="522">
        <v>0</v>
      </c>
      <c r="I3965" s="522">
        <v>47</v>
      </c>
      <c r="J3965" s="522" t="s">
        <v>10874</v>
      </c>
      <c r="K3965" s="522">
        <v>0</v>
      </c>
      <c r="L3965" s="522">
        <v>0</v>
      </c>
      <c r="M3965" s="522" t="s">
        <v>10874</v>
      </c>
      <c r="N3965" s="522">
        <v>0</v>
      </c>
      <c r="O3965" s="523">
        <v>50</v>
      </c>
    </row>
    <row r="3966" spans="2:15">
      <c r="B3966" t="str">
        <f>C3966&amp;F3966</f>
        <v>1265126748287 Total</v>
      </c>
      <c r="C3966" s="29" t="s">
        <v>5507</v>
      </c>
      <c r="D3966" s="29" t="s">
        <v>5508</v>
      </c>
      <c r="E3966" s="29" t="s">
        <v>5508</v>
      </c>
      <c r="F3966" s="29" t="s">
        <v>12179</v>
      </c>
      <c r="G3966" s="526" t="s">
        <v>3453</v>
      </c>
      <c r="H3966" s="527">
        <v>0</v>
      </c>
      <c r="I3966" s="527" t="s">
        <v>10874</v>
      </c>
      <c r="J3966" s="527" t="s">
        <v>10874</v>
      </c>
      <c r="K3966" s="527">
        <v>0</v>
      </c>
      <c r="L3966" s="527" t="s">
        <v>10874</v>
      </c>
      <c r="M3966" s="527" t="s">
        <v>10874</v>
      </c>
      <c r="N3966" s="527">
        <v>0</v>
      </c>
      <c r="O3966" s="528">
        <v>93</v>
      </c>
    </row>
    <row r="3967" spans="2:15">
      <c r="B3967" s="29" t="s">
        <v>14951</v>
      </c>
      <c r="C3967" s="29" t="s">
        <v>1260</v>
      </c>
      <c r="D3967" s="29" t="s">
        <v>1261</v>
      </c>
      <c r="E3967" s="29" t="s">
        <v>1261</v>
      </c>
      <c r="F3967" s="29" t="s">
        <v>5631</v>
      </c>
      <c r="G3967" s="29" t="s">
        <v>4065</v>
      </c>
      <c r="H3967" s="522" t="s">
        <v>10874</v>
      </c>
      <c r="I3967" s="522">
        <v>328</v>
      </c>
      <c r="J3967" s="522" t="s">
        <v>10874</v>
      </c>
      <c r="K3967" s="522" t="s">
        <v>10874</v>
      </c>
      <c r="L3967" s="522" t="s">
        <v>10874</v>
      </c>
      <c r="M3967" s="522" t="s">
        <v>10874</v>
      </c>
      <c r="N3967" s="522">
        <v>0</v>
      </c>
      <c r="O3967" s="523">
        <v>348</v>
      </c>
    </row>
    <row r="3968" spans="2:15">
      <c r="B3968" s="29" t="s">
        <v>14952</v>
      </c>
      <c r="C3968" s="29" t="s">
        <v>1260</v>
      </c>
      <c r="D3968" s="29" t="s">
        <v>1261</v>
      </c>
      <c r="E3968" s="29" t="s">
        <v>1261</v>
      </c>
      <c r="F3968" s="29" t="s">
        <v>5631</v>
      </c>
      <c r="G3968" s="29" t="s">
        <v>4066</v>
      </c>
      <c r="H3968" s="522" t="s">
        <v>10874</v>
      </c>
      <c r="I3968" s="522">
        <v>323</v>
      </c>
      <c r="J3968" s="522" t="s">
        <v>10874</v>
      </c>
      <c r="K3968" s="522" t="s">
        <v>10874</v>
      </c>
      <c r="L3968" s="522" t="s">
        <v>10874</v>
      </c>
      <c r="M3968" s="522">
        <v>14</v>
      </c>
      <c r="N3968" s="522">
        <v>0</v>
      </c>
      <c r="O3968" s="523">
        <v>351</v>
      </c>
    </row>
    <row r="3969" spans="2:15">
      <c r="B3969" t="str">
        <f>C3969&amp;F3969</f>
        <v>1265194348195 Total</v>
      </c>
      <c r="C3969" s="29" t="s">
        <v>1260</v>
      </c>
      <c r="D3969" s="29" t="s">
        <v>1261</v>
      </c>
      <c r="E3969" s="29" t="s">
        <v>1261</v>
      </c>
      <c r="F3969" s="29" t="s">
        <v>12180</v>
      </c>
      <c r="G3969" s="526" t="s">
        <v>3453</v>
      </c>
      <c r="H3969" s="527" t="s">
        <v>10874</v>
      </c>
      <c r="I3969" s="527">
        <v>651</v>
      </c>
      <c r="J3969" s="527">
        <v>15</v>
      </c>
      <c r="K3969" s="527" t="s">
        <v>10874</v>
      </c>
      <c r="L3969" s="527" t="s">
        <v>10874</v>
      </c>
      <c r="M3969" s="527" t="s">
        <v>10874</v>
      </c>
      <c r="N3969" s="527">
        <v>0</v>
      </c>
      <c r="O3969" s="528">
        <v>699</v>
      </c>
    </row>
    <row r="3970" spans="2:15">
      <c r="B3970" s="29" t="s">
        <v>14953</v>
      </c>
      <c r="C3970" s="29" t="s">
        <v>3948</v>
      </c>
      <c r="D3970" s="29" t="s">
        <v>3829</v>
      </c>
      <c r="E3970" s="29" t="s">
        <v>3829</v>
      </c>
      <c r="F3970" s="29" t="s">
        <v>5632</v>
      </c>
      <c r="G3970" s="29" t="s">
        <v>4065</v>
      </c>
      <c r="H3970" s="522">
        <v>0</v>
      </c>
      <c r="I3970" s="522">
        <v>27</v>
      </c>
      <c r="J3970" s="522">
        <v>16</v>
      </c>
      <c r="K3970" s="522" t="s">
        <v>10874</v>
      </c>
      <c r="L3970" s="522" t="s">
        <v>10874</v>
      </c>
      <c r="M3970" s="522">
        <v>18</v>
      </c>
      <c r="N3970" s="522">
        <v>0</v>
      </c>
      <c r="O3970" s="523">
        <v>65</v>
      </c>
    </row>
    <row r="3971" spans="2:15">
      <c r="B3971" s="29" t="s">
        <v>14954</v>
      </c>
      <c r="C3971" s="29" t="s">
        <v>3948</v>
      </c>
      <c r="D3971" s="29" t="s">
        <v>3829</v>
      </c>
      <c r="E3971" s="29" t="s">
        <v>3829</v>
      </c>
      <c r="F3971" s="29" t="s">
        <v>5632</v>
      </c>
      <c r="G3971" s="29" t="s">
        <v>4066</v>
      </c>
      <c r="H3971" s="522" t="s">
        <v>10874</v>
      </c>
      <c r="I3971" s="522">
        <v>28</v>
      </c>
      <c r="J3971" s="522">
        <v>30</v>
      </c>
      <c r="K3971" s="522" t="s">
        <v>10874</v>
      </c>
      <c r="L3971" s="522" t="s">
        <v>10874</v>
      </c>
      <c r="M3971" s="522">
        <v>17</v>
      </c>
      <c r="N3971" s="522" t="s">
        <v>10874</v>
      </c>
      <c r="O3971" s="523">
        <v>82</v>
      </c>
    </row>
    <row r="3972" spans="2:15">
      <c r="B3972" t="str">
        <f>C3972&amp;F3972</f>
        <v>1265174428251 Total</v>
      </c>
      <c r="C3972" s="29" t="s">
        <v>3948</v>
      </c>
      <c r="D3972" s="29" t="s">
        <v>3829</v>
      </c>
      <c r="E3972" s="29" t="s">
        <v>3829</v>
      </c>
      <c r="F3972" s="29" t="s">
        <v>12181</v>
      </c>
      <c r="G3972" s="526" t="s">
        <v>3453</v>
      </c>
      <c r="H3972" s="527" t="s">
        <v>10874</v>
      </c>
      <c r="I3972" s="527">
        <v>55</v>
      </c>
      <c r="J3972" s="527">
        <v>46</v>
      </c>
      <c r="K3972" s="527" t="s">
        <v>10874</v>
      </c>
      <c r="L3972" s="527" t="s">
        <v>10874</v>
      </c>
      <c r="M3972" s="527">
        <v>35</v>
      </c>
      <c r="N3972" s="527" t="s">
        <v>10874</v>
      </c>
      <c r="O3972" s="528">
        <v>147</v>
      </c>
    </row>
    <row r="3973" spans="2:15">
      <c r="B3973" s="29" t="s">
        <v>14955</v>
      </c>
      <c r="C3973" s="29" t="s">
        <v>1262</v>
      </c>
      <c r="D3973" s="29" t="s">
        <v>1263</v>
      </c>
      <c r="E3973" s="29" t="s">
        <v>1263</v>
      </c>
      <c r="F3973" s="29" t="s">
        <v>5633</v>
      </c>
      <c r="G3973" s="29" t="s">
        <v>4065</v>
      </c>
      <c r="H3973" s="522">
        <v>0</v>
      </c>
      <c r="I3973" s="522">
        <v>50</v>
      </c>
      <c r="J3973" s="522">
        <v>0</v>
      </c>
      <c r="K3973" s="522">
        <v>0</v>
      </c>
      <c r="L3973" s="522">
        <v>0</v>
      </c>
      <c r="M3973" s="522">
        <v>0</v>
      </c>
      <c r="N3973" s="522">
        <v>0</v>
      </c>
      <c r="O3973" s="523">
        <v>50</v>
      </c>
    </row>
    <row r="3974" spans="2:15">
      <c r="B3974" s="29" t="s">
        <v>14956</v>
      </c>
      <c r="C3974" s="29" t="s">
        <v>1262</v>
      </c>
      <c r="D3974" s="29" t="s">
        <v>1263</v>
      </c>
      <c r="E3974" s="29" t="s">
        <v>1263</v>
      </c>
      <c r="F3974" s="29" t="s">
        <v>5633</v>
      </c>
      <c r="G3974" s="29" t="s">
        <v>4066</v>
      </c>
      <c r="H3974" s="522">
        <v>0</v>
      </c>
      <c r="I3974" s="522">
        <v>77</v>
      </c>
      <c r="J3974" s="522">
        <v>0</v>
      </c>
      <c r="K3974" s="522">
        <v>0</v>
      </c>
      <c r="L3974" s="522">
        <v>0</v>
      </c>
      <c r="M3974" s="522">
        <v>0</v>
      </c>
      <c r="N3974" s="522">
        <v>0</v>
      </c>
      <c r="O3974" s="523">
        <v>77</v>
      </c>
    </row>
    <row r="3975" spans="2:15">
      <c r="B3975" t="str">
        <f>C3975&amp;F3975</f>
        <v>1035193768146 Total</v>
      </c>
      <c r="C3975" s="29" t="s">
        <v>1262</v>
      </c>
      <c r="D3975" s="29" t="s">
        <v>1263</v>
      </c>
      <c r="E3975" s="29" t="s">
        <v>1263</v>
      </c>
      <c r="F3975" s="29" t="s">
        <v>12182</v>
      </c>
      <c r="G3975" s="526" t="s">
        <v>3453</v>
      </c>
      <c r="H3975" s="527">
        <v>0</v>
      </c>
      <c r="I3975" s="527">
        <v>127</v>
      </c>
      <c r="J3975" s="527">
        <v>0</v>
      </c>
      <c r="K3975" s="527">
        <v>0</v>
      </c>
      <c r="L3975" s="527">
        <v>0</v>
      </c>
      <c r="M3975" s="527">
        <v>0</v>
      </c>
      <c r="N3975" s="527">
        <v>0</v>
      </c>
      <c r="O3975" s="528">
        <v>127</v>
      </c>
    </row>
    <row r="3976" spans="2:15">
      <c r="B3976" s="29" t="s">
        <v>14957</v>
      </c>
      <c r="C3976" s="29" t="s">
        <v>1264</v>
      </c>
      <c r="D3976" s="29" t="s">
        <v>1265</v>
      </c>
      <c r="E3976" s="29" t="s">
        <v>1265</v>
      </c>
      <c r="F3976" s="29" t="s">
        <v>5634</v>
      </c>
      <c r="G3976" s="29" t="s">
        <v>4065</v>
      </c>
      <c r="H3976" s="522">
        <v>0</v>
      </c>
      <c r="I3976" s="522" t="s">
        <v>10874</v>
      </c>
      <c r="J3976" s="522" t="s">
        <v>10874</v>
      </c>
      <c r="K3976" s="522">
        <v>0</v>
      </c>
      <c r="L3976" s="522">
        <v>0</v>
      </c>
      <c r="M3976" s="522">
        <v>0</v>
      </c>
      <c r="N3976" s="522">
        <v>0</v>
      </c>
      <c r="O3976" s="523">
        <v>70</v>
      </c>
    </row>
    <row r="3977" spans="2:15">
      <c r="B3977" s="29" t="s">
        <v>14958</v>
      </c>
      <c r="C3977" s="29" t="s">
        <v>1264</v>
      </c>
      <c r="D3977" s="29" t="s">
        <v>1265</v>
      </c>
      <c r="E3977" s="29" t="s">
        <v>1265</v>
      </c>
      <c r="F3977" s="29" t="s">
        <v>5634</v>
      </c>
      <c r="G3977" s="29" t="s">
        <v>4066</v>
      </c>
      <c r="H3977" s="522">
        <v>0</v>
      </c>
      <c r="I3977" s="522">
        <v>46</v>
      </c>
      <c r="J3977" s="522">
        <v>0</v>
      </c>
      <c r="K3977" s="522">
        <v>0</v>
      </c>
      <c r="L3977" s="522">
        <v>0</v>
      </c>
      <c r="M3977" s="522">
        <v>0</v>
      </c>
      <c r="N3977" s="522">
        <v>0</v>
      </c>
      <c r="O3977" s="523">
        <v>46</v>
      </c>
    </row>
    <row r="3978" spans="2:15">
      <c r="B3978" t="str">
        <f>C3978&amp;F3978</f>
        <v>1265132107580 Total</v>
      </c>
      <c r="C3978" s="29" t="s">
        <v>1264</v>
      </c>
      <c r="D3978" s="29" t="s">
        <v>1265</v>
      </c>
      <c r="E3978" s="29" t="s">
        <v>1265</v>
      </c>
      <c r="F3978" s="29" t="s">
        <v>12183</v>
      </c>
      <c r="G3978" s="526" t="s">
        <v>3453</v>
      </c>
      <c r="H3978" s="527">
        <v>0</v>
      </c>
      <c r="I3978" s="527" t="s">
        <v>10874</v>
      </c>
      <c r="J3978" s="527" t="s">
        <v>10874</v>
      </c>
      <c r="K3978" s="527">
        <v>0</v>
      </c>
      <c r="L3978" s="527">
        <v>0</v>
      </c>
      <c r="M3978" s="527">
        <v>0</v>
      </c>
      <c r="N3978" s="527">
        <v>0</v>
      </c>
      <c r="O3978" s="528">
        <v>116</v>
      </c>
    </row>
    <row r="3979" spans="2:15">
      <c r="B3979" s="29" t="s">
        <v>14959</v>
      </c>
      <c r="C3979" s="29" t="s">
        <v>1266</v>
      </c>
      <c r="D3979" s="29" t="s">
        <v>1267</v>
      </c>
      <c r="E3979" s="29" t="s">
        <v>1267</v>
      </c>
      <c r="F3979" s="29" t="s">
        <v>5635</v>
      </c>
      <c r="G3979" s="29" t="s">
        <v>4065</v>
      </c>
      <c r="H3979" s="522">
        <v>0</v>
      </c>
      <c r="I3979" s="522">
        <v>71</v>
      </c>
      <c r="J3979" s="522" t="s">
        <v>10874</v>
      </c>
      <c r="K3979" s="522" t="s">
        <v>10874</v>
      </c>
      <c r="L3979" s="522" t="s">
        <v>10874</v>
      </c>
      <c r="M3979" s="522" t="s">
        <v>10874</v>
      </c>
      <c r="N3979" s="522">
        <v>0</v>
      </c>
      <c r="O3979" s="523">
        <v>95</v>
      </c>
    </row>
    <row r="3980" spans="2:15">
      <c r="B3980" s="29" t="s">
        <v>14960</v>
      </c>
      <c r="C3980" s="29" t="s">
        <v>1266</v>
      </c>
      <c r="D3980" s="29" t="s">
        <v>1267</v>
      </c>
      <c r="E3980" s="29" t="s">
        <v>1267</v>
      </c>
      <c r="F3980" s="29" t="s">
        <v>5635</v>
      </c>
      <c r="G3980" s="29" t="s">
        <v>4066</v>
      </c>
      <c r="H3980" s="522">
        <v>0</v>
      </c>
      <c r="I3980" s="522">
        <v>91</v>
      </c>
      <c r="J3980" s="522" t="s">
        <v>10874</v>
      </c>
      <c r="K3980" s="522" t="s">
        <v>10874</v>
      </c>
      <c r="L3980" s="522" t="s">
        <v>10874</v>
      </c>
      <c r="M3980" s="522">
        <v>21</v>
      </c>
      <c r="N3980" s="522">
        <v>0</v>
      </c>
      <c r="O3980" s="523">
        <v>121</v>
      </c>
    </row>
    <row r="3981" spans="2:15">
      <c r="B3981" t="str">
        <f>C3981&amp;F3981</f>
        <v>1265134158196 Total</v>
      </c>
      <c r="C3981" s="29" t="s">
        <v>1266</v>
      </c>
      <c r="D3981" s="29" t="s">
        <v>1267</v>
      </c>
      <c r="E3981" s="29" t="s">
        <v>1267</v>
      </c>
      <c r="F3981" s="29" t="s">
        <v>12184</v>
      </c>
      <c r="G3981" s="526" t="s">
        <v>3453</v>
      </c>
      <c r="H3981" s="527">
        <v>0</v>
      </c>
      <c r="I3981" s="527">
        <v>162</v>
      </c>
      <c r="J3981" s="527">
        <v>13</v>
      </c>
      <c r="K3981" s="527" t="s">
        <v>10874</v>
      </c>
      <c r="L3981" s="527" t="s">
        <v>10874</v>
      </c>
      <c r="M3981" s="527" t="s">
        <v>10874</v>
      </c>
      <c r="N3981" s="527">
        <v>0</v>
      </c>
      <c r="O3981" s="528">
        <v>216</v>
      </c>
    </row>
    <row r="3982" spans="2:15">
      <c r="B3982" s="29" t="s">
        <v>15319</v>
      </c>
      <c r="C3982" s="29" t="s">
        <v>1268</v>
      </c>
      <c r="D3982" s="29" t="s">
        <v>1269</v>
      </c>
      <c r="E3982" s="29" t="s">
        <v>15321</v>
      </c>
      <c r="F3982" s="29" t="s">
        <v>15320</v>
      </c>
      <c r="G3982" s="29" t="s">
        <v>4065</v>
      </c>
      <c r="H3982" s="522">
        <v>0</v>
      </c>
      <c r="I3982" s="522">
        <v>0</v>
      </c>
      <c r="J3982" s="522" t="s">
        <v>10874</v>
      </c>
      <c r="K3982" s="522">
        <v>0</v>
      </c>
      <c r="L3982" s="522">
        <v>0</v>
      </c>
      <c r="M3982" s="522">
        <v>0</v>
      </c>
      <c r="N3982" s="522">
        <v>0</v>
      </c>
      <c r="O3982" s="523" t="s">
        <v>10874</v>
      </c>
    </row>
    <row r="3983" spans="2:15">
      <c r="B3983" s="29" t="s">
        <v>15322</v>
      </c>
      <c r="C3983" s="29" t="s">
        <v>1268</v>
      </c>
      <c r="D3983" s="29" t="s">
        <v>1269</v>
      </c>
      <c r="E3983" s="29" t="s">
        <v>15321</v>
      </c>
      <c r="F3983" s="29" t="s">
        <v>15320</v>
      </c>
      <c r="G3983" s="29" t="s">
        <v>4066</v>
      </c>
      <c r="H3983" s="522">
        <v>0</v>
      </c>
      <c r="I3983" s="522">
        <v>0</v>
      </c>
      <c r="J3983" s="522">
        <v>0</v>
      </c>
      <c r="K3983" s="522" t="s">
        <v>10874</v>
      </c>
      <c r="L3983" s="522">
        <v>0</v>
      </c>
      <c r="M3983" s="522">
        <v>0</v>
      </c>
      <c r="N3983" s="522">
        <v>0</v>
      </c>
      <c r="O3983" s="523" t="s">
        <v>10874</v>
      </c>
    </row>
    <row r="3984" spans="2:15">
      <c r="B3984" t="str">
        <f>C3984&amp;F3984</f>
        <v>1120185230018 Total</v>
      </c>
      <c r="C3984" s="29" t="s">
        <v>1268</v>
      </c>
      <c r="D3984" s="29" t="s">
        <v>1269</v>
      </c>
      <c r="E3984" s="29" t="s">
        <v>15321</v>
      </c>
      <c r="F3984" s="29" t="s">
        <v>15347</v>
      </c>
      <c r="G3984" s="526" t="s">
        <v>3453</v>
      </c>
      <c r="H3984" s="527">
        <v>0</v>
      </c>
      <c r="I3984" s="527">
        <v>0</v>
      </c>
      <c r="J3984" s="527" t="s">
        <v>10874</v>
      </c>
      <c r="K3984" s="527" t="s">
        <v>10874</v>
      </c>
      <c r="L3984" s="527">
        <v>0</v>
      </c>
      <c r="M3984" s="527">
        <v>0</v>
      </c>
      <c r="N3984" s="527">
        <v>0</v>
      </c>
      <c r="O3984" s="528" t="s">
        <v>10874</v>
      </c>
    </row>
    <row r="3985" spans="2:15">
      <c r="B3985" s="29" t="s">
        <v>15323</v>
      </c>
      <c r="C3985" s="29" t="s">
        <v>1268</v>
      </c>
      <c r="D3985" s="29" t="s">
        <v>1269</v>
      </c>
      <c r="E3985" s="29" t="s">
        <v>15325</v>
      </c>
      <c r="F3985" s="29" t="s">
        <v>15324</v>
      </c>
      <c r="G3985" s="29" t="s">
        <v>4065</v>
      </c>
      <c r="H3985" s="522">
        <v>0</v>
      </c>
      <c r="I3985" s="522">
        <v>0</v>
      </c>
      <c r="J3985" s="522">
        <v>0</v>
      </c>
      <c r="K3985" s="522">
        <v>0</v>
      </c>
      <c r="L3985" s="522">
        <v>0</v>
      </c>
      <c r="M3985" s="522">
        <v>0</v>
      </c>
      <c r="N3985" s="522">
        <v>0</v>
      </c>
      <c r="O3985" s="523">
        <v>0</v>
      </c>
    </row>
    <row r="3986" spans="2:15">
      <c r="B3986" s="29" t="s">
        <v>15326</v>
      </c>
      <c r="C3986" s="29" t="s">
        <v>1268</v>
      </c>
      <c r="D3986" s="29" t="s">
        <v>1269</v>
      </c>
      <c r="E3986" s="29" t="s">
        <v>15325</v>
      </c>
      <c r="F3986" s="29" t="s">
        <v>15324</v>
      </c>
      <c r="G3986" s="29" t="s">
        <v>4066</v>
      </c>
      <c r="H3986" s="522">
        <v>0</v>
      </c>
      <c r="I3986" s="522">
        <v>0</v>
      </c>
      <c r="J3986" s="522">
        <v>0</v>
      </c>
      <c r="K3986" s="522" t="s">
        <v>10874</v>
      </c>
      <c r="L3986" s="522">
        <v>0</v>
      </c>
      <c r="M3986" s="522">
        <v>0</v>
      </c>
      <c r="N3986" s="522">
        <v>0</v>
      </c>
      <c r="O3986" s="523" t="s">
        <v>10874</v>
      </c>
    </row>
    <row r="3987" spans="2:15">
      <c r="B3987" t="str">
        <f>C3987&amp;F3987</f>
        <v>1120185230019 Total</v>
      </c>
      <c r="C3987" s="29" t="s">
        <v>1268</v>
      </c>
      <c r="D3987" s="29" t="s">
        <v>1269</v>
      </c>
      <c r="E3987" s="29" t="s">
        <v>15325</v>
      </c>
      <c r="F3987" s="29" t="s">
        <v>15348</v>
      </c>
      <c r="G3987" s="526" t="s">
        <v>3453</v>
      </c>
      <c r="H3987" s="527" t="s">
        <v>10874</v>
      </c>
      <c r="I3987" s="527" t="s">
        <v>10874</v>
      </c>
      <c r="J3987" s="527" t="s">
        <v>10874</v>
      </c>
      <c r="K3987" s="527" t="s">
        <v>10874</v>
      </c>
      <c r="L3987" s="527" t="s">
        <v>10874</v>
      </c>
      <c r="M3987" s="527" t="s">
        <v>10874</v>
      </c>
      <c r="N3987" s="527" t="s">
        <v>10874</v>
      </c>
      <c r="O3987" s="528" t="s">
        <v>10874</v>
      </c>
    </row>
    <row r="3988" spans="2:15">
      <c r="B3988" s="29" t="s">
        <v>15327</v>
      </c>
      <c r="C3988" s="29" t="s">
        <v>1268</v>
      </c>
      <c r="D3988" s="29" t="s">
        <v>1269</v>
      </c>
      <c r="E3988" s="29" t="s">
        <v>15329</v>
      </c>
      <c r="F3988" s="29" t="s">
        <v>15328</v>
      </c>
      <c r="G3988" s="29" t="s">
        <v>4065</v>
      </c>
      <c r="H3988" s="522">
        <v>0</v>
      </c>
      <c r="I3988" s="522" t="s">
        <v>10874</v>
      </c>
      <c r="J3988" s="522">
        <v>48</v>
      </c>
      <c r="K3988" s="522">
        <v>190</v>
      </c>
      <c r="L3988" s="522">
        <v>0</v>
      </c>
      <c r="M3988" s="522" t="s">
        <v>10874</v>
      </c>
      <c r="N3988" s="522">
        <v>0</v>
      </c>
      <c r="O3988" s="523">
        <v>247</v>
      </c>
    </row>
    <row r="3989" spans="2:15">
      <c r="B3989" s="29" t="s">
        <v>15330</v>
      </c>
      <c r="C3989" s="29" t="s">
        <v>1268</v>
      </c>
      <c r="D3989" s="29" t="s">
        <v>1269</v>
      </c>
      <c r="E3989" s="29" t="s">
        <v>15329</v>
      </c>
      <c r="F3989" s="29" t="s">
        <v>15328</v>
      </c>
      <c r="G3989" s="29" t="s">
        <v>4066</v>
      </c>
      <c r="H3989" s="522">
        <v>0</v>
      </c>
      <c r="I3989" s="522" t="s">
        <v>10874</v>
      </c>
      <c r="J3989" s="522">
        <v>77</v>
      </c>
      <c r="K3989" s="522">
        <v>205</v>
      </c>
      <c r="L3989" s="522" t="s">
        <v>10874</v>
      </c>
      <c r="M3989" s="522">
        <v>0</v>
      </c>
      <c r="N3989" s="522" t="s">
        <v>10874</v>
      </c>
      <c r="O3989" s="523">
        <v>287</v>
      </c>
    </row>
    <row r="3990" spans="2:15">
      <c r="B3990" t="str">
        <f>C3990&amp;F3990</f>
        <v>1120185230021 Total</v>
      </c>
      <c r="C3990" s="29" t="s">
        <v>1268</v>
      </c>
      <c r="D3990" s="29" t="s">
        <v>1269</v>
      </c>
      <c r="E3990" s="29" t="s">
        <v>15329</v>
      </c>
      <c r="F3990" s="29" t="s">
        <v>15349</v>
      </c>
      <c r="G3990" s="526" t="s">
        <v>3453</v>
      </c>
      <c r="H3990" s="527">
        <v>0</v>
      </c>
      <c r="I3990" s="527" t="s">
        <v>10874</v>
      </c>
      <c r="J3990" s="527">
        <v>125</v>
      </c>
      <c r="K3990" s="527">
        <v>395</v>
      </c>
      <c r="L3990" s="527" t="s">
        <v>10874</v>
      </c>
      <c r="M3990" s="527" t="s">
        <v>10874</v>
      </c>
      <c r="N3990" s="527" t="s">
        <v>10874</v>
      </c>
      <c r="O3990" s="528">
        <v>534</v>
      </c>
    </row>
    <row r="3991" spans="2:15">
      <c r="B3991" s="29" t="s">
        <v>14961</v>
      </c>
      <c r="C3991" s="29" t="s">
        <v>1268</v>
      </c>
      <c r="D3991" s="29" t="s">
        <v>1269</v>
      </c>
      <c r="E3991" s="29" t="s">
        <v>3209</v>
      </c>
      <c r="F3991" s="29" t="s">
        <v>3210</v>
      </c>
      <c r="G3991" s="29" t="s">
        <v>4065</v>
      </c>
      <c r="H3991" s="522">
        <v>0</v>
      </c>
      <c r="I3991" s="522" t="s">
        <v>10874</v>
      </c>
      <c r="J3991" s="522">
        <v>33</v>
      </c>
      <c r="K3991" s="522">
        <v>104</v>
      </c>
      <c r="L3991" s="522" t="s">
        <v>10874</v>
      </c>
      <c r="M3991" s="522">
        <v>0</v>
      </c>
      <c r="N3991" s="522">
        <v>0</v>
      </c>
      <c r="O3991" s="523">
        <v>140</v>
      </c>
    </row>
    <row r="3992" spans="2:15">
      <c r="B3992" s="29" t="s">
        <v>14962</v>
      </c>
      <c r="C3992" s="29" t="s">
        <v>1268</v>
      </c>
      <c r="D3992" s="29" t="s">
        <v>1269</v>
      </c>
      <c r="E3992" s="29" t="s">
        <v>3209</v>
      </c>
      <c r="F3992" s="29" t="s">
        <v>3210</v>
      </c>
      <c r="G3992" s="29" t="s">
        <v>4066</v>
      </c>
      <c r="H3992" s="522">
        <v>0</v>
      </c>
      <c r="I3992" s="522" t="s">
        <v>10874</v>
      </c>
      <c r="J3992" s="522">
        <v>34</v>
      </c>
      <c r="K3992" s="522">
        <v>112</v>
      </c>
      <c r="L3992" s="522" t="s">
        <v>10874</v>
      </c>
      <c r="M3992" s="522">
        <v>0</v>
      </c>
      <c r="N3992" s="522">
        <v>0</v>
      </c>
      <c r="O3992" s="523">
        <v>152</v>
      </c>
    </row>
    <row r="3993" spans="2:15">
      <c r="B3993" t="str">
        <f>C3993&amp;F3993</f>
        <v>1120185237437 Total</v>
      </c>
      <c r="C3993" s="29" t="s">
        <v>1268</v>
      </c>
      <c r="D3993" s="29" t="s">
        <v>1269</v>
      </c>
      <c r="E3993" s="29" t="s">
        <v>3209</v>
      </c>
      <c r="F3993" s="29" t="s">
        <v>12185</v>
      </c>
      <c r="G3993" s="526" t="s">
        <v>3453</v>
      </c>
      <c r="H3993" s="527">
        <v>0</v>
      </c>
      <c r="I3993" s="527" t="s">
        <v>10874</v>
      </c>
      <c r="J3993" s="527">
        <v>67</v>
      </c>
      <c r="K3993" s="527">
        <v>216</v>
      </c>
      <c r="L3993" s="527" t="s">
        <v>10874</v>
      </c>
      <c r="M3993" s="527">
        <v>0</v>
      </c>
      <c r="N3993" s="527">
        <v>0</v>
      </c>
      <c r="O3993" s="528">
        <v>292</v>
      </c>
    </row>
    <row r="3994" spans="2:15">
      <c r="B3994" s="29" t="s">
        <v>14963</v>
      </c>
      <c r="C3994" s="29" t="s">
        <v>1270</v>
      </c>
      <c r="D3994" s="29" t="s">
        <v>1271</v>
      </c>
      <c r="E3994" s="29" t="s">
        <v>1271</v>
      </c>
      <c r="F3994" s="29" t="s">
        <v>4055</v>
      </c>
      <c r="G3994" s="29" t="s">
        <v>4065</v>
      </c>
      <c r="H3994" s="522" t="s">
        <v>10874</v>
      </c>
      <c r="I3994" s="522" t="s">
        <v>10874</v>
      </c>
      <c r="J3994" s="522">
        <v>19</v>
      </c>
      <c r="K3994" s="522">
        <v>229</v>
      </c>
      <c r="L3994" s="522" t="s">
        <v>10874</v>
      </c>
      <c r="M3994" s="522" t="s">
        <v>10874</v>
      </c>
      <c r="N3994" s="522">
        <v>0</v>
      </c>
      <c r="O3994" s="523">
        <v>265</v>
      </c>
    </row>
    <row r="3995" spans="2:15">
      <c r="B3995" s="29" t="s">
        <v>14964</v>
      </c>
      <c r="C3995" s="29" t="s">
        <v>1270</v>
      </c>
      <c r="D3995" s="29" t="s">
        <v>1271</v>
      </c>
      <c r="E3995" s="29" t="s">
        <v>1271</v>
      </c>
      <c r="F3995" s="29" t="s">
        <v>4055</v>
      </c>
      <c r="G3995" s="29" t="s">
        <v>4066</v>
      </c>
      <c r="H3995" s="522" t="s">
        <v>10874</v>
      </c>
      <c r="I3995" s="522" t="s">
        <v>10874</v>
      </c>
      <c r="J3995" s="522">
        <v>25</v>
      </c>
      <c r="K3995" s="522">
        <v>369</v>
      </c>
      <c r="L3995" s="522" t="s">
        <v>10874</v>
      </c>
      <c r="M3995" s="522" t="s">
        <v>10874</v>
      </c>
      <c r="N3995" s="522" t="s">
        <v>10874</v>
      </c>
      <c r="O3995" s="523">
        <v>416</v>
      </c>
    </row>
    <row r="3996" spans="2:15">
      <c r="B3996" t="str">
        <f>C3996&amp;F3996</f>
        <v>1220990074699 Total</v>
      </c>
      <c r="C3996" s="29" t="s">
        <v>1270</v>
      </c>
      <c r="D3996" s="29" t="s">
        <v>1271</v>
      </c>
      <c r="E3996" s="29" t="s">
        <v>1271</v>
      </c>
      <c r="F3996" s="29" t="s">
        <v>12186</v>
      </c>
      <c r="G3996" s="526" t="s">
        <v>3453</v>
      </c>
      <c r="H3996" s="527" t="s">
        <v>10874</v>
      </c>
      <c r="I3996" s="527" t="s">
        <v>10874</v>
      </c>
      <c r="J3996" s="527">
        <v>44</v>
      </c>
      <c r="K3996" s="527">
        <v>598</v>
      </c>
      <c r="L3996" s="527">
        <v>18</v>
      </c>
      <c r="M3996" s="527" t="s">
        <v>10874</v>
      </c>
      <c r="N3996" s="527" t="s">
        <v>10874</v>
      </c>
      <c r="O3996" s="528">
        <v>681</v>
      </c>
    </row>
    <row r="3997" spans="2:15">
      <c r="B3997" s="29" t="s">
        <v>14965</v>
      </c>
      <c r="C3997" s="29" t="s">
        <v>1272</v>
      </c>
      <c r="D3997" s="29" t="s">
        <v>1273</v>
      </c>
      <c r="E3997" s="29" t="s">
        <v>3211</v>
      </c>
      <c r="F3997" s="29" t="s">
        <v>3212</v>
      </c>
      <c r="G3997" s="29" t="s">
        <v>4065</v>
      </c>
      <c r="H3997" s="522" t="s">
        <v>10874</v>
      </c>
      <c r="I3997" s="522">
        <v>317</v>
      </c>
      <c r="J3997" s="522">
        <v>26</v>
      </c>
      <c r="K3997" s="522">
        <v>34</v>
      </c>
      <c r="L3997" s="522" t="s">
        <v>10874</v>
      </c>
      <c r="M3997" s="522">
        <v>104</v>
      </c>
      <c r="N3997" s="522">
        <v>0</v>
      </c>
      <c r="O3997" s="523">
        <v>486</v>
      </c>
    </row>
    <row r="3998" spans="2:15">
      <c r="B3998" s="29" t="s">
        <v>14966</v>
      </c>
      <c r="C3998" s="29" t="s">
        <v>1272</v>
      </c>
      <c r="D3998" s="29" t="s">
        <v>1273</v>
      </c>
      <c r="E3998" s="29" t="s">
        <v>3211</v>
      </c>
      <c r="F3998" s="29" t="s">
        <v>3212</v>
      </c>
      <c r="G3998" s="29" t="s">
        <v>4066</v>
      </c>
      <c r="H3998" s="522" t="s">
        <v>10874</v>
      </c>
      <c r="I3998" s="522">
        <v>297</v>
      </c>
      <c r="J3998" s="522">
        <v>34</v>
      </c>
      <c r="K3998" s="522">
        <v>30</v>
      </c>
      <c r="L3998" s="522" t="s">
        <v>10874</v>
      </c>
      <c r="M3998" s="522">
        <v>86</v>
      </c>
      <c r="N3998" s="522">
        <v>0</v>
      </c>
      <c r="O3998" s="523">
        <v>451</v>
      </c>
    </row>
    <row r="3999" spans="2:15">
      <c r="B3999" t="str">
        <f>C3999&amp;F3999</f>
        <v>1252394521970 Total</v>
      </c>
      <c r="C3999" s="29" t="s">
        <v>1272</v>
      </c>
      <c r="D3999" s="29" t="s">
        <v>1273</v>
      </c>
      <c r="E3999" s="29" t="s">
        <v>3211</v>
      </c>
      <c r="F3999" s="29" t="s">
        <v>12187</v>
      </c>
      <c r="G3999" s="526" t="s">
        <v>3453</v>
      </c>
      <c r="H3999" s="527" t="s">
        <v>10874</v>
      </c>
      <c r="I3999" s="527">
        <v>614</v>
      </c>
      <c r="J3999" s="527">
        <v>60</v>
      </c>
      <c r="K3999" s="527">
        <v>64</v>
      </c>
      <c r="L3999" s="527" t="s">
        <v>10874</v>
      </c>
      <c r="M3999" s="527">
        <v>190</v>
      </c>
      <c r="N3999" s="527">
        <v>0</v>
      </c>
      <c r="O3999" s="528">
        <v>937</v>
      </c>
    </row>
    <row r="4000" spans="2:15">
      <c r="B4000" s="29" t="s">
        <v>14967</v>
      </c>
      <c r="C4000" s="29" t="s">
        <v>1272</v>
      </c>
      <c r="D4000" s="29" t="s">
        <v>1273</v>
      </c>
      <c r="E4000" s="29" t="s">
        <v>3213</v>
      </c>
      <c r="F4000" s="29" t="s">
        <v>3214</v>
      </c>
      <c r="G4000" s="29" t="s">
        <v>4065</v>
      </c>
      <c r="H4000" s="522">
        <v>0</v>
      </c>
      <c r="I4000" s="522">
        <v>114</v>
      </c>
      <c r="J4000" s="522" t="s">
        <v>10874</v>
      </c>
      <c r="K4000" s="522">
        <v>262</v>
      </c>
      <c r="L4000" s="522" t="s">
        <v>10874</v>
      </c>
      <c r="M4000" s="522">
        <v>25</v>
      </c>
      <c r="N4000" s="522">
        <v>0</v>
      </c>
      <c r="O4000" s="523">
        <v>413</v>
      </c>
    </row>
    <row r="4001" spans="2:15">
      <c r="B4001" s="29" t="s">
        <v>14968</v>
      </c>
      <c r="C4001" s="29" t="s">
        <v>1272</v>
      </c>
      <c r="D4001" s="29" t="s">
        <v>1273</v>
      </c>
      <c r="E4001" s="29" t="s">
        <v>3213</v>
      </c>
      <c r="F4001" s="29" t="s">
        <v>3214</v>
      </c>
      <c r="G4001" s="29" t="s">
        <v>4066</v>
      </c>
      <c r="H4001" s="522" t="s">
        <v>10874</v>
      </c>
      <c r="I4001" s="522">
        <v>122</v>
      </c>
      <c r="J4001" s="522" t="s">
        <v>10874</v>
      </c>
      <c r="K4001" s="522">
        <v>278</v>
      </c>
      <c r="L4001" s="522" t="s">
        <v>10874</v>
      </c>
      <c r="M4001" s="522">
        <v>30</v>
      </c>
      <c r="N4001" s="522">
        <v>0</v>
      </c>
      <c r="O4001" s="523">
        <v>449</v>
      </c>
    </row>
    <row r="4002" spans="2:15">
      <c r="B4002" t="str">
        <f>C4002&amp;F4002</f>
        <v>1252394521971 Total</v>
      </c>
      <c r="C4002" s="29" t="s">
        <v>1272</v>
      </c>
      <c r="D4002" s="29" t="s">
        <v>1273</v>
      </c>
      <c r="E4002" s="29" t="s">
        <v>3213</v>
      </c>
      <c r="F4002" s="29" t="s">
        <v>12188</v>
      </c>
      <c r="G4002" s="526" t="s">
        <v>3453</v>
      </c>
      <c r="H4002" s="527" t="s">
        <v>10874</v>
      </c>
      <c r="I4002" s="527">
        <v>236</v>
      </c>
      <c r="J4002" s="527">
        <v>19</v>
      </c>
      <c r="K4002" s="527">
        <v>540</v>
      </c>
      <c r="L4002" s="527" t="s">
        <v>10874</v>
      </c>
      <c r="M4002" s="527">
        <v>55</v>
      </c>
      <c r="N4002" s="527">
        <v>0</v>
      </c>
      <c r="O4002" s="528">
        <v>862</v>
      </c>
    </row>
    <row r="4003" spans="2:15">
      <c r="B4003" s="29" t="s">
        <v>14969</v>
      </c>
      <c r="C4003" s="29" t="s">
        <v>1272</v>
      </c>
      <c r="D4003" s="29" t="s">
        <v>1273</v>
      </c>
      <c r="E4003" s="29" t="s">
        <v>3215</v>
      </c>
      <c r="F4003" s="29" t="s">
        <v>3216</v>
      </c>
      <c r="G4003" s="29" t="s">
        <v>4065</v>
      </c>
      <c r="H4003" s="522" t="s">
        <v>10874</v>
      </c>
      <c r="I4003" s="522">
        <v>940</v>
      </c>
      <c r="J4003" s="522">
        <v>80</v>
      </c>
      <c r="K4003" s="522">
        <v>497</v>
      </c>
      <c r="L4003" s="522">
        <v>16</v>
      </c>
      <c r="M4003" s="522">
        <v>262</v>
      </c>
      <c r="N4003" s="522" t="s">
        <v>10874</v>
      </c>
      <c r="O4003" s="523">
        <v>1798</v>
      </c>
    </row>
    <row r="4004" spans="2:15">
      <c r="B4004" s="29" t="s">
        <v>14970</v>
      </c>
      <c r="C4004" s="29" t="s">
        <v>1272</v>
      </c>
      <c r="D4004" s="29" t="s">
        <v>1273</v>
      </c>
      <c r="E4004" s="29" t="s">
        <v>3215</v>
      </c>
      <c r="F4004" s="29" t="s">
        <v>3216</v>
      </c>
      <c r="G4004" s="29" t="s">
        <v>4066</v>
      </c>
      <c r="H4004" s="522" t="s">
        <v>10874</v>
      </c>
      <c r="I4004" s="522">
        <v>939</v>
      </c>
      <c r="J4004" s="522">
        <v>97</v>
      </c>
      <c r="K4004" s="522">
        <v>599</v>
      </c>
      <c r="L4004" s="522" t="s">
        <v>10874</v>
      </c>
      <c r="M4004" s="522">
        <v>242</v>
      </c>
      <c r="N4004" s="522">
        <v>0</v>
      </c>
      <c r="O4004" s="523">
        <v>1889</v>
      </c>
    </row>
    <row r="4005" spans="2:15">
      <c r="B4005" t="str">
        <f>C4005&amp;F4005</f>
        <v>1252394521972 Total</v>
      </c>
      <c r="C4005" s="29" t="s">
        <v>1272</v>
      </c>
      <c r="D4005" s="29" t="s">
        <v>1273</v>
      </c>
      <c r="E4005" s="29" t="s">
        <v>3215</v>
      </c>
      <c r="F4005" s="29" t="s">
        <v>12189</v>
      </c>
      <c r="G4005" s="526" t="s">
        <v>3453</v>
      </c>
      <c r="H4005" s="527" t="s">
        <v>10874</v>
      </c>
      <c r="I4005" s="527">
        <v>1879</v>
      </c>
      <c r="J4005" s="527">
        <v>177</v>
      </c>
      <c r="K4005" s="527">
        <v>1096</v>
      </c>
      <c r="L4005" s="527" t="s">
        <v>10874</v>
      </c>
      <c r="M4005" s="527">
        <v>504</v>
      </c>
      <c r="N4005" s="527" t="s">
        <v>10874</v>
      </c>
      <c r="O4005" s="528">
        <v>3687</v>
      </c>
    </row>
    <row r="4006" spans="2:15">
      <c r="B4006" s="29" t="s">
        <v>14973</v>
      </c>
      <c r="C4006" s="29" t="s">
        <v>1274</v>
      </c>
      <c r="D4006" s="29" t="s">
        <v>1275</v>
      </c>
      <c r="E4006" s="29" t="s">
        <v>3219</v>
      </c>
      <c r="F4006" s="29" t="s">
        <v>3220</v>
      </c>
      <c r="G4006" s="29" t="s">
        <v>4065</v>
      </c>
      <c r="H4006" s="522">
        <v>0</v>
      </c>
      <c r="I4006" s="522">
        <v>0</v>
      </c>
      <c r="J4006" s="522" t="s">
        <v>10874</v>
      </c>
      <c r="K4006" s="522">
        <v>70</v>
      </c>
      <c r="L4006" s="522" t="s">
        <v>10874</v>
      </c>
      <c r="M4006" s="522" t="s">
        <v>10874</v>
      </c>
      <c r="N4006" s="522">
        <v>0</v>
      </c>
      <c r="O4006" s="523">
        <v>76</v>
      </c>
    </row>
    <row r="4007" spans="2:15">
      <c r="B4007" s="29" t="s">
        <v>14974</v>
      </c>
      <c r="C4007" s="29" t="s">
        <v>1274</v>
      </c>
      <c r="D4007" s="29" t="s">
        <v>1275</v>
      </c>
      <c r="E4007" s="29" t="s">
        <v>3219</v>
      </c>
      <c r="F4007" s="29" t="s">
        <v>3220</v>
      </c>
      <c r="G4007" s="29" t="s">
        <v>4066</v>
      </c>
      <c r="H4007" s="522">
        <v>0</v>
      </c>
      <c r="I4007" s="522" t="s">
        <v>10874</v>
      </c>
      <c r="J4007" s="522" t="s">
        <v>10874</v>
      </c>
      <c r="K4007" s="522">
        <v>106</v>
      </c>
      <c r="L4007" s="522">
        <v>0</v>
      </c>
      <c r="M4007" s="522" t="s">
        <v>10874</v>
      </c>
      <c r="N4007" s="522">
        <v>0</v>
      </c>
      <c r="O4007" s="523">
        <v>114</v>
      </c>
    </row>
    <row r="4008" spans="2:15">
      <c r="B4008" t="str">
        <f>C4008&amp;F4008</f>
        <v>1152290036339 Total</v>
      </c>
      <c r="C4008" s="29" t="s">
        <v>1274</v>
      </c>
      <c r="D4008" s="29" t="s">
        <v>1275</v>
      </c>
      <c r="E4008" s="29" t="s">
        <v>3219</v>
      </c>
      <c r="F4008" s="29" t="s">
        <v>12191</v>
      </c>
      <c r="G4008" s="526" t="s">
        <v>3453</v>
      </c>
      <c r="H4008" s="527">
        <v>0</v>
      </c>
      <c r="I4008" s="527" t="s">
        <v>10874</v>
      </c>
      <c r="J4008" s="527" t="s">
        <v>10874</v>
      </c>
      <c r="K4008" s="527">
        <v>176</v>
      </c>
      <c r="L4008" s="527" t="s">
        <v>10874</v>
      </c>
      <c r="M4008" s="527" t="s">
        <v>10874</v>
      </c>
      <c r="N4008" s="527">
        <v>0</v>
      </c>
      <c r="O4008" s="528">
        <v>190</v>
      </c>
    </row>
    <row r="4009" spans="2:15">
      <c r="B4009" s="29" t="s">
        <v>14971</v>
      </c>
      <c r="C4009" s="29" t="s">
        <v>1274</v>
      </c>
      <c r="D4009" s="29" t="s">
        <v>1275</v>
      </c>
      <c r="E4009" s="29" t="s">
        <v>3217</v>
      </c>
      <c r="F4009" s="29" t="s">
        <v>3218</v>
      </c>
      <c r="G4009" s="29" t="s">
        <v>4065</v>
      </c>
      <c r="H4009" s="522">
        <v>0</v>
      </c>
      <c r="I4009" s="522" t="s">
        <v>10874</v>
      </c>
      <c r="J4009" s="522" t="s">
        <v>10874</v>
      </c>
      <c r="K4009" s="522">
        <v>177</v>
      </c>
      <c r="L4009" s="522">
        <v>0</v>
      </c>
      <c r="M4009" s="522" t="s">
        <v>10874</v>
      </c>
      <c r="N4009" s="522">
        <v>0</v>
      </c>
      <c r="O4009" s="523">
        <v>183</v>
      </c>
    </row>
    <row r="4010" spans="2:15">
      <c r="B4010" s="29" t="s">
        <v>14972</v>
      </c>
      <c r="C4010" s="29" t="s">
        <v>1274</v>
      </c>
      <c r="D4010" s="29" t="s">
        <v>1275</v>
      </c>
      <c r="E4010" s="29" t="s">
        <v>3217</v>
      </c>
      <c r="F4010" s="29" t="s">
        <v>3218</v>
      </c>
      <c r="G4010" s="29" t="s">
        <v>4066</v>
      </c>
      <c r="H4010" s="522">
        <v>0</v>
      </c>
      <c r="I4010" s="522" t="s">
        <v>10874</v>
      </c>
      <c r="J4010" s="522" t="s">
        <v>10874</v>
      </c>
      <c r="K4010" s="522">
        <v>194</v>
      </c>
      <c r="L4010" s="522" t="s">
        <v>10874</v>
      </c>
      <c r="M4010" s="522" t="s">
        <v>10874</v>
      </c>
      <c r="N4010" s="522">
        <v>0</v>
      </c>
      <c r="O4010" s="523">
        <v>203</v>
      </c>
    </row>
    <row r="4011" spans="2:15">
      <c r="B4011" t="str">
        <f>C4011&amp;F4011</f>
        <v>1152290036340 Total</v>
      </c>
      <c r="C4011" s="29" t="s">
        <v>1274</v>
      </c>
      <c r="D4011" s="29" t="s">
        <v>1275</v>
      </c>
      <c r="E4011" s="29" t="s">
        <v>3217</v>
      </c>
      <c r="F4011" s="29" t="s">
        <v>12190</v>
      </c>
      <c r="G4011" s="526" t="s">
        <v>3453</v>
      </c>
      <c r="H4011" s="527">
        <v>0</v>
      </c>
      <c r="I4011" s="527" t="s">
        <v>10874</v>
      </c>
      <c r="J4011" s="527" t="s">
        <v>10874</v>
      </c>
      <c r="K4011" s="527">
        <v>371</v>
      </c>
      <c r="L4011" s="527" t="s">
        <v>10874</v>
      </c>
      <c r="M4011" s="527" t="s">
        <v>10874</v>
      </c>
      <c r="N4011" s="527">
        <v>0</v>
      </c>
      <c r="O4011" s="528">
        <v>386</v>
      </c>
    </row>
    <row r="4012" spans="2:15">
      <c r="B4012" s="29" t="s">
        <v>14975</v>
      </c>
      <c r="C4012" s="29" t="s">
        <v>1276</v>
      </c>
      <c r="D4012" s="29" t="s">
        <v>1277</v>
      </c>
      <c r="E4012" s="29" t="s">
        <v>3221</v>
      </c>
      <c r="F4012" s="29" t="s">
        <v>3222</v>
      </c>
      <c r="G4012" s="29" t="s">
        <v>4065</v>
      </c>
      <c r="H4012" s="522">
        <v>0</v>
      </c>
      <c r="I4012" s="522">
        <v>26</v>
      </c>
      <c r="J4012" s="522" t="s">
        <v>10874</v>
      </c>
      <c r="K4012" s="522">
        <v>232</v>
      </c>
      <c r="L4012" s="522" t="s">
        <v>10874</v>
      </c>
      <c r="M4012" s="522">
        <v>39</v>
      </c>
      <c r="N4012" s="522">
        <v>0</v>
      </c>
      <c r="O4012" s="523">
        <v>318</v>
      </c>
    </row>
    <row r="4013" spans="2:15">
      <c r="B4013" s="29" t="s">
        <v>14976</v>
      </c>
      <c r="C4013" s="29" t="s">
        <v>1276</v>
      </c>
      <c r="D4013" s="29" t="s">
        <v>1277</v>
      </c>
      <c r="E4013" s="29" t="s">
        <v>3221</v>
      </c>
      <c r="F4013" s="29" t="s">
        <v>3222</v>
      </c>
      <c r="G4013" s="29" t="s">
        <v>4066</v>
      </c>
      <c r="H4013" s="522">
        <v>0</v>
      </c>
      <c r="I4013" s="522">
        <v>20</v>
      </c>
      <c r="J4013" s="522" t="s">
        <v>10874</v>
      </c>
      <c r="K4013" s="522">
        <v>237</v>
      </c>
      <c r="L4013" s="522" t="s">
        <v>10874</v>
      </c>
      <c r="M4013" s="522">
        <v>50</v>
      </c>
      <c r="N4013" s="522">
        <v>0</v>
      </c>
      <c r="O4013" s="523">
        <v>321</v>
      </c>
    </row>
    <row r="4014" spans="2:15">
      <c r="B4014" t="str">
        <f>C4014&amp;F4014</f>
        <v>1234683034943 Total</v>
      </c>
      <c r="C4014" s="29" t="s">
        <v>1276</v>
      </c>
      <c r="D4014" s="29" t="s">
        <v>1277</v>
      </c>
      <c r="E4014" s="29" t="s">
        <v>3221</v>
      </c>
      <c r="F4014" s="29" t="s">
        <v>12192</v>
      </c>
      <c r="G4014" s="526" t="s">
        <v>3453</v>
      </c>
      <c r="H4014" s="527">
        <v>0</v>
      </c>
      <c r="I4014" s="527">
        <v>46</v>
      </c>
      <c r="J4014" s="527">
        <v>19</v>
      </c>
      <c r="K4014" s="527">
        <v>469</v>
      </c>
      <c r="L4014" s="527">
        <v>16</v>
      </c>
      <c r="M4014" s="527">
        <v>89</v>
      </c>
      <c r="N4014" s="527">
        <v>0</v>
      </c>
      <c r="O4014" s="528">
        <v>639</v>
      </c>
    </row>
    <row r="4015" spans="2:15">
      <c r="B4015" s="29" t="s">
        <v>14977</v>
      </c>
      <c r="C4015" s="29" t="s">
        <v>1276</v>
      </c>
      <c r="D4015" s="29" t="s">
        <v>1277</v>
      </c>
      <c r="E4015" s="29" t="s">
        <v>3223</v>
      </c>
      <c r="F4015" s="29" t="s">
        <v>3224</v>
      </c>
      <c r="G4015" s="29" t="s">
        <v>4065</v>
      </c>
      <c r="H4015" s="522">
        <v>0</v>
      </c>
      <c r="I4015" s="522">
        <v>58</v>
      </c>
      <c r="J4015" s="522" t="s">
        <v>10874</v>
      </c>
      <c r="K4015" s="522">
        <v>523</v>
      </c>
      <c r="L4015" s="522" t="s">
        <v>10874</v>
      </c>
      <c r="M4015" s="522">
        <v>80</v>
      </c>
      <c r="N4015" s="522">
        <v>0</v>
      </c>
      <c r="O4015" s="523">
        <v>690</v>
      </c>
    </row>
    <row r="4016" spans="2:15">
      <c r="B4016" s="29" t="s">
        <v>14978</v>
      </c>
      <c r="C4016" s="29" t="s">
        <v>1276</v>
      </c>
      <c r="D4016" s="29" t="s">
        <v>1277</v>
      </c>
      <c r="E4016" s="29" t="s">
        <v>3223</v>
      </c>
      <c r="F4016" s="29" t="s">
        <v>3224</v>
      </c>
      <c r="G4016" s="29" t="s">
        <v>4066</v>
      </c>
      <c r="H4016" s="522">
        <v>0</v>
      </c>
      <c r="I4016" s="522">
        <v>64</v>
      </c>
      <c r="J4016" s="522">
        <v>24</v>
      </c>
      <c r="K4016" s="522">
        <v>558</v>
      </c>
      <c r="L4016" s="522">
        <v>13</v>
      </c>
      <c r="M4016" s="522">
        <v>82</v>
      </c>
      <c r="N4016" s="522">
        <v>0</v>
      </c>
      <c r="O4016" s="523">
        <v>741</v>
      </c>
    </row>
    <row r="4017" spans="2:15">
      <c r="B4017" t="str">
        <f>C4017&amp;F4017</f>
        <v>1234683035078 Total</v>
      </c>
      <c r="C4017" s="29" t="s">
        <v>1276</v>
      </c>
      <c r="D4017" s="29" t="s">
        <v>1277</v>
      </c>
      <c r="E4017" s="29" t="s">
        <v>3223</v>
      </c>
      <c r="F4017" s="29" t="s">
        <v>12193</v>
      </c>
      <c r="G4017" s="526" t="s">
        <v>3453</v>
      </c>
      <c r="H4017" s="527">
        <v>0</v>
      </c>
      <c r="I4017" s="527">
        <v>122</v>
      </c>
      <c r="J4017" s="527" t="s">
        <v>10874</v>
      </c>
      <c r="K4017" s="527">
        <v>1081</v>
      </c>
      <c r="L4017" s="527" t="s">
        <v>10874</v>
      </c>
      <c r="M4017" s="527">
        <v>162</v>
      </c>
      <c r="N4017" s="527">
        <v>0</v>
      </c>
      <c r="O4017" s="528">
        <v>1431</v>
      </c>
    </row>
    <row r="4018" spans="2:15">
      <c r="B4018" s="29" t="s">
        <v>14981</v>
      </c>
      <c r="C4018" s="29" t="s">
        <v>1278</v>
      </c>
      <c r="D4018" s="29" t="s">
        <v>1279</v>
      </c>
      <c r="E4018" s="29" t="s">
        <v>3227</v>
      </c>
      <c r="F4018" s="29" t="s">
        <v>3228</v>
      </c>
      <c r="G4018" s="29" t="s">
        <v>4065</v>
      </c>
      <c r="H4018" s="522" t="s">
        <v>10874</v>
      </c>
      <c r="I4018" s="522">
        <v>29</v>
      </c>
      <c r="J4018" s="522">
        <v>32</v>
      </c>
      <c r="K4018" s="522">
        <v>195</v>
      </c>
      <c r="L4018" s="522" t="s">
        <v>10874</v>
      </c>
      <c r="M4018" s="522">
        <v>42</v>
      </c>
      <c r="N4018" s="522" t="s">
        <v>10874</v>
      </c>
      <c r="O4018" s="523">
        <v>314</v>
      </c>
    </row>
    <row r="4019" spans="2:15">
      <c r="B4019" s="29" t="s">
        <v>14982</v>
      </c>
      <c r="C4019" s="29" t="s">
        <v>1278</v>
      </c>
      <c r="D4019" s="29" t="s">
        <v>1279</v>
      </c>
      <c r="E4019" s="29" t="s">
        <v>3227</v>
      </c>
      <c r="F4019" s="29" t="s">
        <v>3228</v>
      </c>
      <c r="G4019" s="29" t="s">
        <v>4066</v>
      </c>
      <c r="H4019" s="522" t="s">
        <v>10874</v>
      </c>
      <c r="I4019" s="522">
        <v>41</v>
      </c>
      <c r="J4019" s="522">
        <v>28</v>
      </c>
      <c r="K4019" s="522">
        <v>183</v>
      </c>
      <c r="L4019" s="522" t="s">
        <v>10874</v>
      </c>
      <c r="M4019" s="522">
        <v>51</v>
      </c>
      <c r="N4019" s="522">
        <v>0</v>
      </c>
      <c r="O4019" s="523">
        <v>317</v>
      </c>
    </row>
    <row r="4020" spans="2:15">
      <c r="B4020" t="str">
        <f>C4020&amp;F4020</f>
        <v>1234684023394 Total</v>
      </c>
      <c r="C4020" s="29" t="s">
        <v>1278</v>
      </c>
      <c r="D4020" s="29" t="s">
        <v>1279</v>
      </c>
      <c r="E4020" s="29" t="s">
        <v>3227</v>
      </c>
      <c r="F4020" s="29" t="s">
        <v>12195</v>
      </c>
      <c r="G4020" s="526" t="s">
        <v>3453</v>
      </c>
      <c r="H4020" s="527" t="s">
        <v>10874</v>
      </c>
      <c r="I4020" s="527">
        <v>70</v>
      </c>
      <c r="J4020" s="527">
        <v>60</v>
      </c>
      <c r="K4020" s="527">
        <v>378</v>
      </c>
      <c r="L4020" s="527">
        <v>26</v>
      </c>
      <c r="M4020" s="527">
        <v>93</v>
      </c>
      <c r="N4020" s="527" t="s">
        <v>10874</v>
      </c>
      <c r="O4020" s="528">
        <v>631</v>
      </c>
    </row>
    <row r="4021" spans="2:15">
      <c r="B4021" s="29" t="s">
        <v>14979</v>
      </c>
      <c r="C4021" s="29" t="s">
        <v>1278</v>
      </c>
      <c r="D4021" s="29" t="s">
        <v>1279</v>
      </c>
      <c r="E4021" s="29" t="s">
        <v>3225</v>
      </c>
      <c r="F4021" s="29" t="s">
        <v>3226</v>
      </c>
      <c r="G4021" s="29" t="s">
        <v>4065</v>
      </c>
      <c r="H4021" s="522" t="s">
        <v>10874</v>
      </c>
      <c r="I4021" s="522">
        <v>71</v>
      </c>
      <c r="J4021" s="522">
        <v>39</v>
      </c>
      <c r="K4021" s="522">
        <v>342</v>
      </c>
      <c r="L4021" s="522">
        <v>14</v>
      </c>
      <c r="M4021" s="522">
        <v>77</v>
      </c>
      <c r="N4021" s="522" t="s">
        <v>10874</v>
      </c>
      <c r="O4021" s="523">
        <v>557</v>
      </c>
    </row>
    <row r="4022" spans="2:15">
      <c r="B4022" s="29" t="s">
        <v>14980</v>
      </c>
      <c r="C4022" s="29" t="s">
        <v>1278</v>
      </c>
      <c r="D4022" s="29" t="s">
        <v>1279</v>
      </c>
      <c r="E4022" s="29" t="s">
        <v>3225</v>
      </c>
      <c r="F4022" s="29" t="s">
        <v>3226</v>
      </c>
      <c r="G4022" s="29" t="s">
        <v>4066</v>
      </c>
      <c r="H4022" s="522" t="s">
        <v>10874</v>
      </c>
      <c r="I4022" s="522">
        <v>59</v>
      </c>
      <c r="J4022" s="522">
        <v>34</v>
      </c>
      <c r="K4022" s="522">
        <v>383</v>
      </c>
      <c r="L4022" s="522" t="s">
        <v>10874</v>
      </c>
      <c r="M4022" s="522">
        <v>79</v>
      </c>
      <c r="N4022" s="522" t="s">
        <v>10874</v>
      </c>
      <c r="O4022" s="523">
        <v>580</v>
      </c>
    </row>
    <row r="4023" spans="2:15">
      <c r="B4023" t="str">
        <f>C4023&amp;F4023</f>
        <v>1234684023395 Total</v>
      </c>
      <c r="C4023" s="29" t="s">
        <v>1278</v>
      </c>
      <c r="D4023" s="29" t="s">
        <v>1279</v>
      </c>
      <c r="E4023" s="29" t="s">
        <v>3225</v>
      </c>
      <c r="F4023" s="29" t="s">
        <v>12194</v>
      </c>
      <c r="G4023" s="526" t="s">
        <v>3453</v>
      </c>
      <c r="H4023" s="527" t="s">
        <v>10874</v>
      </c>
      <c r="I4023" s="527">
        <v>130</v>
      </c>
      <c r="J4023" s="527">
        <v>73</v>
      </c>
      <c r="K4023" s="527">
        <v>725</v>
      </c>
      <c r="L4023" s="527" t="s">
        <v>10874</v>
      </c>
      <c r="M4023" s="527">
        <v>156</v>
      </c>
      <c r="N4023" s="527">
        <v>20</v>
      </c>
      <c r="O4023" s="528">
        <v>1137</v>
      </c>
    </row>
    <row r="4024" spans="2:15">
      <c r="B4024" s="29" t="s">
        <v>14983</v>
      </c>
      <c r="C4024" s="29" t="s">
        <v>1280</v>
      </c>
      <c r="D4024" s="29" t="s">
        <v>1281</v>
      </c>
      <c r="E4024" s="29" t="s">
        <v>3229</v>
      </c>
      <c r="F4024" s="29" t="s">
        <v>3230</v>
      </c>
      <c r="G4024" s="29" t="s">
        <v>4065</v>
      </c>
      <c r="H4024" s="522">
        <v>0</v>
      </c>
      <c r="I4024" s="522">
        <v>51</v>
      </c>
      <c r="J4024" s="522">
        <v>30</v>
      </c>
      <c r="K4024" s="522">
        <v>337</v>
      </c>
      <c r="L4024" s="522" t="s">
        <v>10874</v>
      </c>
      <c r="M4024" s="522">
        <v>22</v>
      </c>
      <c r="N4024" s="522" t="s">
        <v>10874</v>
      </c>
      <c r="O4024" s="523">
        <v>447</v>
      </c>
    </row>
    <row r="4025" spans="2:15">
      <c r="B4025" s="29" t="s">
        <v>14984</v>
      </c>
      <c r="C4025" s="29" t="s">
        <v>1280</v>
      </c>
      <c r="D4025" s="29" t="s">
        <v>1281</v>
      </c>
      <c r="E4025" s="29" t="s">
        <v>3229</v>
      </c>
      <c r="F4025" s="29" t="s">
        <v>3230</v>
      </c>
      <c r="G4025" s="29" t="s">
        <v>4066</v>
      </c>
      <c r="H4025" s="522">
        <v>0</v>
      </c>
      <c r="I4025" s="522">
        <v>48</v>
      </c>
      <c r="J4025" s="522">
        <v>31</v>
      </c>
      <c r="K4025" s="522">
        <v>395</v>
      </c>
      <c r="L4025" s="522" t="s">
        <v>10874</v>
      </c>
      <c r="M4025" s="522">
        <v>14</v>
      </c>
      <c r="N4025" s="522" t="s">
        <v>10874</v>
      </c>
      <c r="O4025" s="523">
        <v>501</v>
      </c>
    </row>
    <row r="4026" spans="2:15">
      <c r="B4026" t="str">
        <f>C4026&amp;F4026</f>
        <v>1234685033401 Total</v>
      </c>
      <c r="C4026" s="29" t="s">
        <v>1280</v>
      </c>
      <c r="D4026" s="29" t="s">
        <v>1281</v>
      </c>
      <c r="E4026" s="29" t="s">
        <v>3229</v>
      </c>
      <c r="F4026" s="29" t="s">
        <v>12196</v>
      </c>
      <c r="G4026" s="526" t="s">
        <v>3453</v>
      </c>
      <c r="H4026" s="527">
        <v>0</v>
      </c>
      <c r="I4026" s="527">
        <v>99</v>
      </c>
      <c r="J4026" s="527">
        <v>61</v>
      </c>
      <c r="K4026" s="527">
        <v>732</v>
      </c>
      <c r="L4026" s="527" t="s">
        <v>10874</v>
      </c>
      <c r="M4026" s="527">
        <v>36</v>
      </c>
      <c r="N4026" s="527" t="s">
        <v>10874</v>
      </c>
      <c r="O4026" s="528">
        <v>948</v>
      </c>
    </row>
    <row r="4027" spans="2:15">
      <c r="B4027" s="29" t="s">
        <v>14985</v>
      </c>
      <c r="C4027" s="29" t="s">
        <v>1280</v>
      </c>
      <c r="D4027" s="29" t="s">
        <v>1281</v>
      </c>
      <c r="E4027" s="29" t="s">
        <v>3231</v>
      </c>
      <c r="F4027" s="29" t="s">
        <v>3232</v>
      </c>
      <c r="G4027" s="29" t="s">
        <v>4065</v>
      </c>
      <c r="H4027" s="522">
        <v>0</v>
      </c>
      <c r="I4027" s="522">
        <v>18</v>
      </c>
      <c r="J4027" s="522">
        <v>15</v>
      </c>
      <c r="K4027" s="522">
        <v>174</v>
      </c>
      <c r="L4027" s="522" t="s">
        <v>10874</v>
      </c>
      <c r="M4027" s="522" t="s">
        <v>10874</v>
      </c>
      <c r="N4027" s="522">
        <v>0</v>
      </c>
      <c r="O4027" s="523">
        <v>218</v>
      </c>
    </row>
    <row r="4028" spans="2:15">
      <c r="B4028" s="29" t="s">
        <v>14986</v>
      </c>
      <c r="C4028" s="29" t="s">
        <v>1280</v>
      </c>
      <c r="D4028" s="29" t="s">
        <v>1281</v>
      </c>
      <c r="E4028" s="29" t="s">
        <v>3231</v>
      </c>
      <c r="F4028" s="29" t="s">
        <v>3232</v>
      </c>
      <c r="G4028" s="29" t="s">
        <v>4066</v>
      </c>
      <c r="H4028" s="522">
        <v>0</v>
      </c>
      <c r="I4028" s="522">
        <v>18</v>
      </c>
      <c r="J4028" s="522">
        <v>17</v>
      </c>
      <c r="K4028" s="522">
        <v>182</v>
      </c>
      <c r="L4028" s="522" t="s">
        <v>10874</v>
      </c>
      <c r="M4028" s="522" t="s">
        <v>10874</v>
      </c>
      <c r="N4028" s="522">
        <v>0</v>
      </c>
      <c r="O4028" s="523">
        <v>236</v>
      </c>
    </row>
    <row r="4029" spans="2:15">
      <c r="B4029" t="str">
        <f>C4029&amp;F4029</f>
        <v>1234685035249 Total</v>
      </c>
      <c r="C4029" s="29" t="s">
        <v>1280</v>
      </c>
      <c r="D4029" s="29" t="s">
        <v>1281</v>
      </c>
      <c r="E4029" s="29" t="s">
        <v>3231</v>
      </c>
      <c r="F4029" s="29" t="s">
        <v>12197</v>
      </c>
      <c r="G4029" s="526" t="s">
        <v>3453</v>
      </c>
      <c r="H4029" s="527">
        <v>0</v>
      </c>
      <c r="I4029" s="527">
        <v>36</v>
      </c>
      <c r="J4029" s="527">
        <v>32</v>
      </c>
      <c r="K4029" s="527">
        <v>356</v>
      </c>
      <c r="L4029" s="527">
        <v>13</v>
      </c>
      <c r="M4029" s="527">
        <v>17</v>
      </c>
      <c r="N4029" s="527">
        <v>0</v>
      </c>
      <c r="O4029" s="528">
        <v>454</v>
      </c>
    </row>
    <row r="4030" spans="2:15">
      <c r="B4030" s="29" t="s">
        <v>14989</v>
      </c>
      <c r="C4030" s="29" t="s">
        <v>1282</v>
      </c>
      <c r="D4030" s="29" t="s">
        <v>1283</v>
      </c>
      <c r="E4030" s="29" t="s">
        <v>3235</v>
      </c>
      <c r="F4030" s="29" t="s">
        <v>3236</v>
      </c>
      <c r="G4030" s="29" t="s">
        <v>4065</v>
      </c>
      <c r="H4030" s="522">
        <v>0</v>
      </c>
      <c r="I4030" s="522" t="s">
        <v>10874</v>
      </c>
      <c r="J4030" s="522" t="s">
        <v>10874</v>
      </c>
      <c r="K4030" s="522">
        <v>196</v>
      </c>
      <c r="L4030" s="522" t="s">
        <v>10874</v>
      </c>
      <c r="M4030" s="522" t="s">
        <v>10874</v>
      </c>
      <c r="N4030" s="522">
        <v>0</v>
      </c>
      <c r="O4030" s="523">
        <v>220</v>
      </c>
    </row>
    <row r="4031" spans="2:15">
      <c r="B4031" s="29" t="s">
        <v>14990</v>
      </c>
      <c r="C4031" s="29" t="s">
        <v>1282</v>
      </c>
      <c r="D4031" s="29" t="s">
        <v>1283</v>
      </c>
      <c r="E4031" s="29" t="s">
        <v>3235</v>
      </c>
      <c r="F4031" s="29" t="s">
        <v>3236</v>
      </c>
      <c r="G4031" s="29" t="s">
        <v>4066</v>
      </c>
      <c r="H4031" s="522" t="s">
        <v>10874</v>
      </c>
      <c r="I4031" s="522" t="s">
        <v>10874</v>
      </c>
      <c r="J4031" s="522" t="s">
        <v>10874</v>
      </c>
      <c r="K4031" s="522">
        <v>247</v>
      </c>
      <c r="L4031" s="522" t="s">
        <v>10874</v>
      </c>
      <c r="M4031" s="522" t="s">
        <v>10874</v>
      </c>
      <c r="N4031" s="522">
        <v>0</v>
      </c>
      <c r="O4031" s="523">
        <v>266</v>
      </c>
    </row>
    <row r="4032" spans="2:15">
      <c r="B4032" t="str">
        <f>C4032&amp;F4032</f>
        <v>1234686033406 Total</v>
      </c>
      <c r="C4032" s="29" t="s">
        <v>1282</v>
      </c>
      <c r="D4032" s="29" t="s">
        <v>1283</v>
      </c>
      <c r="E4032" s="29" t="s">
        <v>3235</v>
      </c>
      <c r="F4032" s="29" t="s">
        <v>12199</v>
      </c>
      <c r="G4032" s="526" t="s">
        <v>3453</v>
      </c>
      <c r="H4032" s="527" t="s">
        <v>10874</v>
      </c>
      <c r="I4032" s="527">
        <v>12</v>
      </c>
      <c r="J4032" s="527">
        <v>14</v>
      </c>
      <c r="K4032" s="527">
        <v>443</v>
      </c>
      <c r="L4032" s="527" t="s">
        <v>10874</v>
      </c>
      <c r="M4032" s="527">
        <v>11</v>
      </c>
      <c r="N4032" s="527">
        <v>0</v>
      </c>
      <c r="O4032" s="528">
        <v>486</v>
      </c>
    </row>
    <row r="4033" spans="2:15">
      <c r="B4033" s="29" t="s">
        <v>14987</v>
      </c>
      <c r="C4033" s="29" t="s">
        <v>1282</v>
      </c>
      <c r="D4033" s="29" t="s">
        <v>1283</v>
      </c>
      <c r="E4033" s="29" t="s">
        <v>3233</v>
      </c>
      <c r="F4033" s="29" t="s">
        <v>3234</v>
      </c>
      <c r="G4033" s="29" t="s">
        <v>4065</v>
      </c>
      <c r="H4033" s="522" t="s">
        <v>10874</v>
      </c>
      <c r="I4033" s="522">
        <v>11</v>
      </c>
      <c r="J4033" s="522">
        <v>15</v>
      </c>
      <c r="K4033" s="522">
        <v>406</v>
      </c>
      <c r="L4033" s="522" t="s">
        <v>10874</v>
      </c>
      <c r="M4033" s="522" t="s">
        <v>10874</v>
      </c>
      <c r="N4033" s="522">
        <v>0</v>
      </c>
      <c r="O4033" s="523">
        <v>446</v>
      </c>
    </row>
    <row r="4034" spans="2:15">
      <c r="B4034" s="29" t="s">
        <v>14988</v>
      </c>
      <c r="C4034" s="29" t="s">
        <v>1282</v>
      </c>
      <c r="D4034" s="29" t="s">
        <v>1283</v>
      </c>
      <c r="E4034" s="29" t="s">
        <v>3233</v>
      </c>
      <c r="F4034" s="29" t="s">
        <v>3234</v>
      </c>
      <c r="G4034" s="29" t="s">
        <v>4066</v>
      </c>
      <c r="H4034" s="522" t="s">
        <v>10874</v>
      </c>
      <c r="I4034" s="522">
        <v>19</v>
      </c>
      <c r="J4034" s="522">
        <v>19</v>
      </c>
      <c r="K4034" s="522">
        <v>436</v>
      </c>
      <c r="L4034" s="522" t="s">
        <v>10874</v>
      </c>
      <c r="M4034" s="522" t="s">
        <v>10874</v>
      </c>
      <c r="N4034" s="522">
        <v>0</v>
      </c>
      <c r="O4034" s="523">
        <v>482</v>
      </c>
    </row>
    <row r="4035" spans="2:15">
      <c r="B4035" t="str">
        <f>C4035&amp;F4035</f>
        <v>1234686035081 Total</v>
      </c>
      <c r="C4035" s="29" t="s">
        <v>1282</v>
      </c>
      <c r="D4035" s="29" t="s">
        <v>1283</v>
      </c>
      <c r="E4035" s="29" t="s">
        <v>3233</v>
      </c>
      <c r="F4035" s="29" t="s">
        <v>12198</v>
      </c>
      <c r="G4035" s="526" t="s">
        <v>3453</v>
      </c>
      <c r="H4035" s="527" t="s">
        <v>10874</v>
      </c>
      <c r="I4035" s="527">
        <v>30</v>
      </c>
      <c r="J4035" s="527">
        <v>34</v>
      </c>
      <c r="K4035" s="527">
        <v>842</v>
      </c>
      <c r="L4035" s="527" t="s">
        <v>10874</v>
      </c>
      <c r="M4035" s="527">
        <v>14</v>
      </c>
      <c r="N4035" s="527">
        <v>0</v>
      </c>
      <c r="O4035" s="528">
        <v>928</v>
      </c>
    </row>
    <row r="4036" spans="2:15">
      <c r="B4036" s="29" t="s">
        <v>14991</v>
      </c>
      <c r="C4036" s="29" t="s">
        <v>1284</v>
      </c>
      <c r="D4036" s="29" t="s">
        <v>1285</v>
      </c>
      <c r="E4036" s="29" t="s">
        <v>3237</v>
      </c>
      <c r="F4036" s="29" t="s">
        <v>3238</v>
      </c>
      <c r="G4036" s="29" t="s">
        <v>4065</v>
      </c>
      <c r="H4036" s="522">
        <v>0</v>
      </c>
      <c r="I4036" s="522" t="s">
        <v>10874</v>
      </c>
      <c r="J4036" s="522" t="s">
        <v>10874</v>
      </c>
      <c r="K4036" s="522">
        <v>291</v>
      </c>
      <c r="L4036" s="522" t="s">
        <v>10874</v>
      </c>
      <c r="M4036" s="522">
        <v>37</v>
      </c>
      <c r="N4036" s="522">
        <v>0</v>
      </c>
      <c r="O4036" s="523">
        <v>344</v>
      </c>
    </row>
    <row r="4037" spans="2:15">
      <c r="B4037" s="29" t="s">
        <v>14992</v>
      </c>
      <c r="C4037" s="29" t="s">
        <v>1284</v>
      </c>
      <c r="D4037" s="29" t="s">
        <v>1285</v>
      </c>
      <c r="E4037" s="29" t="s">
        <v>3237</v>
      </c>
      <c r="F4037" s="29" t="s">
        <v>3238</v>
      </c>
      <c r="G4037" s="29" t="s">
        <v>4066</v>
      </c>
      <c r="H4037" s="522" t="s">
        <v>10874</v>
      </c>
      <c r="I4037" s="522" t="s">
        <v>10874</v>
      </c>
      <c r="J4037" s="522" t="s">
        <v>10874</v>
      </c>
      <c r="K4037" s="522">
        <v>284</v>
      </c>
      <c r="L4037" s="522">
        <v>0</v>
      </c>
      <c r="M4037" s="522">
        <v>39</v>
      </c>
      <c r="N4037" s="522">
        <v>0</v>
      </c>
      <c r="O4037" s="523">
        <v>333</v>
      </c>
    </row>
    <row r="4038" spans="2:15">
      <c r="B4038" t="str">
        <f>C4038&amp;F4038</f>
        <v>1030292030491 Total</v>
      </c>
      <c r="C4038" s="29" t="s">
        <v>1284</v>
      </c>
      <c r="D4038" s="29" t="s">
        <v>1285</v>
      </c>
      <c r="E4038" s="29" t="s">
        <v>3237</v>
      </c>
      <c r="F4038" s="29" t="s">
        <v>12200</v>
      </c>
      <c r="G4038" s="526" t="s">
        <v>3453</v>
      </c>
      <c r="H4038" s="527" t="s">
        <v>10874</v>
      </c>
      <c r="I4038" s="527" t="s">
        <v>10874</v>
      </c>
      <c r="J4038" s="527">
        <v>14</v>
      </c>
      <c r="K4038" s="527">
        <v>575</v>
      </c>
      <c r="L4038" s="527" t="s">
        <v>10874</v>
      </c>
      <c r="M4038" s="527">
        <v>76</v>
      </c>
      <c r="N4038" s="527">
        <v>0</v>
      </c>
      <c r="O4038" s="528">
        <v>677</v>
      </c>
    </row>
    <row r="4039" spans="2:15">
      <c r="B4039" s="29" t="s">
        <v>14993</v>
      </c>
      <c r="C4039" s="29" t="s">
        <v>1284</v>
      </c>
      <c r="D4039" s="29" t="s">
        <v>1285</v>
      </c>
      <c r="E4039" s="29" t="s">
        <v>3239</v>
      </c>
      <c r="F4039" s="29" t="s">
        <v>3240</v>
      </c>
      <c r="G4039" s="29" t="s">
        <v>4065</v>
      </c>
      <c r="H4039" s="522">
        <v>0</v>
      </c>
      <c r="I4039" s="522" t="s">
        <v>10874</v>
      </c>
      <c r="J4039" s="522" t="s">
        <v>10874</v>
      </c>
      <c r="K4039" s="522">
        <v>550</v>
      </c>
      <c r="L4039" s="522" t="s">
        <v>10874</v>
      </c>
      <c r="M4039" s="522">
        <v>65</v>
      </c>
      <c r="N4039" s="522">
        <v>0</v>
      </c>
      <c r="O4039" s="523">
        <v>632</v>
      </c>
    </row>
    <row r="4040" spans="2:15">
      <c r="B4040" s="29" t="s">
        <v>14994</v>
      </c>
      <c r="C4040" s="29" t="s">
        <v>1284</v>
      </c>
      <c r="D4040" s="29" t="s">
        <v>1285</v>
      </c>
      <c r="E4040" s="29" t="s">
        <v>3239</v>
      </c>
      <c r="F4040" s="29" t="s">
        <v>3240</v>
      </c>
      <c r="G4040" s="29" t="s">
        <v>4066</v>
      </c>
      <c r="H4040" s="522" t="s">
        <v>10874</v>
      </c>
      <c r="I4040" s="522" t="s">
        <v>10874</v>
      </c>
      <c r="J4040" s="522" t="s">
        <v>10874</v>
      </c>
      <c r="K4040" s="522">
        <v>617</v>
      </c>
      <c r="L4040" s="522" t="s">
        <v>10874</v>
      </c>
      <c r="M4040" s="522">
        <v>87</v>
      </c>
      <c r="N4040" s="522">
        <v>0</v>
      </c>
      <c r="O4040" s="523">
        <v>728</v>
      </c>
    </row>
    <row r="4041" spans="2:15">
      <c r="B4041" t="str">
        <f>C4041&amp;F4041</f>
        <v>1030292030492 Total</v>
      </c>
      <c r="C4041" s="29" t="s">
        <v>1284</v>
      </c>
      <c r="D4041" s="29" t="s">
        <v>1285</v>
      </c>
      <c r="E4041" s="29" t="s">
        <v>3239</v>
      </c>
      <c r="F4041" s="29" t="s">
        <v>12201</v>
      </c>
      <c r="G4041" s="526" t="s">
        <v>3453</v>
      </c>
      <c r="H4041" s="527" t="s">
        <v>10874</v>
      </c>
      <c r="I4041" s="527">
        <v>16</v>
      </c>
      <c r="J4041" s="527">
        <v>17</v>
      </c>
      <c r="K4041" s="527">
        <v>1167</v>
      </c>
      <c r="L4041" s="527" t="s">
        <v>10874</v>
      </c>
      <c r="M4041" s="527">
        <v>152</v>
      </c>
      <c r="N4041" s="527">
        <v>0</v>
      </c>
      <c r="O4041" s="528">
        <v>1360</v>
      </c>
    </row>
    <row r="4042" spans="2:15">
      <c r="B4042" s="29" t="s">
        <v>14995</v>
      </c>
      <c r="C4042" s="29" t="s">
        <v>884</v>
      </c>
      <c r="D4042" s="29" t="s">
        <v>5488</v>
      </c>
      <c r="E4042" s="29" t="s">
        <v>5488</v>
      </c>
      <c r="F4042" s="29" t="s">
        <v>2648</v>
      </c>
      <c r="G4042" s="29" t="s">
        <v>4065</v>
      </c>
      <c r="H4042" s="522">
        <v>0</v>
      </c>
      <c r="I4042" s="522" t="s">
        <v>10874</v>
      </c>
      <c r="J4042" s="522">
        <v>0</v>
      </c>
      <c r="K4042" s="522">
        <v>0</v>
      </c>
      <c r="L4042" s="522" t="s">
        <v>10874</v>
      </c>
      <c r="M4042" s="522">
        <v>0</v>
      </c>
      <c r="N4042" s="522">
        <v>0</v>
      </c>
      <c r="O4042" s="523">
        <v>155</v>
      </c>
    </row>
    <row r="4043" spans="2:15">
      <c r="B4043" s="29" t="s">
        <v>14996</v>
      </c>
      <c r="C4043" s="29" t="s">
        <v>884</v>
      </c>
      <c r="D4043" s="29" t="s">
        <v>5488</v>
      </c>
      <c r="E4043" s="29" t="s">
        <v>5488</v>
      </c>
      <c r="F4043" s="29" t="s">
        <v>2648</v>
      </c>
      <c r="G4043" s="29" t="s">
        <v>4066</v>
      </c>
      <c r="H4043" s="522">
        <v>0</v>
      </c>
      <c r="I4043" s="522" t="s">
        <v>10874</v>
      </c>
      <c r="J4043" s="522">
        <v>0</v>
      </c>
      <c r="K4043" s="522">
        <v>0</v>
      </c>
      <c r="L4043" s="522" t="s">
        <v>10874</v>
      </c>
      <c r="M4043" s="522">
        <v>0</v>
      </c>
      <c r="N4043" s="522">
        <v>0</v>
      </c>
      <c r="O4043" s="523">
        <v>133</v>
      </c>
    </row>
    <row r="4044" spans="2:15">
      <c r="B4044" t="str">
        <f>C4044&amp;F4044</f>
        <v>1020230807562 Total</v>
      </c>
      <c r="C4044" s="29" t="s">
        <v>884</v>
      </c>
      <c r="D4044" s="29" t="s">
        <v>5488</v>
      </c>
      <c r="E4044" s="29" t="s">
        <v>5488</v>
      </c>
      <c r="F4044" s="29" t="s">
        <v>12202</v>
      </c>
      <c r="G4044" s="526" t="s">
        <v>3453</v>
      </c>
      <c r="H4044" s="527">
        <v>0</v>
      </c>
      <c r="I4044" s="527" t="s">
        <v>10874</v>
      </c>
      <c r="J4044" s="527">
        <v>0</v>
      </c>
      <c r="K4044" s="527">
        <v>0</v>
      </c>
      <c r="L4044" s="527" t="s">
        <v>10874</v>
      </c>
      <c r="M4044" s="527">
        <v>0</v>
      </c>
      <c r="N4044" s="527">
        <v>0</v>
      </c>
      <c r="O4044" s="528">
        <v>288</v>
      </c>
    </row>
    <row r="4045" spans="2:15">
      <c r="B4045" s="29" t="s">
        <v>14997</v>
      </c>
      <c r="C4045" s="29" t="s">
        <v>1286</v>
      </c>
      <c r="D4045" s="29" t="s">
        <v>1287</v>
      </c>
      <c r="E4045" s="29" t="s">
        <v>3241</v>
      </c>
      <c r="F4045" s="29" t="s">
        <v>3242</v>
      </c>
      <c r="G4045" s="29" t="s">
        <v>4065</v>
      </c>
      <c r="H4045" s="522">
        <v>0</v>
      </c>
      <c r="I4045" s="522" t="s">
        <v>10874</v>
      </c>
      <c r="J4045" s="522">
        <v>0</v>
      </c>
      <c r="K4045" s="522">
        <v>210</v>
      </c>
      <c r="L4045" s="522">
        <v>0</v>
      </c>
      <c r="M4045" s="522" t="s">
        <v>10874</v>
      </c>
      <c r="N4045" s="522">
        <v>0</v>
      </c>
      <c r="O4045" s="523">
        <v>215</v>
      </c>
    </row>
    <row r="4046" spans="2:15">
      <c r="B4046" s="29" t="s">
        <v>14998</v>
      </c>
      <c r="C4046" s="29" t="s">
        <v>1286</v>
      </c>
      <c r="D4046" s="29" t="s">
        <v>1287</v>
      </c>
      <c r="E4046" s="29" t="s">
        <v>3241</v>
      </c>
      <c r="F4046" s="29" t="s">
        <v>3242</v>
      </c>
      <c r="G4046" s="29" t="s">
        <v>4066</v>
      </c>
      <c r="H4046" s="522">
        <v>0</v>
      </c>
      <c r="I4046" s="522" t="s">
        <v>10874</v>
      </c>
      <c r="J4046" s="522" t="s">
        <v>10874</v>
      </c>
      <c r="K4046" s="522" t="s">
        <v>10874</v>
      </c>
      <c r="L4046" s="522">
        <v>0</v>
      </c>
      <c r="M4046" s="522">
        <v>0</v>
      </c>
      <c r="N4046" s="522">
        <v>0</v>
      </c>
      <c r="O4046" s="523">
        <v>217</v>
      </c>
    </row>
    <row r="4047" spans="2:15">
      <c r="B4047" t="str">
        <f>C4047&amp;F4047</f>
        <v>1066186034126 Total</v>
      </c>
      <c r="C4047" s="29" t="s">
        <v>1286</v>
      </c>
      <c r="D4047" s="29" t="s">
        <v>1287</v>
      </c>
      <c r="E4047" s="29" t="s">
        <v>3241</v>
      </c>
      <c r="F4047" s="29" t="s">
        <v>12203</v>
      </c>
      <c r="G4047" s="526" t="s">
        <v>3453</v>
      </c>
      <c r="H4047" s="527">
        <v>0</v>
      </c>
      <c r="I4047" s="527" t="s">
        <v>10874</v>
      </c>
      <c r="J4047" s="527" t="s">
        <v>10874</v>
      </c>
      <c r="K4047" s="527" t="s">
        <v>10874</v>
      </c>
      <c r="L4047" s="527">
        <v>0</v>
      </c>
      <c r="M4047" s="527" t="s">
        <v>10874</v>
      </c>
      <c r="N4047" s="527">
        <v>0</v>
      </c>
      <c r="O4047" s="528">
        <v>432</v>
      </c>
    </row>
    <row r="4048" spans="2:15">
      <c r="B4048" s="29" t="s">
        <v>14999</v>
      </c>
      <c r="C4048" s="29" t="s">
        <v>1288</v>
      </c>
      <c r="D4048" s="29" t="s">
        <v>1289</v>
      </c>
      <c r="E4048" s="29" t="s">
        <v>3243</v>
      </c>
      <c r="F4048" s="29" t="s">
        <v>3244</v>
      </c>
      <c r="G4048" s="29" t="s">
        <v>4065</v>
      </c>
      <c r="H4048" s="522" t="s">
        <v>10874</v>
      </c>
      <c r="I4048" s="522" t="s">
        <v>10874</v>
      </c>
      <c r="J4048" s="522">
        <v>14</v>
      </c>
      <c r="K4048" s="522">
        <v>356</v>
      </c>
      <c r="L4048" s="522" t="s">
        <v>10874</v>
      </c>
      <c r="M4048" s="522" t="s">
        <v>10874</v>
      </c>
      <c r="N4048" s="522">
        <v>0</v>
      </c>
      <c r="O4048" s="523">
        <v>391</v>
      </c>
    </row>
    <row r="4049" spans="2:15">
      <c r="B4049" s="29" t="s">
        <v>15000</v>
      </c>
      <c r="C4049" s="29" t="s">
        <v>1288</v>
      </c>
      <c r="D4049" s="29" t="s">
        <v>1289</v>
      </c>
      <c r="E4049" s="29" t="s">
        <v>3243</v>
      </c>
      <c r="F4049" s="29" t="s">
        <v>3244</v>
      </c>
      <c r="G4049" s="29" t="s">
        <v>4066</v>
      </c>
      <c r="H4049" s="522" t="s">
        <v>10874</v>
      </c>
      <c r="I4049" s="522">
        <v>13</v>
      </c>
      <c r="J4049" s="522">
        <v>19</v>
      </c>
      <c r="K4049" s="522">
        <v>350</v>
      </c>
      <c r="L4049" s="522" t="s">
        <v>10874</v>
      </c>
      <c r="M4049" s="522" t="s">
        <v>10874</v>
      </c>
      <c r="N4049" s="522">
        <v>0</v>
      </c>
      <c r="O4049" s="523">
        <v>392</v>
      </c>
    </row>
    <row r="4050" spans="2:15">
      <c r="B4050" t="str">
        <f>C4050&amp;F4050</f>
        <v>1193584036775 Total</v>
      </c>
      <c r="C4050" s="29" t="s">
        <v>1288</v>
      </c>
      <c r="D4050" s="29" t="s">
        <v>1289</v>
      </c>
      <c r="E4050" s="29" t="s">
        <v>3243</v>
      </c>
      <c r="F4050" s="29" t="s">
        <v>12204</v>
      </c>
      <c r="G4050" s="526" t="s">
        <v>3453</v>
      </c>
      <c r="H4050" s="527" t="s">
        <v>10874</v>
      </c>
      <c r="I4050" s="527" t="s">
        <v>10874</v>
      </c>
      <c r="J4050" s="527">
        <v>33</v>
      </c>
      <c r="K4050" s="527">
        <v>706</v>
      </c>
      <c r="L4050" s="527" t="s">
        <v>10874</v>
      </c>
      <c r="M4050" s="527">
        <v>13</v>
      </c>
      <c r="N4050" s="527">
        <v>0</v>
      </c>
      <c r="O4050" s="528">
        <v>783</v>
      </c>
    </row>
    <row r="4051" spans="2:15">
      <c r="B4051" s="29" t="s">
        <v>15001</v>
      </c>
      <c r="C4051" s="29" t="s">
        <v>1288</v>
      </c>
      <c r="D4051" s="29" t="s">
        <v>1289</v>
      </c>
      <c r="E4051" s="29" t="s">
        <v>3245</v>
      </c>
      <c r="F4051" s="29" t="s">
        <v>3246</v>
      </c>
      <c r="G4051" s="29" t="s">
        <v>4065</v>
      </c>
      <c r="H4051" s="522">
        <v>0</v>
      </c>
      <c r="I4051" s="522" t="s">
        <v>10874</v>
      </c>
      <c r="J4051" s="522" t="s">
        <v>10874</v>
      </c>
      <c r="K4051" s="522">
        <v>188</v>
      </c>
      <c r="L4051" s="522" t="s">
        <v>10874</v>
      </c>
      <c r="M4051" s="522" t="s">
        <v>10874</v>
      </c>
      <c r="N4051" s="522">
        <v>0</v>
      </c>
      <c r="O4051" s="523">
        <v>205</v>
      </c>
    </row>
    <row r="4052" spans="2:15">
      <c r="B4052" s="29" t="s">
        <v>15002</v>
      </c>
      <c r="C4052" s="29" t="s">
        <v>1288</v>
      </c>
      <c r="D4052" s="29" t="s">
        <v>1289</v>
      </c>
      <c r="E4052" s="29" t="s">
        <v>3245</v>
      </c>
      <c r="F4052" s="29" t="s">
        <v>3246</v>
      </c>
      <c r="G4052" s="29" t="s">
        <v>4066</v>
      </c>
      <c r="H4052" s="522">
        <v>0</v>
      </c>
      <c r="I4052" s="522" t="s">
        <v>10874</v>
      </c>
      <c r="J4052" s="522" t="s">
        <v>10874</v>
      </c>
      <c r="K4052" s="522">
        <v>181</v>
      </c>
      <c r="L4052" s="522" t="s">
        <v>10874</v>
      </c>
      <c r="M4052" s="522" t="s">
        <v>10874</v>
      </c>
      <c r="N4052" s="522">
        <v>0</v>
      </c>
      <c r="O4052" s="523">
        <v>199</v>
      </c>
    </row>
    <row r="4053" spans="2:15">
      <c r="B4053" t="str">
        <f>C4053&amp;F4053</f>
        <v>1193584037283 Total</v>
      </c>
      <c r="C4053" s="29" t="s">
        <v>1288</v>
      </c>
      <c r="D4053" s="29" t="s">
        <v>1289</v>
      </c>
      <c r="E4053" s="29" t="s">
        <v>3245</v>
      </c>
      <c r="F4053" s="29" t="s">
        <v>12205</v>
      </c>
      <c r="G4053" s="526" t="s">
        <v>3453</v>
      </c>
      <c r="H4053" s="527">
        <v>0</v>
      </c>
      <c r="I4053" s="527" t="s">
        <v>10874</v>
      </c>
      <c r="J4053" s="527">
        <v>15</v>
      </c>
      <c r="K4053" s="527">
        <v>369</v>
      </c>
      <c r="L4053" s="527" t="s">
        <v>10874</v>
      </c>
      <c r="M4053" s="527" t="s">
        <v>10874</v>
      </c>
      <c r="N4053" s="527">
        <v>0</v>
      </c>
      <c r="O4053" s="528">
        <v>404</v>
      </c>
    </row>
    <row r="4054" spans="2:15">
      <c r="B4054" s="29" t="s">
        <v>15003</v>
      </c>
      <c r="C4054" s="29" t="s">
        <v>1290</v>
      </c>
      <c r="D4054" s="29" t="s">
        <v>1291</v>
      </c>
      <c r="E4054" s="29" t="s">
        <v>1291</v>
      </c>
      <c r="F4054" s="29" t="s">
        <v>4056</v>
      </c>
      <c r="G4054" s="29" t="s">
        <v>4065</v>
      </c>
      <c r="H4054" s="522" t="s">
        <v>10874</v>
      </c>
      <c r="I4054" s="522" t="s">
        <v>10874</v>
      </c>
      <c r="J4054" s="522" t="s">
        <v>10874</v>
      </c>
      <c r="K4054" s="522">
        <v>180</v>
      </c>
      <c r="L4054" s="522">
        <v>0</v>
      </c>
      <c r="M4054" s="522">
        <v>0</v>
      </c>
      <c r="N4054" s="522">
        <v>0</v>
      </c>
      <c r="O4054" s="523">
        <v>188</v>
      </c>
    </row>
    <row r="4055" spans="2:15">
      <c r="B4055" s="29" t="s">
        <v>15004</v>
      </c>
      <c r="C4055" s="29" t="s">
        <v>1290</v>
      </c>
      <c r="D4055" s="29" t="s">
        <v>1291</v>
      </c>
      <c r="E4055" s="29" t="s">
        <v>1291</v>
      </c>
      <c r="F4055" s="29" t="s">
        <v>4056</v>
      </c>
      <c r="G4055" s="29" t="s">
        <v>4066</v>
      </c>
      <c r="H4055" s="522">
        <v>0</v>
      </c>
      <c r="I4055" s="522" t="s">
        <v>10874</v>
      </c>
      <c r="J4055" s="522" t="s">
        <v>10874</v>
      </c>
      <c r="K4055" s="522">
        <v>361</v>
      </c>
      <c r="L4055" s="522">
        <v>0</v>
      </c>
      <c r="M4055" s="522" t="s">
        <v>10874</v>
      </c>
      <c r="N4055" s="522">
        <v>0</v>
      </c>
      <c r="O4055" s="523">
        <v>367</v>
      </c>
    </row>
    <row r="4056" spans="2:15">
      <c r="B4056" t="str">
        <f>C4056&amp;F4056</f>
        <v>1066191075162 Total</v>
      </c>
      <c r="C4056" s="29" t="s">
        <v>1290</v>
      </c>
      <c r="D4056" s="29" t="s">
        <v>1291</v>
      </c>
      <c r="E4056" s="29" t="s">
        <v>1291</v>
      </c>
      <c r="F4056" s="29" t="s">
        <v>12206</v>
      </c>
      <c r="G4056" s="526" t="s">
        <v>3453</v>
      </c>
      <c r="H4056" s="527" t="s">
        <v>10874</v>
      </c>
      <c r="I4056" s="527" t="s">
        <v>10874</v>
      </c>
      <c r="J4056" s="527" t="s">
        <v>10874</v>
      </c>
      <c r="K4056" s="527">
        <v>541</v>
      </c>
      <c r="L4056" s="527">
        <v>0</v>
      </c>
      <c r="M4056" s="527" t="s">
        <v>10874</v>
      </c>
      <c r="N4056" s="527">
        <v>0</v>
      </c>
      <c r="O4056" s="528">
        <v>555</v>
      </c>
    </row>
    <row r="4057" spans="2:15">
      <c r="B4057" s="29" t="s">
        <v>15005</v>
      </c>
      <c r="C4057" s="29" t="s">
        <v>1292</v>
      </c>
      <c r="D4057" s="29" t="s">
        <v>1293</v>
      </c>
      <c r="E4057" s="29" t="s">
        <v>1293</v>
      </c>
      <c r="F4057" s="29" t="s">
        <v>5636</v>
      </c>
      <c r="G4057" s="29" t="s">
        <v>4065</v>
      </c>
      <c r="H4057" s="522">
        <v>0</v>
      </c>
      <c r="I4057" s="522" t="s">
        <v>10874</v>
      </c>
      <c r="J4057" s="522">
        <v>0</v>
      </c>
      <c r="K4057" s="522">
        <v>0</v>
      </c>
      <c r="L4057" s="522" t="s">
        <v>10874</v>
      </c>
      <c r="M4057" s="522">
        <v>0</v>
      </c>
      <c r="N4057" s="522">
        <v>0</v>
      </c>
      <c r="O4057" s="523">
        <v>86</v>
      </c>
    </row>
    <row r="4058" spans="2:15">
      <c r="B4058" s="29" t="s">
        <v>15006</v>
      </c>
      <c r="C4058" s="29" t="s">
        <v>1292</v>
      </c>
      <c r="D4058" s="29" t="s">
        <v>1293</v>
      </c>
      <c r="E4058" s="29" t="s">
        <v>1293</v>
      </c>
      <c r="F4058" s="29" t="s">
        <v>5636</v>
      </c>
      <c r="G4058" s="29" t="s">
        <v>4066</v>
      </c>
      <c r="H4058" s="522">
        <v>0</v>
      </c>
      <c r="I4058" s="522" t="s">
        <v>10874</v>
      </c>
      <c r="J4058" s="522" t="s">
        <v>10874</v>
      </c>
      <c r="K4058" s="522">
        <v>0</v>
      </c>
      <c r="L4058" s="522">
        <v>0</v>
      </c>
      <c r="M4058" s="522">
        <v>0</v>
      </c>
      <c r="N4058" s="522">
        <v>0</v>
      </c>
      <c r="O4058" s="523">
        <v>119</v>
      </c>
    </row>
    <row r="4059" spans="2:15">
      <c r="B4059" t="str">
        <f>C4059&amp;F4059</f>
        <v>1265132207581 Total</v>
      </c>
      <c r="C4059" s="29" t="s">
        <v>1292</v>
      </c>
      <c r="D4059" s="29" t="s">
        <v>1293</v>
      </c>
      <c r="E4059" s="29" t="s">
        <v>1293</v>
      </c>
      <c r="F4059" s="29" t="s">
        <v>12207</v>
      </c>
      <c r="G4059" s="526" t="s">
        <v>3453</v>
      </c>
      <c r="H4059" s="527">
        <v>0</v>
      </c>
      <c r="I4059" s="527">
        <v>202</v>
      </c>
      <c r="J4059" s="527" t="s">
        <v>10874</v>
      </c>
      <c r="K4059" s="527">
        <v>0</v>
      </c>
      <c r="L4059" s="527" t="s">
        <v>10874</v>
      </c>
      <c r="M4059" s="527">
        <v>0</v>
      </c>
      <c r="N4059" s="527">
        <v>0</v>
      </c>
      <c r="O4059" s="528">
        <v>205</v>
      </c>
    </row>
    <row r="4060" spans="2:15">
      <c r="B4060" s="29" t="s">
        <v>15007</v>
      </c>
      <c r="C4060" s="29" t="s">
        <v>1294</v>
      </c>
      <c r="D4060" s="29" t="s">
        <v>1295</v>
      </c>
      <c r="E4060" s="29" t="s">
        <v>3247</v>
      </c>
      <c r="F4060" s="29" t="s">
        <v>3248</v>
      </c>
      <c r="G4060" s="29" t="s">
        <v>4065</v>
      </c>
      <c r="H4060" s="522" t="s">
        <v>10874</v>
      </c>
      <c r="I4060" s="522">
        <v>15</v>
      </c>
      <c r="J4060" s="522">
        <v>29</v>
      </c>
      <c r="K4060" s="522">
        <v>540</v>
      </c>
      <c r="L4060" s="522" t="s">
        <v>10874</v>
      </c>
      <c r="M4060" s="522" t="s">
        <v>10874</v>
      </c>
      <c r="N4060" s="522" t="s">
        <v>10874</v>
      </c>
      <c r="O4060" s="523">
        <v>591</v>
      </c>
    </row>
    <row r="4061" spans="2:15">
      <c r="B4061" s="29" t="s">
        <v>15008</v>
      </c>
      <c r="C4061" s="29" t="s">
        <v>1294</v>
      </c>
      <c r="D4061" s="29" t="s">
        <v>1295</v>
      </c>
      <c r="E4061" s="29" t="s">
        <v>3247</v>
      </c>
      <c r="F4061" s="29" t="s">
        <v>3248</v>
      </c>
      <c r="G4061" s="29" t="s">
        <v>4066</v>
      </c>
      <c r="H4061" s="522" t="s">
        <v>10874</v>
      </c>
      <c r="I4061" s="522">
        <v>17</v>
      </c>
      <c r="J4061" s="522">
        <v>35</v>
      </c>
      <c r="K4061" s="522">
        <v>526</v>
      </c>
      <c r="L4061" s="522" t="s">
        <v>10874</v>
      </c>
      <c r="M4061" s="522" t="s">
        <v>10874</v>
      </c>
      <c r="N4061" s="522">
        <v>0</v>
      </c>
      <c r="O4061" s="523">
        <v>587</v>
      </c>
    </row>
    <row r="4062" spans="2:15">
      <c r="B4062" t="str">
        <f>C4062&amp;F4062</f>
        <v>1196483034310 Total</v>
      </c>
      <c r="C4062" s="29" t="s">
        <v>1294</v>
      </c>
      <c r="D4062" s="29" t="s">
        <v>1295</v>
      </c>
      <c r="E4062" s="29" t="s">
        <v>3247</v>
      </c>
      <c r="F4062" s="29" t="s">
        <v>12208</v>
      </c>
      <c r="G4062" s="526" t="s">
        <v>3453</v>
      </c>
      <c r="H4062" s="527" t="s">
        <v>10874</v>
      </c>
      <c r="I4062" s="527">
        <v>32</v>
      </c>
      <c r="J4062" s="527">
        <v>64</v>
      </c>
      <c r="K4062" s="527">
        <v>1066</v>
      </c>
      <c r="L4062" s="527" t="s">
        <v>10874</v>
      </c>
      <c r="M4062" s="527" t="s">
        <v>10874</v>
      </c>
      <c r="N4062" s="527" t="s">
        <v>10874</v>
      </c>
      <c r="O4062" s="528">
        <v>1178</v>
      </c>
    </row>
    <row r="4063" spans="2:15">
      <c r="B4063" s="29" t="s">
        <v>15009</v>
      </c>
      <c r="C4063" s="29" t="s">
        <v>1294</v>
      </c>
      <c r="D4063" s="29" t="s">
        <v>1295</v>
      </c>
      <c r="E4063" s="29" t="s">
        <v>3249</v>
      </c>
      <c r="F4063" s="29" t="s">
        <v>3250</v>
      </c>
      <c r="G4063" s="29" t="s">
        <v>4065</v>
      </c>
      <c r="H4063" s="522">
        <v>0</v>
      </c>
      <c r="I4063" s="522" t="s">
        <v>10874</v>
      </c>
      <c r="J4063" s="522" t="s">
        <v>10874</v>
      </c>
      <c r="K4063" s="522">
        <v>227</v>
      </c>
      <c r="L4063" s="522" t="s">
        <v>10874</v>
      </c>
      <c r="M4063" s="522" t="s">
        <v>10874</v>
      </c>
      <c r="N4063" s="522">
        <v>0</v>
      </c>
      <c r="O4063" s="523">
        <v>247</v>
      </c>
    </row>
    <row r="4064" spans="2:15">
      <c r="B4064" s="29" t="s">
        <v>15010</v>
      </c>
      <c r="C4064" s="29" t="s">
        <v>1294</v>
      </c>
      <c r="D4064" s="29" t="s">
        <v>1295</v>
      </c>
      <c r="E4064" s="29" t="s">
        <v>3249</v>
      </c>
      <c r="F4064" s="29" t="s">
        <v>3250</v>
      </c>
      <c r="G4064" s="29" t="s">
        <v>4066</v>
      </c>
      <c r="H4064" s="522" t="s">
        <v>10874</v>
      </c>
      <c r="I4064" s="522" t="s">
        <v>10874</v>
      </c>
      <c r="J4064" s="522">
        <v>23</v>
      </c>
      <c r="K4064" s="522">
        <v>223</v>
      </c>
      <c r="L4064" s="522">
        <v>0</v>
      </c>
      <c r="M4064" s="522" t="s">
        <v>10874</v>
      </c>
      <c r="N4064" s="522">
        <v>0</v>
      </c>
      <c r="O4064" s="523">
        <v>263</v>
      </c>
    </row>
    <row r="4065" spans="2:15">
      <c r="B4065" t="str">
        <f>C4065&amp;F4065</f>
        <v>1196483036956 Total</v>
      </c>
      <c r="C4065" s="29" t="s">
        <v>1294</v>
      </c>
      <c r="D4065" s="29" t="s">
        <v>1295</v>
      </c>
      <c r="E4065" s="29" t="s">
        <v>3249</v>
      </c>
      <c r="F4065" s="29" t="s">
        <v>12209</v>
      </c>
      <c r="G4065" s="526" t="s">
        <v>3453</v>
      </c>
      <c r="H4065" s="527" t="s">
        <v>10874</v>
      </c>
      <c r="I4065" s="527">
        <v>11</v>
      </c>
      <c r="J4065" s="527" t="s">
        <v>10874</v>
      </c>
      <c r="K4065" s="527">
        <v>450</v>
      </c>
      <c r="L4065" s="527" t="s">
        <v>10874</v>
      </c>
      <c r="M4065" s="527" t="s">
        <v>10874</v>
      </c>
      <c r="N4065" s="527">
        <v>0</v>
      </c>
      <c r="O4065" s="528">
        <v>510</v>
      </c>
    </row>
    <row r="4066" spans="2:15">
      <c r="B4066" s="29" t="s">
        <v>15013</v>
      </c>
      <c r="C4066" s="29" t="s">
        <v>1296</v>
      </c>
      <c r="D4066" s="29" t="s">
        <v>1297</v>
      </c>
      <c r="E4066" s="29" t="s">
        <v>3253</v>
      </c>
      <c r="F4066" s="29" t="s">
        <v>3254</v>
      </c>
      <c r="G4066" s="29" t="s">
        <v>4065</v>
      </c>
      <c r="H4066" s="522">
        <v>0</v>
      </c>
      <c r="I4066" s="522">
        <v>21</v>
      </c>
      <c r="J4066" s="522" t="s">
        <v>10874</v>
      </c>
      <c r="K4066" s="522">
        <v>201</v>
      </c>
      <c r="L4066" s="522" t="s">
        <v>10874</v>
      </c>
      <c r="M4066" s="522">
        <v>26</v>
      </c>
      <c r="N4066" s="522">
        <v>0</v>
      </c>
      <c r="O4066" s="523">
        <v>254</v>
      </c>
    </row>
    <row r="4067" spans="2:15">
      <c r="B4067" s="29" t="s">
        <v>15014</v>
      </c>
      <c r="C4067" s="29" t="s">
        <v>1296</v>
      </c>
      <c r="D4067" s="29" t="s">
        <v>1297</v>
      </c>
      <c r="E4067" s="29" t="s">
        <v>3253</v>
      </c>
      <c r="F4067" s="29" t="s">
        <v>3254</v>
      </c>
      <c r="G4067" s="29" t="s">
        <v>4066</v>
      </c>
      <c r="H4067" s="522">
        <v>0</v>
      </c>
      <c r="I4067" s="522">
        <v>28</v>
      </c>
      <c r="J4067" s="522" t="s">
        <v>10874</v>
      </c>
      <c r="K4067" s="522">
        <v>207</v>
      </c>
      <c r="L4067" s="522" t="s">
        <v>10874</v>
      </c>
      <c r="M4067" s="522">
        <v>24</v>
      </c>
      <c r="N4067" s="522">
        <v>0</v>
      </c>
      <c r="O4067" s="523">
        <v>268</v>
      </c>
    </row>
    <row r="4068" spans="2:15">
      <c r="B4068" t="str">
        <f>C4068&amp;F4068</f>
        <v>1252396031908 Total</v>
      </c>
      <c r="C4068" s="29" t="s">
        <v>1296</v>
      </c>
      <c r="D4068" s="29" t="s">
        <v>1297</v>
      </c>
      <c r="E4068" s="29" t="s">
        <v>3253</v>
      </c>
      <c r="F4068" s="29" t="s">
        <v>12211</v>
      </c>
      <c r="G4068" s="526" t="s">
        <v>3453</v>
      </c>
      <c r="H4068" s="527">
        <v>0</v>
      </c>
      <c r="I4068" s="527">
        <v>49</v>
      </c>
      <c r="J4068" s="527" t="s">
        <v>10874</v>
      </c>
      <c r="K4068" s="527">
        <v>408</v>
      </c>
      <c r="L4068" s="527" t="s">
        <v>10874</v>
      </c>
      <c r="M4068" s="527">
        <v>50</v>
      </c>
      <c r="N4068" s="527">
        <v>0</v>
      </c>
      <c r="O4068" s="528">
        <v>522</v>
      </c>
    </row>
    <row r="4069" spans="2:15">
      <c r="B4069" s="29" t="s">
        <v>15011</v>
      </c>
      <c r="C4069" s="29" t="s">
        <v>1296</v>
      </c>
      <c r="D4069" s="29" t="s">
        <v>1297</v>
      </c>
      <c r="E4069" s="29" t="s">
        <v>3251</v>
      </c>
      <c r="F4069" s="29" t="s">
        <v>3252</v>
      </c>
      <c r="G4069" s="29" t="s">
        <v>4065</v>
      </c>
      <c r="H4069" s="522">
        <v>0</v>
      </c>
      <c r="I4069" s="522">
        <v>60</v>
      </c>
      <c r="J4069" s="522" t="s">
        <v>10874</v>
      </c>
      <c r="K4069" s="522">
        <v>434</v>
      </c>
      <c r="L4069" s="522" t="s">
        <v>10874</v>
      </c>
      <c r="M4069" s="522">
        <v>49</v>
      </c>
      <c r="N4069" s="522">
        <v>0</v>
      </c>
      <c r="O4069" s="523">
        <v>572</v>
      </c>
    </row>
    <row r="4070" spans="2:15">
      <c r="B4070" s="29" t="s">
        <v>15012</v>
      </c>
      <c r="C4070" s="29" t="s">
        <v>1296</v>
      </c>
      <c r="D4070" s="29" t="s">
        <v>1297</v>
      </c>
      <c r="E4070" s="29" t="s">
        <v>3251</v>
      </c>
      <c r="F4070" s="29" t="s">
        <v>3252</v>
      </c>
      <c r="G4070" s="29" t="s">
        <v>4066</v>
      </c>
      <c r="H4070" s="522">
        <v>0</v>
      </c>
      <c r="I4070" s="522">
        <v>70</v>
      </c>
      <c r="J4070" s="522">
        <v>16</v>
      </c>
      <c r="K4070" s="522">
        <v>460</v>
      </c>
      <c r="L4070" s="522">
        <v>12</v>
      </c>
      <c r="M4070" s="522">
        <v>45</v>
      </c>
      <c r="N4070" s="522">
        <v>0</v>
      </c>
      <c r="O4070" s="523">
        <v>603</v>
      </c>
    </row>
    <row r="4071" spans="2:15">
      <c r="B4071" t="str">
        <f>C4071&amp;F4071</f>
        <v>1252396035287 Total</v>
      </c>
      <c r="C4071" s="29" t="s">
        <v>1296</v>
      </c>
      <c r="D4071" s="29" t="s">
        <v>1297</v>
      </c>
      <c r="E4071" s="29" t="s">
        <v>3251</v>
      </c>
      <c r="F4071" s="29" t="s">
        <v>12210</v>
      </c>
      <c r="G4071" s="526" t="s">
        <v>3453</v>
      </c>
      <c r="H4071" s="527">
        <v>0</v>
      </c>
      <c r="I4071" s="527">
        <v>130</v>
      </c>
      <c r="J4071" s="527" t="s">
        <v>10874</v>
      </c>
      <c r="K4071" s="527">
        <v>894</v>
      </c>
      <c r="L4071" s="527" t="s">
        <v>10874</v>
      </c>
      <c r="M4071" s="527">
        <v>94</v>
      </c>
      <c r="N4071" s="527">
        <v>0</v>
      </c>
      <c r="O4071" s="528">
        <v>1175</v>
      </c>
    </row>
    <row r="4072" spans="2:15">
      <c r="B4072" s="29" t="s">
        <v>15015</v>
      </c>
      <c r="C4072" s="29" t="s">
        <v>1298</v>
      </c>
      <c r="D4072" s="29" t="s">
        <v>5663</v>
      </c>
      <c r="E4072" s="29" t="s">
        <v>10443</v>
      </c>
      <c r="F4072" s="29" t="s">
        <v>5637</v>
      </c>
      <c r="G4072" s="29" t="s">
        <v>4065</v>
      </c>
      <c r="H4072" s="522">
        <v>0</v>
      </c>
      <c r="I4072" s="522">
        <v>216</v>
      </c>
      <c r="J4072" s="522">
        <v>0</v>
      </c>
      <c r="K4072" s="522">
        <v>0</v>
      </c>
      <c r="L4072" s="522">
        <v>0</v>
      </c>
      <c r="M4072" s="522">
        <v>0</v>
      </c>
      <c r="N4072" s="522">
        <v>0</v>
      </c>
      <c r="O4072" s="523">
        <v>216</v>
      </c>
    </row>
    <row r="4073" spans="2:15">
      <c r="B4073" s="29" t="s">
        <v>15016</v>
      </c>
      <c r="C4073" s="29" t="s">
        <v>1298</v>
      </c>
      <c r="D4073" s="29" t="s">
        <v>5663</v>
      </c>
      <c r="E4073" s="29" t="s">
        <v>10443</v>
      </c>
      <c r="F4073" s="29" t="s">
        <v>5637</v>
      </c>
      <c r="G4073" s="29" t="s">
        <v>4066</v>
      </c>
      <c r="H4073" s="522">
        <v>0</v>
      </c>
      <c r="I4073" s="522" t="s">
        <v>10874</v>
      </c>
      <c r="J4073" s="522">
        <v>0</v>
      </c>
      <c r="K4073" s="522" t="s">
        <v>10874</v>
      </c>
      <c r="L4073" s="522">
        <v>0</v>
      </c>
      <c r="M4073" s="522">
        <v>0</v>
      </c>
      <c r="N4073" s="522">
        <v>0</v>
      </c>
      <c r="O4073" s="523">
        <v>194</v>
      </c>
    </row>
    <row r="4074" spans="2:15">
      <c r="B4074" t="str">
        <f>C4074&amp;F4074</f>
        <v>1265134907674 Total</v>
      </c>
      <c r="C4074" s="29" t="s">
        <v>1298</v>
      </c>
      <c r="D4074" s="29" t="s">
        <v>5663</v>
      </c>
      <c r="E4074" s="29" t="s">
        <v>10443</v>
      </c>
      <c r="F4074" s="29" t="s">
        <v>12212</v>
      </c>
      <c r="G4074" s="526" t="s">
        <v>3453</v>
      </c>
      <c r="H4074" s="527">
        <v>0</v>
      </c>
      <c r="I4074" s="527" t="s">
        <v>10874</v>
      </c>
      <c r="J4074" s="527">
        <v>0</v>
      </c>
      <c r="K4074" s="527" t="s">
        <v>10874</v>
      </c>
      <c r="L4074" s="527">
        <v>0</v>
      </c>
      <c r="M4074" s="527">
        <v>0</v>
      </c>
      <c r="N4074" s="527">
        <v>0</v>
      </c>
      <c r="O4074" s="528">
        <v>410</v>
      </c>
    </row>
    <row r="4075" spans="2:15">
      <c r="B4075" s="29" t="s">
        <v>15017</v>
      </c>
      <c r="C4075" s="29" t="s">
        <v>1299</v>
      </c>
      <c r="D4075" s="29" t="s">
        <v>1300</v>
      </c>
      <c r="E4075" s="29" t="s">
        <v>1300</v>
      </c>
      <c r="F4075" s="29" t="s">
        <v>4057</v>
      </c>
      <c r="G4075" s="29" t="s">
        <v>4065</v>
      </c>
      <c r="H4075" s="522">
        <v>0</v>
      </c>
      <c r="I4075" s="522" t="s">
        <v>10874</v>
      </c>
      <c r="J4075" s="522" t="s">
        <v>10874</v>
      </c>
      <c r="K4075" s="522">
        <v>65</v>
      </c>
      <c r="L4075" s="522">
        <v>0</v>
      </c>
      <c r="M4075" s="522">
        <v>0</v>
      </c>
      <c r="N4075" s="522">
        <v>0</v>
      </c>
      <c r="O4075" s="523">
        <v>68</v>
      </c>
    </row>
    <row r="4076" spans="2:15">
      <c r="B4076" s="29" t="s">
        <v>15018</v>
      </c>
      <c r="C4076" s="29" t="s">
        <v>1299</v>
      </c>
      <c r="D4076" s="29" t="s">
        <v>1300</v>
      </c>
      <c r="E4076" s="29" t="s">
        <v>1300</v>
      </c>
      <c r="F4076" s="29" t="s">
        <v>4057</v>
      </c>
      <c r="G4076" s="29" t="s">
        <v>4066</v>
      </c>
      <c r="H4076" s="522" t="s">
        <v>10874</v>
      </c>
      <c r="I4076" s="522">
        <v>0</v>
      </c>
      <c r="J4076" s="522" t="s">
        <v>10874</v>
      </c>
      <c r="K4076" s="522">
        <v>262</v>
      </c>
      <c r="L4076" s="522" t="s">
        <v>10874</v>
      </c>
      <c r="M4076" s="522" t="s">
        <v>10874</v>
      </c>
      <c r="N4076" s="522">
        <v>0</v>
      </c>
      <c r="O4076" s="523">
        <v>273</v>
      </c>
    </row>
    <row r="4077" spans="2:15">
      <c r="B4077" t="str">
        <f>C4077&amp;F4077</f>
        <v>1056280075356 Total</v>
      </c>
      <c r="C4077" s="29" t="s">
        <v>1299</v>
      </c>
      <c r="D4077" s="29" t="s">
        <v>1300</v>
      </c>
      <c r="E4077" s="29" t="s">
        <v>1300</v>
      </c>
      <c r="F4077" s="29" t="s">
        <v>12213</v>
      </c>
      <c r="G4077" s="526" t="s">
        <v>3453</v>
      </c>
      <c r="H4077" s="527" t="s">
        <v>10874</v>
      </c>
      <c r="I4077" s="527" t="s">
        <v>10874</v>
      </c>
      <c r="J4077" s="527" t="s">
        <v>10874</v>
      </c>
      <c r="K4077" s="527">
        <v>327</v>
      </c>
      <c r="L4077" s="527" t="s">
        <v>10874</v>
      </c>
      <c r="M4077" s="527" t="s">
        <v>10874</v>
      </c>
      <c r="N4077" s="527">
        <v>0</v>
      </c>
      <c r="O4077" s="528">
        <v>341</v>
      </c>
    </row>
    <row r="4078" spans="2:15">
      <c r="B4078" s="29" t="s">
        <v>15027</v>
      </c>
      <c r="C4078" s="29" t="s">
        <v>1301</v>
      </c>
      <c r="D4078" s="29" t="s">
        <v>1302</v>
      </c>
      <c r="E4078" s="29" t="s">
        <v>3263</v>
      </c>
      <c r="F4078" s="29" t="s">
        <v>3264</v>
      </c>
      <c r="G4078" s="29" t="s">
        <v>4065</v>
      </c>
      <c r="H4078" s="522">
        <v>0</v>
      </c>
      <c r="I4078" s="522">
        <v>0</v>
      </c>
      <c r="J4078" s="522" t="s">
        <v>10874</v>
      </c>
      <c r="K4078" s="522" t="s">
        <v>10874</v>
      </c>
      <c r="L4078" s="522">
        <v>0</v>
      </c>
      <c r="M4078" s="522">
        <v>0</v>
      </c>
      <c r="N4078" s="522">
        <v>0</v>
      </c>
      <c r="O4078" s="523">
        <v>61</v>
      </c>
    </row>
    <row r="4079" spans="2:15">
      <c r="B4079" s="29" t="s">
        <v>15028</v>
      </c>
      <c r="C4079" s="29" t="s">
        <v>1301</v>
      </c>
      <c r="D4079" s="29" t="s">
        <v>1302</v>
      </c>
      <c r="E4079" s="29" t="s">
        <v>3263</v>
      </c>
      <c r="F4079" s="29" t="s">
        <v>3264</v>
      </c>
      <c r="G4079" s="29" t="s">
        <v>4066</v>
      </c>
      <c r="H4079" s="522">
        <v>0</v>
      </c>
      <c r="I4079" s="522">
        <v>0</v>
      </c>
      <c r="J4079" s="522" t="s">
        <v>10874</v>
      </c>
      <c r="K4079" s="522">
        <v>70</v>
      </c>
      <c r="L4079" s="522" t="s">
        <v>10874</v>
      </c>
      <c r="M4079" s="522">
        <v>0</v>
      </c>
      <c r="N4079" s="522">
        <v>0</v>
      </c>
      <c r="O4079" s="523">
        <v>73</v>
      </c>
    </row>
    <row r="4080" spans="2:15">
      <c r="B4080" t="str">
        <f>C4080&amp;F4080</f>
        <v>1056283024133 Total</v>
      </c>
      <c r="C4080" s="29" t="s">
        <v>1301</v>
      </c>
      <c r="D4080" s="29" t="s">
        <v>1302</v>
      </c>
      <c r="E4080" s="29" t="s">
        <v>3263</v>
      </c>
      <c r="F4080" s="29" t="s">
        <v>12218</v>
      </c>
      <c r="G4080" s="526" t="s">
        <v>3453</v>
      </c>
      <c r="H4080" s="527">
        <v>0</v>
      </c>
      <c r="I4080" s="527">
        <v>0</v>
      </c>
      <c r="J4080" s="527" t="s">
        <v>10874</v>
      </c>
      <c r="K4080" s="527" t="s">
        <v>10874</v>
      </c>
      <c r="L4080" s="527" t="s">
        <v>10874</v>
      </c>
      <c r="M4080" s="527">
        <v>0</v>
      </c>
      <c r="N4080" s="527">
        <v>0</v>
      </c>
      <c r="O4080" s="528">
        <v>134</v>
      </c>
    </row>
    <row r="4081" spans="2:15">
      <c r="B4081" s="29" t="s">
        <v>15029</v>
      </c>
      <c r="C4081" s="29" t="s">
        <v>1301</v>
      </c>
      <c r="D4081" s="29" t="s">
        <v>1302</v>
      </c>
      <c r="E4081" s="29" t="s">
        <v>3265</v>
      </c>
      <c r="F4081" s="29" t="s">
        <v>3266</v>
      </c>
      <c r="G4081" s="29" t="s">
        <v>4065</v>
      </c>
      <c r="H4081" s="522">
        <v>0</v>
      </c>
      <c r="I4081" s="522" t="s">
        <v>10874</v>
      </c>
      <c r="J4081" s="522" t="s">
        <v>10874</v>
      </c>
      <c r="K4081" s="522">
        <v>141</v>
      </c>
      <c r="L4081" s="522" t="s">
        <v>10874</v>
      </c>
      <c r="M4081" s="522">
        <v>0</v>
      </c>
      <c r="N4081" s="522">
        <v>0</v>
      </c>
      <c r="O4081" s="523">
        <v>148</v>
      </c>
    </row>
    <row r="4082" spans="2:15">
      <c r="B4082" s="29" t="s">
        <v>15030</v>
      </c>
      <c r="C4082" s="29" t="s">
        <v>1301</v>
      </c>
      <c r="D4082" s="29" t="s">
        <v>1302</v>
      </c>
      <c r="E4082" s="29" t="s">
        <v>3265</v>
      </c>
      <c r="F4082" s="29" t="s">
        <v>3266</v>
      </c>
      <c r="G4082" s="29" t="s">
        <v>4066</v>
      </c>
      <c r="H4082" s="522">
        <v>0</v>
      </c>
      <c r="I4082" s="522">
        <v>0</v>
      </c>
      <c r="J4082" s="522">
        <v>0</v>
      </c>
      <c r="K4082" s="522">
        <v>141</v>
      </c>
      <c r="L4082" s="522" t="s">
        <v>10874</v>
      </c>
      <c r="M4082" s="522" t="s">
        <v>10874</v>
      </c>
      <c r="N4082" s="522">
        <v>0</v>
      </c>
      <c r="O4082" s="523">
        <v>144</v>
      </c>
    </row>
    <row r="4083" spans="2:15">
      <c r="B4083" t="str">
        <f>C4083&amp;F4083</f>
        <v>1056283024135 Total</v>
      </c>
      <c r="C4083" s="29" t="s">
        <v>1301</v>
      </c>
      <c r="D4083" s="29" t="s">
        <v>1302</v>
      </c>
      <c r="E4083" s="29" t="s">
        <v>3265</v>
      </c>
      <c r="F4083" s="29" t="s">
        <v>12219</v>
      </c>
      <c r="G4083" s="526" t="s">
        <v>3453</v>
      </c>
      <c r="H4083" s="527">
        <v>0</v>
      </c>
      <c r="I4083" s="527" t="s">
        <v>10874</v>
      </c>
      <c r="J4083" s="527" t="s">
        <v>10874</v>
      </c>
      <c r="K4083" s="527">
        <v>282</v>
      </c>
      <c r="L4083" s="527" t="s">
        <v>10874</v>
      </c>
      <c r="M4083" s="527" t="s">
        <v>10874</v>
      </c>
      <c r="N4083" s="527">
        <v>0</v>
      </c>
      <c r="O4083" s="528">
        <v>292</v>
      </c>
    </row>
    <row r="4084" spans="2:15">
      <c r="B4084" s="29" t="s">
        <v>15021</v>
      </c>
      <c r="C4084" s="29" t="s">
        <v>1301</v>
      </c>
      <c r="D4084" s="29" t="s">
        <v>1302</v>
      </c>
      <c r="E4084" s="29" t="s">
        <v>3257</v>
      </c>
      <c r="F4084" s="29" t="s">
        <v>3258</v>
      </c>
      <c r="G4084" s="29" t="s">
        <v>4065</v>
      </c>
      <c r="H4084" s="522">
        <v>0</v>
      </c>
      <c r="I4084" s="522" t="s">
        <v>10874</v>
      </c>
      <c r="J4084" s="522">
        <v>0</v>
      </c>
      <c r="K4084" s="522">
        <v>217</v>
      </c>
      <c r="L4084" s="522" t="s">
        <v>10874</v>
      </c>
      <c r="M4084" s="522">
        <v>0</v>
      </c>
      <c r="N4084" s="522">
        <v>0</v>
      </c>
      <c r="O4084" s="523">
        <v>221</v>
      </c>
    </row>
    <row r="4085" spans="2:15">
      <c r="B4085" s="29" t="s">
        <v>15022</v>
      </c>
      <c r="C4085" s="29" t="s">
        <v>1301</v>
      </c>
      <c r="D4085" s="29" t="s">
        <v>1302</v>
      </c>
      <c r="E4085" s="29" t="s">
        <v>3257</v>
      </c>
      <c r="F4085" s="29" t="s">
        <v>3258</v>
      </c>
      <c r="G4085" s="29" t="s">
        <v>4066</v>
      </c>
      <c r="H4085" s="522">
        <v>0</v>
      </c>
      <c r="I4085" s="522" t="s">
        <v>10874</v>
      </c>
      <c r="J4085" s="522" t="s">
        <v>10874</v>
      </c>
      <c r="K4085" s="522">
        <v>245</v>
      </c>
      <c r="L4085" s="522" t="s">
        <v>10874</v>
      </c>
      <c r="M4085" s="522" t="s">
        <v>10874</v>
      </c>
      <c r="N4085" s="522">
        <v>0</v>
      </c>
      <c r="O4085" s="523">
        <v>252</v>
      </c>
    </row>
    <row r="4086" spans="2:15">
      <c r="B4086" t="str">
        <f>C4086&amp;F4086</f>
        <v>1056283024143 Total</v>
      </c>
      <c r="C4086" s="29" t="s">
        <v>1301</v>
      </c>
      <c r="D4086" s="29" t="s">
        <v>1302</v>
      </c>
      <c r="E4086" s="29" t="s">
        <v>3257</v>
      </c>
      <c r="F4086" s="29" t="s">
        <v>12215</v>
      </c>
      <c r="G4086" s="526" t="s">
        <v>3453</v>
      </c>
      <c r="H4086" s="527">
        <v>0</v>
      </c>
      <c r="I4086" s="527" t="s">
        <v>10874</v>
      </c>
      <c r="J4086" s="527" t="s">
        <v>10874</v>
      </c>
      <c r="K4086" s="527">
        <v>462</v>
      </c>
      <c r="L4086" s="527" t="s">
        <v>10874</v>
      </c>
      <c r="M4086" s="527" t="s">
        <v>10874</v>
      </c>
      <c r="N4086" s="527">
        <v>0</v>
      </c>
      <c r="O4086" s="528">
        <v>473</v>
      </c>
    </row>
    <row r="4087" spans="2:15">
      <c r="B4087" s="29" t="s">
        <v>15023</v>
      </c>
      <c r="C4087" s="29" t="s">
        <v>1301</v>
      </c>
      <c r="D4087" s="29" t="s">
        <v>1302</v>
      </c>
      <c r="E4087" s="29" t="s">
        <v>3259</v>
      </c>
      <c r="F4087" s="29" t="s">
        <v>3260</v>
      </c>
      <c r="G4087" s="29" t="s">
        <v>4065</v>
      </c>
      <c r="H4087" s="522">
        <v>0</v>
      </c>
      <c r="I4087" s="522">
        <v>0</v>
      </c>
      <c r="J4087" s="522" t="s">
        <v>10874</v>
      </c>
      <c r="K4087" s="522" t="s">
        <v>10874</v>
      </c>
      <c r="L4087" s="522" t="s">
        <v>10874</v>
      </c>
      <c r="M4087" s="522">
        <v>0</v>
      </c>
      <c r="N4087" s="522">
        <v>0</v>
      </c>
      <c r="O4087" s="523">
        <v>123</v>
      </c>
    </row>
    <row r="4088" spans="2:15">
      <c r="B4088" s="29" t="s">
        <v>15024</v>
      </c>
      <c r="C4088" s="29" t="s">
        <v>1301</v>
      </c>
      <c r="D4088" s="29" t="s">
        <v>1302</v>
      </c>
      <c r="E4088" s="29" t="s">
        <v>3259</v>
      </c>
      <c r="F4088" s="29" t="s">
        <v>3260</v>
      </c>
      <c r="G4088" s="29" t="s">
        <v>4066</v>
      </c>
      <c r="H4088" s="522">
        <v>0</v>
      </c>
      <c r="I4088" s="522">
        <v>0</v>
      </c>
      <c r="J4088" s="522" t="s">
        <v>10874</v>
      </c>
      <c r="K4088" s="522" t="s">
        <v>10874</v>
      </c>
      <c r="L4088" s="522">
        <v>0</v>
      </c>
      <c r="M4088" s="522">
        <v>0</v>
      </c>
      <c r="N4088" s="522">
        <v>0</v>
      </c>
      <c r="O4088" s="523">
        <v>136</v>
      </c>
    </row>
    <row r="4089" spans="2:15">
      <c r="B4089" t="str">
        <f>C4089&amp;F4089</f>
        <v>1056283024146 Total</v>
      </c>
      <c r="C4089" s="29" t="s">
        <v>1301</v>
      </c>
      <c r="D4089" s="29" t="s">
        <v>1302</v>
      </c>
      <c r="E4089" s="29" t="s">
        <v>3259</v>
      </c>
      <c r="F4089" s="29" t="s">
        <v>12216</v>
      </c>
      <c r="G4089" s="526" t="s">
        <v>3453</v>
      </c>
      <c r="H4089" s="527">
        <v>0</v>
      </c>
      <c r="I4089" s="527">
        <v>0</v>
      </c>
      <c r="J4089" s="527" t="s">
        <v>10874</v>
      </c>
      <c r="K4089" s="527">
        <v>254</v>
      </c>
      <c r="L4089" s="527" t="s">
        <v>10874</v>
      </c>
      <c r="M4089" s="527">
        <v>0</v>
      </c>
      <c r="N4089" s="527">
        <v>0</v>
      </c>
      <c r="O4089" s="528">
        <v>259</v>
      </c>
    </row>
    <row r="4090" spans="2:15">
      <c r="B4090" s="29" t="s">
        <v>15019</v>
      </c>
      <c r="C4090" s="29" t="s">
        <v>1301</v>
      </c>
      <c r="D4090" s="29" t="s">
        <v>1302</v>
      </c>
      <c r="E4090" s="29" t="s">
        <v>3255</v>
      </c>
      <c r="F4090" s="29" t="s">
        <v>3256</v>
      </c>
      <c r="G4090" s="29" t="s">
        <v>4065</v>
      </c>
      <c r="H4090" s="522" t="s">
        <v>10874</v>
      </c>
      <c r="I4090" s="522" t="s">
        <v>10874</v>
      </c>
      <c r="J4090" s="522" t="s">
        <v>10874</v>
      </c>
      <c r="K4090" s="522">
        <v>169</v>
      </c>
      <c r="L4090" s="522" t="s">
        <v>10874</v>
      </c>
      <c r="M4090" s="522">
        <v>0</v>
      </c>
      <c r="N4090" s="522">
        <v>0</v>
      </c>
      <c r="O4090" s="523">
        <v>176</v>
      </c>
    </row>
    <row r="4091" spans="2:15">
      <c r="B4091" s="29" t="s">
        <v>15020</v>
      </c>
      <c r="C4091" s="29" t="s">
        <v>1301</v>
      </c>
      <c r="D4091" s="29" t="s">
        <v>1302</v>
      </c>
      <c r="E4091" s="29" t="s">
        <v>3255</v>
      </c>
      <c r="F4091" s="29" t="s">
        <v>3256</v>
      </c>
      <c r="G4091" s="29" t="s">
        <v>4066</v>
      </c>
      <c r="H4091" s="522" t="s">
        <v>10874</v>
      </c>
      <c r="I4091" s="522" t="s">
        <v>10874</v>
      </c>
      <c r="J4091" s="522" t="s">
        <v>10874</v>
      </c>
      <c r="K4091" s="522">
        <v>168</v>
      </c>
      <c r="L4091" s="522" t="s">
        <v>10874</v>
      </c>
      <c r="M4091" s="522" t="s">
        <v>10874</v>
      </c>
      <c r="N4091" s="522">
        <v>0</v>
      </c>
      <c r="O4091" s="523">
        <v>180</v>
      </c>
    </row>
    <row r="4092" spans="2:15">
      <c r="B4092" t="str">
        <f>C4092&amp;F4092</f>
        <v>1056283024148 Total</v>
      </c>
      <c r="C4092" s="29" t="s">
        <v>1301</v>
      </c>
      <c r="D4092" s="29" t="s">
        <v>1302</v>
      </c>
      <c r="E4092" s="29" t="s">
        <v>3255</v>
      </c>
      <c r="F4092" s="29" t="s">
        <v>12214</v>
      </c>
      <c r="G4092" s="526" t="s">
        <v>3453</v>
      </c>
      <c r="H4092" s="527" t="s">
        <v>10874</v>
      </c>
      <c r="I4092" s="527" t="s">
        <v>10874</v>
      </c>
      <c r="J4092" s="527" t="s">
        <v>10874</v>
      </c>
      <c r="K4092" s="527">
        <v>337</v>
      </c>
      <c r="L4092" s="527" t="s">
        <v>10874</v>
      </c>
      <c r="M4092" s="527" t="s">
        <v>10874</v>
      </c>
      <c r="N4092" s="527">
        <v>0</v>
      </c>
      <c r="O4092" s="528">
        <v>356</v>
      </c>
    </row>
    <row r="4093" spans="2:15">
      <c r="B4093" s="29" t="s">
        <v>15025</v>
      </c>
      <c r="C4093" s="29" t="s">
        <v>1301</v>
      </c>
      <c r="D4093" s="29" t="s">
        <v>1302</v>
      </c>
      <c r="E4093" s="29" t="s">
        <v>3261</v>
      </c>
      <c r="F4093" s="29" t="s">
        <v>3262</v>
      </c>
      <c r="G4093" s="29" t="s">
        <v>4065</v>
      </c>
      <c r="H4093" s="522">
        <v>0</v>
      </c>
      <c r="I4093" s="522" t="s">
        <v>10874</v>
      </c>
      <c r="J4093" s="522" t="s">
        <v>10874</v>
      </c>
      <c r="K4093" s="522">
        <v>334</v>
      </c>
      <c r="L4093" s="522" t="s">
        <v>10874</v>
      </c>
      <c r="M4093" s="522" t="s">
        <v>10874</v>
      </c>
      <c r="N4093" s="522">
        <v>0</v>
      </c>
      <c r="O4093" s="523">
        <v>349</v>
      </c>
    </row>
    <row r="4094" spans="2:15">
      <c r="B4094" s="29" t="s">
        <v>15026</v>
      </c>
      <c r="C4094" s="29" t="s">
        <v>1301</v>
      </c>
      <c r="D4094" s="29" t="s">
        <v>1302</v>
      </c>
      <c r="E4094" s="29" t="s">
        <v>3261</v>
      </c>
      <c r="F4094" s="29" t="s">
        <v>3262</v>
      </c>
      <c r="G4094" s="29" t="s">
        <v>4066</v>
      </c>
      <c r="H4094" s="522" t="s">
        <v>10874</v>
      </c>
      <c r="I4094" s="522" t="s">
        <v>10874</v>
      </c>
      <c r="J4094" s="522" t="s">
        <v>10874</v>
      </c>
      <c r="K4094" s="522">
        <v>396</v>
      </c>
      <c r="L4094" s="522" t="s">
        <v>10874</v>
      </c>
      <c r="M4094" s="522" t="s">
        <v>10874</v>
      </c>
      <c r="N4094" s="522">
        <v>0</v>
      </c>
      <c r="O4094" s="523">
        <v>415</v>
      </c>
    </row>
    <row r="4095" spans="2:15">
      <c r="B4095" t="str">
        <f>C4095&amp;F4095</f>
        <v>1056283024149 Total</v>
      </c>
      <c r="C4095" s="29" t="s">
        <v>1301</v>
      </c>
      <c r="D4095" s="29" t="s">
        <v>1302</v>
      </c>
      <c r="E4095" s="29" t="s">
        <v>3261</v>
      </c>
      <c r="F4095" s="29" t="s">
        <v>12217</v>
      </c>
      <c r="G4095" s="526" t="s">
        <v>3453</v>
      </c>
      <c r="H4095" s="527" t="s">
        <v>10874</v>
      </c>
      <c r="I4095" s="527" t="s">
        <v>10874</v>
      </c>
      <c r="J4095" s="527">
        <v>13</v>
      </c>
      <c r="K4095" s="527">
        <v>730</v>
      </c>
      <c r="L4095" s="527" t="s">
        <v>10874</v>
      </c>
      <c r="M4095" s="527" t="s">
        <v>10874</v>
      </c>
      <c r="N4095" s="527">
        <v>0</v>
      </c>
      <c r="O4095" s="528">
        <v>764</v>
      </c>
    </row>
    <row r="4096" spans="2:15">
      <c r="B4096" s="29" t="s">
        <v>15033</v>
      </c>
      <c r="C4096" s="29" t="s">
        <v>1303</v>
      </c>
      <c r="D4096" s="29" t="s">
        <v>1304</v>
      </c>
      <c r="E4096" s="29" t="s">
        <v>3269</v>
      </c>
      <c r="F4096" s="29" t="s">
        <v>3270</v>
      </c>
      <c r="G4096" s="29" t="s">
        <v>4065</v>
      </c>
      <c r="H4096" s="522">
        <v>0</v>
      </c>
      <c r="I4096" s="522">
        <v>0</v>
      </c>
      <c r="J4096" s="522">
        <v>0</v>
      </c>
      <c r="K4096" s="522" t="s">
        <v>10874</v>
      </c>
      <c r="L4096" s="522" t="s">
        <v>10874</v>
      </c>
      <c r="M4096" s="522" t="s">
        <v>10874</v>
      </c>
      <c r="N4096" s="522">
        <v>0</v>
      </c>
      <c r="O4096" s="523">
        <v>117</v>
      </c>
    </row>
    <row r="4097" spans="2:15">
      <c r="B4097" s="29" t="s">
        <v>15034</v>
      </c>
      <c r="C4097" s="29" t="s">
        <v>1303</v>
      </c>
      <c r="D4097" s="29" t="s">
        <v>1304</v>
      </c>
      <c r="E4097" s="29" t="s">
        <v>3269</v>
      </c>
      <c r="F4097" s="29" t="s">
        <v>3270</v>
      </c>
      <c r="G4097" s="29" t="s">
        <v>4066</v>
      </c>
      <c r="H4097" s="522">
        <v>0</v>
      </c>
      <c r="I4097" s="522" t="s">
        <v>10874</v>
      </c>
      <c r="J4097" s="522" t="s">
        <v>10874</v>
      </c>
      <c r="K4097" s="522">
        <v>129</v>
      </c>
      <c r="L4097" s="522" t="s">
        <v>10874</v>
      </c>
      <c r="M4097" s="522">
        <v>0</v>
      </c>
      <c r="N4097" s="522">
        <v>0</v>
      </c>
      <c r="O4097" s="523">
        <v>134</v>
      </c>
    </row>
    <row r="4098" spans="2:15">
      <c r="B4098" t="str">
        <f>C4098&amp;F4098</f>
        <v>1164980033575 Total</v>
      </c>
      <c r="C4098" s="29" t="s">
        <v>1303</v>
      </c>
      <c r="D4098" s="29" t="s">
        <v>1304</v>
      </c>
      <c r="E4098" s="29" t="s">
        <v>3269</v>
      </c>
      <c r="F4098" s="29" t="s">
        <v>12221</v>
      </c>
      <c r="G4098" s="526" t="s">
        <v>3453</v>
      </c>
      <c r="H4098" s="527">
        <v>0</v>
      </c>
      <c r="I4098" s="527" t="s">
        <v>10874</v>
      </c>
      <c r="J4098" s="527" t="s">
        <v>10874</v>
      </c>
      <c r="K4098" s="527" t="s">
        <v>10874</v>
      </c>
      <c r="L4098" s="527" t="s">
        <v>10874</v>
      </c>
      <c r="M4098" s="527" t="s">
        <v>10874</v>
      </c>
      <c r="N4098" s="527">
        <v>0</v>
      </c>
      <c r="O4098" s="528">
        <v>251</v>
      </c>
    </row>
    <row r="4099" spans="2:15">
      <c r="B4099" s="29" t="s">
        <v>15031</v>
      </c>
      <c r="C4099" s="29" t="s">
        <v>1303</v>
      </c>
      <c r="D4099" s="29" t="s">
        <v>1304</v>
      </c>
      <c r="E4099" s="29" t="s">
        <v>3267</v>
      </c>
      <c r="F4099" s="29" t="s">
        <v>3268</v>
      </c>
      <c r="G4099" s="29" t="s">
        <v>4065</v>
      </c>
      <c r="H4099" s="522">
        <v>0</v>
      </c>
      <c r="I4099" s="522" t="s">
        <v>10874</v>
      </c>
      <c r="J4099" s="522" t="s">
        <v>10874</v>
      </c>
      <c r="K4099" s="522">
        <v>207</v>
      </c>
      <c r="L4099" s="522">
        <v>0</v>
      </c>
      <c r="M4099" s="522" t="s">
        <v>10874</v>
      </c>
      <c r="N4099" s="522">
        <v>0</v>
      </c>
      <c r="O4099" s="523">
        <v>213</v>
      </c>
    </row>
    <row r="4100" spans="2:15">
      <c r="B4100" s="29" t="s">
        <v>15032</v>
      </c>
      <c r="C4100" s="29" t="s">
        <v>1303</v>
      </c>
      <c r="D4100" s="29" t="s">
        <v>1304</v>
      </c>
      <c r="E4100" s="29" t="s">
        <v>3267</v>
      </c>
      <c r="F4100" s="29" t="s">
        <v>3268</v>
      </c>
      <c r="G4100" s="29" t="s">
        <v>4066</v>
      </c>
      <c r="H4100" s="522">
        <v>0</v>
      </c>
      <c r="I4100" s="522" t="s">
        <v>10874</v>
      </c>
      <c r="J4100" s="522" t="s">
        <v>10874</v>
      </c>
      <c r="K4100" s="522">
        <v>249</v>
      </c>
      <c r="L4100" s="522" t="s">
        <v>10874</v>
      </c>
      <c r="M4100" s="522" t="s">
        <v>10874</v>
      </c>
      <c r="N4100" s="522" t="s">
        <v>10874</v>
      </c>
      <c r="O4100" s="523">
        <v>263</v>
      </c>
    </row>
    <row r="4101" spans="2:15">
      <c r="B4101" t="str">
        <f>C4101&amp;F4101</f>
        <v>1164980035103 Total</v>
      </c>
      <c r="C4101" s="29" t="s">
        <v>1303</v>
      </c>
      <c r="D4101" s="29" t="s">
        <v>1304</v>
      </c>
      <c r="E4101" s="29" t="s">
        <v>3267</v>
      </c>
      <c r="F4101" s="29" t="s">
        <v>12220</v>
      </c>
      <c r="G4101" s="526" t="s">
        <v>3453</v>
      </c>
      <c r="H4101" s="527">
        <v>0</v>
      </c>
      <c r="I4101" s="527" t="s">
        <v>10874</v>
      </c>
      <c r="J4101" s="527" t="s">
        <v>10874</v>
      </c>
      <c r="K4101" s="527">
        <v>456</v>
      </c>
      <c r="L4101" s="527" t="s">
        <v>10874</v>
      </c>
      <c r="M4101" s="527" t="s">
        <v>10874</v>
      </c>
      <c r="N4101" s="527" t="s">
        <v>10874</v>
      </c>
      <c r="O4101" s="528">
        <v>476</v>
      </c>
    </row>
    <row r="4102" spans="2:15">
      <c r="B4102" s="29" t="s">
        <v>15037</v>
      </c>
      <c r="C4102" s="29" t="s">
        <v>1305</v>
      </c>
      <c r="D4102" s="29" t="s">
        <v>1306</v>
      </c>
      <c r="E4102" s="29" t="s">
        <v>3273</v>
      </c>
      <c r="F4102" s="29" t="s">
        <v>3274</v>
      </c>
      <c r="G4102" s="29" t="s">
        <v>4065</v>
      </c>
      <c r="H4102" s="522" t="s">
        <v>10874</v>
      </c>
      <c r="I4102" s="522" t="s">
        <v>10874</v>
      </c>
      <c r="J4102" s="522">
        <v>30</v>
      </c>
      <c r="K4102" s="522">
        <v>587</v>
      </c>
      <c r="L4102" s="522" t="s">
        <v>10874</v>
      </c>
      <c r="M4102" s="522">
        <v>16</v>
      </c>
      <c r="N4102" s="522">
        <v>0</v>
      </c>
      <c r="O4102" s="523">
        <v>643</v>
      </c>
    </row>
    <row r="4103" spans="2:15">
      <c r="B4103" s="29" t="s">
        <v>15038</v>
      </c>
      <c r="C4103" s="29" t="s">
        <v>1305</v>
      </c>
      <c r="D4103" s="29" t="s">
        <v>1306</v>
      </c>
      <c r="E4103" s="29" t="s">
        <v>3273</v>
      </c>
      <c r="F4103" s="29" t="s">
        <v>3274</v>
      </c>
      <c r="G4103" s="29" t="s">
        <v>4066</v>
      </c>
      <c r="H4103" s="522" t="s">
        <v>10874</v>
      </c>
      <c r="I4103" s="522">
        <v>12</v>
      </c>
      <c r="J4103" s="522">
        <v>30</v>
      </c>
      <c r="K4103" s="522">
        <v>658</v>
      </c>
      <c r="L4103" s="522" t="s">
        <v>10874</v>
      </c>
      <c r="M4103" s="522">
        <v>14</v>
      </c>
      <c r="N4103" s="522" t="s">
        <v>10874</v>
      </c>
      <c r="O4103" s="523">
        <v>726</v>
      </c>
    </row>
    <row r="4104" spans="2:15">
      <c r="B4104" t="str">
        <f>C4104&amp;F4104</f>
        <v>1133690032663 Total</v>
      </c>
      <c r="C4104" s="29" t="s">
        <v>1305</v>
      </c>
      <c r="D4104" s="29" t="s">
        <v>1306</v>
      </c>
      <c r="E4104" s="29" t="s">
        <v>3273</v>
      </c>
      <c r="F4104" s="29" t="s">
        <v>12223</v>
      </c>
      <c r="G4104" s="526" t="s">
        <v>3453</v>
      </c>
      <c r="H4104" s="527" t="s">
        <v>10874</v>
      </c>
      <c r="I4104" s="527" t="s">
        <v>10874</v>
      </c>
      <c r="J4104" s="527">
        <v>60</v>
      </c>
      <c r="K4104" s="527">
        <v>1245</v>
      </c>
      <c r="L4104" s="527">
        <v>13</v>
      </c>
      <c r="M4104" s="527">
        <v>30</v>
      </c>
      <c r="N4104" s="527" t="s">
        <v>10874</v>
      </c>
      <c r="O4104" s="528">
        <v>1369</v>
      </c>
    </row>
    <row r="4105" spans="2:15">
      <c r="B4105" s="29" t="s">
        <v>15035</v>
      </c>
      <c r="C4105" s="29" t="s">
        <v>1305</v>
      </c>
      <c r="D4105" s="29" t="s">
        <v>1306</v>
      </c>
      <c r="E4105" s="29" t="s">
        <v>3271</v>
      </c>
      <c r="F4105" s="29" t="s">
        <v>3272</v>
      </c>
      <c r="G4105" s="29" t="s">
        <v>4065</v>
      </c>
      <c r="H4105" s="522" t="s">
        <v>10874</v>
      </c>
      <c r="I4105" s="522" t="s">
        <v>10874</v>
      </c>
      <c r="J4105" s="522">
        <v>20</v>
      </c>
      <c r="K4105" s="522">
        <v>298</v>
      </c>
      <c r="L4105" s="522" t="s">
        <v>10874</v>
      </c>
      <c r="M4105" s="522" t="s">
        <v>10874</v>
      </c>
      <c r="N4105" s="522">
        <v>0</v>
      </c>
      <c r="O4105" s="523">
        <v>342</v>
      </c>
    </row>
    <row r="4106" spans="2:15">
      <c r="B4106" s="29" t="s">
        <v>15036</v>
      </c>
      <c r="C4106" s="29" t="s">
        <v>1305</v>
      </c>
      <c r="D4106" s="29" t="s">
        <v>1306</v>
      </c>
      <c r="E4106" s="29" t="s">
        <v>3271</v>
      </c>
      <c r="F4106" s="29" t="s">
        <v>3272</v>
      </c>
      <c r="G4106" s="29" t="s">
        <v>4066</v>
      </c>
      <c r="H4106" s="522" t="s">
        <v>10874</v>
      </c>
      <c r="I4106" s="522" t="s">
        <v>10874</v>
      </c>
      <c r="J4106" s="522">
        <v>23</v>
      </c>
      <c r="K4106" s="522">
        <v>290</v>
      </c>
      <c r="L4106" s="522" t="s">
        <v>10874</v>
      </c>
      <c r="M4106" s="522" t="s">
        <v>10874</v>
      </c>
      <c r="N4106" s="522">
        <v>0</v>
      </c>
      <c r="O4106" s="523">
        <v>325</v>
      </c>
    </row>
    <row r="4107" spans="2:15">
      <c r="B4107" t="str">
        <f>C4107&amp;F4107</f>
        <v>1133690035336 Total</v>
      </c>
      <c r="C4107" s="29" t="s">
        <v>1305</v>
      </c>
      <c r="D4107" s="29" t="s">
        <v>1306</v>
      </c>
      <c r="E4107" s="29" t="s">
        <v>3271</v>
      </c>
      <c r="F4107" s="29" t="s">
        <v>12222</v>
      </c>
      <c r="G4107" s="526" t="s">
        <v>3453</v>
      </c>
      <c r="H4107" s="527" t="s">
        <v>10874</v>
      </c>
      <c r="I4107" s="527">
        <v>15</v>
      </c>
      <c r="J4107" s="527">
        <v>43</v>
      </c>
      <c r="K4107" s="527">
        <v>588</v>
      </c>
      <c r="L4107" s="527" t="s">
        <v>10874</v>
      </c>
      <c r="M4107" s="527">
        <v>14</v>
      </c>
      <c r="N4107" s="527">
        <v>0</v>
      </c>
      <c r="O4107" s="528">
        <v>667</v>
      </c>
    </row>
    <row r="4108" spans="2:15">
      <c r="B4108" s="29" t="s">
        <v>15039</v>
      </c>
      <c r="C4108" s="29" t="s">
        <v>1307</v>
      </c>
      <c r="D4108" s="29" t="s">
        <v>1308</v>
      </c>
      <c r="E4108" s="29" t="s">
        <v>3275</v>
      </c>
      <c r="F4108" s="29" t="s">
        <v>3276</v>
      </c>
      <c r="G4108" s="29" t="s">
        <v>4065</v>
      </c>
      <c r="H4108" s="522">
        <v>0</v>
      </c>
      <c r="I4108" s="522">
        <v>51</v>
      </c>
      <c r="J4108" s="522" t="s">
        <v>10874</v>
      </c>
      <c r="K4108" s="522">
        <v>124</v>
      </c>
      <c r="L4108" s="522">
        <v>13</v>
      </c>
      <c r="M4108" s="522" t="s">
        <v>10874</v>
      </c>
      <c r="N4108" s="522">
        <v>0</v>
      </c>
      <c r="O4108" s="523">
        <v>192</v>
      </c>
    </row>
    <row r="4109" spans="2:15">
      <c r="B4109" s="29" t="s">
        <v>15040</v>
      </c>
      <c r="C4109" s="29" t="s">
        <v>1307</v>
      </c>
      <c r="D4109" s="29" t="s">
        <v>1308</v>
      </c>
      <c r="E4109" s="29" t="s">
        <v>3275</v>
      </c>
      <c r="F4109" s="29" t="s">
        <v>3276</v>
      </c>
      <c r="G4109" s="29" t="s">
        <v>4066</v>
      </c>
      <c r="H4109" s="522">
        <v>0</v>
      </c>
      <c r="I4109" s="522">
        <v>64</v>
      </c>
      <c r="J4109" s="522" t="s">
        <v>10874</v>
      </c>
      <c r="K4109" s="522">
        <v>127</v>
      </c>
      <c r="L4109" s="522">
        <v>25</v>
      </c>
      <c r="M4109" s="522" t="s">
        <v>10874</v>
      </c>
      <c r="N4109" s="522">
        <v>0</v>
      </c>
      <c r="O4109" s="523">
        <v>225</v>
      </c>
    </row>
    <row r="4110" spans="2:15">
      <c r="B4110" t="str">
        <f>C4110&amp;F4110</f>
        <v>1016388034286 Total</v>
      </c>
      <c r="C4110" s="29" t="s">
        <v>1307</v>
      </c>
      <c r="D4110" s="29" t="s">
        <v>1308</v>
      </c>
      <c r="E4110" s="29" t="s">
        <v>3275</v>
      </c>
      <c r="F4110" s="29" t="s">
        <v>12224</v>
      </c>
      <c r="G4110" s="526" t="s">
        <v>3453</v>
      </c>
      <c r="H4110" s="527">
        <v>0</v>
      </c>
      <c r="I4110" s="527">
        <v>115</v>
      </c>
      <c r="J4110" s="527" t="s">
        <v>10874</v>
      </c>
      <c r="K4110" s="527">
        <v>251</v>
      </c>
      <c r="L4110" s="527">
        <v>38</v>
      </c>
      <c r="M4110" s="527" t="s">
        <v>10874</v>
      </c>
      <c r="N4110" s="527">
        <v>0</v>
      </c>
      <c r="O4110" s="528">
        <v>417</v>
      </c>
    </row>
    <row r="4111" spans="2:15">
      <c r="B4111" s="29" t="s">
        <v>15041</v>
      </c>
      <c r="C4111" s="29" t="s">
        <v>1307</v>
      </c>
      <c r="D4111" s="29" t="s">
        <v>1308</v>
      </c>
      <c r="E4111" s="29" t="s">
        <v>3789</v>
      </c>
      <c r="F4111" s="29" t="s">
        <v>3277</v>
      </c>
      <c r="G4111" s="29" t="s">
        <v>4065</v>
      </c>
      <c r="H4111" s="522">
        <v>0</v>
      </c>
      <c r="I4111" s="522">
        <v>35</v>
      </c>
      <c r="J4111" s="522" t="s">
        <v>10874</v>
      </c>
      <c r="K4111" s="522">
        <v>60</v>
      </c>
      <c r="L4111" s="522">
        <v>15</v>
      </c>
      <c r="M4111" s="522" t="s">
        <v>10874</v>
      </c>
      <c r="N4111" s="522">
        <v>0</v>
      </c>
      <c r="O4111" s="523">
        <v>117</v>
      </c>
    </row>
    <row r="4112" spans="2:15">
      <c r="B4112" s="29" t="s">
        <v>15042</v>
      </c>
      <c r="C4112" s="29" t="s">
        <v>1307</v>
      </c>
      <c r="D4112" s="29" t="s">
        <v>1308</v>
      </c>
      <c r="E4112" s="29" t="s">
        <v>3789</v>
      </c>
      <c r="F4112" s="29" t="s">
        <v>3277</v>
      </c>
      <c r="G4112" s="29" t="s">
        <v>4066</v>
      </c>
      <c r="H4112" s="522" t="s">
        <v>10874</v>
      </c>
      <c r="I4112" s="522">
        <v>33</v>
      </c>
      <c r="J4112" s="522" t="s">
        <v>10874</v>
      </c>
      <c r="K4112" s="522">
        <v>63</v>
      </c>
      <c r="L4112" s="522">
        <v>11</v>
      </c>
      <c r="M4112" s="522" t="s">
        <v>10874</v>
      </c>
      <c r="N4112" s="522">
        <v>0</v>
      </c>
      <c r="O4112" s="523">
        <v>114</v>
      </c>
    </row>
    <row r="4113" spans="2:15">
      <c r="B4113" t="str">
        <f>C4113&amp;F4113</f>
        <v>1016388036912 Total</v>
      </c>
      <c r="C4113" s="29" t="s">
        <v>1307</v>
      </c>
      <c r="D4113" s="29" t="s">
        <v>1308</v>
      </c>
      <c r="E4113" s="29" t="s">
        <v>3789</v>
      </c>
      <c r="F4113" s="29" t="s">
        <v>12225</v>
      </c>
      <c r="G4113" s="526" t="s">
        <v>3453</v>
      </c>
      <c r="H4113" s="527" t="s">
        <v>10874</v>
      </c>
      <c r="I4113" s="527">
        <v>68</v>
      </c>
      <c r="J4113" s="527">
        <v>11</v>
      </c>
      <c r="K4113" s="527">
        <v>123</v>
      </c>
      <c r="L4113" s="527">
        <v>26</v>
      </c>
      <c r="M4113" s="527" t="s">
        <v>10874</v>
      </c>
      <c r="N4113" s="527">
        <v>0</v>
      </c>
      <c r="O4113" s="528">
        <v>231</v>
      </c>
    </row>
    <row r="4114" spans="2:15">
      <c r="B4114" s="29" t="s">
        <v>15043</v>
      </c>
      <c r="C4114" s="29" t="s">
        <v>1309</v>
      </c>
      <c r="D4114" s="29" t="s">
        <v>1310</v>
      </c>
      <c r="E4114" s="29" t="s">
        <v>3278</v>
      </c>
      <c r="F4114" s="29" t="s">
        <v>3279</v>
      </c>
      <c r="G4114" s="29" t="s">
        <v>4065</v>
      </c>
      <c r="H4114" s="522">
        <v>0</v>
      </c>
      <c r="I4114" s="522" t="s">
        <v>10874</v>
      </c>
      <c r="J4114" s="522" t="s">
        <v>10874</v>
      </c>
      <c r="K4114" s="522">
        <v>213</v>
      </c>
      <c r="L4114" s="522" t="s">
        <v>10874</v>
      </c>
      <c r="M4114" s="522">
        <v>0</v>
      </c>
      <c r="N4114" s="522">
        <v>0</v>
      </c>
      <c r="O4114" s="523">
        <v>229</v>
      </c>
    </row>
    <row r="4115" spans="2:15">
      <c r="B4115" s="29" t="s">
        <v>15044</v>
      </c>
      <c r="C4115" s="29" t="s">
        <v>1309</v>
      </c>
      <c r="D4115" s="29" t="s">
        <v>1310</v>
      </c>
      <c r="E4115" s="29" t="s">
        <v>3278</v>
      </c>
      <c r="F4115" s="29" t="s">
        <v>3279</v>
      </c>
      <c r="G4115" s="29" t="s">
        <v>4066</v>
      </c>
      <c r="H4115" s="522" t="s">
        <v>10874</v>
      </c>
      <c r="I4115" s="522">
        <v>0</v>
      </c>
      <c r="J4115" s="522" t="s">
        <v>10874</v>
      </c>
      <c r="K4115" s="522">
        <v>257</v>
      </c>
      <c r="L4115" s="522" t="s">
        <v>10874</v>
      </c>
      <c r="M4115" s="522" t="s">
        <v>10874</v>
      </c>
      <c r="N4115" s="522">
        <v>0</v>
      </c>
      <c r="O4115" s="523">
        <v>268</v>
      </c>
    </row>
    <row r="4116" spans="2:15">
      <c r="B4116" t="str">
        <f>C4116&amp;F4116</f>
        <v>1052597036148 Total</v>
      </c>
      <c r="C4116" s="29" t="s">
        <v>1309</v>
      </c>
      <c r="D4116" s="29" t="s">
        <v>1310</v>
      </c>
      <c r="E4116" s="29" t="s">
        <v>3278</v>
      </c>
      <c r="F4116" s="29" t="s">
        <v>12226</v>
      </c>
      <c r="G4116" s="526" t="s">
        <v>3453</v>
      </c>
      <c r="H4116" s="527" t="s">
        <v>10874</v>
      </c>
      <c r="I4116" s="527" t="s">
        <v>10874</v>
      </c>
      <c r="J4116" s="527">
        <v>11</v>
      </c>
      <c r="K4116" s="527">
        <v>470</v>
      </c>
      <c r="L4116" s="527">
        <v>11</v>
      </c>
      <c r="M4116" s="527" t="s">
        <v>10874</v>
      </c>
      <c r="N4116" s="527">
        <v>0</v>
      </c>
      <c r="O4116" s="528">
        <v>497</v>
      </c>
    </row>
    <row r="4117" spans="2:15">
      <c r="B4117" s="29" t="s">
        <v>15045</v>
      </c>
      <c r="C4117" s="29" t="s">
        <v>1309</v>
      </c>
      <c r="D4117" s="29" t="s">
        <v>1310</v>
      </c>
      <c r="E4117" s="29" t="s">
        <v>3280</v>
      </c>
      <c r="F4117" s="29" t="s">
        <v>3281</v>
      </c>
      <c r="G4117" s="29" t="s">
        <v>4065</v>
      </c>
      <c r="H4117" s="522">
        <v>0</v>
      </c>
      <c r="I4117" s="522">
        <v>0</v>
      </c>
      <c r="J4117" s="522" t="s">
        <v>10874</v>
      </c>
      <c r="K4117" s="522">
        <v>85</v>
      </c>
      <c r="L4117" s="522" t="s">
        <v>10874</v>
      </c>
      <c r="M4117" s="522">
        <v>0</v>
      </c>
      <c r="N4117" s="522">
        <v>0</v>
      </c>
      <c r="O4117" s="523">
        <v>91</v>
      </c>
    </row>
    <row r="4118" spans="2:15">
      <c r="B4118" s="29" t="s">
        <v>15046</v>
      </c>
      <c r="C4118" s="29" t="s">
        <v>1309</v>
      </c>
      <c r="D4118" s="29" t="s">
        <v>1310</v>
      </c>
      <c r="E4118" s="29" t="s">
        <v>3280</v>
      </c>
      <c r="F4118" s="29" t="s">
        <v>3281</v>
      </c>
      <c r="G4118" s="29" t="s">
        <v>4066</v>
      </c>
      <c r="H4118" s="522">
        <v>0</v>
      </c>
      <c r="I4118" s="522">
        <v>0</v>
      </c>
      <c r="J4118" s="522">
        <v>0</v>
      </c>
      <c r="K4118" s="522" t="s">
        <v>10874</v>
      </c>
      <c r="L4118" s="522" t="s">
        <v>10874</v>
      </c>
      <c r="M4118" s="522">
        <v>0</v>
      </c>
      <c r="N4118" s="522">
        <v>0</v>
      </c>
      <c r="O4118" s="523">
        <v>109</v>
      </c>
    </row>
    <row r="4119" spans="2:15">
      <c r="B4119" t="str">
        <f>C4119&amp;F4119</f>
        <v>1052597036654 Total</v>
      </c>
      <c r="C4119" s="29" t="s">
        <v>1309</v>
      </c>
      <c r="D4119" s="29" t="s">
        <v>1310</v>
      </c>
      <c r="E4119" s="29" t="s">
        <v>3280</v>
      </c>
      <c r="F4119" s="29" t="s">
        <v>12227</v>
      </c>
      <c r="G4119" s="526" t="s">
        <v>3453</v>
      </c>
      <c r="H4119" s="527">
        <v>0</v>
      </c>
      <c r="I4119" s="527">
        <v>0</v>
      </c>
      <c r="J4119" s="527" t="s">
        <v>10874</v>
      </c>
      <c r="K4119" s="527" t="s">
        <v>10874</v>
      </c>
      <c r="L4119" s="527" t="s">
        <v>10874</v>
      </c>
      <c r="M4119" s="527">
        <v>0</v>
      </c>
      <c r="N4119" s="527">
        <v>0</v>
      </c>
      <c r="O4119" s="528">
        <v>200</v>
      </c>
    </row>
    <row r="4120" spans="2:15">
      <c r="B4120" s="29" t="s">
        <v>15049</v>
      </c>
      <c r="C4120" s="29" t="s">
        <v>1311</v>
      </c>
      <c r="D4120" s="29" t="s">
        <v>1312</v>
      </c>
      <c r="E4120" s="29" t="s">
        <v>3284</v>
      </c>
      <c r="F4120" s="29" t="s">
        <v>3285</v>
      </c>
      <c r="G4120" s="29" t="s">
        <v>4065</v>
      </c>
      <c r="H4120" s="522">
        <v>0</v>
      </c>
      <c r="I4120" s="522" t="s">
        <v>10874</v>
      </c>
      <c r="J4120" s="522">
        <v>11</v>
      </c>
      <c r="K4120" s="522">
        <v>407</v>
      </c>
      <c r="L4120" s="522" t="s">
        <v>10874</v>
      </c>
      <c r="M4120" s="522">
        <v>0</v>
      </c>
      <c r="N4120" s="522" t="s">
        <v>10874</v>
      </c>
      <c r="O4120" s="523">
        <v>430</v>
      </c>
    </row>
    <row r="4121" spans="2:15">
      <c r="B4121" s="29" t="s">
        <v>15050</v>
      </c>
      <c r="C4121" s="29" t="s">
        <v>1311</v>
      </c>
      <c r="D4121" s="29" t="s">
        <v>1312</v>
      </c>
      <c r="E4121" s="29" t="s">
        <v>3284</v>
      </c>
      <c r="F4121" s="29" t="s">
        <v>3285</v>
      </c>
      <c r="G4121" s="29" t="s">
        <v>4066</v>
      </c>
      <c r="H4121" s="522">
        <v>0</v>
      </c>
      <c r="I4121" s="522" t="s">
        <v>10874</v>
      </c>
      <c r="J4121" s="522">
        <v>13</v>
      </c>
      <c r="K4121" s="522">
        <v>416</v>
      </c>
      <c r="L4121" s="522" t="s">
        <v>10874</v>
      </c>
      <c r="M4121" s="522">
        <v>0</v>
      </c>
      <c r="N4121" s="522">
        <v>0</v>
      </c>
      <c r="O4121" s="523">
        <v>438</v>
      </c>
    </row>
    <row r="4122" spans="2:15">
      <c r="B4122" t="str">
        <f>C4122&amp;F4122</f>
        <v>1196487034295 Total</v>
      </c>
      <c r="C4122" s="29" t="s">
        <v>1311</v>
      </c>
      <c r="D4122" s="29" t="s">
        <v>1312</v>
      </c>
      <c r="E4122" s="29" t="s">
        <v>3284</v>
      </c>
      <c r="F4122" s="29" t="s">
        <v>12229</v>
      </c>
      <c r="G4122" s="526" t="s">
        <v>3453</v>
      </c>
      <c r="H4122" s="527">
        <v>0</v>
      </c>
      <c r="I4122" s="527">
        <v>15</v>
      </c>
      <c r="J4122" s="527">
        <v>24</v>
      </c>
      <c r="K4122" s="527">
        <v>823</v>
      </c>
      <c r="L4122" s="527" t="s">
        <v>10874</v>
      </c>
      <c r="M4122" s="527">
        <v>0</v>
      </c>
      <c r="N4122" s="527" t="s">
        <v>10874</v>
      </c>
      <c r="O4122" s="528">
        <v>868</v>
      </c>
    </row>
    <row r="4123" spans="2:15">
      <c r="B4123" s="29" t="s">
        <v>15047</v>
      </c>
      <c r="C4123" s="29" t="s">
        <v>1311</v>
      </c>
      <c r="D4123" s="29" t="s">
        <v>1312</v>
      </c>
      <c r="E4123" s="29" t="s">
        <v>3282</v>
      </c>
      <c r="F4123" s="29" t="s">
        <v>3283</v>
      </c>
      <c r="G4123" s="29" t="s">
        <v>4065</v>
      </c>
      <c r="H4123" s="522">
        <v>0</v>
      </c>
      <c r="I4123" s="522">
        <v>0</v>
      </c>
      <c r="J4123" s="522" t="s">
        <v>10874</v>
      </c>
      <c r="K4123" s="522" t="s">
        <v>10874</v>
      </c>
      <c r="L4123" s="522">
        <v>0</v>
      </c>
      <c r="M4123" s="522">
        <v>0</v>
      </c>
      <c r="N4123" s="522">
        <v>0</v>
      </c>
      <c r="O4123" s="523">
        <v>30</v>
      </c>
    </row>
    <row r="4124" spans="2:15">
      <c r="B4124" s="29" t="s">
        <v>15048</v>
      </c>
      <c r="C4124" s="29" t="s">
        <v>1311</v>
      </c>
      <c r="D4124" s="29" t="s">
        <v>1312</v>
      </c>
      <c r="E4124" s="29" t="s">
        <v>3282</v>
      </c>
      <c r="F4124" s="29" t="s">
        <v>3283</v>
      </c>
      <c r="G4124" s="29" t="s">
        <v>4066</v>
      </c>
      <c r="H4124" s="522">
        <v>0</v>
      </c>
      <c r="I4124" s="522">
        <v>0</v>
      </c>
      <c r="J4124" s="522" t="s">
        <v>10874</v>
      </c>
      <c r="K4124" s="522" t="s">
        <v>10874</v>
      </c>
      <c r="L4124" s="522">
        <v>0</v>
      </c>
      <c r="M4124" s="522">
        <v>0</v>
      </c>
      <c r="N4124" s="522" t="s">
        <v>10874</v>
      </c>
      <c r="O4124" s="523">
        <v>32</v>
      </c>
    </row>
    <row r="4125" spans="2:15">
      <c r="B4125" t="str">
        <f>C4125&amp;F4125</f>
        <v>1196487036424 Total</v>
      </c>
      <c r="C4125" s="29" t="s">
        <v>1311</v>
      </c>
      <c r="D4125" s="29" t="s">
        <v>1312</v>
      </c>
      <c r="E4125" s="29" t="s">
        <v>3282</v>
      </c>
      <c r="F4125" s="29" t="s">
        <v>12228</v>
      </c>
      <c r="G4125" s="526" t="s">
        <v>3453</v>
      </c>
      <c r="H4125" s="527">
        <v>0</v>
      </c>
      <c r="I4125" s="527">
        <v>0</v>
      </c>
      <c r="J4125" s="527" t="s">
        <v>10874</v>
      </c>
      <c r="K4125" s="527">
        <v>59</v>
      </c>
      <c r="L4125" s="527">
        <v>0</v>
      </c>
      <c r="M4125" s="527">
        <v>0</v>
      </c>
      <c r="N4125" s="527" t="s">
        <v>10874</v>
      </c>
      <c r="O4125" s="528">
        <v>62</v>
      </c>
    </row>
    <row r="4126" spans="2:15">
      <c r="B4126" s="29" t="s">
        <v>15051</v>
      </c>
      <c r="C4126" s="29" t="s">
        <v>1311</v>
      </c>
      <c r="D4126" s="29" t="s">
        <v>1312</v>
      </c>
      <c r="E4126" s="29" t="s">
        <v>3286</v>
      </c>
      <c r="F4126" s="29" t="s">
        <v>3287</v>
      </c>
      <c r="G4126" s="29" t="s">
        <v>4065</v>
      </c>
      <c r="H4126" s="522">
        <v>0</v>
      </c>
      <c r="I4126" s="522">
        <v>0</v>
      </c>
      <c r="J4126" s="522">
        <v>0</v>
      </c>
      <c r="K4126" s="522">
        <v>25</v>
      </c>
      <c r="L4126" s="522">
        <v>0</v>
      </c>
      <c r="M4126" s="522">
        <v>0</v>
      </c>
      <c r="N4126" s="522">
        <v>0</v>
      </c>
      <c r="O4126" s="523">
        <v>25</v>
      </c>
    </row>
    <row r="4127" spans="2:15">
      <c r="B4127" s="29" t="s">
        <v>15052</v>
      </c>
      <c r="C4127" s="29" t="s">
        <v>1311</v>
      </c>
      <c r="D4127" s="29" t="s">
        <v>1312</v>
      </c>
      <c r="E4127" s="29" t="s">
        <v>3286</v>
      </c>
      <c r="F4127" s="29" t="s">
        <v>3287</v>
      </c>
      <c r="G4127" s="29" t="s">
        <v>4066</v>
      </c>
      <c r="H4127" s="522">
        <v>0</v>
      </c>
      <c r="I4127" s="522">
        <v>0</v>
      </c>
      <c r="J4127" s="522">
        <v>0</v>
      </c>
      <c r="K4127" s="522">
        <v>18</v>
      </c>
      <c r="L4127" s="522">
        <v>0</v>
      </c>
      <c r="M4127" s="522">
        <v>0</v>
      </c>
      <c r="N4127" s="522">
        <v>0</v>
      </c>
      <c r="O4127" s="523">
        <v>18</v>
      </c>
    </row>
    <row r="4128" spans="2:15">
      <c r="B4128" t="str">
        <f>C4128&amp;F4128</f>
        <v>1196487036425 Total</v>
      </c>
      <c r="C4128" s="29" t="s">
        <v>1311</v>
      </c>
      <c r="D4128" s="29" t="s">
        <v>1312</v>
      </c>
      <c r="E4128" s="29" t="s">
        <v>3286</v>
      </c>
      <c r="F4128" s="29" t="s">
        <v>12230</v>
      </c>
      <c r="G4128" s="526" t="s">
        <v>3453</v>
      </c>
      <c r="H4128" s="527">
        <v>0</v>
      </c>
      <c r="I4128" s="527">
        <v>0</v>
      </c>
      <c r="J4128" s="527">
        <v>0</v>
      </c>
      <c r="K4128" s="527">
        <v>43</v>
      </c>
      <c r="L4128" s="527">
        <v>0</v>
      </c>
      <c r="M4128" s="527">
        <v>0</v>
      </c>
      <c r="N4128" s="527">
        <v>0</v>
      </c>
      <c r="O4128" s="528">
        <v>43</v>
      </c>
    </row>
    <row r="4129" spans="2:15">
      <c r="B4129" s="29" t="s">
        <v>15053</v>
      </c>
      <c r="C4129" s="29" t="s">
        <v>1311</v>
      </c>
      <c r="D4129" s="29" t="s">
        <v>1312</v>
      </c>
      <c r="E4129" s="29" t="s">
        <v>3288</v>
      </c>
      <c r="F4129" s="29" t="s">
        <v>3289</v>
      </c>
      <c r="G4129" s="29" t="s">
        <v>4065</v>
      </c>
      <c r="H4129" s="522">
        <v>0</v>
      </c>
      <c r="I4129" s="522" t="s">
        <v>10874</v>
      </c>
      <c r="J4129" s="522" t="s">
        <v>10874</v>
      </c>
      <c r="K4129" s="522">
        <v>151</v>
      </c>
      <c r="L4129" s="522" t="s">
        <v>10874</v>
      </c>
      <c r="M4129" s="522">
        <v>0</v>
      </c>
      <c r="N4129" s="522">
        <v>0</v>
      </c>
      <c r="O4129" s="523">
        <v>157</v>
      </c>
    </row>
    <row r="4130" spans="2:15">
      <c r="B4130" s="29" t="s">
        <v>15054</v>
      </c>
      <c r="C4130" s="29" t="s">
        <v>1311</v>
      </c>
      <c r="D4130" s="29" t="s">
        <v>1312</v>
      </c>
      <c r="E4130" s="29" t="s">
        <v>3288</v>
      </c>
      <c r="F4130" s="29" t="s">
        <v>3289</v>
      </c>
      <c r="G4130" s="29" t="s">
        <v>4066</v>
      </c>
      <c r="H4130" s="522" t="s">
        <v>10874</v>
      </c>
      <c r="I4130" s="522" t="s">
        <v>10874</v>
      </c>
      <c r="J4130" s="522" t="s">
        <v>10874</v>
      </c>
      <c r="K4130" s="522">
        <v>154</v>
      </c>
      <c r="L4130" s="522">
        <v>0</v>
      </c>
      <c r="M4130" s="522" t="s">
        <v>10874</v>
      </c>
      <c r="N4130" s="522">
        <v>0</v>
      </c>
      <c r="O4130" s="523">
        <v>162</v>
      </c>
    </row>
    <row r="4131" spans="2:15">
      <c r="B4131" t="str">
        <f>C4131&amp;F4131</f>
        <v>1196487036865 Total</v>
      </c>
      <c r="C4131" s="29" t="s">
        <v>1311</v>
      </c>
      <c r="D4131" s="29" t="s">
        <v>1312</v>
      </c>
      <c r="E4131" s="29" t="s">
        <v>3288</v>
      </c>
      <c r="F4131" s="29" t="s">
        <v>12231</v>
      </c>
      <c r="G4131" s="526" t="s">
        <v>3453</v>
      </c>
      <c r="H4131" s="527" t="s">
        <v>10874</v>
      </c>
      <c r="I4131" s="527" t="s">
        <v>10874</v>
      </c>
      <c r="J4131" s="527" t="s">
        <v>10874</v>
      </c>
      <c r="K4131" s="527">
        <v>305</v>
      </c>
      <c r="L4131" s="527" t="s">
        <v>10874</v>
      </c>
      <c r="M4131" s="527" t="s">
        <v>10874</v>
      </c>
      <c r="N4131" s="527">
        <v>0</v>
      </c>
      <c r="O4131" s="528">
        <v>319</v>
      </c>
    </row>
    <row r="4132" spans="2:15">
      <c r="B4132" s="29" t="s">
        <v>15057</v>
      </c>
      <c r="C4132" s="29" t="s">
        <v>1313</v>
      </c>
      <c r="D4132" s="29" t="s">
        <v>1314</v>
      </c>
      <c r="E4132" s="29" t="s">
        <v>3292</v>
      </c>
      <c r="F4132" s="29" t="s">
        <v>3293</v>
      </c>
      <c r="G4132" s="29" t="s">
        <v>4065</v>
      </c>
      <c r="H4132" s="522" t="s">
        <v>10874</v>
      </c>
      <c r="I4132" s="522">
        <v>30</v>
      </c>
      <c r="J4132" s="522">
        <v>13</v>
      </c>
      <c r="K4132" s="522">
        <v>577</v>
      </c>
      <c r="L4132" s="522" t="s">
        <v>10874</v>
      </c>
      <c r="M4132" s="522" t="s">
        <v>10874</v>
      </c>
      <c r="N4132" s="522">
        <v>0</v>
      </c>
      <c r="O4132" s="523">
        <v>639</v>
      </c>
    </row>
    <row r="4133" spans="2:15">
      <c r="B4133" s="29" t="s">
        <v>15058</v>
      </c>
      <c r="C4133" s="29" t="s">
        <v>1313</v>
      </c>
      <c r="D4133" s="29" t="s">
        <v>1314</v>
      </c>
      <c r="E4133" s="29" t="s">
        <v>3292</v>
      </c>
      <c r="F4133" s="29" t="s">
        <v>3293</v>
      </c>
      <c r="G4133" s="29" t="s">
        <v>4066</v>
      </c>
      <c r="H4133" s="522">
        <v>0</v>
      </c>
      <c r="I4133" s="522">
        <v>21</v>
      </c>
      <c r="J4133" s="522">
        <v>11</v>
      </c>
      <c r="K4133" s="522">
        <v>562</v>
      </c>
      <c r="L4133" s="522" t="s">
        <v>10874</v>
      </c>
      <c r="M4133" s="522" t="s">
        <v>10874</v>
      </c>
      <c r="N4133" s="522" t="s">
        <v>10874</v>
      </c>
      <c r="O4133" s="523">
        <v>604</v>
      </c>
    </row>
    <row r="4134" spans="2:15">
      <c r="B4134" t="str">
        <f>C4134&amp;F4134</f>
        <v>1122890032243 Total</v>
      </c>
      <c r="C4134" s="29" t="s">
        <v>1313</v>
      </c>
      <c r="D4134" s="29" t="s">
        <v>1314</v>
      </c>
      <c r="E4134" s="29" t="s">
        <v>3292</v>
      </c>
      <c r="F4134" s="29" t="s">
        <v>12233</v>
      </c>
      <c r="G4134" s="526" t="s">
        <v>3453</v>
      </c>
      <c r="H4134" s="527" t="s">
        <v>10874</v>
      </c>
      <c r="I4134" s="527">
        <v>51</v>
      </c>
      <c r="J4134" s="527">
        <v>24</v>
      </c>
      <c r="K4134" s="527">
        <v>1139</v>
      </c>
      <c r="L4134" s="527">
        <v>16</v>
      </c>
      <c r="M4134" s="527" t="s">
        <v>10874</v>
      </c>
      <c r="N4134" s="527" t="s">
        <v>10874</v>
      </c>
      <c r="O4134" s="528">
        <v>1243</v>
      </c>
    </row>
    <row r="4135" spans="2:15">
      <c r="B4135" s="29" t="s">
        <v>15055</v>
      </c>
      <c r="C4135" s="29" t="s">
        <v>1313</v>
      </c>
      <c r="D4135" s="29" t="s">
        <v>1314</v>
      </c>
      <c r="E4135" s="29" t="s">
        <v>3290</v>
      </c>
      <c r="F4135" s="29" t="s">
        <v>3291</v>
      </c>
      <c r="G4135" s="29" t="s">
        <v>4065</v>
      </c>
      <c r="H4135" s="522">
        <v>0</v>
      </c>
      <c r="I4135" s="522">
        <v>14</v>
      </c>
      <c r="J4135" s="522" t="s">
        <v>10874</v>
      </c>
      <c r="K4135" s="522">
        <v>308</v>
      </c>
      <c r="L4135" s="522" t="s">
        <v>10874</v>
      </c>
      <c r="M4135" s="522" t="s">
        <v>10874</v>
      </c>
      <c r="N4135" s="522">
        <v>0</v>
      </c>
      <c r="O4135" s="523">
        <v>340</v>
      </c>
    </row>
    <row r="4136" spans="2:15">
      <c r="B4136" s="29" t="s">
        <v>15056</v>
      </c>
      <c r="C4136" s="29" t="s">
        <v>1313</v>
      </c>
      <c r="D4136" s="29" t="s">
        <v>1314</v>
      </c>
      <c r="E4136" s="29" t="s">
        <v>3290</v>
      </c>
      <c r="F4136" s="29" t="s">
        <v>3291</v>
      </c>
      <c r="G4136" s="29" t="s">
        <v>4066</v>
      </c>
      <c r="H4136" s="522" t="s">
        <v>10874</v>
      </c>
      <c r="I4136" s="522">
        <v>14</v>
      </c>
      <c r="J4136" s="522" t="s">
        <v>10874</v>
      </c>
      <c r="K4136" s="522">
        <v>335</v>
      </c>
      <c r="L4136" s="522" t="s">
        <v>10874</v>
      </c>
      <c r="M4136" s="522" t="s">
        <v>10874</v>
      </c>
      <c r="N4136" s="522">
        <v>0</v>
      </c>
      <c r="O4136" s="523">
        <v>368</v>
      </c>
    </row>
    <row r="4137" spans="2:15">
      <c r="B4137" t="str">
        <f>C4137&amp;F4137</f>
        <v>1122890035331 Total</v>
      </c>
      <c r="C4137" s="29" t="s">
        <v>1313</v>
      </c>
      <c r="D4137" s="29" t="s">
        <v>1314</v>
      </c>
      <c r="E4137" s="29" t="s">
        <v>3290</v>
      </c>
      <c r="F4137" s="29" t="s">
        <v>12232</v>
      </c>
      <c r="G4137" s="526" t="s">
        <v>3453</v>
      </c>
      <c r="H4137" s="527" t="s">
        <v>10874</v>
      </c>
      <c r="I4137" s="527">
        <v>28</v>
      </c>
      <c r="J4137" s="527">
        <v>19</v>
      </c>
      <c r="K4137" s="527">
        <v>643</v>
      </c>
      <c r="L4137" s="527" t="s">
        <v>10874</v>
      </c>
      <c r="M4137" s="527" t="s">
        <v>10874</v>
      </c>
      <c r="N4137" s="527">
        <v>0</v>
      </c>
      <c r="O4137" s="528">
        <v>708</v>
      </c>
    </row>
    <row r="4138" spans="2:15">
      <c r="B4138" s="29" t="s">
        <v>15061</v>
      </c>
      <c r="C4138" s="29" t="s">
        <v>1315</v>
      </c>
      <c r="D4138" s="29" t="s">
        <v>1316</v>
      </c>
      <c r="E4138" s="29" t="s">
        <v>3296</v>
      </c>
      <c r="F4138" s="29" t="s">
        <v>3297</v>
      </c>
      <c r="G4138" s="29" t="s">
        <v>4065</v>
      </c>
      <c r="H4138" s="522">
        <v>0</v>
      </c>
      <c r="I4138" s="522" t="s">
        <v>10874</v>
      </c>
      <c r="J4138" s="522" t="s">
        <v>10874</v>
      </c>
      <c r="K4138" s="522">
        <v>111</v>
      </c>
      <c r="L4138" s="522">
        <v>0</v>
      </c>
      <c r="M4138" s="522" t="s">
        <v>10874</v>
      </c>
      <c r="N4138" s="522">
        <v>0</v>
      </c>
      <c r="O4138" s="523">
        <v>120</v>
      </c>
    </row>
    <row r="4139" spans="2:15">
      <c r="B4139" s="29" t="s">
        <v>15062</v>
      </c>
      <c r="C4139" s="29" t="s">
        <v>1315</v>
      </c>
      <c r="D4139" s="29" t="s">
        <v>1316</v>
      </c>
      <c r="E4139" s="29" t="s">
        <v>3296</v>
      </c>
      <c r="F4139" s="29" t="s">
        <v>3297</v>
      </c>
      <c r="G4139" s="29" t="s">
        <v>4066</v>
      </c>
      <c r="H4139" s="522" t="s">
        <v>10874</v>
      </c>
      <c r="I4139" s="522" t="s">
        <v>10874</v>
      </c>
      <c r="J4139" s="522" t="s">
        <v>10874</v>
      </c>
      <c r="K4139" s="522">
        <v>96</v>
      </c>
      <c r="L4139" s="522" t="s">
        <v>10874</v>
      </c>
      <c r="M4139" s="522">
        <v>0</v>
      </c>
      <c r="N4139" s="522">
        <v>0</v>
      </c>
      <c r="O4139" s="523">
        <v>104</v>
      </c>
    </row>
    <row r="4140" spans="2:15">
      <c r="B4140" t="str">
        <f>C4140&amp;F4140</f>
        <v>1211390041327 Total</v>
      </c>
      <c r="C4140" s="29" t="s">
        <v>1315</v>
      </c>
      <c r="D4140" s="29" t="s">
        <v>1316</v>
      </c>
      <c r="E4140" s="29" t="s">
        <v>3296</v>
      </c>
      <c r="F4140" s="29" t="s">
        <v>12235</v>
      </c>
      <c r="G4140" s="526" t="s">
        <v>3453</v>
      </c>
      <c r="H4140" s="527" t="s">
        <v>10874</v>
      </c>
      <c r="I4140" s="527" t="s">
        <v>10874</v>
      </c>
      <c r="J4140" s="527" t="s">
        <v>10874</v>
      </c>
      <c r="K4140" s="527">
        <v>207</v>
      </c>
      <c r="L4140" s="527" t="s">
        <v>10874</v>
      </c>
      <c r="M4140" s="527" t="s">
        <v>10874</v>
      </c>
      <c r="N4140" s="527">
        <v>0</v>
      </c>
      <c r="O4140" s="528">
        <v>224</v>
      </c>
    </row>
    <row r="4141" spans="2:15">
      <c r="B4141" s="29" t="s">
        <v>15059</v>
      </c>
      <c r="C4141" s="29" t="s">
        <v>1315</v>
      </c>
      <c r="D4141" s="29" t="s">
        <v>1316</v>
      </c>
      <c r="E4141" s="29" t="s">
        <v>3294</v>
      </c>
      <c r="F4141" s="29" t="s">
        <v>3295</v>
      </c>
      <c r="G4141" s="29" t="s">
        <v>4065</v>
      </c>
      <c r="H4141" s="522" t="s">
        <v>10874</v>
      </c>
      <c r="I4141" s="522" t="s">
        <v>10874</v>
      </c>
      <c r="J4141" s="522" t="s">
        <v>10874</v>
      </c>
      <c r="K4141" s="522">
        <v>52</v>
      </c>
      <c r="L4141" s="522">
        <v>0</v>
      </c>
      <c r="M4141" s="522">
        <v>0</v>
      </c>
      <c r="N4141" s="522">
        <v>0</v>
      </c>
      <c r="O4141" s="523">
        <v>58</v>
      </c>
    </row>
    <row r="4142" spans="2:15">
      <c r="B4142" s="29" t="s">
        <v>15060</v>
      </c>
      <c r="C4142" s="29" t="s">
        <v>1315</v>
      </c>
      <c r="D4142" s="29" t="s">
        <v>1316</v>
      </c>
      <c r="E4142" s="29" t="s">
        <v>3294</v>
      </c>
      <c r="F4142" s="29" t="s">
        <v>3295</v>
      </c>
      <c r="G4142" s="29" t="s">
        <v>4066</v>
      </c>
      <c r="H4142" s="522">
        <v>0</v>
      </c>
      <c r="I4142" s="522">
        <v>0</v>
      </c>
      <c r="J4142" s="522" t="s">
        <v>10874</v>
      </c>
      <c r="K4142" s="522" t="s">
        <v>10874</v>
      </c>
      <c r="L4142" s="522">
        <v>0</v>
      </c>
      <c r="M4142" s="522">
        <v>0</v>
      </c>
      <c r="N4142" s="522">
        <v>0</v>
      </c>
      <c r="O4142" s="523">
        <v>49</v>
      </c>
    </row>
    <row r="4143" spans="2:15">
      <c r="B4143" t="str">
        <f>C4143&amp;F4143</f>
        <v>1211390046838 Total</v>
      </c>
      <c r="C4143" s="29" t="s">
        <v>1315</v>
      </c>
      <c r="D4143" s="29" t="s">
        <v>1316</v>
      </c>
      <c r="E4143" s="29" t="s">
        <v>3294</v>
      </c>
      <c r="F4143" s="29" t="s">
        <v>12234</v>
      </c>
      <c r="G4143" s="526" t="s">
        <v>3453</v>
      </c>
      <c r="H4143" s="527" t="s">
        <v>10874</v>
      </c>
      <c r="I4143" s="527" t="s">
        <v>10874</v>
      </c>
      <c r="J4143" s="527" t="s">
        <v>10874</v>
      </c>
      <c r="K4143" s="527" t="s">
        <v>10874</v>
      </c>
      <c r="L4143" s="527">
        <v>0</v>
      </c>
      <c r="M4143" s="527">
        <v>0</v>
      </c>
      <c r="N4143" s="527">
        <v>0</v>
      </c>
      <c r="O4143" s="528">
        <v>107</v>
      </c>
    </row>
    <row r="4144" spans="2:15">
      <c r="B4144" s="29" t="s">
        <v>15063</v>
      </c>
      <c r="C4144" s="29" t="s">
        <v>1317</v>
      </c>
      <c r="D4144" s="29" t="s">
        <v>1318</v>
      </c>
      <c r="E4144" s="29" t="s">
        <v>3298</v>
      </c>
      <c r="F4144" s="29" t="s">
        <v>3299</v>
      </c>
      <c r="G4144" s="29" t="s">
        <v>4065</v>
      </c>
      <c r="H4144" s="522">
        <v>0</v>
      </c>
      <c r="I4144" s="522" t="s">
        <v>10874</v>
      </c>
      <c r="J4144" s="522">
        <v>0</v>
      </c>
      <c r="K4144" s="522">
        <v>139</v>
      </c>
      <c r="L4144" s="522">
        <v>0</v>
      </c>
      <c r="M4144" s="522" t="s">
        <v>10874</v>
      </c>
      <c r="N4144" s="522">
        <v>0</v>
      </c>
      <c r="O4144" s="523">
        <v>144</v>
      </c>
    </row>
    <row r="4145" spans="2:15">
      <c r="B4145" s="29" t="s">
        <v>15064</v>
      </c>
      <c r="C4145" s="29" t="s">
        <v>1317</v>
      </c>
      <c r="D4145" s="29" t="s">
        <v>1318</v>
      </c>
      <c r="E4145" s="29" t="s">
        <v>3298</v>
      </c>
      <c r="F4145" s="29" t="s">
        <v>3299</v>
      </c>
      <c r="G4145" s="29" t="s">
        <v>4066</v>
      </c>
      <c r="H4145" s="522">
        <v>0</v>
      </c>
      <c r="I4145" s="522" t="s">
        <v>10874</v>
      </c>
      <c r="J4145" s="522" t="s">
        <v>10874</v>
      </c>
      <c r="K4145" s="522">
        <v>116</v>
      </c>
      <c r="L4145" s="522">
        <v>0</v>
      </c>
      <c r="M4145" s="522" t="s">
        <v>10874</v>
      </c>
      <c r="N4145" s="522">
        <v>0</v>
      </c>
      <c r="O4145" s="523">
        <v>121</v>
      </c>
    </row>
    <row r="4146" spans="2:15">
      <c r="B4146" t="str">
        <f>C4146&amp;F4146</f>
        <v>1175985034079 Total</v>
      </c>
      <c r="C4146" s="29" t="s">
        <v>1317</v>
      </c>
      <c r="D4146" s="29" t="s">
        <v>1318</v>
      </c>
      <c r="E4146" s="29" t="s">
        <v>3298</v>
      </c>
      <c r="F4146" s="29" t="s">
        <v>12236</v>
      </c>
      <c r="G4146" s="526" t="s">
        <v>3453</v>
      </c>
      <c r="H4146" s="527">
        <v>0</v>
      </c>
      <c r="I4146" s="527" t="s">
        <v>10874</v>
      </c>
      <c r="J4146" s="527" t="s">
        <v>10874</v>
      </c>
      <c r="K4146" s="527">
        <v>255</v>
      </c>
      <c r="L4146" s="527">
        <v>0</v>
      </c>
      <c r="M4146" s="527" t="s">
        <v>10874</v>
      </c>
      <c r="N4146" s="527">
        <v>0</v>
      </c>
      <c r="O4146" s="528">
        <v>265</v>
      </c>
    </row>
    <row r="4147" spans="2:15">
      <c r="B4147" s="29" t="s">
        <v>15065</v>
      </c>
      <c r="C4147" s="29" t="s">
        <v>1317</v>
      </c>
      <c r="D4147" s="29" t="s">
        <v>1318</v>
      </c>
      <c r="E4147" s="29" t="s">
        <v>3300</v>
      </c>
      <c r="F4147" s="29" t="s">
        <v>3301</v>
      </c>
      <c r="G4147" s="29" t="s">
        <v>4065</v>
      </c>
      <c r="H4147" s="522">
        <v>0</v>
      </c>
      <c r="I4147" s="522" t="s">
        <v>10874</v>
      </c>
      <c r="J4147" s="522" t="s">
        <v>10874</v>
      </c>
      <c r="K4147" s="522">
        <v>244</v>
      </c>
      <c r="L4147" s="522">
        <v>0</v>
      </c>
      <c r="M4147" s="522" t="s">
        <v>10874</v>
      </c>
      <c r="N4147" s="522">
        <v>0</v>
      </c>
      <c r="O4147" s="523">
        <v>254</v>
      </c>
    </row>
    <row r="4148" spans="2:15">
      <c r="B4148" s="29" t="s">
        <v>15066</v>
      </c>
      <c r="C4148" s="29" t="s">
        <v>1317</v>
      </c>
      <c r="D4148" s="29" t="s">
        <v>1318</v>
      </c>
      <c r="E4148" s="29" t="s">
        <v>3300</v>
      </c>
      <c r="F4148" s="29" t="s">
        <v>3301</v>
      </c>
      <c r="G4148" s="29" t="s">
        <v>4066</v>
      </c>
      <c r="H4148" s="522">
        <v>0</v>
      </c>
      <c r="I4148" s="522" t="s">
        <v>10874</v>
      </c>
      <c r="J4148" s="522" t="s">
        <v>10874</v>
      </c>
      <c r="K4148" s="522">
        <v>209</v>
      </c>
      <c r="L4148" s="522">
        <v>0</v>
      </c>
      <c r="M4148" s="522">
        <v>0</v>
      </c>
      <c r="N4148" s="522">
        <v>0</v>
      </c>
      <c r="O4148" s="523">
        <v>215</v>
      </c>
    </row>
    <row r="4149" spans="2:15">
      <c r="B4149" t="str">
        <f>C4149&amp;F4149</f>
        <v>1175985034080 Total</v>
      </c>
      <c r="C4149" s="29" t="s">
        <v>1317</v>
      </c>
      <c r="D4149" s="29" t="s">
        <v>1318</v>
      </c>
      <c r="E4149" s="29" t="s">
        <v>3300</v>
      </c>
      <c r="F4149" s="29" t="s">
        <v>12237</v>
      </c>
      <c r="G4149" s="526" t="s">
        <v>3453</v>
      </c>
      <c r="H4149" s="527">
        <v>0</v>
      </c>
      <c r="I4149" s="527" t="s">
        <v>10874</v>
      </c>
      <c r="J4149" s="527" t="s">
        <v>10874</v>
      </c>
      <c r="K4149" s="527">
        <v>453</v>
      </c>
      <c r="L4149" s="527">
        <v>0</v>
      </c>
      <c r="M4149" s="527" t="s">
        <v>10874</v>
      </c>
      <c r="N4149" s="527">
        <v>0</v>
      </c>
      <c r="O4149" s="528">
        <v>469</v>
      </c>
    </row>
    <row r="4150" spans="2:15">
      <c r="B4150" s="29" t="s">
        <v>15069</v>
      </c>
      <c r="C4150" s="29" t="s">
        <v>1319</v>
      </c>
      <c r="D4150" s="29" t="s">
        <v>1320</v>
      </c>
      <c r="E4150" s="29" t="s">
        <v>3304</v>
      </c>
      <c r="F4150" s="29" t="s">
        <v>3305</v>
      </c>
      <c r="G4150" s="29" t="s">
        <v>4065</v>
      </c>
      <c r="H4150" s="522">
        <v>0</v>
      </c>
      <c r="I4150" s="522">
        <v>12</v>
      </c>
      <c r="J4150" s="522" t="s">
        <v>10874</v>
      </c>
      <c r="K4150" s="522">
        <v>486</v>
      </c>
      <c r="L4150" s="522">
        <v>11</v>
      </c>
      <c r="M4150" s="522" t="s">
        <v>10874</v>
      </c>
      <c r="N4150" s="522">
        <v>0</v>
      </c>
      <c r="O4150" s="523">
        <v>526</v>
      </c>
    </row>
    <row r="4151" spans="2:15">
      <c r="B4151" s="29" t="s">
        <v>15070</v>
      </c>
      <c r="C4151" s="29" t="s">
        <v>1319</v>
      </c>
      <c r="D4151" s="29" t="s">
        <v>1320</v>
      </c>
      <c r="E4151" s="29" t="s">
        <v>3304</v>
      </c>
      <c r="F4151" s="29" t="s">
        <v>3305</v>
      </c>
      <c r="G4151" s="29" t="s">
        <v>4066</v>
      </c>
      <c r="H4151" s="522" t="s">
        <v>10874</v>
      </c>
      <c r="I4151" s="522">
        <v>13</v>
      </c>
      <c r="J4151" s="522" t="s">
        <v>10874</v>
      </c>
      <c r="K4151" s="522">
        <v>483</v>
      </c>
      <c r="L4151" s="522">
        <v>11</v>
      </c>
      <c r="M4151" s="522" t="s">
        <v>10874</v>
      </c>
      <c r="N4151" s="522">
        <v>0</v>
      </c>
      <c r="O4151" s="523">
        <v>515</v>
      </c>
    </row>
    <row r="4152" spans="2:15">
      <c r="B4152" t="str">
        <f>C4152&amp;F4152</f>
        <v>1030294030509 Total</v>
      </c>
      <c r="C4152" s="29" t="s">
        <v>1319</v>
      </c>
      <c r="D4152" s="29" t="s">
        <v>1320</v>
      </c>
      <c r="E4152" s="29" t="s">
        <v>3304</v>
      </c>
      <c r="F4152" s="29" t="s">
        <v>12239</v>
      </c>
      <c r="G4152" s="526" t="s">
        <v>3453</v>
      </c>
      <c r="H4152" s="527" t="s">
        <v>10874</v>
      </c>
      <c r="I4152" s="527">
        <v>25</v>
      </c>
      <c r="J4152" s="527" t="s">
        <v>10874</v>
      </c>
      <c r="K4152" s="527">
        <v>969</v>
      </c>
      <c r="L4152" s="527">
        <v>22</v>
      </c>
      <c r="M4152" s="527">
        <v>16</v>
      </c>
      <c r="N4152" s="527">
        <v>0</v>
      </c>
      <c r="O4152" s="528">
        <v>1041</v>
      </c>
    </row>
    <row r="4153" spans="2:15">
      <c r="B4153" s="29" t="s">
        <v>15067</v>
      </c>
      <c r="C4153" s="29" t="s">
        <v>1319</v>
      </c>
      <c r="D4153" s="29" t="s">
        <v>1320</v>
      </c>
      <c r="E4153" s="29" t="s">
        <v>3302</v>
      </c>
      <c r="F4153" s="29" t="s">
        <v>3303</v>
      </c>
      <c r="G4153" s="29" t="s">
        <v>4065</v>
      </c>
      <c r="H4153" s="522">
        <v>0</v>
      </c>
      <c r="I4153" s="522" t="s">
        <v>10874</v>
      </c>
      <c r="J4153" s="522" t="s">
        <v>10874</v>
      </c>
      <c r="K4153" s="522">
        <v>225</v>
      </c>
      <c r="L4153" s="522" t="s">
        <v>10874</v>
      </c>
      <c r="M4153" s="522" t="s">
        <v>10874</v>
      </c>
      <c r="N4153" s="522">
        <v>0</v>
      </c>
      <c r="O4153" s="523">
        <v>245</v>
      </c>
    </row>
    <row r="4154" spans="2:15">
      <c r="B4154" s="29" t="s">
        <v>15068</v>
      </c>
      <c r="C4154" s="29" t="s">
        <v>1319</v>
      </c>
      <c r="D4154" s="29" t="s">
        <v>1320</v>
      </c>
      <c r="E4154" s="29" t="s">
        <v>3302</v>
      </c>
      <c r="F4154" s="29" t="s">
        <v>3303</v>
      </c>
      <c r="G4154" s="29" t="s">
        <v>4066</v>
      </c>
      <c r="H4154" s="522">
        <v>0</v>
      </c>
      <c r="I4154" s="522">
        <v>12</v>
      </c>
      <c r="J4154" s="522" t="s">
        <v>10874</v>
      </c>
      <c r="K4154" s="522">
        <v>216</v>
      </c>
      <c r="L4154" s="522" t="s">
        <v>10874</v>
      </c>
      <c r="M4154" s="522" t="s">
        <v>10874</v>
      </c>
      <c r="N4154" s="522">
        <v>0</v>
      </c>
      <c r="O4154" s="523">
        <v>247</v>
      </c>
    </row>
    <row r="4155" spans="2:15">
      <c r="B4155" t="str">
        <f>C4155&amp;F4155</f>
        <v>1030294036895 Total</v>
      </c>
      <c r="C4155" s="29" t="s">
        <v>1319</v>
      </c>
      <c r="D4155" s="29" t="s">
        <v>1320</v>
      </c>
      <c r="E4155" s="29" t="s">
        <v>3302</v>
      </c>
      <c r="F4155" s="29" t="s">
        <v>12238</v>
      </c>
      <c r="G4155" s="526" t="s">
        <v>3453</v>
      </c>
      <c r="H4155" s="527">
        <v>0</v>
      </c>
      <c r="I4155" s="527" t="s">
        <v>10874</v>
      </c>
      <c r="J4155" s="527" t="s">
        <v>10874</v>
      </c>
      <c r="K4155" s="527">
        <v>441</v>
      </c>
      <c r="L4155" s="527">
        <v>17</v>
      </c>
      <c r="M4155" s="527" t="s">
        <v>10874</v>
      </c>
      <c r="N4155" s="527">
        <v>0</v>
      </c>
      <c r="O4155" s="528">
        <v>492</v>
      </c>
    </row>
    <row r="4156" spans="2:15">
      <c r="B4156" s="29" t="s">
        <v>15071</v>
      </c>
      <c r="C4156" s="29" t="s">
        <v>1321</v>
      </c>
      <c r="D4156" s="29" t="s">
        <v>1322</v>
      </c>
      <c r="E4156" s="29" t="s">
        <v>3306</v>
      </c>
      <c r="F4156" s="29" t="s">
        <v>3307</v>
      </c>
      <c r="G4156" s="29" t="s">
        <v>4065</v>
      </c>
      <c r="H4156" s="522" t="s">
        <v>10874</v>
      </c>
      <c r="I4156" s="522">
        <v>0</v>
      </c>
      <c r="J4156" s="522" t="s">
        <v>10874</v>
      </c>
      <c r="K4156" s="522">
        <v>238</v>
      </c>
      <c r="L4156" s="522">
        <v>0</v>
      </c>
      <c r="M4156" s="522">
        <v>0</v>
      </c>
      <c r="N4156" s="522">
        <v>0</v>
      </c>
      <c r="O4156" s="523">
        <v>242</v>
      </c>
    </row>
    <row r="4157" spans="2:15">
      <c r="B4157" s="29" t="s">
        <v>15072</v>
      </c>
      <c r="C4157" s="29" t="s">
        <v>1321</v>
      </c>
      <c r="D4157" s="29" t="s">
        <v>1322</v>
      </c>
      <c r="E4157" s="29" t="s">
        <v>3306</v>
      </c>
      <c r="F4157" s="29" t="s">
        <v>3307</v>
      </c>
      <c r="G4157" s="29" t="s">
        <v>4066</v>
      </c>
      <c r="H4157" s="522">
        <v>0</v>
      </c>
      <c r="I4157" s="522">
        <v>0</v>
      </c>
      <c r="J4157" s="522" t="s">
        <v>10874</v>
      </c>
      <c r="K4157" s="522" t="s">
        <v>10874</v>
      </c>
      <c r="L4157" s="522">
        <v>0</v>
      </c>
      <c r="M4157" s="522">
        <v>0</v>
      </c>
      <c r="N4157" s="522">
        <v>0</v>
      </c>
      <c r="O4157" s="523">
        <v>277</v>
      </c>
    </row>
    <row r="4158" spans="2:15">
      <c r="B4158" t="str">
        <f>C4158&amp;F4158</f>
        <v>1101790031566 Total</v>
      </c>
      <c r="C4158" s="29" t="s">
        <v>1321</v>
      </c>
      <c r="D4158" s="29" t="s">
        <v>1322</v>
      </c>
      <c r="E4158" s="29" t="s">
        <v>3306</v>
      </c>
      <c r="F4158" s="29" t="s">
        <v>12240</v>
      </c>
      <c r="G4158" s="526" t="s">
        <v>3453</v>
      </c>
      <c r="H4158" s="527" t="s">
        <v>10874</v>
      </c>
      <c r="I4158" s="527">
        <v>0</v>
      </c>
      <c r="J4158" s="527" t="s">
        <v>10874</v>
      </c>
      <c r="K4158" s="527" t="s">
        <v>10874</v>
      </c>
      <c r="L4158" s="527">
        <v>0</v>
      </c>
      <c r="M4158" s="527">
        <v>0</v>
      </c>
      <c r="N4158" s="527">
        <v>0</v>
      </c>
      <c r="O4158" s="528">
        <v>519</v>
      </c>
    </row>
    <row r="4159" spans="2:15">
      <c r="B4159" s="29" t="s">
        <v>15077</v>
      </c>
      <c r="C4159" s="29" t="s">
        <v>1323</v>
      </c>
      <c r="D4159" s="29" t="s">
        <v>1324</v>
      </c>
      <c r="E4159" s="29" t="s">
        <v>3312</v>
      </c>
      <c r="F4159" s="29" t="s">
        <v>3313</v>
      </c>
      <c r="G4159" s="29" t="s">
        <v>4065</v>
      </c>
      <c r="H4159" s="522">
        <v>0</v>
      </c>
      <c r="I4159" s="522" t="s">
        <v>10874</v>
      </c>
      <c r="J4159" s="522">
        <v>20</v>
      </c>
      <c r="K4159" s="522">
        <v>261</v>
      </c>
      <c r="L4159" s="522">
        <v>0</v>
      </c>
      <c r="M4159" s="522">
        <v>19</v>
      </c>
      <c r="N4159" s="522" t="s">
        <v>10874</v>
      </c>
      <c r="O4159" s="523">
        <v>314</v>
      </c>
    </row>
    <row r="4160" spans="2:15">
      <c r="B4160" s="29" t="s">
        <v>15078</v>
      </c>
      <c r="C4160" s="29" t="s">
        <v>1323</v>
      </c>
      <c r="D4160" s="29" t="s">
        <v>1324</v>
      </c>
      <c r="E4160" s="29" t="s">
        <v>3312</v>
      </c>
      <c r="F4160" s="29" t="s">
        <v>3313</v>
      </c>
      <c r="G4160" s="29" t="s">
        <v>4066</v>
      </c>
      <c r="H4160" s="522">
        <v>0</v>
      </c>
      <c r="I4160" s="522" t="s">
        <v>10874</v>
      </c>
      <c r="J4160" s="522">
        <v>16</v>
      </c>
      <c r="K4160" s="522">
        <v>277</v>
      </c>
      <c r="L4160" s="522">
        <v>0</v>
      </c>
      <c r="M4160" s="522">
        <v>15</v>
      </c>
      <c r="N4160" s="522" t="s">
        <v>10874</v>
      </c>
      <c r="O4160" s="523">
        <v>322</v>
      </c>
    </row>
    <row r="4161" spans="2:15">
      <c r="B4161" t="str">
        <f>C4161&amp;F4161</f>
        <v>1241590021451 Total</v>
      </c>
      <c r="C4161" s="29" t="s">
        <v>1323</v>
      </c>
      <c r="D4161" s="29" t="s">
        <v>1324</v>
      </c>
      <c r="E4161" s="29" t="s">
        <v>3312</v>
      </c>
      <c r="F4161" s="29" t="s">
        <v>12243</v>
      </c>
      <c r="G4161" s="526" t="s">
        <v>3453</v>
      </c>
      <c r="H4161" s="527">
        <v>0</v>
      </c>
      <c r="I4161" s="527" t="s">
        <v>10874</v>
      </c>
      <c r="J4161" s="527">
        <v>36</v>
      </c>
      <c r="K4161" s="527">
        <v>538</v>
      </c>
      <c r="L4161" s="527">
        <v>0</v>
      </c>
      <c r="M4161" s="527">
        <v>34</v>
      </c>
      <c r="N4161" s="527" t="s">
        <v>10874</v>
      </c>
      <c r="O4161" s="528">
        <v>636</v>
      </c>
    </row>
    <row r="4162" spans="2:15">
      <c r="B4162" s="29" t="s">
        <v>15073</v>
      </c>
      <c r="C4162" s="29" t="s">
        <v>1323</v>
      </c>
      <c r="D4162" s="29" t="s">
        <v>1324</v>
      </c>
      <c r="E4162" s="29" t="s">
        <v>3308</v>
      </c>
      <c r="F4162" s="29" t="s">
        <v>3309</v>
      </c>
      <c r="G4162" s="29" t="s">
        <v>4065</v>
      </c>
      <c r="H4162" s="522">
        <v>0</v>
      </c>
      <c r="I4162" s="522">
        <v>13</v>
      </c>
      <c r="J4162" s="522" t="s">
        <v>10874</v>
      </c>
      <c r="K4162" s="522">
        <v>231</v>
      </c>
      <c r="L4162" s="522" t="s">
        <v>10874</v>
      </c>
      <c r="M4162" s="522">
        <v>23</v>
      </c>
      <c r="N4162" s="522">
        <v>0</v>
      </c>
      <c r="O4162" s="523">
        <v>282</v>
      </c>
    </row>
    <row r="4163" spans="2:15">
      <c r="B4163" s="29" t="s">
        <v>15074</v>
      </c>
      <c r="C4163" s="29" t="s">
        <v>1323</v>
      </c>
      <c r="D4163" s="29" t="s">
        <v>1324</v>
      </c>
      <c r="E4163" s="29" t="s">
        <v>3308</v>
      </c>
      <c r="F4163" s="29" t="s">
        <v>3309</v>
      </c>
      <c r="G4163" s="29" t="s">
        <v>4066</v>
      </c>
      <c r="H4163" s="522">
        <v>0</v>
      </c>
      <c r="I4163" s="522">
        <v>15</v>
      </c>
      <c r="J4163" s="522">
        <v>18</v>
      </c>
      <c r="K4163" s="522">
        <v>226</v>
      </c>
      <c r="L4163" s="522">
        <v>0</v>
      </c>
      <c r="M4163" s="522">
        <v>24</v>
      </c>
      <c r="N4163" s="522">
        <v>0</v>
      </c>
      <c r="O4163" s="523">
        <v>283</v>
      </c>
    </row>
    <row r="4164" spans="2:15">
      <c r="B4164" t="str">
        <f>C4164&amp;F4164</f>
        <v>1241590021452 Total</v>
      </c>
      <c r="C4164" s="29" t="s">
        <v>1323</v>
      </c>
      <c r="D4164" s="29" t="s">
        <v>1324</v>
      </c>
      <c r="E4164" s="29" t="s">
        <v>3308</v>
      </c>
      <c r="F4164" s="29" t="s">
        <v>12241</v>
      </c>
      <c r="G4164" s="526" t="s">
        <v>3453</v>
      </c>
      <c r="H4164" s="527">
        <v>0</v>
      </c>
      <c r="I4164" s="527" t="s">
        <v>10874</v>
      </c>
      <c r="J4164" s="527" t="s">
        <v>10874</v>
      </c>
      <c r="K4164" s="527">
        <v>457</v>
      </c>
      <c r="L4164" s="527" t="s">
        <v>10874</v>
      </c>
      <c r="M4164" s="527">
        <v>47</v>
      </c>
      <c r="N4164" s="527">
        <v>0</v>
      </c>
      <c r="O4164" s="528">
        <v>565</v>
      </c>
    </row>
    <row r="4165" spans="2:15">
      <c r="B4165" s="29" t="s">
        <v>15083</v>
      </c>
      <c r="C4165" s="29" t="s">
        <v>1323</v>
      </c>
      <c r="D4165" s="29" t="s">
        <v>1324</v>
      </c>
      <c r="E4165" s="29" t="s">
        <v>3318</v>
      </c>
      <c r="F4165" s="29" t="s">
        <v>3319</v>
      </c>
      <c r="G4165" s="29" t="s">
        <v>4065</v>
      </c>
      <c r="H4165" s="522">
        <v>0</v>
      </c>
      <c r="I4165" s="522">
        <v>46</v>
      </c>
      <c r="J4165" s="522">
        <v>20</v>
      </c>
      <c r="K4165" s="522">
        <v>477</v>
      </c>
      <c r="L4165" s="522">
        <v>0</v>
      </c>
      <c r="M4165" s="522">
        <v>44</v>
      </c>
      <c r="N4165" s="522">
        <v>0</v>
      </c>
      <c r="O4165" s="523">
        <v>587</v>
      </c>
    </row>
    <row r="4166" spans="2:15">
      <c r="B4166" s="29" t="s">
        <v>15084</v>
      </c>
      <c r="C4166" s="29" t="s">
        <v>1323</v>
      </c>
      <c r="D4166" s="29" t="s">
        <v>1324</v>
      </c>
      <c r="E4166" s="29" t="s">
        <v>3318</v>
      </c>
      <c r="F4166" s="29" t="s">
        <v>3319</v>
      </c>
      <c r="G4166" s="29" t="s">
        <v>4066</v>
      </c>
      <c r="H4166" s="522">
        <v>0</v>
      </c>
      <c r="I4166" s="522">
        <v>43</v>
      </c>
      <c r="J4166" s="522">
        <v>35</v>
      </c>
      <c r="K4166" s="522">
        <v>520</v>
      </c>
      <c r="L4166" s="522">
        <v>0</v>
      </c>
      <c r="M4166" s="522">
        <v>33</v>
      </c>
      <c r="N4166" s="522">
        <v>0</v>
      </c>
      <c r="O4166" s="523">
        <v>631</v>
      </c>
    </row>
    <row r="4167" spans="2:15">
      <c r="B4167" t="str">
        <f>C4167&amp;F4167</f>
        <v>1241590021453 Total</v>
      </c>
      <c r="C4167" s="29" t="s">
        <v>1323</v>
      </c>
      <c r="D4167" s="29" t="s">
        <v>1324</v>
      </c>
      <c r="E4167" s="29" t="s">
        <v>3318</v>
      </c>
      <c r="F4167" s="29" t="s">
        <v>12246</v>
      </c>
      <c r="G4167" s="526" t="s">
        <v>3453</v>
      </c>
      <c r="H4167" s="527">
        <v>0</v>
      </c>
      <c r="I4167" s="527">
        <v>89</v>
      </c>
      <c r="J4167" s="527">
        <v>55</v>
      </c>
      <c r="K4167" s="527">
        <v>997</v>
      </c>
      <c r="L4167" s="527">
        <v>0</v>
      </c>
      <c r="M4167" s="527">
        <v>77</v>
      </c>
      <c r="N4167" s="527">
        <v>0</v>
      </c>
      <c r="O4167" s="528">
        <v>1218</v>
      </c>
    </row>
    <row r="4168" spans="2:15">
      <c r="B4168" s="29" t="s">
        <v>15075</v>
      </c>
      <c r="C4168" s="29" t="s">
        <v>1323</v>
      </c>
      <c r="D4168" s="29" t="s">
        <v>1324</v>
      </c>
      <c r="E4168" s="29" t="s">
        <v>3310</v>
      </c>
      <c r="F4168" s="29" t="s">
        <v>3311</v>
      </c>
      <c r="G4168" s="29" t="s">
        <v>4065</v>
      </c>
      <c r="H4168" s="522">
        <v>0</v>
      </c>
      <c r="I4168" s="522" t="s">
        <v>10874</v>
      </c>
      <c r="J4168" s="522">
        <v>25</v>
      </c>
      <c r="K4168" s="522">
        <v>231</v>
      </c>
      <c r="L4168" s="522">
        <v>0</v>
      </c>
      <c r="M4168" s="522">
        <v>30</v>
      </c>
      <c r="N4168" s="522" t="s">
        <v>10874</v>
      </c>
      <c r="O4168" s="523">
        <v>306</v>
      </c>
    </row>
    <row r="4169" spans="2:15">
      <c r="B4169" s="29" t="s">
        <v>15076</v>
      </c>
      <c r="C4169" s="29" t="s">
        <v>1323</v>
      </c>
      <c r="D4169" s="29" t="s">
        <v>1324</v>
      </c>
      <c r="E4169" s="29" t="s">
        <v>3310</v>
      </c>
      <c r="F4169" s="29" t="s">
        <v>3311</v>
      </c>
      <c r="G4169" s="29" t="s">
        <v>4066</v>
      </c>
      <c r="H4169" s="522">
        <v>0</v>
      </c>
      <c r="I4169" s="522">
        <v>25</v>
      </c>
      <c r="J4169" s="522">
        <v>19</v>
      </c>
      <c r="K4169" s="522">
        <v>250</v>
      </c>
      <c r="L4169" s="522" t="s">
        <v>10874</v>
      </c>
      <c r="M4169" s="522">
        <v>19</v>
      </c>
      <c r="N4169" s="522" t="s">
        <v>10874</v>
      </c>
      <c r="O4169" s="523">
        <v>318</v>
      </c>
    </row>
    <row r="4170" spans="2:15">
      <c r="B4170" t="str">
        <f>C4170&amp;F4170</f>
        <v>1241590025137 Total</v>
      </c>
      <c r="C4170" s="29" t="s">
        <v>1323</v>
      </c>
      <c r="D4170" s="29" t="s">
        <v>1324</v>
      </c>
      <c r="E4170" s="29" t="s">
        <v>3310</v>
      </c>
      <c r="F4170" s="29" t="s">
        <v>12242</v>
      </c>
      <c r="G4170" s="526" t="s">
        <v>3453</v>
      </c>
      <c r="H4170" s="527">
        <v>0</v>
      </c>
      <c r="I4170" s="527" t="s">
        <v>10874</v>
      </c>
      <c r="J4170" s="527">
        <v>44</v>
      </c>
      <c r="K4170" s="527">
        <v>481</v>
      </c>
      <c r="L4170" s="527" t="s">
        <v>10874</v>
      </c>
      <c r="M4170" s="527">
        <v>49</v>
      </c>
      <c r="N4170" s="527" t="s">
        <v>10874</v>
      </c>
      <c r="O4170" s="528">
        <v>624</v>
      </c>
    </row>
    <row r="4171" spans="2:15">
      <c r="B4171" s="29" t="s">
        <v>15081</v>
      </c>
      <c r="C4171" s="29" t="s">
        <v>1323</v>
      </c>
      <c r="D4171" s="29" t="s">
        <v>1324</v>
      </c>
      <c r="E4171" s="29" t="s">
        <v>3316</v>
      </c>
      <c r="F4171" s="29" t="s">
        <v>3317</v>
      </c>
      <c r="G4171" s="29" t="s">
        <v>4065</v>
      </c>
      <c r="H4171" s="522">
        <v>0</v>
      </c>
      <c r="I4171" s="522">
        <v>44</v>
      </c>
      <c r="J4171" s="522">
        <v>33</v>
      </c>
      <c r="K4171" s="522">
        <v>527</v>
      </c>
      <c r="L4171" s="522">
        <v>0</v>
      </c>
      <c r="M4171" s="522">
        <v>32</v>
      </c>
      <c r="N4171" s="522">
        <v>0</v>
      </c>
      <c r="O4171" s="523">
        <v>636</v>
      </c>
    </row>
    <row r="4172" spans="2:15">
      <c r="B4172" s="29" t="s">
        <v>15082</v>
      </c>
      <c r="C4172" s="29" t="s">
        <v>1323</v>
      </c>
      <c r="D4172" s="29" t="s">
        <v>1324</v>
      </c>
      <c r="E4172" s="29" t="s">
        <v>3316</v>
      </c>
      <c r="F4172" s="29" t="s">
        <v>3317</v>
      </c>
      <c r="G4172" s="29" t="s">
        <v>4066</v>
      </c>
      <c r="H4172" s="522">
        <v>0</v>
      </c>
      <c r="I4172" s="522">
        <v>52</v>
      </c>
      <c r="J4172" s="522">
        <v>42</v>
      </c>
      <c r="K4172" s="522">
        <v>554</v>
      </c>
      <c r="L4172" s="522">
        <v>0</v>
      </c>
      <c r="M4172" s="522">
        <v>36</v>
      </c>
      <c r="N4172" s="522">
        <v>0</v>
      </c>
      <c r="O4172" s="523">
        <v>684</v>
      </c>
    </row>
    <row r="4173" spans="2:15">
      <c r="B4173" t="str">
        <f>C4173&amp;F4173</f>
        <v>1241590026734 Total</v>
      </c>
      <c r="C4173" s="29" t="s">
        <v>1323</v>
      </c>
      <c r="D4173" s="29" t="s">
        <v>1324</v>
      </c>
      <c r="E4173" s="29" t="s">
        <v>3316</v>
      </c>
      <c r="F4173" s="29" t="s">
        <v>12245</v>
      </c>
      <c r="G4173" s="526" t="s">
        <v>3453</v>
      </c>
      <c r="H4173" s="527">
        <v>0</v>
      </c>
      <c r="I4173" s="527">
        <v>96</v>
      </c>
      <c r="J4173" s="527">
        <v>75</v>
      </c>
      <c r="K4173" s="527">
        <v>1081</v>
      </c>
      <c r="L4173" s="527">
        <v>0</v>
      </c>
      <c r="M4173" s="527">
        <v>68</v>
      </c>
      <c r="N4173" s="527">
        <v>0</v>
      </c>
      <c r="O4173" s="528">
        <v>1320</v>
      </c>
    </row>
    <row r="4174" spans="2:15">
      <c r="B4174" s="29" t="s">
        <v>15079</v>
      </c>
      <c r="C4174" s="29" t="s">
        <v>1323</v>
      </c>
      <c r="D4174" s="29" t="s">
        <v>1324</v>
      </c>
      <c r="E4174" s="29" t="s">
        <v>3314</v>
      </c>
      <c r="F4174" s="29" t="s">
        <v>3315</v>
      </c>
      <c r="G4174" s="29" t="s">
        <v>4065</v>
      </c>
      <c r="H4174" s="522">
        <v>0</v>
      </c>
      <c r="I4174" s="522">
        <v>35</v>
      </c>
      <c r="J4174" s="522" t="s">
        <v>10874</v>
      </c>
      <c r="K4174" s="522">
        <v>511</v>
      </c>
      <c r="L4174" s="522" t="s">
        <v>10874</v>
      </c>
      <c r="M4174" s="522">
        <v>41</v>
      </c>
      <c r="N4174" s="522">
        <v>0</v>
      </c>
      <c r="O4174" s="523">
        <v>612</v>
      </c>
    </row>
    <row r="4175" spans="2:15">
      <c r="B4175" s="29" t="s">
        <v>15080</v>
      </c>
      <c r="C4175" s="29" t="s">
        <v>1323</v>
      </c>
      <c r="D4175" s="29" t="s">
        <v>1324</v>
      </c>
      <c r="E4175" s="29" t="s">
        <v>3314</v>
      </c>
      <c r="F4175" s="29" t="s">
        <v>3315</v>
      </c>
      <c r="G4175" s="29" t="s">
        <v>4066</v>
      </c>
      <c r="H4175" s="522">
        <v>0</v>
      </c>
      <c r="I4175" s="522">
        <v>39</v>
      </c>
      <c r="J4175" s="522" t="s">
        <v>10874</v>
      </c>
      <c r="K4175" s="522">
        <v>552</v>
      </c>
      <c r="L4175" s="522" t="s">
        <v>10874</v>
      </c>
      <c r="M4175" s="522">
        <v>39</v>
      </c>
      <c r="N4175" s="522">
        <v>0</v>
      </c>
      <c r="O4175" s="523">
        <v>654</v>
      </c>
    </row>
    <row r="4176" spans="2:15">
      <c r="B4176" t="str">
        <f>C4176&amp;F4176</f>
        <v>1241590027894 Total</v>
      </c>
      <c r="C4176" s="29" t="s">
        <v>1323</v>
      </c>
      <c r="D4176" s="29" t="s">
        <v>1324</v>
      </c>
      <c r="E4176" s="29" t="s">
        <v>3314</v>
      </c>
      <c r="F4176" s="29" t="s">
        <v>12244</v>
      </c>
      <c r="G4176" s="526" t="s">
        <v>3453</v>
      </c>
      <c r="H4176" s="527">
        <v>0</v>
      </c>
      <c r="I4176" s="527">
        <v>74</v>
      </c>
      <c r="J4176" s="527" t="s">
        <v>10874</v>
      </c>
      <c r="K4176" s="527">
        <v>1063</v>
      </c>
      <c r="L4176" s="527" t="s">
        <v>10874</v>
      </c>
      <c r="M4176" s="527">
        <v>80</v>
      </c>
      <c r="N4176" s="527">
        <v>0</v>
      </c>
      <c r="O4176" s="528">
        <v>1266</v>
      </c>
    </row>
    <row r="4177" spans="2:15">
      <c r="B4177" s="29" t="s">
        <v>15085</v>
      </c>
      <c r="C4177" s="29" t="s">
        <v>1325</v>
      </c>
      <c r="D4177" s="29" t="s">
        <v>1326</v>
      </c>
      <c r="E4177" s="29" t="s">
        <v>3320</v>
      </c>
      <c r="F4177" s="29" t="s">
        <v>3321</v>
      </c>
      <c r="G4177" s="29" t="s">
        <v>4065</v>
      </c>
      <c r="H4177" s="522" t="s">
        <v>10874</v>
      </c>
      <c r="I4177" s="522" t="s">
        <v>10874</v>
      </c>
      <c r="J4177" s="522" t="s">
        <v>10874</v>
      </c>
      <c r="K4177" s="522">
        <v>80</v>
      </c>
      <c r="L4177" s="522">
        <v>0</v>
      </c>
      <c r="M4177" s="522" t="s">
        <v>10874</v>
      </c>
      <c r="N4177" s="522">
        <v>0</v>
      </c>
      <c r="O4177" s="523">
        <v>85</v>
      </c>
    </row>
    <row r="4178" spans="2:15">
      <c r="B4178" s="29" t="s">
        <v>15086</v>
      </c>
      <c r="C4178" s="29" t="s">
        <v>1325</v>
      </c>
      <c r="D4178" s="29" t="s">
        <v>1326</v>
      </c>
      <c r="E4178" s="29" t="s">
        <v>3320</v>
      </c>
      <c r="F4178" s="29" t="s">
        <v>3321</v>
      </c>
      <c r="G4178" s="29" t="s">
        <v>4066</v>
      </c>
      <c r="H4178" s="522" t="s">
        <v>10874</v>
      </c>
      <c r="I4178" s="522" t="s">
        <v>10874</v>
      </c>
      <c r="J4178" s="522">
        <v>0</v>
      </c>
      <c r="K4178" s="522">
        <v>123</v>
      </c>
      <c r="L4178" s="522">
        <v>0</v>
      </c>
      <c r="M4178" s="522">
        <v>0</v>
      </c>
      <c r="N4178" s="522">
        <v>0</v>
      </c>
      <c r="O4178" s="523">
        <v>126</v>
      </c>
    </row>
    <row r="4179" spans="2:15">
      <c r="B4179" t="str">
        <f>C4179&amp;F4179</f>
        <v>1013085037136 Total</v>
      </c>
      <c r="C4179" s="29" t="s">
        <v>1325</v>
      </c>
      <c r="D4179" s="29" t="s">
        <v>1326</v>
      </c>
      <c r="E4179" s="29" t="s">
        <v>3320</v>
      </c>
      <c r="F4179" s="29" t="s">
        <v>12247</v>
      </c>
      <c r="G4179" s="526" t="s">
        <v>3453</v>
      </c>
      <c r="H4179" s="527" t="s">
        <v>10874</v>
      </c>
      <c r="I4179" s="527" t="s">
        <v>10874</v>
      </c>
      <c r="J4179" s="527" t="s">
        <v>10874</v>
      </c>
      <c r="K4179" s="527">
        <v>203</v>
      </c>
      <c r="L4179" s="527">
        <v>0</v>
      </c>
      <c r="M4179" s="527" t="s">
        <v>10874</v>
      </c>
      <c r="N4179" s="527">
        <v>0</v>
      </c>
      <c r="O4179" s="528">
        <v>211</v>
      </c>
    </row>
    <row r="4180" spans="2:15">
      <c r="B4180" s="29" t="s">
        <v>15087</v>
      </c>
      <c r="C4180" s="29" t="s">
        <v>1325</v>
      </c>
      <c r="D4180" s="29" t="s">
        <v>1326</v>
      </c>
      <c r="E4180" s="29" t="s">
        <v>3322</v>
      </c>
      <c r="F4180" s="29" t="s">
        <v>3323</v>
      </c>
      <c r="G4180" s="29" t="s">
        <v>4065</v>
      </c>
      <c r="H4180" s="522">
        <v>0</v>
      </c>
      <c r="I4180" s="522">
        <v>0</v>
      </c>
      <c r="J4180" s="522">
        <v>0</v>
      </c>
      <c r="K4180" s="522">
        <v>52</v>
      </c>
      <c r="L4180" s="522">
        <v>0</v>
      </c>
      <c r="M4180" s="522">
        <v>0</v>
      </c>
      <c r="N4180" s="522">
        <v>0</v>
      </c>
      <c r="O4180" s="523">
        <v>52</v>
      </c>
    </row>
    <row r="4181" spans="2:15">
      <c r="B4181" s="29" t="s">
        <v>15088</v>
      </c>
      <c r="C4181" s="29" t="s">
        <v>1325</v>
      </c>
      <c r="D4181" s="29" t="s">
        <v>1326</v>
      </c>
      <c r="E4181" s="29" t="s">
        <v>3322</v>
      </c>
      <c r="F4181" s="29" t="s">
        <v>3323</v>
      </c>
      <c r="G4181" s="29" t="s">
        <v>4066</v>
      </c>
      <c r="H4181" s="522">
        <v>0</v>
      </c>
      <c r="I4181" s="522">
        <v>0</v>
      </c>
      <c r="J4181" s="522" t="s">
        <v>10874</v>
      </c>
      <c r="K4181" s="522" t="s">
        <v>10874</v>
      </c>
      <c r="L4181" s="522">
        <v>0</v>
      </c>
      <c r="M4181" s="522">
        <v>0</v>
      </c>
      <c r="N4181" s="522">
        <v>0</v>
      </c>
      <c r="O4181" s="523">
        <v>66</v>
      </c>
    </row>
    <row r="4182" spans="2:15">
      <c r="B4182" t="str">
        <f>C4182&amp;F4182</f>
        <v>1013085037496 Total</v>
      </c>
      <c r="C4182" s="29" t="s">
        <v>1325</v>
      </c>
      <c r="D4182" s="29" t="s">
        <v>1326</v>
      </c>
      <c r="E4182" s="29" t="s">
        <v>3322</v>
      </c>
      <c r="F4182" s="29" t="s">
        <v>12248</v>
      </c>
      <c r="G4182" s="526" t="s">
        <v>3453</v>
      </c>
      <c r="H4182" s="527">
        <v>0</v>
      </c>
      <c r="I4182" s="527">
        <v>0</v>
      </c>
      <c r="J4182" s="527" t="s">
        <v>10874</v>
      </c>
      <c r="K4182" s="527" t="s">
        <v>10874</v>
      </c>
      <c r="L4182" s="527">
        <v>0</v>
      </c>
      <c r="M4182" s="527">
        <v>0</v>
      </c>
      <c r="N4182" s="527">
        <v>0</v>
      </c>
      <c r="O4182" s="528">
        <v>118</v>
      </c>
    </row>
    <row r="4183" spans="2:15">
      <c r="B4183" s="29" t="s">
        <v>15091</v>
      </c>
      <c r="C4183" s="29" t="s">
        <v>1327</v>
      </c>
      <c r="D4183" s="29" t="s">
        <v>1328</v>
      </c>
      <c r="E4183" s="29" t="s">
        <v>3326</v>
      </c>
      <c r="F4183" s="29" t="s">
        <v>3327</v>
      </c>
      <c r="G4183" s="29" t="s">
        <v>4065</v>
      </c>
      <c r="H4183" s="522" t="s">
        <v>10874</v>
      </c>
      <c r="I4183" s="522">
        <v>12</v>
      </c>
      <c r="J4183" s="522" t="s">
        <v>10874</v>
      </c>
      <c r="K4183" s="522">
        <v>407</v>
      </c>
      <c r="L4183" s="522" t="s">
        <v>10874</v>
      </c>
      <c r="M4183" s="522" t="s">
        <v>10874</v>
      </c>
      <c r="N4183" s="522">
        <v>0</v>
      </c>
      <c r="O4183" s="523">
        <v>435</v>
      </c>
    </row>
    <row r="4184" spans="2:15">
      <c r="B4184" s="29" t="s">
        <v>15092</v>
      </c>
      <c r="C4184" s="29" t="s">
        <v>1327</v>
      </c>
      <c r="D4184" s="29" t="s">
        <v>1328</v>
      </c>
      <c r="E4184" s="29" t="s">
        <v>3326</v>
      </c>
      <c r="F4184" s="29" t="s">
        <v>3327</v>
      </c>
      <c r="G4184" s="29" t="s">
        <v>4066</v>
      </c>
      <c r="H4184" s="522">
        <v>0</v>
      </c>
      <c r="I4184" s="522">
        <v>17</v>
      </c>
      <c r="J4184" s="522" t="s">
        <v>10874</v>
      </c>
      <c r="K4184" s="522">
        <v>420</v>
      </c>
      <c r="L4184" s="522">
        <v>0</v>
      </c>
      <c r="M4184" s="522" t="s">
        <v>10874</v>
      </c>
      <c r="N4184" s="522" t="s">
        <v>10874</v>
      </c>
      <c r="O4184" s="523">
        <v>451</v>
      </c>
    </row>
    <row r="4185" spans="2:15">
      <c r="B4185" t="str">
        <f>C4185&amp;F4185</f>
        <v>1030295530523 Total</v>
      </c>
      <c r="C4185" s="29" t="s">
        <v>1327</v>
      </c>
      <c r="D4185" s="29" t="s">
        <v>1328</v>
      </c>
      <c r="E4185" s="29" t="s">
        <v>3326</v>
      </c>
      <c r="F4185" s="29" t="s">
        <v>12250</v>
      </c>
      <c r="G4185" s="526" t="s">
        <v>3453</v>
      </c>
      <c r="H4185" s="527" t="s">
        <v>10874</v>
      </c>
      <c r="I4185" s="527">
        <v>29</v>
      </c>
      <c r="J4185" s="527" t="s">
        <v>10874</v>
      </c>
      <c r="K4185" s="527">
        <v>827</v>
      </c>
      <c r="L4185" s="527" t="s">
        <v>10874</v>
      </c>
      <c r="M4185" s="527">
        <v>19</v>
      </c>
      <c r="N4185" s="527" t="s">
        <v>10874</v>
      </c>
      <c r="O4185" s="528">
        <v>886</v>
      </c>
    </row>
    <row r="4186" spans="2:15">
      <c r="B4186" s="29" t="s">
        <v>15089</v>
      </c>
      <c r="C4186" s="29" t="s">
        <v>1327</v>
      </c>
      <c r="D4186" s="29" t="s">
        <v>1328</v>
      </c>
      <c r="E4186" s="29" t="s">
        <v>3324</v>
      </c>
      <c r="F4186" s="29" t="s">
        <v>3325</v>
      </c>
      <c r="G4186" s="29" t="s">
        <v>4065</v>
      </c>
      <c r="H4186" s="522">
        <v>0</v>
      </c>
      <c r="I4186" s="522" t="s">
        <v>10874</v>
      </c>
      <c r="J4186" s="522" t="s">
        <v>10874</v>
      </c>
      <c r="K4186" s="522">
        <v>210</v>
      </c>
      <c r="L4186" s="522" t="s">
        <v>10874</v>
      </c>
      <c r="M4186" s="522" t="s">
        <v>10874</v>
      </c>
      <c r="N4186" s="522">
        <v>0</v>
      </c>
      <c r="O4186" s="523">
        <v>231</v>
      </c>
    </row>
    <row r="4187" spans="2:15">
      <c r="B4187" s="29" t="s">
        <v>15090</v>
      </c>
      <c r="C4187" s="29" t="s">
        <v>1327</v>
      </c>
      <c r="D4187" s="29" t="s">
        <v>1328</v>
      </c>
      <c r="E4187" s="29" t="s">
        <v>3324</v>
      </c>
      <c r="F4187" s="29" t="s">
        <v>3325</v>
      </c>
      <c r="G4187" s="29" t="s">
        <v>4066</v>
      </c>
      <c r="H4187" s="522">
        <v>0</v>
      </c>
      <c r="I4187" s="522" t="s">
        <v>10874</v>
      </c>
      <c r="J4187" s="522" t="s">
        <v>10874</v>
      </c>
      <c r="K4187" s="522">
        <v>224</v>
      </c>
      <c r="L4187" s="522" t="s">
        <v>10874</v>
      </c>
      <c r="M4187" s="522" t="s">
        <v>10874</v>
      </c>
      <c r="N4187" s="522">
        <v>0</v>
      </c>
      <c r="O4187" s="523">
        <v>235</v>
      </c>
    </row>
    <row r="4188" spans="2:15">
      <c r="B4188" t="str">
        <f>C4188&amp;F4188</f>
        <v>1030295534867 Total</v>
      </c>
      <c r="C4188" s="29" t="s">
        <v>1327</v>
      </c>
      <c r="D4188" s="29" t="s">
        <v>1328</v>
      </c>
      <c r="E4188" s="29" t="s">
        <v>3324</v>
      </c>
      <c r="F4188" s="29" t="s">
        <v>12249</v>
      </c>
      <c r="G4188" s="526" t="s">
        <v>3453</v>
      </c>
      <c r="H4188" s="527">
        <v>0</v>
      </c>
      <c r="I4188" s="527" t="s">
        <v>10874</v>
      </c>
      <c r="J4188" s="527" t="s">
        <v>10874</v>
      </c>
      <c r="K4188" s="527">
        <v>434</v>
      </c>
      <c r="L4188" s="527" t="s">
        <v>10874</v>
      </c>
      <c r="M4188" s="527">
        <v>15</v>
      </c>
      <c r="N4188" s="527">
        <v>0</v>
      </c>
      <c r="O4188" s="528">
        <v>466</v>
      </c>
    </row>
    <row r="4189" spans="2:15">
      <c r="B4189" s="29" t="s">
        <v>15093</v>
      </c>
      <c r="C4189" s="29" t="s">
        <v>1329</v>
      </c>
      <c r="D4189" s="29" t="s">
        <v>1330</v>
      </c>
      <c r="E4189" s="29" t="s">
        <v>3328</v>
      </c>
      <c r="F4189" s="29" t="s">
        <v>3329</v>
      </c>
      <c r="G4189" s="29" t="s">
        <v>4065</v>
      </c>
      <c r="H4189" s="522" t="s">
        <v>10874</v>
      </c>
      <c r="I4189" s="522" t="s">
        <v>10874</v>
      </c>
      <c r="J4189" s="522" t="s">
        <v>10874</v>
      </c>
      <c r="K4189" s="522">
        <v>159</v>
      </c>
      <c r="L4189" s="522" t="s">
        <v>10874</v>
      </c>
      <c r="M4189" s="522">
        <v>0</v>
      </c>
      <c r="N4189" s="522">
        <v>0</v>
      </c>
      <c r="O4189" s="523">
        <v>167</v>
      </c>
    </row>
    <row r="4190" spans="2:15">
      <c r="B4190" s="29" t="s">
        <v>15094</v>
      </c>
      <c r="C4190" s="29" t="s">
        <v>1329</v>
      </c>
      <c r="D4190" s="29" t="s">
        <v>1330</v>
      </c>
      <c r="E4190" s="29" t="s">
        <v>3328</v>
      </c>
      <c r="F4190" s="29" t="s">
        <v>3329</v>
      </c>
      <c r="G4190" s="29" t="s">
        <v>4066</v>
      </c>
      <c r="H4190" s="522">
        <v>0</v>
      </c>
      <c r="I4190" s="522" t="s">
        <v>10874</v>
      </c>
      <c r="J4190" s="522" t="s">
        <v>10874</v>
      </c>
      <c r="K4190" s="522">
        <v>175</v>
      </c>
      <c r="L4190" s="522" t="s">
        <v>10874</v>
      </c>
      <c r="M4190" s="522" t="s">
        <v>10874</v>
      </c>
      <c r="N4190" s="522">
        <v>0</v>
      </c>
      <c r="O4190" s="523">
        <v>184</v>
      </c>
    </row>
    <row r="4191" spans="2:15">
      <c r="B4191" t="str">
        <f>C4191&amp;F4191</f>
        <v>1044375036129 Total</v>
      </c>
      <c r="C4191" s="29" t="s">
        <v>1329</v>
      </c>
      <c r="D4191" s="29" t="s">
        <v>1330</v>
      </c>
      <c r="E4191" s="29" t="s">
        <v>3328</v>
      </c>
      <c r="F4191" s="29" t="s">
        <v>12251</v>
      </c>
      <c r="G4191" s="526" t="s">
        <v>3453</v>
      </c>
      <c r="H4191" s="527" t="s">
        <v>10874</v>
      </c>
      <c r="I4191" s="527" t="s">
        <v>10874</v>
      </c>
      <c r="J4191" s="527" t="s">
        <v>10874</v>
      </c>
      <c r="K4191" s="527">
        <v>334</v>
      </c>
      <c r="L4191" s="527" t="s">
        <v>10874</v>
      </c>
      <c r="M4191" s="527" t="s">
        <v>10874</v>
      </c>
      <c r="N4191" s="527">
        <v>0</v>
      </c>
      <c r="O4191" s="528">
        <v>351</v>
      </c>
    </row>
    <row r="4192" spans="2:15">
      <c r="B4192" s="29" t="s">
        <v>15095</v>
      </c>
      <c r="C4192" s="29" t="s">
        <v>1329</v>
      </c>
      <c r="D4192" s="29" t="s">
        <v>1330</v>
      </c>
      <c r="E4192" s="29" t="s">
        <v>3330</v>
      </c>
      <c r="F4192" s="29" t="s">
        <v>3331</v>
      </c>
      <c r="G4192" s="29" t="s">
        <v>4065</v>
      </c>
      <c r="H4192" s="522" t="s">
        <v>10874</v>
      </c>
      <c r="I4192" s="522">
        <v>0</v>
      </c>
      <c r="J4192" s="522" t="s">
        <v>10874</v>
      </c>
      <c r="K4192" s="522">
        <v>78</v>
      </c>
      <c r="L4192" s="522" t="s">
        <v>10874</v>
      </c>
      <c r="M4192" s="522">
        <v>0</v>
      </c>
      <c r="N4192" s="522">
        <v>0</v>
      </c>
      <c r="O4192" s="523">
        <v>83</v>
      </c>
    </row>
    <row r="4193" spans="2:15">
      <c r="B4193" s="29" t="s">
        <v>15096</v>
      </c>
      <c r="C4193" s="29" t="s">
        <v>1329</v>
      </c>
      <c r="D4193" s="29" t="s">
        <v>1330</v>
      </c>
      <c r="E4193" s="29" t="s">
        <v>3330</v>
      </c>
      <c r="F4193" s="29" t="s">
        <v>3331</v>
      </c>
      <c r="G4193" s="29" t="s">
        <v>4066</v>
      </c>
      <c r="H4193" s="522">
        <v>0</v>
      </c>
      <c r="I4193" s="522" t="s">
        <v>10874</v>
      </c>
      <c r="J4193" s="522" t="s">
        <v>10874</v>
      </c>
      <c r="K4193" s="522">
        <v>64</v>
      </c>
      <c r="L4193" s="522" t="s">
        <v>10874</v>
      </c>
      <c r="M4193" s="522" t="s">
        <v>10874</v>
      </c>
      <c r="N4193" s="522">
        <v>0</v>
      </c>
      <c r="O4193" s="523">
        <v>71</v>
      </c>
    </row>
    <row r="4194" spans="2:15">
      <c r="B4194" t="str">
        <f>C4194&amp;F4194</f>
        <v>1044375038164 Total</v>
      </c>
      <c r="C4194" s="29" t="s">
        <v>1329</v>
      </c>
      <c r="D4194" s="29" t="s">
        <v>1330</v>
      </c>
      <c r="E4194" s="29" t="s">
        <v>3330</v>
      </c>
      <c r="F4194" s="29" t="s">
        <v>12252</v>
      </c>
      <c r="G4194" s="526" t="s">
        <v>3453</v>
      </c>
      <c r="H4194" s="527" t="s">
        <v>10874</v>
      </c>
      <c r="I4194" s="527" t="s">
        <v>10874</v>
      </c>
      <c r="J4194" s="527" t="s">
        <v>10874</v>
      </c>
      <c r="K4194" s="527">
        <v>142</v>
      </c>
      <c r="L4194" s="527" t="s">
        <v>10874</v>
      </c>
      <c r="M4194" s="527" t="s">
        <v>10874</v>
      </c>
      <c r="N4194" s="527">
        <v>0</v>
      </c>
      <c r="O4194" s="528">
        <v>154</v>
      </c>
    </row>
    <row r="4195" spans="2:15">
      <c r="B4195" s="29" t="s">
        <v>15099</v>
      </c>
      <c r="C4195" s="29" t="s">
        <v>1331</v>
      </c>
      <c r="D4195" s="29" t="s">
        <v>1332</v>
      </c>
      <c r="E4195" s="29" t="s">
        <v>3334</v>
      </c>
      <c r="F4195" s="29" t="s">
        <v>3335</v>
      </c>
      <c r="G4195" s="29" t="s">
        <v>4065</v>
      </c>
      <c r="H4195" s="522">
        <v>0</v>
      </c>
      <c r="I4195" s="522">
        <v>68</v>
      </c>
      <c r="J4195" s="522" t="s">
        <v>10874</v>
      </c>
      <c r="K4195" s="522">
        <v>147</v>
      </c>
      <c r="L4195" s="522" t="s">
        <v>10874</v>
      </c>
      <c r="M4195" s="522">
        <v>0</v>
      </c>
      <c r="N4195" s="522">
        <v>0</v>
      </c>
      <c r="O4195" s="523">
        <v>228</v>
      </c>
    </row>
    <row r="4196" spans="2:15">
      <c r="B4196" s="29" t="s">
        <v>15100</v>
      </c>
      <c r="C4196" s="29" t="s">
        <v>1331</v>
      </c>
      <c r="D4196" s="29" t="s">
        <v>1332</v>
      </c>
      <c r="E4196" s="29" t="s">
        <v>3334</v>
      </c>
      <c r="F4196" s="29" t="s">
        <v>3335</v>
      </c>
      <c r="G4196" s="29" t="s">
        <v>4066</v>
      </c>
      <c r="H4196" s="522">
        <v>0</v>
      </c>
      <c r="I4196" s="522">
        <v>72</v>
      </c>
      <c r="J4196" s="522" t="s">
        <v>10874</v>
      </c>
      <c r="K4196" s="522">
        <v>153</v>
      </c>
      <c r="L4196" s="522" t="s">
        <v>10874</v>
      </c>
      <c r="M4196" s="522">
        <v>0</v>
      </c>
      <c r="N4196" s="522">
        <v>0</v>
      </c>
      <c r="O4196" s="523">
        <v>248</v>
      </c>
    </row>
    <row r="4197" spans="2:15">
      <c r="B4197" t="str">
        <f>C4197&amp;F4197</f>
        <v>1030296030535 Total</v>
      </c>
      <c r="C4197" s="29" t="s">
        <v>1331</v>
      </c>
      <c r="D4197" s="29" t="s">
        <v>1332</v>
      </c>
      <c r="E4197" s="29" t="s">
        <v>3334</v>
      </c>
      <c r="F4197" s="29" t="s">
        <v>12254</v>
      </c>
      <c r="G4197" s="526" t="s">
        <v>3453</v>
      </c>
      <c r="H4197" s="527">
        <v>0</v>
      </c>
      <c r="I4197" s="527">
        <v>140</v>
      </c>
      <c r="J4197" s="527" t="s">
        <v>10874</v>
      </c>
      <c r="K4197" s="527">
        <v>300</v>
      </c>
      <c r="L4197" s="527" t="s">
        <v>10874</v>
      </c>
      <c r="M4197" s="527">
        <v>0</v>
      </c>
      <c r="N4197" s="527">
        <v>0</v>
      </c>
      <c r="O4197" s="528">
        <v>476</v>
      </c>
    </row>
    <row r="4198" spans="2:15">
      <c r="B4198" s="29" t="s">
        <v>15097</v>
      </c>
      <c r="C4198" s="29" t="s">
        <v>1331</v>
      </c>
      <c r="D4198" s="29" t="s">
        <v>1332</v>
      </c>
      <c r="E4198" s="29" t="s">
        <v>3332</v>
      </c>
      <c r="F4198" s="29" t="s">
        <v>3333</v>
      </c>
      <c r="G4198" s="29" t="s">
        <v>4065</v>
      </c>
      <c r="H4198" s="522" t="s">
        <v>10874</v>
      </c>
      <c r="I4198" s="522">
        <v>142</v>
      </c>
      <c r="J4198" s="522" t="s">
        <v>10874</v>
      </c>
      <c r="K4198" s="522">
        <v>353</v>
      </c>
      <c r="L4198" s="522">
        <v>31</v>
      </c>
      <c r="M4198" s="522" t="s">
        <v>10874</v>
      </c>
      <c r="N4198" s="522">
        <v>0</v>
      </c>
      <c r="O4198" s="523">
        <v>533</v>
      </c>
    </row>
    <row r="4199" spans="2:15">
      <c r="B4199" s="29" t="s">
        <v>15098</v>
      </c>
      <c r="C4199" s="29" t="s">
        <v>1331</v>
      </c>
      <c r="D4199" s="29" t="s">
        <v>1332</v>
      </c>
      <c r="E4199" s="29" t="s">
        <v>3332</v>
      </c>
      <c r="F4199" s="29" t="s">
        <v>3333</v>
      </c>
      <c r="G4199" s="29" t="s">
        <v>4066</v>
      </c>
      <c r="H4199" s="522" t="s">
        <v>10874</v>
      </c>
      <c r="I4199" s="522">
        <v>136</v>
      </c>
      <c r="J4199" s="522" t="s">
        <v>10874</v>
      </c>
      <c r="K4199" s="522">
        <v>301</v>
      </c>
      <c r="L4199" s="522">
        <v>23</v>
      </c>
      <c r="M4199" s="522" t="s">
        <v>10874</v>
      </c>
      <c r="N4199" s="522">
        <v>0</v>
      </c>
      <c r="O4199" s="523">
        <v>475</v>
      </c>
    </row>
    <row r="4200" spans="2:15">
      <c r="B4200" t="str">
        <f>C4200&amp;F4200</f>
        <v>1030296030536 Total</v>
      </c>
      <c r="C4200" s="29" t="s">
        <v>1331</v>
      </c>
      <c r="D4200" s="29" t="s">
        <v>1332</v>
      </c>
      <c r="E4200" s="29" t="s">
        <v>3332</v>
      </c>
      <c r="F4200" s="29" t="s">
        <v>12253</v>
      </c>
      <c r="G4200" s="526" t="s">
        <v>3453</v>
      </c>
      <c r="H4200" s="527" t="s">
        <v>10874</v>
      </c>
      <c r="I4200" s="527">
        <v>278</v>
      </c>
      <c r="J4200" s="527">
        <v>18</v>
      </c>
      <c r="K4200" s="527">
        <v>654</v>
      </c>
      <c r="L4200" s="527">
        <v>54</v>
      </c>
      <c r="M4200" s="527" t="s">
        <v>10874</v>
      </c>
      <c r="N4200" s="527">
        <v>0</v>
      </c>
      <c r="O4200" s="528">
        <v>1008</v>
      </c>
    </row>
    <row r="4201" spans="2:15">
      <c r="B4201" s="29" t="s">
        <v>15101</v>
      </c>
      <c r="C4201" s="29" t="s">
        <v>1333</v>
      </c>
      <c r="D4201" s="29" t="s">
        <v>1334</v>
      </c>
      <c r="E4201" s="29" t="s">
        <v>1334</v>
      </c>
      <c r="F4201" s="29" t="s">
        <v>3336</v>
      </c>
      <c r="G4201" s="29" t="s">
        <v>4065</v>
      </c>
      <c r="H4201" s="522">
        <v>0</v>
      </c>
      <c r="I4201" s="522">
        <v>71</v>
      </c>
      <c r="J4201" s="522">
        <v>0</v>
      </c>
      <c r="K4201" s="522">
        <v>0</v>
      </c>
      <c r="L4201" s="522">
        <v>0</v>
      </c>
      <c r="M4201" s="522">
        <v>0</v>
      </c>
      <c r="N4201" s="522">
        <v>0</v>
      </c>
      <c r="O4201" s="523">
        <v>71</v>
      </c>
    </row>
    <row r="4202" spans="2:15">
      <c r="B4202" s="29" t="s">
        <v>15102</v>
      </c>
      <c r="C4202" s="29" t="s">
        <v>1333</v>
      </c>
      <c r="D4202" s="29" t="s">
        <v>1334</v>
      </c>
      <c r="E4202" s="29" t="s">
        <v>1334</v>
      </c>
      <c r="F4202" s="29" t="s">
        <v>3336</v>
      </c>
      <c r="G4202" s="29" t="s">
        <v>4066</v>
      </c>
      <c r="H4202" s="522">
        <v>0</v>
      </c>
      <c r="I4202" s="522">
        <v>58</v>
      </c>
      <c r="J4202" s="522">
        <v>0</v>
      </c>
      <c r="K4202" s="522">
        <v>0</v>
      </c>
      <c r="L4202" s="522">
        <v>0</v>
      </c>
      <c r="M4202" s="522">
        <v>0</v>
      </c>
      <c r="N4202" s="522">
        <v>0</v>
      </c>
      <c r="O4202" s="523">
        <v>58</v>
      </c>
    </row>
    <row r="4203" spans="2:15">
      <c r="B4203" t="str">
        <f>C4203&amp;F4203</f>
        <v>1265130207548 Total</v>
      </c>
      <c r="C4203" s="29" t="s">
        <v>1333</v>
      </c>
      <c r="D4203" s="29" t="s">
        <v>1334</v>
      </c>
      <c r="E4203" s="29" t="s">
        <v>1334</v>
      </c>
      <c r="F4203" s="29" t="s">
        <v>12255</v>
      </c>
      <c r="G4203" s="526" t="s">
        <v>3453</v>
      </c>
      <c r="H4203" s="527">
        <v>0</v>
      </c>
      <c r="I4203" s="527">
        <v>129</v>
      </c>
      <c r="J4203" s="527">
        <v>0</v>
      </c>
      <c r="K4203" s="527">
        <v>0</v>
      </c>
      <c r="L4203" s="527">
        <v>0</v>
      </c>
      <c r="M4203" s="527">
        <v>0</v>
      </c>
      <c r="N4203" s="527">
        <v>0</v>
      </c>
      <c r="O4203" s="528">
        <v>129</v>
      </c>
    </row>
    <row r="4204" spans="2:15">
      <c r="B4204" s="29" t="s">
        <v>15105</v>
      </c>
      <c r="C4204" s="29" t="s">
        <v>1335</v>
      </c>
      <c r="D4204" s="29" t="s">
        <v>1336</v>
      </c>
      <c r="E4204" s="29" t="s">
        <v>3339</v>
      </c>
      <c r="F4204" s="29" t="s">
        <v>3340</v>
      </c>
      <c r="G4204" s="29" t="s">
        <v>4065</v>
      </c>
      <c r="H4204" s="522" t="s">
        <v>10874</v>
      </c>
      <c r="I4204" s="522" t="s">
        <v>10874</v>
      </c>
      <c r="J4204" s="522" t="s">
        <v>10874</v>
      </c>
      <c r="K4204" s="522">
        <v>380</v>
      </c>
      <c r="L4204" s="522">
        <v>0</v>
      </c>
      <c r="M4204" s="522" t="s">
        <v>10874</v>
      </c>
      <c r="N4204" s="522">
        <v>0</v>
      </c>
      <c r="O4204" s="523">
        <v>394</v>
      </c>
    </row>
    <row r="4205" spans="2:15">
      <c r="B4205" s="29" t="s">
        <v>15106</v>
      </c>
      <c r="C4205" s="29" t="s">
        <v>1335</v>
      </c>
      <c r="D4205" s="29" t="s">
        <v>1336</v>
      </c>
      <c r="E4205" s="29" t="s">
        <v>3339</v>
      </c>
      <c r="F4205" s="29" t="s">
        <v>3340</v>
      </c>
      <c r="G4205" s="29" t="s">
        <v>4066</v>
      </c>
      <c r="H4205" s="522">
        <v>0</v>
      </c>
      <c r="I4205" s="522" t="s">
        <v>10874</v>
      </c>
      <c r="J4205" s="522" t="s">
        <v>10874</v>
      </c>
      <c r="K4205" s="522">
        <v>397</v>
      </c>
      <c r="L4205" s="522">
        <v>0</v>
      </c>
      <c r="M4205" s="522">
        <v>0</v>
      </c>
      <c r="N4205" s="522">
        <v>0</v>
      </c>
      <c r="O4205" s="523">
        <v>406</v>
      </c>
    </row>
    <row r="4206" spans="2:15">
      <c r="B4206" t="str">
        <f>C4206&amp;F4206</f>
        <v>1155080033596 Total</v>
      </c>
      <c r="C4206" s="29" t="s">
        <v>1335</v>
      </c>
      <c r="D4206" s="29" t="s">
        <v>1336</v>
      </c>
      <c r="E4206" s="29" t="s">
        <v>3339</v>
      </c>
      <c r="F4206" s="29" t="s">
        <v>12257</v>
      </c>
      <c r="G4206" s="526" t="s">
        <v>3453</v>
      </c>
      <c r="H4206" s="527" t="s">
        <v>10874</v>
      </c>
      <c r="I4206" s="527" t="s">
        <v>10874</v>
      </c>
      <c r="J4206" s="527">
        <v>13</v>
      </c>
      <c r="K4206" s="527">
        <v>777</v>
      </c>
      <c r="L4206" s="527">
        <v>0</v>
      </c>
      <c r="M4206" s="527" t="s">
        <v>10874</v>
      </c>
      <c r="N4206" s="527">
        <v>0</v>
      </c>
      <c r="O4206" s="528">
        <v>800</v>
      </c>
    </row>
    <row r="4207" spans="2:15">
      <c r="B4207" s="29" t="s">
        <v>15103</v>
      </c>
      <c r="C4207" s="29" t="s">
        <v>1335</v>
      </c>
      <c r="D4207" s="29" t="s">
        <v>1336</v>
      </c>
      <c r="E4207" s="29" t="s">
        <v>3337</v>
      </c>
      <c r="F4207" s="29" t="s">
        <v>3338</v>
      </c>
      <c r="G4207" s="29" t="s">
        <v>4065</v>
      </c>
      <c r="H4207" s="522" t="s">
        <v>10874</v>
      </c>
      <c r="I4207" s="522" t="s">
        <v>10874</v>
      </c>
      <c r="J4207" s="522" t="s">
        <v>10874</v>
      </c>
      <c r="K4207" s="522">
        <v>182</v>
      </c>
      <c r="L4207" s="522">
        <v>0</v>
      </c>
      <c r="M4207" s="522">
        <v>0</v>
      </c>
      <c r="N4207" s="522">
        <v>0</v>
      </c>
      <c r="O4207" s="523">
        <v>189</v>
      </c>
    </row>
    <row r="4208" spans="2:15">
      <c r="B4208" s="29" t="s">
        <v>15104</v>
      </c>
      <c r="C4208" s="29" t="s">
        <v>1335</v>
      </c>
      <c r="D4208" s="29" t="s">
        <v>1336</v>
      </c>
      <c r="E4208" s="29" t="s">
        <v>3337</v>
      </c>
      <c r="F4208" s="29" t="s">
        <v>3338</v>
      </c>
      <c r="G4208" s="29" t="s">
        <v>4066</v>
      </c>
      <c r="H4208" s="522">
        <v>0</v>
      </c>
      <c r="I4208" s="522" t="s">
        <v>10874</v>
      </c>
      <c r="J4208" s="522" t="s">
        <v>10874</v>
      </c>
      <c r="K4208" s="522">
        <v>191</v>
      </c>
      <c r="L4208" s="522">
        <v>0</v>
      </c>
      <c r="M4208" s="522">
        <v>0</v>
      </c>
      <c r="N4208" s="522" t="s">
        <v>10874</v>
      </c>
      <c r="O4208" s="523">
        <v>200</v>
      </c>
    </row>
    <row r="4209" spans="2:15">
      <c r="B4209" t="str">
        <f>C4209&amp;F4209</f>
        <v>1155080033597 Total</v>
      </c>
      <c r="C4209" s="29" t="s">
        <v>1335</v>
      </c>
      <c r="D4209" s="29" t="s">
        <v>1336</v>
      </c>
      <c r="E4209" s="29" t="s">
        <v>3337</v>
      </c>
      <c r="F4209" s="29" t="s">
        <v>12256</v>
      </c>
      <c r="G4209" s="526" t="s">
        <v>3453</v>
      </c>
      <c r="H4209" s="527" t="s">
        <v>10874</v>
      </c>
      <c r="I4209" s="527" t="s">
        <v>10874</v>
      </c>
      <c r="J4209" s="527" t="s">
        <v>10874</v>
      </c>
      <c r="K4209" s="527">
        <v>373</v>
      </c>
      <c r="L4209" s="527">
        <v>0</v>
      </c>
      <c r="M4209" s="527">
        <v>0</v>
      </c>
      <c r="N4209" s="527" t="s">
        <v>10874</v>
      </c>
      <c r="O4209" s="528">
        <v>389</v>
      </c>
    </row>
    <row r="4210" spans="2:15">
      <c r="B4210" s="29" t="s">
        <v>15109</v>
      </c>
      <c r="C4210" s="29" t="s">
        <v>1337</v>
      </c>
      <c r="D4210" s="29" t="s">
        <v>1338</v>
      </c>
      <c r="E4210" s="29" t="s">
        <v>3343</v>
      </c>
      <c r="F4210" s="29" t="s">
        <v>3344</v>
      </c>
      <c r="G4210" s="29" t="s">
        <v>4065</v>
      </c>
      <c r="H4210" s="522">
        <v>0</v>
      </c>
      <c r="I4210" s="522">
        <v>48</v>
      </c>
      <c r="J4210" s="522">
        <v>69</v>
      </c>
      <c r="K4210" s="522">
        <v>467</v>
      </c>
      <c r="L4210" s="522" t="s">
        <v>10874</v>
      </c>
      <c r="M4210" s="522">
        <v>20</v>
      </c>
      <c r="N4210" s="522" t="s">
        <v>10874</v>
      </c>
      <c r="O4210" s="523">
        <v>625</v>
      </c>
    </row>
    <row r="4211" spans="2:15">
      <c r="B4211" s="29" t="s">
        <v>15110</v>
      </c>
      <c r="C4211" s="29" t="s">
        <v>1337</v>
      </c>
      <c r="D4211" s="29" t="s">
        <v>1338</v>
      </c>
      <c r="E4211" s="29" t="s">
        <v>3343</v>
      </c>
      <c r="F4211" s="29" t="s">
        <v>3344</v>
      </c>
      <c r="G4211" s="29" t="s">
        <v>4066</v>
      </c>
      <c r="H4211" s="522">
        <v>0</v>
      </c>
      <c r="I4211" s="522">
        <v>35</v>
      </c>
      <c r="J4211" s="522">
        <v>59</v>
      </c>
      <c r="K4211" s="522">
        <v>527</v>
      </c>
      <c r="L4211" s="522" t="s">
        <v>10874</v>
      </c>
      <c r="M4211" s="522">
        <v>19</v>
      </c>
      <c r="N4211" s="522" t="s">
        <v>10874</v>
      </c>
      <c r="O4211" s="523">
        <v>661</v>
      </c>
    </row>
    <row r="4212" spans="2:15">
      <c r="B4212" t="str">
        <f>C4212&amp;F4212</f>
        <v>1152190021732 Total</v>
      </c>
      <c r="C4212" s="29" t="s">
        <v>1337</v>
      </c>
      <c r="D4212" s="29" t="s">
        <v>1338</v>
      </c>
      <c r="E4212" s="29" t="s">
        <v>3343</v>
      </c>
      <c r="F4212" s="29" t="s">
        <v>12259</v>
      </c>
      <c r="G4212" s="526" t="s">
        <v>3453</v>
      </c>
      <c r="H4212" s="527">
        <v>0</v>
      </c>
      <c r="I4212" s="527">
        <v>83</v>
      </c>
      <c r="J4212" s="527">
        <v>128</v>
      </c>
      <c r="K4212" s="527">
        <v>994</v>
      </c>
      <c r="L4212" s="527" t="s">
        <v>10874</v>
      </c>
      <c r="M4212" s="527">
        <v>39</v>
      </c>
      <c r="N4212" s="527" t="s">
        <v>10874</v>
      </c>
      <c r="O4212" s="528">
        <v>1286</v>
      </c>
    </row>
    <row r="4213" spans="2:15">
      <c r="B4213" s="29" t="s">
        <v>15107</v>
      </c>
      <c r="C4213" s="29" t="s">
        <v>1337</v>
      </c>
      <c r="D4213" s="29" t="s">
        <v>1338</v>
      </c>
      <c r="E4213" s="29" t="s">
        <v>3341</v>
      </c>
      <c r="F4213" s="29" t="s">
        <v>3342</v>
      </c>
      <c r="G4213" s="29" t="s">
        <v>4065</v>
      </c>
      <c r="H4213" s="522">
        <v>0</v>
      </c>
      <c r="I4213" s="522" t="s">
        <v>10874</v>
      </c>
      <c r="J4213" s="522">
        <v>19</v>
      </c>
      <c r="K4213" s="522">
        <v>155</v>
      </c>
      <c r="L4213" s="522" t="s">
        <v>10874</v>
      </c>
      <c r="M4213" s="522" t="s">
        <v>10874</v>
      </c>
      <c r="N4213" s="522" t="s">
        <v>10874</v>
      </c>
      <c r="O4213" s="523">
        <v>190</v>
      </c>
    </row>
    <row r="4214" spans="2:15">
      <c r="B4214" s="29" t="s">
        <v>15108</v>
      </c>
      <c r="C4214" s="29" t="s">
        <v>1337</v>
      </c>
      <c r="D4214" s="29" t="s">
        <v>1338</v>
      </c>
      <c r="E4214" s="29" t="s">
        <v>3341</v>
      </c>
      <c r="F4214" s="29" t="s">
        <v>3342</v>
      </c>
      <c r="G4214" s="29" t="s">
        <v>4066</v>
      </c>
      <c r="H4214" s="522" t="s">
        <v>10874</v>
      </c>
      <c r="I4214" s="522" t="s">
        <v>10874</v>
      </c>
      <c r="J4214" s="522">
        <v>24</v>
      </c>
      <c r="K4214" s="522">
        <v>148</v>
      </c>
      <c r="L4214" s="522" t="s">
        <v>10874</v>
      </c>
      <c r="M4214" s="522" t="s">
        <v>10874</v>
      </c>
      <c r="N4214" s="522">
        <v>0</v>
      </c>
      <c r="O4214" s="523">
        <v>188</v>
      </c>
    </row>
    <row r="4215" spans="2:15">
      <c r="B4215" t="str">
        <f>C4215&amp;F4215</f>
        <v>1152190021741 Total</v>
      </c>
      <c r="C4215" s="29" t="s">
        <v>1337</v>
      </c>
      <c r="D4215" s="29" t="s">
        <v>1338</v>
      </c>
      <c r="E4215" s="29" t="s">
        <v>3341</v>
      </c>
      <c r="F4215" s="29" t="s">
        <v>12258</v>
      </c>
      <c r="G4215" s="526" t="s">
        <v>3453</v>
      </c>
      <c r="H4215" s="527" t="s">
        <v>10874</v>
      </c>
      <c r="I4215" s="527">
        <v>12</v>
      </c>
      <c r="J4215" s="527">
        <v>43</v>
      </c>
      <c r="K4215" s="527">
        <v>303</v>
      </c>
      <c r="L4215" s="527" t="s">
        <v>10874</v>
      </c>
      <c r="M4215" s="527" t="s">
        <v>10874</v>
      </c>
      <c r="N4215" s="527" t="s">
        <v>10874</v>
      </c>
      <c r="O4215" s="528">
        <v>378</v>
      </c>
    </row>
    <row r="4216" spans="2:15">
      <c r="B4216" s="29" t="s">
        <v>15115</v>
      </c>
      <c r="C4216" s="29" t="s">
        <v>1337</v>
      </c>
      <c r="D4216" s="29" t="s">
        <v>1338</v>
      </c>
      <c r="E4216" s="29" t="s">
        <v>3348</v>
      </c>
      <c r="F4216" s="29" t="s">
        <v>3349</v>
      </c>
      <c r="G4216" s="29" t="s">
        <v>4065</v>
      </c>
      <c r="H4216" s="522">
        <v>0</v>
      </c>
      <c r="I4216" s="522" t="s">
        <v>10874</v>
      </c>
      <c r="J4216" s="522">
        <v>20</v>
      </c>
      <c r="K4216" s="522">
        <v>522</v>
      </c>
      <c r="L4216" s="522" t="s">
        <v>10874</v>
      </c>
      <c r="M4216" s="522" t="s">
        <v>10874</v>
      </c>
      <c r="N4216" s="522">
        <v>0</v>
      </c>
      <c r="O4216" s="523">
        <v>575</v>
      </c>
    </row>
    <row r="4217" spans="2:15">
      <c r="B4217" s="29" t="s">
        <v>15116</v>
      </c>
      <c r="C4217" s="29" t="s">
        <v>1337</v>
      </c>
      <c r="D4217" s="29" t="s">
        <v>1338</v>
      </c>
      <c r="E4217" s="29" t="s">
        <v>3348</v>
      </c>
      <c r="F4217" s="29" t="s">
        <v>3349</v>
      </c>
      <c r="G4217" s="29" t="s">
        <v>4066</v>
      </c>
      <c r="H4217" s="522">
        <v>0</v>
      </c>
      <c r="I4217" s="522" t="s">
        <v>10874</v>
      </c>
      <c r="J4217" s="522">
        <v>22</v>
      </c>
      <c r="K4217" s="522">
        <v>542</v>
      </c>
      <c r="L4217" s="522" t="s">
        <v>10874</v>
      </c>
      <c r="M4217" s="522" t="s">
        <v>10874</v>
      </c>
      <c r="N4217" s="522">
        <v>0</v>
      </c>
      <c r="O4217" s="523">
        <v>584</v>
      </c>
    </row>
    <row r="4218" spans="2:15">
      <c r="B4218" t="str">
        <f>C4218&amp;F4218</f>
        <v>1152190024704 Total</v>
      </c>
      <c r="C4218" s="29" t="s">
        <v>1337</v>
      </c>
      <c r="D4218" s="29" t="s">
        <v>1338</v>
      </c>
      <c r="E4218" s="29" t="s">
        <v>3348</v>
      </c>
      <c r="F4218" s="29" t="s">
        <v>12262</v>
      </c>
      <c r="G4218" s="526" t="s">
        <v>3453</v>
      </c>
      <c r="H4218" s="527">
        <v>0</v>
      </c>
      <c r="I4218" s="527">
        <v>23</v>
      </c>
      <c r="J4218" s="527">
        <v>42</v>
      </c>
      <c r="K4218" s="527">
        <v>1064</v>
      </c>
      <c r="L4218" s="527">
        <v>11</v>
      </c>
      <c r="M4218" s="527">
        <v>19</v>
      </c>
      <c r="N4218" s="527">
        <v>0</v>
      </c>
      <c r="O4218" s="528">
        <v>1159</v>
      </c>
    </row>
    <row r="4219" spans="2:15">
      <c r="B4219" s="29" t="s">
        <v>15111</v>
      </c>
      <c r="C4219" s="29" t="s">
        <v>1337</v>
      </c>
      <c r="D4219" s="29" t="s">
        <v>1338</v>
      </c>
      <c r="E4219" s="29" t="s">
        <v>3345</v>
      </c>
      <c r="F4219" s="29" t="s">
        <v>3346</v>
      </c>
      <c r="G4219" s="29" t="s">
        <v>4065</v>
      </c>
      <c r="H4219" s="522" t="s">
        <v>10874</v>
      </c>
      <c r="I4219" s="522" t="s">
        <v>10874</v>
      </c>
      <c r="J4219" s="522" t="s">
        <v>10874</v>
      </c>
      <c r="K4219" s="522">
        <v>220</v>
      </c>
      <c r="L4219" s="522" t="s">
        <v>10874</v>
      </c>
      <c r="M4219" s="522" t="s">
        <v>10874</v>
      </c>
      <c r="N4219" s="522">
        <v>0</v>
      </c>
      <c r="O4219" s="523">
        <v>239</v>
      </c>
    </row>
    <row r="4220" spans="2:15">
      <c r="B4220" s="29" t="s">
        <v>15112</v>
      </c>
      <c r="C4220" s="29" t="s">
        <v>1337</v>
      </c>
      <c r="D4220" s="29" t="s">
        <v>1338</v>
      </c>
      <c r="E4220" s="29" t="s">
        <v>3345</v>
      </c>
      <c r="F4220" s="29" t="s">
        <v>3346</v>
      </c>
      <c r="G4220" s="29" t="s">
        <v>4066</v>
      </c>
      <c r="H4220" s="522">
        <v>0</v>
      </c>
      <c r="I4220" s="522" t="s">
        <v>10874</v>
      </c>
      <c r="J4220" s="522" t="s">
        <v>10874</v>
      </c>
      <c r="K4220" s="522">
        <v>217</v>
      </c>
      <c r="L4220" s="522" t="s">
        <v>10874</v>
      </c>
      <c r="M4220" s="522" t="s">
        <v>10874</v>
      </c>
      <c r="N4220" s="522">
        <v>0</v>
      </c>
      <c r="O4220" s="523">
        <v>236</v>
      </c>
    </row>
    <row r="4221" spans="2:15">
      <c r="B4221" t="str">
        <f>C4221&amp;F4221</f>
        <v>1152190027395 Total</v>
      </c>
      <c r="C4221" s="29" t="s">
        <v>1337</v>
      </c>
      <c r="D4221" s="29" t="s">
        <v>1338</v>
      </c>
      <c r="E4221" s="29" t="s">
        <v>3345</v>
      </c>
      <c r="F4221" s="29" t="s">
        <v>12260</v>
      </c>
      <c r="G4221" s="526" t="s">
        <v>3453</v>
      </c>
      <c r="H4221" s="527" t="s">
        <v>10874</v>
      </c>
      <c r="I4221" s="527" t="s">
        <v>10874</v>
      </c>
      <c r="J4221" s="527">
        <v>18</v>
      </c>
      <c r="K4221" s="527">
        <v>437</v>
      </c>
      <c r="L4221" s="527">
        <v>11</v>
      </c>
      <c r="M4221" s="527" t="s">
        <v>10874</v>
      </c>
      <c r="N4221" s="527">
        <v>0</v>
      </c>
      <c r="O4221" s="528">
        <v>475</v>
      </c>
    </row>
    <row r="4222" spans="2:15">
      <c r="B4222" s="29" t="s">
        <v>15113</v>
      </c>
      <c r="C4222" s="29" t="s">
        <v>1337</v>
      </c>
      <c r="D4222" s="29" t="s">
        <v>1338</v>
      </c>
      <c r="E4222" s="29" t="s">
        <v>3347</v>
      </c>
      <c r="F4222" s="29" t="s">
        <v>5638</v>
      </c>
      <c r="G4222" s="29" t="s">
        <v>4065</v>
      </c>
      <c r="H4222" s="522">
        <v>0</v>
      </c>
      <c r="I4222" s="522" t="s">
        <v>10874</v>
      </c>
      <c r="J4222" s="522">
        <v>17</v>
      </c>
      <c r="K4222" s="522">
        <v>139</v>
      </c>
      <c r="L4222" s="522" t="s">
        <v>10874</v>
      </c>
      <c r="M4222" s="522" t="s">
        <v>10874</v>
      </c>
      <c r="N4222" s="522">
        <v>0</v>
      </c>
      <c r="O4222" s="523">
        <v>176</v>
      </c>
    </row>
    <row r="4223" spans="2:15">
      <c r="B4223" s="29" t="s">
        <v>15114</v>
      </c>
      <c r="C4223" s="29" t="s">
        <v>1337</v>
      </c>
      <c r="D4223" s="29" t="s">
        <v>1338</v>
      </c>
      <c r="E4223" s="29" t="s">
        <v>3347</v>
      </c>
      <c r="F4223" s="29" t="s">
        <v>5638</v>
      </c>
      <c r="G4223" s="29" t="s">
        <v>4066</v>
      </c>
      <c r="H4223" s="522">
        <v>0</v>
      </c>
      <c r="I4223" s="522" t="s">
        <v>10874</v>
      </c>
      <c r="J4223" s="522">
        <v>18</v>
      </c>
      <c r="K4223" s="522">
        <v>151</v>
      </c>
      <c r="L4223" s="522">
        <v>16</v>
      </c>
      <c r="M4223" s="522" t="s">
        <v>10874</v>
      </c>
      <c r="N4223" s="522">
        <v>0</v>
      </c>
      <c r="O4223" s="523">
        <v>197</v>
      </c>
    </row>
    <row r="4224" spans="2:15">
      <c r="B4224" t="str">
        <f>C4224&amp;F4224</f>
        <v>1152190028276 Total</v>
      </c>
      <c r="C4224" s="29" t="s">
        <v>1337</v>
      </c>
      <c r="D4224" s="29" t="s">
        <v>1338</v>
      </c>
      <c r="E4224" s="29" t="s">
        <v>3347</v>
      </c>
      <c r="F4224" s="29" t="s">
        <v>12261</v>
      </c>
      <c r="G4224" s="526" t="s">
        <v>3453</v>
      </c>
      <c r="H4224" s="527">
        <v>0</v>
      </c>
      <c r="I4224" s="527" t="s">
        <v>10874</v>
      </c>
      <c r="J4224" s="527">
        <v>35</v>
      </c>
      <c r="K4224" s="527">
        <v>290</v>
      </c>
      <c r="L4224" s="527" t="s">
        <v>10874</v>
      </c>
      <c r="M4224" s="527" t="s">
        <v>10874</v>
      </c>
      <c r="N4224" s="527">
        <v>0</v>
      </c>
      <c r="O4224" s="528">
        <v>373</v>
      </c>
    </row>
    <row r="4225" spans="2:15">
      <c r="B4225" s="29" t="s">
        <v>15117</v>
      </c>
      <c r="C4225" s="29" t="s">
        <v>1339</v>
      </c>
      <c r="D4225" s="29" t="s">
        <v>1340</v>
      </c>
      <c r="E4225" s="29" t="s">
        <v>1340</v>
      </c>
      <c r="F4225" s="29" t="s">
        <v>4058</v>
      </c>
      <c r="G4225" s="29" t="s">
        <v>4065</v>
      </c>
      <c r="H4225" s="522" t="s">
        <v>10874</v>
      </c>
      <c r="I4225" s="522">
        <v>14</v>
      </c>
      <c r="J4225" s="522">
        <v>14</v>
      </c>
      <c r="K4225" s="522">
        <v>175</v>
      </c>
      <c r="L4225" s="522" t="s">
        <v>10874</v>
      </c>
      <c r="M4225" s="522">
        <v>0</v>
      </c>
      <c r="N4225" s="522">
        <v>0</v>
      </c>
      <c r="O4225" s="523">
        <v>207</v>
      </c>
    </row>
    <row r="4226" spans="2:15">
      <c r="B4226" s="29" t="s">
        <v>15118</v>
      </c>
      <c r="C4226" s="29" t="s">
        <v>1339</v>
      </c>
      <c r="D4226" s="29" t="s">
        <v>1340</v>
      </c>
      <c r="E4226" s="29" t="s">
        <v>1340</v>
      </c>
      <c r="F4226" s="29" t="s">
        <v>4058</v>
      </c>
      <c r="G4226" s="29" t="s">
        <v>4066</v>
      </c>
      <c r="H4226" s="522">
        <v>0</v>
      </c>
      <c r="I4226" s="522">
        <v>11</v>
      </c>
      <c r="J4226" s="522" t="s">
        <v>10874</v>
      </c>
      <c r="K4226" s="522">
        <v>257</v>
      </c>
      <c r="L4226" s="522" t="s">
        <v>10874</v>
      </c>
      <c r="M4226" s="522">
        <v>0</v>
      </c>
      <c r="N4226" s="522">
        <v>0</v>
      </c>
      <c r="O4226" s="523">
        <v>282</v>
      </c>
    </row>
    <row r="4227" spans="2:15">
      <c r="B4227" t="str">
        <f>C4227&amp;F4227</f>
        <v>1184087075059 Total</v>
      </c>
      <c r="C4227" s="29" t="s">
        <v>1339</v>
      </c>
      <c r="D4227" s="29" t="s">
        <v>1340</v>
      </c>
      <c r="E4227" s="29" t="s">
        <v>1340</v>
      </c>
      <c r="F4227" s="29" t="s">
        <v>12263</v>
      </c>
      <c r="G4227" s="526" t="s">
        <v>3453</v>
      </c>
      <c r="H4227" s="527" t="s">
        <v>10874</v>
      </c>
      <c r="I4227" s="527">
        <v>25</v>
      </c>
      <c r="J4227" s="527" t="s">
        <v>10874</v>
      </c>
      <c r="K4227" s="527">
        <v>432</v>
      </c>
      <c r="L4227" s="527" t="s">
        <v>10874</v>
      </c>
      <c r="M4227" s="527">
        <v>0</v>
      </c>
      <c r="N4227" s="527">
        <v>0</v>
      </c>
      <c r="O4227" s="528">
        <v>489</v>
      </c>
    </row>
    <row r="4228" spans="2:15">
      <c r="B4228" s="29" t="s">
        <v>15119</v>
      </c>
      <c r="C4228" s="29" t="s">
        <v>1341</v>
      </c>
      <c r="D4228" s="29" t="s">
        <v>1342</v>
      </c>
      <c r="E4228" s="29" t="s">
        <v>3350</v>
      </c>
      <c r="F4228" s="29" t="s">
        <v>3351</v>
      </c>
      <c r="G4228" s="29" t="s">
        <v>4065</v>
      </c>
      <c r="H4228" s="522" t="s">
        <v>10874</v>
      </c>
      <c r="I4228" s="522">
        <v>40</v>
      </c>
      <c r="J4228" s="522">
        <v>39</v>
      </c>
      <c r="K4228" s="522">
        <v>331</v>
      </c>
      <c r="L4228" s="522">
        <v>11</v>
      </c>
      <c r="M4228" s="522" t="s">
        <v>10874</v>
      </c>
      <c r="N4228" s="522" t="s">
        <v>10874</v>
      </c>
      <c r="O4228" s="523">
        <v>434</v>
      </c>
    </row>
    <row r="4229" spans="2:15">
      <c r="B4229" s="29" t="s">
        <v>15120</v>
      </c>
      <c r="C4229" s="29" t="s">
        <v>1341</v>
      </c>
      <c r="D4229" s="29" t="s">
        <v>1342</v>
      </c>
      <c r="E4229" s="29" t="s">
        <v>3350</v>
      </c>
      <c r="F4229" s="29" t="s">
        <v>3351</v>
      </c>
      <c r="G4229" s="29" t="s">
        <v>4066</v>
      </c>
      <c r="H4229" s="522" t="s">
        <v>10874</v>
      </c>
      <c r="I4229" s="522">
        <v>61</v>
      </c>
      <c r="J4229" s="522">
        <v>49</v>
      </c>
      <c r="K4229" s="522">
        <v>339</v>
      </c>
      <c r="L4229" s="522">
        <v>11</v>
      </c>
      <c r="M4229" s="522" t="s">
        <v>10874</v>
      </c>
      <c r="N4229" s="522" t="s">
        <v>10874</v>
      </c>
      <c r="O4229" s="523">
        <v>468</v>
      </c>
    </row>
    <row r="4230" spans="2:15">
      <c r="B4230" t="str">
        <f>C4230&amp;F4230</f>
        <v>1126785036705 Total</v>
      </c>
      <c r="C4230" s="29" t="s">
        <v>1341</v>
      </c>
      <c r="D4230" s="29" t="s">
        <v>1342</v>
      </c>
      <c r="E4230" s="29" t="s">
        <v>3350</v>
      </c>
      <c r="F4230" s="29" t="s">
        <v>12264</v>
      </c>
      <c r="G4230" s="526" t="s">
        <v>3453</v>
      </c>
      <c r="H4230" s="527" t="s">
        <v>10874</v>
      </c>
      <c r="I4230" s="527">
        <v>101</v>
      </c>
      <c r="J4230" s="527">
        <v>88</v>
      </c>
      <c r="K4230" s="527">
        <v>670</v>
      </c>
      <c r="L4230" s="527">
        <v>22</v>
      </c>
      <c r="M4230" s="527">
        <v>15</v>
      </c>
      <c r="N4230" s="527" t="s">
        <v>10874</v>
      </c>
      <c r="O4230" s="528">
        <v>902</v>
      </c>
    </row>
    <row r="4231" spans="2:15">
      <c r="B4231" s="29" t="s">
        <v>15121</v>
      </c>
      <c r="C4231" s="29" t="s">
        <v>1341</v>
      </c>
      <c r="D4231" s="29" t="s">
        <v>1342</v>
      </c>
      <c r="E4231" s="29" t="s">
        <v>3352</v>
      </c>
      <c r="F4231" s="29" t="s">
        <v>3353</v>
      </c>
      <c r="G4231" s="29" t="s">
        <v>4065</v>
      </c>
      <c r="H4231" s="522">
        <v>0</v>
      </c>
      <c r="I4231" s="522">
        <v>26</v>
      </c>
      <c r="J4231" s="522">
        <v>34</v>
      </c>
      <c r="K4231" s="522">
        <v>160</v>
      </c>
      <c r="L4231" s="522">
        <v>23</v>
      </c>
      <c r="M4231" s="522" t="s">
        <v>10874</v>
      </c>
      <c r="N4231" s="522" t="s">
        <v>10874</v>
      </c>
      <c r="O4231" s="523">
        <v>249</v>
      </c>
    </row>
    <row r="4232" spans="2:15">
      <c r="B4232" s="29" t="s">
        <v>15122</v>
      </c>
      <c r="C4232" s="29" t="s">
        <v>1341</v>
      </c>
      <c r="D4232" s="29" t="s">
        <v>1342</v>
      </c>
      <c r="E4232" s="29" t="s">
        <v>3352</v>
      </c>
      <c r="F4232" s="29" t="s">
        <v>3353</v>
      </c>
      <c r="G4232" s="29" t="s">
        <v>4066</v>
      </c>
      <c r="H4232" s="522" t="s">
        <v>10874</v>
      </c>
      <c r="I4232" s="522">
        <v>21</v>
      </c>
      <c r="J4232" s="522">
        <v>31</v>
      </c>
      <c r="K4232" s="522">
        <v>161</v>
      </c>
      <c r="L4232" s="522">
        <v>15</v>
      </c>
      <c r="M4232" s="522" t="s">
        <v>10874</v>
      </c>
      <c r="N4232" s="522" t="s">
        <v>10874</v>
      </c>
      <c r="O4232" s="523">
        <v>233</v>
      </c>
    </row>
    <row r="4233" spans="2:15">
      <c r="B4233" t="str">
        <f>C4233&amp;F4233</f>
        <v>1126785037286 Total</v>
      </c>
      <c r="C4233" s="29" t="s">
        <v>1341</v>
      </c>
      <c r="D4233" s="29" t="s">
        <v>1342</v>
      </c>
      <c r="E4233" s="29" t="s">
        <v>3352</v>
      </c>
      <c r="F4233" s="29" t="s">
        <v>12265</v>
      </c>
      <c r="G4233" s="526" t="s">
        <v>3453</v>
      </c>
      <c r="H4233" s="527" t="s">
        <v>10874</v>
      </c>
      <c r="I4233" s="527">
        <v>47</v>
      </c>
      <c r="J4233" s="527">
        <v>65</v>
      </c>
      <c r="K4233" s="527">
        <v>321</v>
      </c>
      <c r="L4233" s="527">
        <v>38</v>
      </c>
      <c r="M4233" s="527" t="s">
        <v>10874</v>
      </c>
      <c r="N4233" s="527" t="s">
        <v>10874</v>
      </c>
      <c r="O4233" s="528">
        <v>482</v>
      </c>
    </row>
    <row r="4234" spans="2:15">
      <c r="B4234" s="29" t="s">
        <v>15123</v>
      </c>
      <c r="C4234" s="29" t="s">
        <v>1343</v>
      </c>
      <c r="D4234" s="29" t="s">
        <v>1344</v>
      </c>
      <c r="E4234" s="29" t="s">
        <v>1344</v>
      </c>
      <c r="F4234" s="29" t="s">
        <v>4059</v>
      </c>
      <c r="G4234" s="29" t="s">
        <v>4065</v>
      </c>
      <c r="H4234" s="522">
        <v>0</v>
      </c>
      <c r="I4234" s="522">
        <v>0</v>
      </c>
      <c r="J4234" s="522" t="s">
        <v>10874</v>
      </c>
      <c r="K4234" s="522">
        <v>169</v>
      </c>
      <c r="L4234" s="522" t="s">
        <v>10874</v>
      </c>
      <c r="M4234" s="522">
        <v>0</v>
      </c>
      <c r="N4234" s="522">
        <v>0</v>
      </c>
      <c r="O4234" s="523">
        <v>174</v>
      </c>
    </row>
    <row r="4235" spans="2:15">
      <c r="B4235" s="29" t="s">
        <v>15124</v>
      </c>
      <c r="C4235" s="29" t="s">
        <v>1343</v>
      </c>
      <c r="D4235" s="29" t="s">
        <v>1344</v>
      </c>
      <c r="E4235" s="29" t="s">
        <v>1344</v>
      </c>
      <c r="F4235" s="29" t="s">
        <v>4059</v>
      </c>
      <c r="G4235" s="29" t="s">
        <v>4066</v>
      </c>
      <c r="H4235" s="522">
        <v>0</v>
      </c>
      <c r="I4235" s="522" t="s">
        <v>10874</v>
      </c>
      <c r="J4235" s="522" t="s">
        <v>10874</v>
      </c>
      <c r="K4235" s="522">
        <v>299</v>
      </c>
      <c r="L4235" s="522">
        <v>13</v>
      </c>
      <c r="M4235" s="522">
        <v>0</v>
      </c>
      <c r="N4235" s="522">
        <v>0</v>
      </c>
      <c r="O4235" s="523">
        <v>318</v>
      </c>
    </row>
    <row r="4236" spans="2:15">
      <c r="B4236" t="str">
        <f>C4236&amp;F4236</f>
        <v>1016389076609 Total</v>
      </c>
      <c r="C4236" s="29" t="s">
        <v>1343</v>
      </c>
      <c r="D4236" s="29" t="s">
        <v>1344</v>
      </c>
      <c r="E4236" s="29" t="s">
        <v>1344</v>
      </c>
      <c r="F4236" s="29" t="s">
        <v>12266</v>
      </c>
      <c r="G4236" s="526" t="s">
        <v>3453</v>
      </c>
      <c r="H4236" s="527">
        <v>0</v>
      </c>
      <c r="I4236" s="527" t="s">
        <v>10874</v>
      </c>
      <c r="J4236" s="527" t="s">
        <v>10874</v>
      </c>
      <c r="K4236" s="527">
        <v>468</v>
      </c>
      <c r="L4236" s="527" t="s">
        <v>10874</v>
      </c>
      <c r="M4236" s="527">
        <v>0</v>
      </c>
      <c r="N4236" s="527">
        <v>0</v>
      </c>
      <c r="O4236" s="528">
        <v>492</v>
      </c>
    </row>
    <row r="4237" spans="2:15">
      <c r="B4237" s="29" t="s">
        <v>15125</v>
      </c>
      <c r="C4237" s="29" t="s">
        <v>1345</v>
      </c>
      <c r="D4237" s="29" t="s">
        <v>1346</v>
      </c>
      <c r="E4237" s="29" t="s">
        <v>3354</v>
      </c>
      <c r="F4237" s="29" t="s">
        <v>3355</v>
      </c>
      <c r="G4237" s="29" t="s">
        <v>4065</v>
      </c>
      <c r="H4237" s="522" t="s">
        <v>10874</v>
      </c>
      <c r="I4237" s="522">
        <v>0</v>
      </c>
      <c r="J4237" s="522" t="s">
        <v>10874</v>
      </c>
      <c r="K4237" s="522">
        <v>157</v>
      </c>
      <c r="L4237" s="522" t="s">
        <v>10874</v>
      </c>
      <c r="M4237" s="522">
        <v>0</v>
      </c>
      <c r="N4237" s="522">
        <v>0</v>
      </c>
      <c r="O4237" s="523">
        <v>164</v>
      </c>
    </row>
    <row r="4238" spans="2:15">
      <c r="B4238" s="29" t="s">
        <v>15126</v>
      </c>
      <c r="C4238" s="29" t="s">
        <v>1345</v>
      </c>
      <c r="D4238" s="29" t="s">
        <v>1346</v>
      </c>
      <c r="E4238" s="29" t="s">
        <v>3354</v>
      </c>
      <c r="F4238" s="29" t="s">
        <v>3355</v>
      </c>
      <c r="G4238" s="29" t="s">
        <v>4066</v>
      </c>
      <c r="H4238" s="522" t="s">
        <v>10874</v>
      </c>
      <c r="I4238" s="522" t="s">
        <v>10874</v>
      </c>
      <c r="J4238" s="522">
        <v>0</v>
      </c>
      <c r="K4238" s="522">
        <v>159</v>
      </c>
      <c r="L4238" s="522" t="s">
        <v>10874</v>
      </c>
      <c r="M4238" s="522">
        <v>0</v>
      </c>
      <c r="N4238" s="522" t="s">
        <v>10874</v>
      </c>
      <c r="O4238" s="523">
        <v>168</v>
      </c>
    </row>
    <row r="4239" spans="2:15">
      <c r="B4239" t="str">
        <f>C4239&amp;F4239</f>
        <v>1270493030719 Total</v>
      </c>
      <c r="C4239" s="29" t="s">
        <v>1345</v>
      </c>
      <c r="D4239" s="29" t="s">
        <v>1346</v>
      </c>
      <c r="E4239" s="29" t="s">
        <v>3354</v>
      </c>
      <c r="F4239" s="29" t="s">
        <v>12267</v>
      </c>
      <c r="G4239" s="526" t="s">
        <v>3453</v>
      </c>
      <c r="H4239" s="527" t="s">
        <v>10874</v>
      </c>
      <c r="I4239" s="527" t="s">
        <v>10874</v>
      </c>
      <c r="J4239" s="527" t="s">
        <v>10874</v>
      </c>
      <c r="K4239" s="527">
        <v>316</v>
      </c>
      <c r="L4239" s="527" t="s">
        <v>10874</v>
      </c>
      <c r="M4239" s="527">
        <v>0</v>
      </c>
      <c r="N4239" s="527" t="s">
        <v>10874</v>
      </c>
      <c r="O4239" s="528">
        <v>332</v>
      </c>
    </row>
    <row r="4240" spans="2:15">
      <c r="B4240" s="29" t="s">
        <v>15127</v>
      </c>
      <c r="C4240" s="29" t="s">
        <v>1347</v>
      </c>
      <c r="D4240" s="29" t="s">
        <v>1348</v>
      </c>
      <c r="E4240" s="29" t="s">
        <v>1348</v>
      </c>
      <c r="F4240" s="29" t="s">
        <v>4060</v>
      </c>
      <c r="G4240" s="29" t="s">
        <v>4065</v>
      </c>
      <c r="H4240" s="522">
        <v>0</v>
      </c>
      <c r="I4240" s="522">
        <v>22</v>
      </c>
      <c r="J4240" s="522">
        <v>15</v>
      </c>
      <c r="K4240" s="522">
        <v>143</v>
      </c>
      <c r="L4240" s="522" t="s">
        <v>10874</v>
      </c>
      <c r="M4240" s="522" t="s">
        <v>10874</v>
      </c>
      <c r="N4240" s="522" t="s">
        <v>10874</v>
      </c>
      <c r="O4240" s="523">
        <v>189</v>
      </c>
    </row>
    <row r="4241" spans="2:15">
      <c r="B4241" s="29" t="s">
        <v>15128</v>
      </c>
      <c r="C4241" s="29" t="s">
        <v>1347</v>
      </c>
      <c r="D4241" s="29" t="s">
        <v>1348</v>
      </c>
      <c r="E4241" s="29" t="s">
        <v>1348</v>
      </c>
      <c r="F4241" s="29" t="s">
        <v>4060</v>
      </c>
      <c r="G4241" s="29" t="s">
        <v>4066</v>
      </c>
      <c r="H4241" s="522">
        <v>0</v>
      </c>
      <c r="I4241" s="522">
        <v>29</v>
      </c>
      <c r="J4241" s="522">
        <v>12</v>
      </c>
      <c r="K4241" s="522">
        <v>269</v>
      </c>
      <c r="L4241" s="522" t="s">
        <v>10874</v>
      </c>
      <c r="M4241" s="522" t="s">
        <v>10874</v>
      </c>
      <c r="N4241" s="522" t="s">
        <v>10874</v>
      </c>
      <c r="O4241" s="523">
        <v>315</v>
      </c>
    </row>
    <row r="4242" spans="2:15">
      <c r="B4242" t="str">
        <f>C4242&amp;F4242</f>
        <v>1234690074959 Total</v>
      </c>
      <c r="C4242" s="29" t="s">
        <v>1347</v>
      </c>
      <c r="D4242" s="29" t="s">
        <v>1348</v>
      </c>
      <c r="E4242" s="29" t="s">
        <v>1348</v>
      </c>
      <c r="F4242" s="29" t="s">
        <v>12268</v>
      </c>
      <c r="G4242" s="526" t="s">
        <v>3453</v>
      </c>
      <c r="H4242" s="527">
        <v>0</v>
      </c>
      <c r="I4242" s="527">
        <v>51</v>
      </c>
      <c r="J4242" s="527">
        <v>27</v>
      </c>
      <c r="K4242" s="527">
        <v>412</v>
      </c>
      <c r="L4242" s="527" t="s">
        <v>10874</v>
      </c>
      <c r="M4242" s="527" t="s">
        <v>10874</v>
      </c>
      <c r="N4242" s="527" t="s">
        <v>10874</v>
      </c>
      <c r="O4242" s="528">
        <v>504</v>
      </c>
    </row>
    <row r="4243" spans="2:15">
      <c r="B4243" s="29" t="s">
        <v>15129</v>
      </c>
      <c r="C4243" s="29" t="s">
        <v>1349</v>
      </c>
      <c r="D4243" s="29" t="s">
        <v>1350</v>
      </c>
      <c r="E4243" s="29" t="s">
        <v>3356</v>
      </c>
      <c r="F4243" s="29" t="s">
        <v>3357</v>
      </c>
      <c r="G4243" s="29" t="s">
        <v>4065</v>
      </c>
      <c r="H4243" s="522">
        <v>0</v>
      </c>
      <c r="I4243" s="522" t="s">
        <v>10874</v>
      </c>
      <c r="J4243" s="522">
        <v>18</v>
      </c>
      <c r="K4243" s="522">
        <v>294</v>
      </c>
      <c r="L4243" s="522" t="s">
        <v>10874</v>
      </c>
      <c r="M4243" s="522" t="s">
        <v>10874</v>
      </c>
      <c r="N4243" s="522">
        <v>0</v>
      </c>
      <c r="O4243" s="523">
        <v>324</v>
      </c>
    </row>
    <row r="4244" spans="2:15">
      <c r="B4244" s="29" t="s">
        <v>15130</v>
      </c>
      <c r="C4244" s="29" t="s">
        <v>1349</v>
      </c>
      <c r="D4244" s="29" t="s">
        <v>1350</v>
      </c>
      <c r="E4244" s="29" t="s">
        <v>3356</v>
      </c>
      <c r="F4244" s="29" t="s">
        <v>3357</v>
      </c>
      <c r="G4244" s="29" t="s">
        <v>4066</v>
      </c>
      <c r="H4244" s="522">
        <v>0</v>
      </c>
      <c r="I4244" s="522" t="s">
        <v>10874</v>
      </c>
      <c r="J4244" s="522" t="s">
        <v>10874</v>
      </c>
      <c r="K4244" s="522">
        <v>305</v>
      </c>
      <c r="L4244" s="522" t="s">
        <v>10874</v>
      </c>
      <c r="M4244" s="522" t="s">
        <v>10874</v>
      </c>
      <c r="N4244" s="522" t="s">
        <v>10874</v>
      </c>
      <c r="O4244" s="523">
        <v>329</v>
      </c>
    </row>
    <row r="4245" spans="2:15">
      <c r="B4245" t="str">
        <f>C4245&amp;F4245</f>
        <v>1196489036704 Total</v>
      </c>
      <c r="C4245" s="29" t="s">
        <v>1349</v>
      </c>
      <c r="D4245" s="29" t="s">
        <v>1350</v>
      </c>
      <c r="E4245" s="29" t="s">
        <v>3356</v>
      </c>
      <c r="F4245" s="29" t="s">
        <v>12269</v>
      </c>
      <c r="G4245" s="526" t="s">
        <v>3453</v>
      </c>
      <c r="H4245" s="527">
        <v>0</v>
      </c>
      <c r="I4245" s="527">
        <v>17</v>
      </c>
      <c r="J4245" s="527" t="s">
        <v>10874</v>
      </c>
      <c r="K4245" s="527">
        <v>599</v>
      </c>
      <c r="L4245" s="527" t="s">
        <v>10874</v>
      </c>
      <c r="M4245" s="527" t="s">
        <v>10874</v>
      </c>
      <c r="N4245" s="527" t="s">
        <v>10874</v>
      </c>
      <c r="O4245" s="528">
        <v>653</v>
      </c>
    </row>
    <row r="4246" spans="2:15">
      <c r="B4246" s="29" t="s">
        <v>15131</v>
      </c>
      <c r="C4246" s="29" t="s">
        <v>1349</v>
      </c>
      <c r="D4246" s="29" t="s">
        <v>1350</v>
      </c>
      <c r="E4246" s="29" t="s">
        <v>3358</v>
      </c>
      <c r="F4246" s="29" t="s">
        <v>3359</v>
      </c>
      <c r="G4246" s="29" t="s">
        <v>4065</v>
      </c>
      <c r="H4246" s="522">
        <v>0</v>
      </c>
      <c r="I4246" s="522" t="s">
        <v>10874</v>
      </c>
      <c r="J4246" s="522" t="s">
        <v>10874</v>
      </c>
      <c r="K4246" s="522">
        <v>159</v>
      </c>
      <c r="L4246" s="522" t="s">
        <v>10874</v>
      </c>
      <c r="M4246" s="522">
        <v>0</v>
      </c>
      <c r="N4246" s="522">
        <v>0</v>
      </c>
      <c r="O4246" s="523">
        <v>169</v>
      </c>
    </row>
    <row r="4247" spans="2:15">
      <c r="B4247" s="29" t="s">
        <v>15132</v>
      </c>
      <c r="C4247" s="29" t="s">
        <v>1349</v>
      </c>
      <c r="D4247" s="29" t="s">
        <v>1350</v>
      </c>
      <c r="E4247" s="29" t="s">
        <v>3358</v>
      </c>
      <c r="F4247" s="29" t="s">
        <v>3359</v>
      </c>
      <c r="G4247" s="29" t="s">
        <v>4066</v>
      </c>
      <c r="H4247" s="522">
        <v>0</v>
      </c>
      <c r="I4247" s="522" t="s">
        <v>10874</v>
      </c>
      <c r="J4247" s="522" t="s">
        <v>10874</v>
      </c>
      <c r="K4247" s="522">
        <v>154</v>
      </c>
      <c r="L4247" s="522" t="s">
        <v>10874</v>
      </c>
      <c r="M4247" s="522" t="s">
        <v>10874</v>
      </c>
      <c r="N4247" s="522">
        <v>0</v>
      </c>
      <c r="O4247" s="523">
        <v>168</v>
      </c>
    </row>
    <row r="4248" spans="2:15">
      <c r="B4248" t="str">
        <f>C4248&amp;F4248</f>
        <v>1196489037341 Total</v>
      </c>
      <c r="C4248" s="29" t="s">
        <v>1349</v>
      </c>
      <c r="D4248" s="29" t="s">
        <v>1350</v>
      </c>
      <c r="E4248" s="29" t="s">
        <v>3358</v>
      </c>
      <c r="F4248" s="29" t="s">
        <v>12270</v>
      </c>
      <c r="G4248" s="526" t="s">
        <v>3453</v>
      </c>
      <c r="H4248" s="527">
        <v>0</v>
      </c>
      <c r="I4248" s="527" t="s">
        <v>10874</v>
      </c>
      <c r="J4248" s="527" t="s">
        <v>10874</v>
      </c>
      <c r="K4248" s="527">
        <v>313</v>
      </c>
      <c r="L4248" s="527" t="s">
        <v>10874</v>
      </c>
      <c r="M4248" s="527" t="s">
        <v>10874</v>
      </c>
      <c r="N4248" s="527">
        <v>0</v>
      </c>
      <c r="O4248" s="528">
        <v>337</v>
      </c>
    </row>
    <row r="4249" spans="2:15">
      <c r="B4249" s="29" t="s">
        <v>15135</v>
      </c>
      <c r="C4249" s="29" t="s">
        <v>1351</v>
      </c>
      <c r="D4249" s="29" t="s">
        <v>1352</v>
      </c>
      <c r="E4249" s="29" t="s">
        <v>3362</v>
      </c>
      <c r="F4249" s="29" t="s">
        <v>3363</v>
      </c>
      <c r="G4249" s="29" t="s">
        <v>4065</v>
      </c>
      <c r="H4249" s="522">
        <v>0</v>
      </c>
      <c r="I4249" s="522" t="s">
        <v>10874</v>
      </c>
      <c r="J4249" s="522" t="s">
        <v>10874</v>
      </c>
      <c r="K4249" s="522">
        <v>120</v>
      </c>
      <c r="L4249" s="522" t="s">
        <v>10874</v>
      </c>
      <c r="M4249" s="522" t="s">
        <v>10874</v>
      </c>
      <c r="N4249" s="522">
        <v>0</v>
      </c>
      <c r="O4249" s="523">
        <v>130</v>
      </c>
    </row>
    <row r="4250" spans="2:15">
      <c r="B4250" s="29" t="s">
        <v>15136</v>
      </c>
      <c r="C4250" s="29" t="s">
        <v>1351</v>
      </c>
      <c r="D4250" s="29" t="s">
        <v>1352</v>
      </c>
      <c r="E4250" s="29" t="s">
        <v>3362</v>
      </c>
      <c r="F4250" s="29" t="s">
        <v>3363</v>
      </c>
      <c r="G4250" s="29" t="s">
        <v>4066</v>
      </c>
      <c r="H4250" s="522">
        <v>0</v>
      </c>
      <c r="I4250" s="522" t="s">
        <v>10874</v>
      </c>
      <c r="J4250" s="522" t="s">
        <v>10874</v>
      </c>
      <c r="K4250" s="522">
        <v>111</v>
      </c>
      <c r="L4250" s="522" t="s">
        <v>10874</v>
      </c>
      <c r="M4250" s="522" t="s">
        <v>10874</v>
      </c>
      <c r="N4250" s="522">
        <v>0</v>
      </c>
      <c r="O4250" s="523">
        <v>124</v>
      </c>
    </row>
    <row r="4251" spans="2:15">
      <c r="B4251" t="str">
        <f>C4251&amp;F4251</f>
        <v>1081185031292 Total</v>
      </c>
      <c r="C4251" s="29" t="s">
        <v>1351</v>
      </c>
      <c r="D4251" s="29" t="s">
        <v>1352</v>
      </c>
      <c r="E4251" s="29" t="s">
        <v>3362</v>
      </c>
      <c r="F4251" s="29" t="s">
        <v>12272</v>
      </c>
      <c r="G4251" s="526" t="s">
        <v>3453</v>
      </c>
      <c r="H4251" s="527">
        <v>0</v>
      </c>
      <c r="I4251" s="527" t="s">
        <v>10874</v>
      </c>
      <c r="J4251" s="527" t="s">
        <v>10874</v>
      </c>
      <c r="K4251" s="527">
        <v>231</v>
      </c>
      <c r="L4251" s="527" t="s">
        <v>10874</v>
      </c>
      <c r="M4251" s="527" t="s">
        <v>10874</v>
      </c>
      <c r="N4251" s="527">
        <v>0</v>
      </c>
      <c r="O4251" s="528">
        <v>254</v>
      </c>
    </row>
    <row r="4252" spans="2:15">
      <c r="B4252" s="29" t="s">
        <v>15133</v>
      </c>
      <c r="C4252" s="29" t="s">
        <v>1351</v>
      </c>
      <c r="D4252" s="29" t="s">
        <v>1352</v>
      </c>
      <c r="E4252" s="29" t="s">
        <v>3360</v>
      </c>
      <c r="F4252" s="29" t="s">
        <v>3361</v>
      </c>
      <c r="G4252" s="29" t="s">
        <v>4065</v>
      </c>
      <c r="H4252" s="522" t="s">
        <v>10874</v>
      </c>
      <c r="I4252" s="522" t="s">
        <v>10874</v>
      </c>
      <c r="J4252" s="522" t="s">
        <v>10874</v>
      </c>
      <c r="K4252" s="522">
        <v>235</v>
      </c>
      <c r="L4252" s="522">
        <v>0</v>
      </c>
      <c r="M4252" s="522" t="s">
        <v>10874</v>
      </c>
      <c r="N4252" s="522">
        <v>0</v>
      </c>
      <c r="O4252" s="523">
        <v>245</v>
      </c>
    </row>
    <row r="4253" spans="2:15">
      <c r="B4253" s="29" t="s">
        <v>15134</v>
      </c>
      <c r="C4253" s="29" t="s">
        <v>1351</v>
      </c>
      <c r="D4253" s="29" t="s">
        <v>1352</v>
      </c>
      <c r="E4253" s="29" t="s">
        <v>3360</v>
      </c>
      <c r="F4253" s="29" t="s">
        <v>3361</v>
      </c>
      <c r="G4253" s="29" t="s">
        <v>4066</v>
      </c>
      <c r="H4253" s="522">
        <v>0</v>
      </c>
      <c r="I4253" s="522" t="s">
        <v>10874</v>
      </c>
      <c r="J4253" s="522" t="s">
        <v>10874</v>
      </c>
      <c r="K4253" s="522">
        <v>231</v>
      </c>
      <c r="L4253" s="522" t="s">
        <v>10874</v>
      </c>
      <c r="M4253" s="522" t="s">
        <v>10874</v>
      </c>
      <c r="N4253" s="522" t="s">
        <v>10874</v>
      </c>
      <c r="O4253" s="523">
        <v>241</v>
      </c>
    </row>
    <row r="4254" spans="2:15">
      <c r="B4254" t="str">
        <f>C4254&amp;F4254</f>
        <v>1081185031293 Total</v>
      </c>
      <c r="C4254" s="29" t="s">
        <v>1351</v>
      </c>
      <c r="D4254" s="29" t="s">
        <v>1352</v>
      </c>
      <c r="E4254" s="29" t="s">
        <v>3360</v>
      </c>
      <c r="F4254" s="29" t="s">
        <v>12271</v>
      </c>
      <c r="G4254" s="526" t="s">
        <v>3453</v>
      </c>
      <c r="H4254" s="527" t="s">
        <v>10874</v>
      </c>
      <c r="I4254" s="527" t="s">
        <v>10874</v>
      </c>
      <c r="J4254" s="527" t="s">
        <v>10874</v>
      </c>
      <c r="K4254" s="527">
        <v>466</v>
      </c>
      <c r="L4254" s="527" t="s">
        <v>10874</v>
      </c>
      <c r="M4254" s="527" t="s">
        <v>10874</v>
      </c>
      <c r="N4254" s="527" t="s">
        <v>10874</v>
      </c>
      <c r="O4254" s="528">
        <v>486</v>
      </c>
    </row>
    <row r="4255" spans="2:15">
      <c r="B4255" s="29" t="s">
        <v>15137</v>
      </c>
      <c r="C4255" s="29" t="s">
        <v>1354</v>
      </c>
      <c r="D4255" s="29" t="s">
        <v>1355</v>
      </c>
      <c r="E4255" s="29" t="s">
        <v>3364</v>
      </c>
      <c r="F4255" s="29" t="s">
        <v>3365</v>
      </c>
      <c r="G4255" s="29" t="s">
        <v>4065</v>
      </c>
      <c r="H4255" s="522">
        <v>0</v>
      </c>
      <c r="I4255" s="522">
        <v>70</v>
      </c>
      <c r="J4255" s="522">
        <v>170</v>
      </c>
      <c r="K4255" s="522">
        <v>415</v>
      </c>
      <c r="L4255" s="522" t="s">
        <v>10874</v>
      </c>
      <c r="M4255" s="522">
        <v>32</v>
      </c>
      <c r="N4255" s="522" t="s">
        <v>10874</v>
      </c>
      <c r="O4255" s="523">
        <v>712</v>
      </c>
    </row>
    <row r="4256" spans="2:15">
      <c r="B4256" s="29" t="s">
        <v>15138</v>
      </c>
      <c r="C4256" s="29" t="s">
        <v>1354</v>
      </c>
      <c r="D4256" s="29" t="s">
        <v>1355</v>
      </c>
      <c r="E4256" s="29" t="s">
        <v>3364</v>
      </c>
      <c r="F4256" s="29" t="s">
        <v>3365</v>
      </c>
      <c r="G4256" s="29" t="s">
        <v>4066</v>
      </c>
      <c r="H4256" s="522">
        <v>0</v>
      </c>
      <c r="I4256" s="522">
        <v>72</v>
      </c>
      <c r="J4256" s="522">
        <v>172</v>
      </c>
      <c r="K4256" s="522">
        <v>399</v>
      </c>
      <c r="L4256" s="522" t="s">
        <v>10874</v>
      </c>
      <c r="M4256" s="522">
        <v>34</v>
      </c>
      <c r="N4256" s="522" t="s">
        <v>10874</v>
      </c>
      <c r="O4256" s="523">
        <v>696</v>
      </c>
    </row>
    <row r="4257" spans="2:15">
      <c r="B4257" t="str">
        <f>C4257&amp;F4257</f>
        <v>1213978032848 Total</v>
      </c>
      <c r="C4257" s="29" t="s">
        <v>1354</v>
      </c>
      <c r="D4257" s="29" t="s">
        <v>1355</v>
      </c>
      <c r="E4257" s="29" t="s">
        <v>3364</v>
      </c>
      <c r="F4257" s="29" t="s">
        <v>12273</v>
      </c>
      <c r="G4257" s="526" t="s">
        <v>3453</v>
      </c>
      <c r="H4257" s="527">
        <v>0</v>
      </c>
      <c r="I4257" s="527">
        <v>142</v>
      </c>
      <c r="J4257" s="527">
        <v>342</v>
      </c>
      <c r="K4257" s="527">
        <v>814</v>
      </c>
      <c r="L4257" s="527" t="s">
        <v>10874</v>
      </c>
      <c r="M4257" s="527">
        <v>66</v>
      </c>
      <c r="N4257" s="527" t="s">
        <v>10874</v>
      </c>
      <c r="O4257" s="528">
        <v>1408</v>
      </c>
    </row>
    <row r="4258" spans="2:15">
      <c r="B4258" s="29" t="s">
        <v>15139</v>
      </c>
      <c r="C4258" s="29" t="s">
        <v>1354</v>
      </c>
      <c r="D4258" s="29" t="s">
        <v>1355</v>
      </c>
      <c r="E4258" s="29" t="s">
        <v>3366</v>
      </c>
      <c r="F4258" s="29" t="s">
        <v>3367</v>
      </c>
      <c r="G4258" s="29" t="s">
        <v>4065</v>
      </c>
      <c r="H4258" s="522" t="s">
        <v>10874</v>
      </c>
      <c r="I4258" s="522">
        <v>34</v>
      </c>
      <c r="J4258" s="522">
        <v>89</v>
      </c>
      <c r="K4258" s="522">
        <v>214</v>
      </c>
      <c r="L4258" s="522" t="s">
        <v>10874</v>
      </c>
      <c r="M4258" s="522">
        <v>13</v>
      </c>
      <c r="N4258" s="522" t="s">
        <v>10874</v>
      </c>
      <c r="O4258" s="523">
        <v>355</v>
      </c>
    </row>
    <row r="4259" spans="2:15">
      <c r="B4259" s="29" t="s">
        <v>15140</v>
      </c>
      <c r="C4259" s="29" t="s">
        <v>1354</v>
      </c>
      <c r="D4259" s="29" t="s">
        <v>1355</v>
      </c>
      <c r="E4259" s="29" t="s">
        <v>3366</v>
      </c>
      <c r="F4259" s="29" t="s">
        <v>3367</v>
      </c>
      <c r="G4259" s="29" t="s">
        <v>4066</v>
      </c>
      <c r="H4259" s="522">
        <v>0</v>
      </c>
      <c r="I4259" s="522">
        <v>25</v>
      </c>
      <c r="J4259" s="522">
        <v>97</v>
      </c>
      <c r="K4259" s="522">
        <v>194</v>
      </c>
      <c r="L4259" s="522" t="s">
        <v>10874</v>
      </c>
      <c r="M4259" s="522">
        <v>15</v>
      </c>
      <c r="N4259" s="522" t="s">
        <v>10874</v>
      </c>
      <c r="O4259" s="523">
        <v>338</v>
      </c>
    </row>
    <row r="4260" spans="2:15">
      <c r="B4260" t="str">
        <f>C4260&amp;F4260</f>
        <v>1213978035241 Total</v>
      </c>
      <c r="C4260" s="29" t="s">
        <v>1354</v>
      </c>
      <c r="D4260" s="29" t="s">
        <v>1355</v>
      </c>
      <c r="E4260" s="29" t="s">
        <v>3366</v>
      </c>
      <c r="F4260" s="29" t="s">
        <v>12274</v>
      </c>
      <c r="G4260" s="526" t="s">
        <v>3453</v>
      </c>
      <c r="H4260" s="527" t="s">
        <v>10874</v>
      </c>
      <c r="I4260" s="527">
        <v>59</v>
      </c>
      <c r="J4260" s="527">
        <v>186</v>
      </c>
      <c r="K4260" s="527">
        <v>408</v>
      </c>
      <c r="L4260" s="527" t="s">
        <v>10874</v>
      </c>
      <c r="M4260" s="527">
        <v>28</v>
      </c>
      <c r="N4260" s="527" t="s">
        <v>10874</v>
      </c>
      <c r="O4260" s="528">
        <v>693</v>
      </c>
    </row>
    <row r="4261" spans="2:15">
      <c r="B4261" s="29" t="s">
        <v>15141</v>
      </c>
      <c r="C4261" s="29" t="s">
        <v>1356</v>
      </c>
      <c r="D4261" s="29" t="s">
        <v>1357</v>
      </c>
      <c r="E4261" s="29" t="s">
        <v>1357</v>
      </c>
      <c r="F4261" s="29" t="s">
        <v>3368</v>
      </c>
      <c r="G4261" s="29" t="s">
        <v>4065</v>
      </c>
      <c r="H4261" s="522">
        <v>0</v>
      </c>
      <c r="I4261" s="522">
        <v>42</v>
      </c>
      <c r="J4261" s="522">
        <v>0</v>
      </c>
      <c r="K4261" s="522">
        <v>0</v>
      </c>
      <c r="L4261" s="522">
        <v>0</v>
      </c>
      <c r="M4261" s="522">
        <v>0</v>
      </c>
      <c r="N4261" s="522">
        <v>0</v>
      </c>
      <c r="O4261" s="523">
        <v>42</v>
      </c>
    </row>
    <row r="4262" spans="2:15">
      <c r="B4262" s="29" t="s">
        <v>15142</v>
      </c>
      <c r="C4262" s="29" t="s">
        <v>1356</v>
      </c>
      <c r="D4262" s="29" t="s">
        <v>1357</v>
      </c>
      <c r="E4262" s="29" t="s">
        <v>1357</v>
      </c>
      <c r="F4262" s="29" t="s">
        <v>3368</v>
      </c>
      <c r="G4262" s="29" t="s">
        <v>4066</v>
      </c>
      <c r="H4262" s="522">
        <v>0</v>
      </c>
      <c r="I4262" s="522">
        <v>43</v>
      </c>
      <c r="J4262" s="522">
        <v>0</v>
      </c>
      <c r="K4262" s="522">
        <v>0</v>
      </c>
      <c r="L4262" s="522">
        <v>0</v>
      </c>
      <c r="M4262" s="522">
        <v>0</v>
      </c>
      <c r="N4262" s="522">
        <v>0</v>
      </c>
      <c r="O4262" s="523">
        <v>43</v>
      </c>
    </row>
    <row r="4263" spans="2:15">
      <c r="B4263" t="str">
        <f>C4263&amp;F4263</f>
        <v>1252300027907 Total</v>
      </c>
      <c r="C4263" s="29" t="s">
        <v>1356</v>
      </c>
      <c r="D4263" s="29" t="s">
        <v>1357</v>
      </c>
      <c r="E4263" s="29" t="s">
        <v>1357</v>
      </c>
      <c r="F4263" s="29" t="s">
        <v>12275</v>
      </c>
      <c r="G4263" s="526" t="s">
        <v>3453</v>
      </c>
      <c r="H4263" s="527">
        <v>0</v>
      </c>
      <c r="I4263" s="527">
        <v>85</v>
      </c>
      <c r="J4263" s="527">
        <v>0</v>
      </c>
      <c r="K4263" s="527">
        <v>0</v>
      </c>
      <c r="L4263" s="527">
        <v>0</v>
      </c>
      <c r="M4263" s="527">
        <v>0</v>
      </c>
      <c r="N4263" s="527">
        <v>0</v>
      </c>
      <c r="O4263" s="528">
        <v>85</v>
      </c>
    </row>
    <row r="4264" spans="2:15">
      <c r="B4264" s="29" t="s">
        <v>15143</v>
      </c>
      <c r="C4264" s="29" t="s">
        <v>1358</v>
      </c>
      <c r="D4264" s="29" t="s">
        <v>1359</v>
      </c>
      <c r="E4264" s="29" t="s">
        <v>1359</v>
      </c>
      <c r="F4264" s="29" t="s">
        <v>4061</v>
      </c>
      <c r="G4264" s="29" t="s">
        <v>4065</v>
      </c>
      <c r="H4264" s="522">
        <v>0</v>
      </c>
      <c r="I4264" s="522">
        <v>51</v>
      </c>
      <c r="J4264" s="522" t="s">
        <v>10874</v>
      </c>
      <c r="K4264" s="522">
        <v>230</v>
      </c>
      <c r="L4264" s="522" t="s">
        <v>10874</v>
      </c>
      <c r="M4264" s="522">
        <v>0</v>
      </c>
      <c r="N4264" s="522">
        <v>0</v>
      </c>
      <c r="O4264" s="523">
        <v>302</v>
      </c>
    </row>
    <row r="4265" spans="2:15">
      <c r="B4265" s="29" t="s">
        <v>15144</v>
      </c>
      <c r="C4265" s="29" t="s">
        <v>1358</v>
      </c>
      <c r="D4265" s="29" t="s">
        <v>1359</v>
      </c>
      <c r="E4265" s="29" t="s">
        <v>1359</v>
      </c>
      <c r="F4265" s="29" t="s">
        <v>4061</v>
      </c>
      <c r="G4265" s="29" t="s">
        <v>4066</v>
      </c>
      <c r="H4265" s="522">
        <v>0</v>
      </c>
      <c r="I4265" s="522">
        <v>60</v>
      </c>
      <c r="J4265" s="522" t="s">
        <v>10874</v>
      </c>
      <c r="K4265" s="522">
        <v>428</v>
      </c>
      <c r="L4265" s="522" t="s">
        <v>10874</v>
      </c>
      <c r="M4265" s="522" t="s">
        <v>10874</v>
      </c>
      <c r="N4265" s="522">
        <v>0</v>
      </c>
      <c r="O4265" s="523">
        <v>543</v>
      </c>
    </row>
    <row r="4266" spans="2:15">
      <c r="B4266" t="str">
        <f>C4266&amp;F4266</f>
        <v>1184086076632 Total</v>
      </c>
      <c r="C4266" s="29" t="s">
        <v>1358</v>
      </c>
      <c r="D4266" s="29" t="s">
        <v>1359</v>
      </c>
      <c r="E4266" s="29" t="s">
        <v>1359</v>
      </c>
      <c r="F4266" s="29" t="s">
        <v>12276</v>
      </c>
      <c r="G4266" s="526" t="s">
        <v>3453</v>
      </c>
      <c r="H4266" s="527">
        <v>0</v>
      </c>
      <c r="I4266" s="527">
        <v>111</v>
      </c>
      <c r="J4266" s="527">
        <v>72</v>
      </c>
      <c r="K4266" s="527">
        <v>658</v>
      </c>
      <c r="L4266" s="527" t="s">
        <v>10874</v>
      </c>
      <c r="M4266" s="527" t="s">
        <v>10874</v>
      </c>
      <c r="N4266" s="527">
        <v>0</v>
      </c>
      <c r="O4266" s="528">
        <v>845</v>
      </c>
    </row>
    <row r="4267" spans="2:15">
      <c r="B4267" s="29" t="s">
        <v>15149</v>
      </c>
      <c r="C4267" s="29" t="s">
        <v>1360</v>
      </c>
      <c r="D4267" s="29" t="s">
        <v>1361</v>
      </c>
      <c r="E4267" s="29" t="s">
        <v>3373</v>
      </c>
      <c r="F4267" s="29" t="s">
        <v>3374</v>
      </c>
      <c r="G4267" s="29" t="s">
        <v>4065</v>
      </c>
      <c r="H4267" s="522">
        <v>0</v>
      </c>
      <c r="I4267" s="522">
        <v>42</v>
      </c>
      <c r="J4267" s="522">
        <v>66</v>
      </c>
      <c r="K4267" s="522">
        <v>324</v>
      </c>
      <c r="L4267" s="522" t="s">
        <v>10874</v>
      </c>
      <c r="M4267" s="522" t="s">
        <v>10874</v>
      </c>
      <c r="N4267" s="522" t="s">
        <v>10874</v>
      </c>
      <c r="O4267" s="523">
        <v>448</v>
      </c>
    </row>
    <row r="4268" spans="2:15">
      <c r="B4268" s="29" t="s">
        <v>15150</v>
      </c>
      <c r="C4268" s="29" t="s">
        <v>1360</v>
      </c>
      <c r="D4268" s="29" t="s">
        <v>1361</v>
      </c>
      <c r="E4268" s="29" t="s">
        <v>3373</v>
      </c>
      <c r="F4268" s="29" t="s">
        <v>3374</v>
      </c>
      <c r="G4268" s="29" t="s">
        <v>4066</v>
      </c>
      <c r="H4268" s="522" t="s">
        <v>10874</v>
      </c>
      <c r="I4268" s="522">
        <v>56</v>
      </c>
      <c r="J4268" s="522">
        <v>69</v>
      </c>
      <c r="K4268" s="522">
        <v>366</v>
      </c>
      <c r="L4268" s="522" t="s">
        <v>10874</v>
      </c>
      <c r="M4268" s="522" t="s">
        <v>10874</v>
      </c>
      <c r="N4268" s="522" t="s">
        <v>10874</v>
      </c>
      <c r="O4268" s="523">
        <v>507</v>
      </c>
    </row>
    <row r="4269" spans="2:15">
      <c r="B4269" t="str">
        <f>C4269&amp;F4269</f>
        <v>1184088523007 Total</v>
      </c>
      <c r="C4269" s="29" t="s">
        <v>1360</v>
      </c>
      <c r="D4269" s="29" t="s">
        <v>1361</v>
      </c>
      <c r="E4269" s="29" t="s">
        <v>3373</v>
      </c>
      <c r="F4269" s="29" t="s">
        <v>12279</v>
      </c>
      <c r="G4269" s="526" t="s">
        <v>3453</v>
      </c>
      <c r="H4269" s="527" t="s">
        <v>10874</v>
      </c>
      <c r="I4269" s="527">
        <v>98</v>
      </c>
      <c r="J4269" s="527">
        <v>135</v>
      </c>
      <c r="K4269" s="527">
        <v>690</v>
      </c>
      <c r="L4269" s="527">
        <v>18</v>
      </c>
      <c r="M4269" s="527">
        <v>11</v>
      </c>
      <c r="N4269" s="527" t="s">
        <v>10874</v>
      </c>
      <c r="O4269" s="528">
        <v>955</v>
      </c>
    </row>
    <row r="4270" spans="2:15">
      <c r="B4270" s="29" t="s">
        <v>15147</v>
      </c>
      <c r="C4270" s="29" t="s">
        <v>1360</v>
      </c>
      <c r="D4270" s="29" t="s">
        <v>1361</v>
      </c>
      <c r="E4270" s="29" t="s">
        <v>3371</v>
      </c>
      <c r="F4270" s="29" t="s">
        <v>3372</v>
      </c>
      <c r="G4270" s="29" t="s">
        <v>4065</v>
      </c>
      <c r="H4270" s="522">
        <v>0</v>
      </c>
      <c r="I4270" s="522">
        <v>124</v>
      </c>
      <c r="J4270" s="522">
        <v>144</v>
      </c>
      <c r="K4270" s="522">
        <v>141</v>
      </c>
      <c r="L4270" s="522">
        <v>11</v>
      </c>
      <c r="M4270" s="522" t="s">
        <v>10874</v>
      </c>
      <c r="N4270" s="522" t="s">
        <v>10874</v>
      </c>
      <c r="O4270" s="523">
        <v>426</v>
      </c>
    </row>
    <row r="4271" spans="2:15">
      <c r="B4271" s="29" t="s">
        <v>15148</v>
      </c>
      <c r="C4271" s="29" t="s">
        <v>1360</v>
      </c>
      <c r="D4271" s="29" t="s">
        <v>1361</v>
      </c>
      <c r="E4271" s="29" t="s">
        <v>3371</v>
      </c>
      <c r="F4271" s="29" t="s">
        <v>3372</v>
      </c>
      <c r="G4271" s="29" t="s">
        <v>4066</v>
      </c>
      <c r="H4271" s="522">
        <v>0</v>
      </c>
      <c r="I4271" s="522">
        <v>125</v>
      </c>
      <c r="J4271" s="522">
        <v>143</v>
      </c>
      <c r="K4271" s="522">
        <v>140</v>
      </c>
      <c r="L4271" s="522">
        <v>11</v>
      </c>
      <c r="M4271" s="522" t="s">
        <v>10874</v>
      </c>
      <c r="N4271" s="522" t="s">
        <v>10874</v>
      </c>
      <c r="O4271" s="523">
        <v>424</v>
      </c>
    </row>
    <row r="4272" spans="2:15">
      <c r="B4272" t="str">
        <f>C4272&amp;F4272</f>
        <v>1184088523008 Total</v>
      </c>
      <c r="C4272" s="29" t="s">
        <v>1360</v>
      </c>
      <c r="D4272" s="29" t="s">
        <v>1361</v>
      </c>
      <c r="E4272" s="29" t="s">
        <v>3371</v>
      </c>
      <c r="F4272" s="29" t="s">
        <v>12278</v>
      </c>
      <c r="G4272" s="526" t="s">
        <v>3453</v>
      </c>
      <c r="H4272" s="527">
        <v>0</v>
      </c>
      <c r="I4272" s="527">
        <v>249</v>
      </c>
      <c r="J4272" s="527">
        <v>287</v>
      </c>
      <c r="K4272" s="527">
        <v>281</v>
      </c>
      <c r="L4272" s="527">
        <v>22</v>
      </c>
      <c r="M4272" s="527" t="s">
        <v>10874</v>
      </c>
      <c r="N4272" s="527" t="s">
        <v>10874</v>
      </c>
      <c r="O4272" s="528">
        <v>850</v>
      </c>
    </row>
    <row r="4273" spans="2:15">
      <c r="B4273" s="29" t="s">
        <v>15145</v>
      </c>
      <c r="C4273" s="29" t="s">
        <v>1360</v>
      </c>
      <c r="D4273" s="29" t="s">
        <v>1361</v>
      </c>
      <c r="E4273" s="29" t="s">
        <v>3369</v>
      </c>
      <c r="F4273" s="29" t="s">
        <v>3370</v>
      </c>
      <c r="G4273" s="29" t="s">
        <v>4065</v>
      </c>
      <c r="H4273" s="522" t="s">
        <v>10874</v>
      </c>
      <c r="I4273" s="522">
        <v>100</v>
      </c>
      <c r="J4273" s="522">
        <v>118</v>
      </c>
      <c r="K4273" s="522">
        <v>195</v>
      </c>
      <c r="L4273" s="522" t="s">
        <v>10874</v>
      </c>
      <c r="M4273" s="522" t="s">
        <v>10874</v>
      </c>
      <c r="N4273" s="522">
        <v>0</v>
      </c>
      <c r="O4273" s="523">
        <v>427</v>
      </c>
    </row>
    <row r="4274" spans="2:15">
      <c r="B4274" s="29" t="s">
        <v>15146</v>
      </c>
      <c r="C4274" s="29" t="s">
        <v>1360</v>
      </c>
      <c r="D4274" s="29" t="s">
        <v>1361</v>
      </c>
      <c r="E4274" s="29" t="s">
        <v>3369</v>
      </c>
      <c r="F4274" s="29" t="s">
        <v>3370</v>
      </c>
      <c r="G4274" s="29" t="s">
        <v>4066</v>
      </c>
      <c r="H4274" s="522">
        <v>0</v>
      </c>
      <c r="I4274" s="522">
        <v>132</v>
      </c>
      <c r="J4274" s="522">
        <v>121</v>
      </c>
      <c r="K4274" s="522">
        <v>187</v>
      </c>
      <c r="L4274" s="522">
        <v>15</v>
      </c>
      <c r="M4274" s="522" t="s">
        <v>10874</v>
      </c>
      <c r="N4274" s="522" t="s">
        <v>10874</v>
      </c>
      <c r="O4274" s="523">
        <v>468</v>
      </c>
    </row>
    <row r="4275" spans="2:15">
      <c r="B4275" t="str">
        <f>C4275&amp;F4275</f>
        <v>1184088523009 Total</v>
      </c>
      <c r="C4275" s="29" t="s">
        <v>1360</v>
      </c>
      <c r="D4275" s="29" t="s">
        <v>1361</v>
      </c>
      <c r="E4275" s="29" t="s">
        <v>3369</v>
      </c>
      <c r="F4275" s="29" t="s">
        <v>12277</v>
      </c>
      <c r="G4275" s="526" t="s">
        <v>3453</v>
      </c>
      <c r="H4275" s="527" t="s">
        <v>10874</v>
      </c>
      <c r="I4275" s="527">
        <v>232</v>
      </c>
      <c r="J4275" s="527">
        <v>239</v>
      </c>
      <c r="K4275" s="527">
        <v>382</v>
      </c>
      <c r="L4275" s="527" t="s">
        <v>10874</v>
      </c>
      <c r="M4275" s="527">
        <v>18</v>
      </c>
      <c r="N4275" s="527" t="s">
        <v>10874</v>
      </c>
      <c r="O4275" s="528">
        <v>895</v>
      </c>
    </row>
    <row r="4276" spans="2:15">
      <c r="B4276" s="29" t="s">
        <v>15151</v>
      </c>
      <c r="C4276" s="29" t="s">
        <v>1360</v>
      </c>
      <c r="D4276" s="29" t="s">
        <v>1361</v>
      </c>
      <c r="E4276" s="29" t="s">
        <v>3375</v>
      </c>
      <c r="F4276" s="29" t="s">
        <v>3376</v>
      </c>
      <c r="G4276" s="29" t="s">
        <v>4065</v>
      </c>
      <c r="H4276" s="522">
        <v>0</v>
      </c>
      <c r="I4276" s="522">
        <v>26</v>
      </c>
      <c r="J4276" s="522">
        <v>40</v>
      </c>
      <c r="K4276" s="522">
        <v>170</v>
      </c>
      <c r="L4276" s="522" t="s">
        <v>10874</v>
      </c>
      <c r="M4276" s="522" t="s">
        <v>10874</v>
      </c>
      <c r="N4276" s="522">
        <v>0</v>
      </c>
      <c r="O4276" s="523">
        <v>247</v>
      </c>
    </row>
    <row r="4277" spans="2:15">
      <c r="B4277" s="29" t="s">
        <v>15152</v>
      </c>
      <c r="C4277" s="29" t="s">
        <v>1360</v>
      </c>
      <c r="D4277" s="29" t="s">
        <v>1361</v>
      </c>
      <c r="E4277" s="29" t="s">
        <v>3375</v>
      </c>
      <c r="F4277" s="29" t="s">
        <v>3376</v>
      </c>
      <c r="G4277" s="29" t="s">
        <v>4066</v>
      </c>
      <c r="H4277" s="522">
        <v>0</v>
      </c>
      <c r="I4277" s="522">
        <v>26</v>
      </c>
      <c r="J4277" s="522">
        <v>41</v>
      </c>
      <c r="K4277" s="522">
        <v>152</v>
      </c>
      <c r="L4277" s="522" t="s">
        <v>10874</v>
      </c>
      <c r="M4277" s="522" t="s">
        <v>10874</v>
      </c>
      <c r="N4277" s="522">
        <v>0</v>
      </c>
      <c r="O4277" s="523">
        <v>226</v>
      </c>
    </row>
    <row r="4278" spans="2:15">
      <c r="B4278" t="str">
        <f>C4278&amp;F4278</f>
        <v>1184088527497 Total</v>
      </c>
      <c r="C4278" s="29" t="s">
        <v>1360</v>
      </c>
      <c r="D4278" s="29" t="s">
        <v>1361</v>
      </c>
      <c r="E4278" s="29" t="s">
        <v>3375</v>
      </c>
      <c r="F4278" s="29" t="s">
        <v>12280</v>
      </c>
      <c r="G4278" s="526" t="s">
        <v>3453</v>
      </c>
      <c r="H4278" s="527">
        <v>0</v>
      </c>
      <c r="I4278" s="527">
        <v>52</v>
      </c>
      <c r="J4278" s="527">
        <v>81</v>
      </c>
      <c r="K4278" s="527">
        <v>322</v>
      </c>
      <c r="L4278" s="527" t="s">
        <v>10874</v>
      </c>
      <c r="M4278" s="527" t="s">
        <v>10874</v>
      </c>
      <c r="N4278" s="527">
        <v>0</v>
      </c>
      <c r="O4278" s="528">
        <v>473</v>
      </c>
    </row>
    <row r="4279" spans="2:15">
      <c r="B4279" s="29" t="s">
        <v>15153</v>
      </c>
      <c r="C4279" s="29" t="s">
        <v>1362</v>
      </c>
      <c r="D4279" s="29" t="s">
        <v>1363</v>
      </c>
      <c r="E4279" s="29" t="s">
        <v>3377</v>
      </c>
      <c r="F4279" s="29" t="s">
        <v>3378</v>
      </c>
      <c r="G4279" s="29" t="s">
        <v>4065</v>
      </c>
      <c r="H4279" s="522">
        <v>0</v>
      </c>
      <c r="I4279" s="522">
        <v>41</v>
      </c>
      <c r="J4279" s="522">
        <v>0</v>
      </c>
      <c r="K4279" s="522" t="s">
        <v>10874</v>
      </c>
      <c r="L4279" s="522" t="s">
        <v>10874</v>
      </c>
      <c r="M4279" s="522" t="s">
        <v>10874</v>
      </c>
      <c r="N4279" s="522">
        <v>0</v>
      </c>
      <c r="O4279" s="523">
        <v>45</v>
      </c>
    </row>
    <row r="4280" spans="2:15">
      <c r="B4280" s="29" t="s">
        <v>15154</v>
      </c>
      <c r="C4280" s="29" t="s">
        <v>1362</v>
      </c>
      <c r="D4280" s="29" t="s">
        <v>1363</v>
      </c>
      <c r="E4280" s="29" t="s">
        <v>3377</v>
      </c>
      <c r="F4280" s="29" t="s">
        <v>3378</v>
      </c>
      <c r="G4280" s="29" t="s">
        <v>4066</v>
      </c>
      <c r="H4280" s="522">
        <v>0</v>
      </c>
      <c r="I4280" s="522">
        <v>62</v>
      </c>
      <c r="J4280" s="522" t="s">
        <v>10874</v>
      </c>
      <c r="K4280" s="522" t="s">
        <v>10874</v>
      </c>
      <c r="L4280" s="522" t="s">
        <v>10874</v>
      </c>
      <c r="M4280" s="522">
        <v>0</v>
      </c>
      <c r="N4280" s="522">
        <v>0</v>
      </c>
      <c r="O4280" s="523">
        <v>66</v>
      </c>
    </row>
    <row r="4281" spans="2:15">
      <c r="B4281" t="str">
        <f>C4281&amp;F4281</f>
        <v>1030298030554 Total</v>
      </c>
      <c r="C4281" s="29" t="s">
        <v>1362</v>
      </c>
      <c r="D4281" s="29" t="s">
        <v>1363</v>
      </c>
      <c r="E4281" s="29" t="s">
        <v>3377</v>
      </c>
      <c r="F4281" s="29" t="s">
        <v>12281</v>
      </c>
      <c r="G4281" s="526" t="s">
        <v>3453</v>
      </c>
      <c r="H4281" s="527">
        <v>0</v>
      </c>
      <c r="I4281" s="527">
        <v>103</v>
      </c>
      <c r="J4281" s="527" t="s">
        <v>10874</v>
      </c>
      <c r="K4281" s="527" t="s">
        <v>10874</v>
      </c>
      <c r="L4281" s="527" t="s">
        <v>10874</v>
      </c>
      <c r="M4281" s="527" t="s">
        <v>10874</v>
      </c>
      <c r="N4281" s="527">
        <v>0</v>
      </c>
      <c r="O4281" s="528">
        <v>111</v>
      </c>
    </row>
    <row r="4282" spans="2:15">
      <c r="B4282" s="29" t="s">
        <v>15155</v>
      </c>
      <c r="C4282" s="29" t="s">
        <v>1362</v>
      </c>
      <c r="D4282" s="29" t="s">
        <v>1363</v>
      </c>
      <c r="E4282" s="29" t="s">
        <v>3379</v>
      </c>
      <c r="F4282" s="29" t="s">
        <v>3380</v>
      </c>
      <c r="G4282" s="29" t="s">
        <v>4065</v>
      </c>
      <c r="H4282" s="522">
        <v>0</v>
      </c>
      <c r="I4282" s="522">
        <v>83</v>
      </c>
      <c r="J4282" s="522" t="s">
        <v>10874</v>
      </c>
      <c r="K4282" s="522" t="s">
        <v>10874</v>
      </c>
      <c r="L4282" s="522" t="s">
        <v>10874</v>
      </c>
      <c r="M4282" s="522">
        <v>0</v>
      </c>
      <c r="N4282" s="522">
        <v>0</v>
      </c>
      <c r="O4282" s="523">
        <v>88</v>
      </c>
    </row>
    <row r="4283" spans="2:15">
      <c r="B4283" s="29" t="s">
        <v>15156</v>
      </c>
      <c r="C4283" s="29" t="s">
        <v>1362</v>
      </c>
      <c r="D4283" s="29" t="s">
        <v>1363</v>
      </c>
      <c r="E4283" s="29" t="s">
        <v>3379</v>
      </c>
      <c r="F4283" s="29" t="s">
        <v>3380</v>
      </c>
      <c r="G4283" s="29" t="s">
        <v>4066</v>
      </c>
      <c r="H4283" s="522">
        <v>0</v>
      </c>
      <c r="I4283" s="522">
        <v>75</v>
      </c>
      <c r="J4283" s="522" t="s">
        <v>10874</v>
      </c>
      <c r="K4283" s="522" t="s">
        <v>10874</v>
      </c>
      <c r="L4283" s="522" t="s">
        <v>10874</v>
      </c>
      <c r="M4283" s="522">
        <v>0</v>
      </c>
      <c r="N4283" s="522">
        <v>0</v>
      </c>
      <c r="O4283" s="523">
        <v>81</v>
      </c>
    </row>
    <row r="4284" spans="2:15">
      <c r="B4284" t="str">
        <f>C4284&amp;F4284</f>
        <v>1030298030555 Total</v>
      </c>
      <c r="C4284" s="29" t="s">
        <v>1362</v>
      </c>
      <c r="D4284" s="29" t="s">
        <v>1363</v>
      </c>
      <c r="E4284" s="29" t="s">
        <v>3379</v>
      </c>
      <c r="F4284" s="29" t="s">
        <v>12282</v>
      </c>
      <c r="G4284" s="526" t="s">
        <v>3453</v>
      </c>
      <c r="H4284" s="527">
        <v>0</v>
      </c>
      <c r="I4284" s="527">
        <v>158</v>
      </c>
      <c r="J4284" s="527" t="s">
        <v>10874</v>
      </c>
      <c r="K4284" s="527" t="s">
        <v>10874</v>
      </c>
      <c r="L4284" s="527" t="s">
        <v>10874</v>
      </c>
      <c r="M4284" s="527">
        <v>0</v>
      </c>
      <c r="N4284" s="527">
        <v>0</v>
      </c>
      <c r="O4284" s="528">
        <v>169</v>
      </c>
    </row>
    <row r="4285" spans="2:15">
      <c r="B4285" s="29" t="s">
        <v>15159</v>
      </c>
      <c r="C4285" s="29" t="s">
        <v>1364</v>
      </c>
      <c r="D4285" s="29" t="s">
        <v>1365</v>
      </c>
      <c r="E4285" s="29" t="s">
        <v>3381</v>
      </c>
      <c r="F4285" s="29" t="s">
        <v>3382</v>
      </c>
      <c r="G4285" s="29" t="s">
        <v>4065</v>
      </c>
      <c r="H4285" s="522" t="s">
        <v>10874</v>
      </c>
      <c r="I4285" s="522">
        <v>328</v>
      </c>
      <c r="J4285" s="522" t="s">
        <v>10874</v>
      </c>
      <c r="K4285" s="522">
        <v>14</v>
      </c>
      <c r="L4285" s="522">
        <v>0</v>
      </c>
      <c r="M4285" s="522" t="s">
        <v>10874</v>
      </c>
      <c r="N4285" s="522">
        <v>0</v>
      </c>
      <c r="O4285" s="523">
        <v>354</v>
      </c>
    </row>
    <row r="4286" spans="2:15">
      <c r="B4286" s="29" t="s">
        <v>15160</v>
      </c>
      <c r="C4286" s="29" t="s">
        <v>1364</v>
      </c>
      <c r="D4286" s="29" t="s">
        <v>1365</v>
      </c>
      <c r="E4286" s="29" t="s">
        <v>3381</v>
      </c>
      <c r="F4286" s="29" t="s">
        <v>3382</v>
      </c>
      <c r="G4286" s="29" t="s">
        <v>4066</v>
      </c>
      <c r="H4286" s="522" t="s">
        <v>10874</v>
      </c>
      <c r="I4286" s="522">
        <v>379</v>
      </c>
      <c r="J4286" s="522" t="s">
        <v>10874</v>
      </c>
      <c r="K4286" s="522">
        <v>15</v>
      </c>
      <c r="L4286" s="522" t="s">
        <v>10874</v>
      </c>
      <c r="M4286" s="522" t="s">
        <v>10874</v>
      </c>
      <c r="N4286" s="522">
        <v>0</v>
      </c>
      <c r="O4286" s="523">
        <v>408</v>
      </c>
    </row>
    <row r="4287" spans="2:15">
      <c r="B4287" t="str">
        <f>C4287&amp;F4287</f>
        <v>1252396527918 Total</v>
      </c>
      <c r="C4287" s="29" t="s">
        <v>1364</v>
      </c>
      <c r="D4287" s="29" t="s">
        <v>1365</v>
      </c>
      <c r="E4287" s="29" t="s">
        <v>3381</v>
      </c>
      <c r="F4287" s="29" t="s">
        <v>12284</v>
      </c>
      <c r="G4287" s="526" t="s">
        <v>3453</v>
      </c>
      <c r="H4287" s="527" t="s">
        <v>10874</v>
      </c>
      <c r="I4287" s="527">
        <v>707</v>
      </c>
      <c r="J4287" s="527">
        <v>12</v>
      </c>
      <c r="K4287" s="527">
        <v>29</v>
      </c>
      <c r="L4287" s="527" t="s">
        <v>10874</v>
      </c>
      <c r="M4287" s="527" t="s">
        <v>10874</v>
      </c>
      <c r="N4287" s="527">
        <v>0</v>
      </c>
      <c r="O4287" s="528">
        <v>762</v>
      </c>
    </row>
    <row r="4288" spans="2:15">
      <c r="B4288" s="29" t="s">
        <v>15157</v>
      </c>
      <c r="C4288" s="29" t="s">
        <v>1364</v>
      </c>
      <c r="D4288" s="29" t="s">
        <v>1365</v>
      </c>
      <c r="E4288" s="29" t="s">
        <v>3821</v>
      </c>
      <c r="F4288" s="29" t="s">
        <v>3822</v>
      </c>
      <c r="G4288" s="29" t="s">
        <v>4065</v>
      </c>
      <c r="H4288" s="522" t="s">
        <v>10874</v>
      </c>
      <c r="I4288" s="522">
        <v>660</v>
      </c>
      <c r="J4288" s="522">
        <v>12</v>
      </c>
      <c r="K4288" s="522">
        <v>23</v>
      </c>
      <c r="L4288" s="522" t="s">
        <v>10874</v>
      </c>
      <c r="M4288" s="522" t="s">
        <v>10874</v>
      </c>
      <c r="N4288" s="522">
        <v>0</v>
      </c>
      <c r="O4288" s="523">
        <v>711</v>
      </c>
    </row>
    <row r="4289" spans="2:15">
      <c r="B4289" s="29" t="s">
        <v>15158</v>
      </c>
      <c r="C4289" s="29" t="s">
        <v>1364</v>
      </c>
      <c r="D4289" s="29" t="s">
        <v>1365</v>
      </c>
      <c r="E4289" s="29" t="s">
        <v>3821</v>
      </c>
      <c r="F4289" s="29" t="s">
        <v>3822</v>
      </c>
      <c r="G4289" s="29" t="s">
        <v>4066</v>
      </c>
      <c r="H4289" s="522">
        <v>0</v>
      </c>
      <c r="I4289" s="522">
        <v>696</v>
      </c>
      <c r="J4289" s="522" t="s">
        <v>10874</v>
      </c>
      <c r="K4289" s="522">
        <v>24</v>
      </c>
      <c r="L4289" s="522" t="s">
        <v>10874</v>
      </c>
      <c r="M4289" s="522" t="s">
        <v>10874</v>
      </c>
      <c r="N4289" s="522">
        <v>0</v>
      </c>
      <c r="O4289" s="523">
        <v>737</v>
      </c>
    </row>
    <row r="4290" spans="2:15">
      <c r="B4290" t="str">
        <f>C4290&amp;F4290</f>
        <v>1252396528231 Total</v>
      </c>
      <c r="C4290" s="29" t="s">
        <v>1364</v>
      </c>
      <c r="D4290" s="29" t="s">
        <v>1365</v>
      </c>
      <c r="E4290" s="29" t="s">
        <v>3821</v>
      </c>
      <c r="F4290" s="29" t="s">
        <v>12283</v>
      </c>
      <c r="G4290" s="526" t="s">
        <v>3453</v>
      </c>
      <c r="H4290" s="527" t="s">
        <v>10874</v>
      </c>
      <c r="I4290" s="527">
        <v>1356</v>
      </c>
      <c r="J4290" s="527" t="s">
        <v>10874</v>
      </c>
      <c r="K4290" s="527">
        <v>47</v>
      </c>
      <c r="L4290" s="527" t="s">
        <v>10874</v>
      </c>
      <c r="M4290" s="527">
        <v>17</v>
      </c>
      <c r="N4290" s="527">
        <v>0</v>
      </c>
      <c r="O4290" s="528">
        <v>1448</v>
      </c>
    </row>
    <row r="4291" spans="2:15">
      <c r="B4291" s="29" t="s">
        <v>15161</v>
      </c>
      <c r="C4291" s="29" t="s">
        <v>1366</v>
      </c>
      <c r="D4291" s="29" t="s">
        <v>1367</v>
      </c>
      <c r="E4291" s="29" t="s">
        <v>3383</v>
      </c>
      <c r="F4291" s="29" t="s">
        <v>3384</v>
      </c>
      <c r="G4291" s="29" t="s">
        <v>4065</v>
      </c>
      <c r="H4291" s="522">
        <v>0</v>
      </c>
      <c r="I4291" s="522" t="s">
        <v>10874</v>
      </c>
      <c r="J4291" s="522" t="s">
        <v>10874</v>
      </c>
      <c r="K4291" s="522">
        <v>163</v>
      </c>
      <c r="L4291" s="522" t="s">
        <v>10874</v>
      </c>
      <c r="M4291" s="522" t="s">
        <v>10874</v>
      </c>
      <c r="N4291" s="522">
        <v>0</v>
      </c>
      <c r="O4291" s="523">
        <v>176</v>
      </c>
    </row>
    <row r="4292" spans="2:15">
      <c r="B4292" s="29" t="s">
        <v>15162</v>
      </c>
      <c r="C4292" s="29" t="s">
        <v>1366</v>
      </c>
      <c r="D4292" s="29" t="s">
        <v>1367</v>
      </c>
      <c r="E4292" s="29" t="s">
        <v>3383</v>
      </c>
      <c r="F4292" s="29" t="s">
        <v>3384</v>
      </c>
      <c r="G4292" s="29" t="s">
        <v>4066</v>
      </c>
      <c r="H4292" s="522" t="s">
        <v>10874</v>
      </c>
      <c r="I4292" s="522" t="s">
        <v>10874</v>
      </c>
      <c r="J4292" s="522" t="s">
        <v>10874</v>
      </c>
      <c r="K4292" s="522">
        <v>183</v>
      </c>
      <c r="L4292" s="522" t="s">
        <v>10874</v>
      </c>
      <c r="M4292" s="522" t="s">
        <v>10874</v>
      </c>
      <c r="N4292" s="522">
        <v>0</v>
      </c>
      <c r="O4292" s="523">
        <v>209</v>
      </c>
    </row>
    <row r="4293" spans="2:15">
      <c r="B4293" t="str">
        <f>C4293&amp;F4293</f>
        <v>1295488033914 Total</v>
      </c>
      <c r="C4293" s="29" t="s">
        <v>1366</v>
      </c>
      <c r="D4293" s="29" t="s">
        <v>1367</v>
      </c>
      <c r="E4293" s="29" t="s">
        <v>3383</v>
      </c>
      <c r="F4293" s="29" t="s">
        <v>12285</v>
      </c>
      <c r="G4293" s="526" t="s">
        <v>3453</v>
      </c>
      <c r="H4293" s="527" t="s">
        <v>10874</v>
      </c>
      <c r="I4293" s="527" t="s">
        <v>10874</v>
      </c>
      <c r="J4293" s="527">
        <v>14</v>
      </c>
      <c r="K4293" s="527">
        <v>346</v>
      </c>
      <c r="L4293" s="527">
        <v>13</v>
      </c>
      <c r="M4293" s="527" t="s">
        <v>10874</v>
      </c>
      <c r="N4293" s="527">
        <v>0</v>
      </c>
      <c r="O4293" s="528">
        <v>385</v>
      </c>
    </row>
    <row r="4294" spans="2:15">
      <c r="B4294" s="29" t="s">
        <v>15163</v>
      </c>
      <c r="C4294" s="29" t="s">
        <v>1368</v>
      </c>
      <c r="D4294" s="29" t="s">
        <v>1369</v>
      </c>
      <c r="E4294" s="29" t="s">
        <v>3385</v>
      </c>
      <c r="F4294" s="29" t="s">
        <v>3386</v>
      </c>
      <c r="G4294" s="29" t="s">
        <v>4065</v>
      </c>
      <c r="H4294" s="522">
        <v>0</v>
      </c>
      <c r="I4294" s="522">
        <v>0</v>
      </c>
      <c r="J4294" s="522">
        <v>0</v>
      </c>
      <c r="K4294" s="522">
        <v>92</v>
      </c>
      <c r="L4294" s="522">
        <v>0</v>
      </c>
      <c r="M4294" s="522">
        <v>0</v>
      </c>
      <c r="N4294" s="522">
        <v>0</v>
      </c>
      <c r="O4294" s="523">
        <v>92</v>
      </c>
    </row>
    <row r="4295" spans="2:15">
      <c r="B4295" s="29" t="s">
        <v>15164</v>
      </c>
      <c r="C4295" s="29" t="s">
        <v>1368</v>
      </c>
      <c r="D4295" s="29" t="s">
        <v>1369</v>
      </c>
      <c r="E4295" s="29" t="s">
        <v>3385</v>
      </c>
      <c r="F4295" s="29" t="s">
        <v>3386</v>
      </c>
      <c r="G4295" s="29" t="s">
        <v>4066</v>
      </c>
      <c r="H4295" s="522">
        <v>0</v>
      </c>
      <c r="I4295" s="522" t="s">
        <v>10874</v>
      </c>
      <c r="J4295" s="522">
        <v>0</v>
      </c>
      <c r="K4295" s="522">
        <v>116</v>
      </c>
      <c r="L4295" s="522">
        <v>0</v>
      </c>
      <c r="M4295" s="522" t="s">
        <v>10874</v>
      </c>
      <c r="N4295" s="522">
        <v>0</v>
      </c>
      <c r="O4295" s="523">
        <v>121</v>
      </c>
    </row>
    <row r="4296" spans="2:15">
      <c r="B4296" t="str">
        <f>C4296&amp;F4296</f>
        <v>1080790040951 Total</v>
      </c>
      <c r="C4296" s="29" t="s">
        <v>1368</v>
      </c>
      <c r="D4296" s="29" t="s">
        <v>1369</v>
      </c>
      <c r="E4296" s="29" t="s">
        <v>3385</v>
      </c>
      <c r="F4296" s="29" t="s">
        <v>12286</v>
      </c>
      <c r="G4296" s="526" t="s">
        <v>3453</v>
      </c>
      <c r="H4296" s="527">
        <v>0</v>
      </c>
      <c r="I4296" s="527" t="s">
        <v>10874</v>
      </c>
      <c r="J4296" s="527">
        <v>0</v>
      </c>
      <c r="K4296" s="527">
        <v>208</v>
      </c>
      <c r="L4296" s="527">
        <v>0</v>
      </c>
      <c r="M4296" s="527" t="s">
        <v>10874</v>
      </c>
      <c r="N4296" s="527">
        <v>0</v>
      </c>
      <c r="O4296" s="528">
        <v>213</v>
      </c>
    </row>
    <row r="4297" spans="2:15">
      <c r="B4297" s="29" t="s">
        <v>15167</v>
      </c>
      <c r="C4297" s="29" t="s">
        <v>1370</v>
      </c>
      <c r="D4297" s="29" t="s">
        <v>1371</v>
      </c>
      <c r="E4297" s="29" t="s">
        <v>3387</v>
      </c>
      <c r="F4297" s="29" t="s">
        <v>3388</v>
      </c>
      <c r="G4297" s="29" t="s">
        <v>4065</v>
      </c>
      <c r="H4297" s="522">
        <v>0</v>
      </c>
      <c r="I4297" s="522">
        <v>92</v>
      </c>
      <c r="J4297" s="522">
        <v>40</v>
      </c>
      <c r="K4297" s="522">
        <v>488</v>
      </c>
      <c r="L4297" s="522">
        <v>73</v>
      </c>
      <c r="M4297" s="522" t="s">
        <v>10874</v>
      </c>
      <c r="N4297" s="522" t="s">
        <v>10874</v>
      </c>
      <c r="O4297" s="523">
        <v>699</v>
      </c>
    </row>
    <row r="4298" spans="2:15">
      <c r="B4298" s="29" t="s">
        <v>15168</v>
      </c>
      <c r="C4298" s="29" t="s">
        <v>1370</v>
      </c>
      <c r="D4298" s="29" t="s">
        <v>1371</v>
      </c>
      <c r="E4298" s="29" t="s">
        <v>3387</v>
      </c>
      <c r="F4298" s="29" t="s">
        <v>3388</v>
      </c>
      <c r="G4298" s="29" t="s">
        <v>4066</v>
      </c>
      <c r="H4298" s="522" t="s">
        <v>10874</v>
      </c>
      <c r="I4298" s="522">
        <v>121</v>
      </c>
      <c r="J4298" s="522">
        <v>26</v>
      </c>
      <c r="K4298" s="522">
        <v>544</v>
      </c>
      <c r="L4298" s="522">
        <v>75</v>
      </c>
      <c r="M4298" s="522" t="s">
        <v>10874</v>
      </c>
      <c r="N4298" s="522">
        <v>0</v>
      </c>
      <c r="O4298" s="523">
        <v>776</v>
      </c>
    </row>
    <row r="4299" spans="2:15">
      <c r="B4299" t="str">
        <f>C4299&amp;F4299</f>
        <v>1174172026368 Total</v>
      </c>
      <c r="C4299" s="29" t="s">
        <v>1370</v>
      </c>
      <c r="D4299" s="29" t="s">
        <v>1371</v>
      </c>
      <c r="E4299" s="29" t="s">
        <v>3387</v>
      </c>
      <c r="F4299" s="29" t="s">
        <v>12288</v>
      </c>
      <c r="G4299" s="526" t="s">
        <v>3453</v>
      </c>
      <c r="H4299" s="527" t="s">
        <v>10874</v>
      </c>
      <c r="I4299" s="527">
        <v>213</v>
      </c>
      <c r="J4299" s="527">
        <v>66</v>
      </c>
      <c r="K4299" s="527">
        <v>1032</v>
      </c>
      <c r="L4299" s="527">
        <v>148</v>
      </c>
      <c r="M4299" s="527" t="s">
        <v>10874</v>
      </c>
      <c r="N4299" s="527" t="s">
        <v>10874</v>
      </c>
      <c r="O4299" s="528">
        <v>1475</v>
      </c>
    </row>
    <row r="4300" spans="2:15">
      <c r="B4300" s="29" t="s">
        <v>15165</v>
      </c>
      <c r="C4300" s="29" t="s">
        <v>1370</v>
      </c>
      <c r="D4300" s="29" t="s">
        <v>1371</v>
      </c>
      <c r="E4300" s="29" t="s">
        <v>5641</v>
      </c>
      <c r="F4300" s="29" t="s">
        <v>5640</v>
      </c>
      <c r="G4300" s="29" t="s">
        <v>4065</v>
      </c>
      <c r="H4300" s="522" t="s">
        <v>10874</v>
      </c>
      <c r="I4300" s="522">
        <v>52</v>
      </c>
      <c r="J4300" s="522">
        <v>17</v>
      </c>
      <c r="K4300" s="522">
        <v>272</v>
      </c>
      <c r="L4300" s="522">
        <v>52</v>
      </c>
      <c r="M4300" s="522" t="s">
        <v>10874</v>
      </c>
      <c r="N4300" s="522" t="s">
        <v>10874</v>
      </c>
      <c r="O4300" s="523">
        <v>401</v>
      </c>
    </row>
    <row r="4301" spans="2:15">
      <c r="B4301" s="29" t="s">
        <v>15166</v>
      </c>
      <c r="C4301" s="29" t="s">
        <v>1370</v>
      </c>
      <c r="D4301" s="29" t="s">
        <v>1371</v>
      </c>
      <c r="E4301" s="29" t="s">
        <v>5641</v>
      </c>
      <c r="F4301" s="29" t="s">
        <v>5640</v>
      </c>
      <c r="G4301" s="29" t="s">
        <v>4066</v>
      </c>
      <c r="H4301" s="522">
        <v>0</v>
      </c>
      <c r="I4301" s="522">
        <v>58</v>
      </c>
      <c r="J4301" s="522" t="s">
        <v>10874</v>
      </c>
      <c r="K4301" s="522">
        <v>235</v>
      </c>
      <c r="L4301" s="522">
        <v>47</v>
      </c>
      <c r="M4301" s="522" t="s">
        <v>10874</v>
      </c>
      <c r="N4301" s="522">
        <v>0</v>
      </c>
      <c r="O4301" s="523">
        <v>354</v>
      </c>
    </row>
    <row r="4302" spans="2:15">
      <c r="B4302" t="str">
        <f>C4302&amp;F4302</f>
        <v>1174172028273 Total</v>
      </c>
      <c r="C4302" s="29" t="s">
        <v>1370</v>
      </c>
      <c r="D4302" s="29" t="s">
        <v>1371</v>
      </c>
      <c r="E4302" s="29" t="s">
        <v>5641</v>
      </c>
      <c r="F4302" s="29" t="s">
        <v>12287</v>
      </c>
      <c r="G4302" s="526" t="s">
        <v>3453</v>
      </c>
      <c r="H4302" s="527" t="s">
        <v>10874</v>
      </c>
      <c r="I4302" s="527">
        <v>110</v>
      </c>
      <c r="J4302" s="527" t="s">
        <v>10874</v>
      </c>
      <c r="K4302" s="527">
        <v>507</v>
      </c>
      <c r="L4302" s="527">
        <v>99</v>
      </c>
      <c r="M4302" s="527" t="s">
        <v>10874</v>
      </c>
      <c r="N4302" s="527" t="s">
        <v>10874</v>
      </c>
      <c r="O4302" s="528">
        <v>755</v>
      </c>
    </row>
    <row r="4303" spans="2:15">
      <c r="B4303" s="29" t="s">
        <v>15169</v>
      </c>
      <c r="C4303" s="29" t="s">
        <v>1372</v>
      </c>
      <c r="D4303" s="29" t="s">
        <v>1373</v>
      </c>
      <c r="E4303" s="29" t="s">
        <v>3389</v>
      </c>
      <c r="F4303" s="29" t="s">
        <v>3390</v>
      </c>
      <c r="G4303" s="29" t="s">
        <v>4065</v>
      </c>
      <c r="H4303" s="522" t="s">
        <v>10874</v>
      </c>
      <c r="I4303" s="522">
        <v>0</v>
      </c>
      <c r="J4303" s="522" t="s">
        <v>10874</v>
      </c>
      <c r="K4303" s="522">
        <v>193</v>
      </c>
      <c r="L4303" s="522">
        <v>0</v>
      </c>
      <c r="M4303" s="522" t="s">
        <v>10874</v>
      </c>
      <c r="N4303" s="522">
        <v>0</v>
      </c>
      <c r="O4303" s="523">
        <v>200</v>
      </c>
    </row>
    <row r="4304" spans="2:15">
      <c r="B4304" s="29" t="s">
        <v>15170</v>
      </c>
      <c r="C4304" s="29" t="s">
        <v>1372</v>
      </c>
      <c r="D4304" s="29" t="s">
        <v>1373</v>
      </c>
      <c r="E4304" s="29" t="s">
        <v>3389</v>
      </c>
      <c r="F4304" s="29" t="s">
        <v>3390</v>
      </c>
      <c r="G4304" s="29" t="s">
        <v>4066</v>
      </c>
      <c r="H4304" s="522">
        <v>0</v>
      </c>
      <c r="I4304" s="522" t="s">
        <v>10874</v>
      </c>
      <c r="J4304" s="522" t="s">
        <v>10874</v>
      </c>
      <c r="K4304" s="522">
        <v>196</v>
      </c>
      <c r="L4304" s="522" t="s">
        <v>10874</v>
      </c>
      <c r="M4304" s="522" t="s">
        <v>10874</v>
      </c>
      <c r="N4304" s="522">
        <v>0</v>
      </c>
      <c r="O4304" s="523">
        <v>210</v>
      </c>
    </row>
    <row r="4305" spans="2:15">
      <c r="B4305" t="str">
        <f>C4305&amp;F4305</f>
        <v>1043780032721 Total</v>
      </c>
      <c r="C4305" s="29" t="s">
        <v>1372</v>
      </c>
      <c r="D4305" s="29" t="s">
        <v>1373</v>
      </c>
      <c r="E4305" s="29" t="s">
        <v>3389</v>
      </c>
      <c r="F4305" s="29" t="s">
        <v>12289</v>
      </c>
      <c r="G4305" s="526" t="s">
        <v>3453</v>
      </c>
      <c r="H4305" s="527" t="s">
        <v>10874</v>
      </c>
      <c r="I4305" s="527" t="s">
        <v>10874</v>
      </c>
      <c r="J4305" s="527" t="s">
        <v>10874</v>
      </c>
      <c r="K4305" s="527">
        <v>389</v>
      </c>
      <c r="L4305" s="527" t="s">
        <v>10874</v>
      </c>
      <c r="M4305" s="527" t="s">
        <v>10874</v>
      </c>
      <c r="N4305" s="527">
        <v>0</v>
      </c>
      <c r="O4305" s="528">
        <v>410</v>
      </c>
    </row>
    <row r="4306" spans="2:15">
      <c r="B4306" s="29" t="s">
        <v>15171</v>
      </c>
      <c r="C4306" s="29" t="s">
        <v>1372</v>
      </c>
      <c r="D4306" s="29" t="s">
        <v>1373</v>
      </c>
      <c r="E4306" s="29" t="s">
        <v>3391</v>
      </c>
      <c r="F4306" s="29" t="s">
        <v>3392</v>
      </c>
      <c r="G4306" s="29" t="s">
        <v>4065</v>
      </c>
      <c r="H4306" s="522">
        <v>0</v>
      </c>
      <c r="I4306" s="522">
        <v>0</v>
      </c>
      <c r="J4306" s="522">
        <v>0</v>
      </c>
      <c r="K4306" s="522" t="s">
        <v>10874</v>
      </c>
      <c r="L4306" s="522">
        <v>0</v>
      </c>
      <c r="M4306" s="522" t="s">
        <v>10874</v>
      </c>
      <c r="N4306" s="522">
        <v>0</v>
      </c>
      <c r="O4306" s="523">
        <v>96</v>
      </c>
    </row>
    <row r="4307" spans="2:15">
      <c r="B4307" s="29" t="s">
        <v>15172</v>
      </c>
      <c r="C4307" s="29" t="s">
        <v>1372</v>
      </c>
      <c r="D4307" s="29" t="s">
        <v>1373</v>
      </c>
      <c r="E4307" s="29" t="s">
        <v>3391</v>
      </c>
      <c r="F4307" s="29" t="s">
        <v>3392</v>
      </c>
      <c r="G4307" s="29" t="s">
        <v>4066</v>
      </c>
      <c r="H4307" s="522">
        <v>0</v>
      </c>
      <c r="I4307" s="522" t="s">
        <v>10874</v>
      </c>
      <c r="J4307" s="522" t="s">
        <v>10874</v>
      </c>
      <c r="K4307" s="522" t="s">
        <v>10874</v>
      </c>
      <c r="L4307" s="522">
        <v>0</v>
      </c>
      <c r="M4307" s="522" t="s">
        <v>10874</v>
      </c>
      <c r="N4307" s="522" t="s">
        <v>10874</v>
      </c>
      <c r="O4307" s="523">
        <v>94</v>
      </c>
    </row>
    <row r="4308" spans="2:15">
      <c r="B4308" t="str">
        <f>C4308&amp;F4308</f>
        <v>1043780037352 Total</v>
      </c>
      <c r="C4308" s="29" t="s">
        <v>1372</v>
      </c>
      <c r="D4308" s="29" t="s">
        <v>1373</v>
      </c>
      <c r="E4308" s="29" t="s">
        <v>3391</v>
      </c>
      <c r="F4308" s="29" t="s">
        <v>12290</v>
      </c>
      <c r="G4308" s="526" t="s">
        <v>3453</v>
      </c>
      <c r="H4308" s="527">
        <v>0</v>
      </c>
      <c r="I4308" s="527" t="s">
        <v>10874</v>
      </c>
      <c r="J4308" s="527" t="s">
        <v>10874</v>
      </c>
      <c r="K4308" s="527">
        <v>185</v>
      </c>
      <c r="L4308" s="527">
        <v>0</v>
      </c>
      <c r="M4308" s="527" t="s">
        <v>10874</v>
      </c>
      <c r="N4308" s="527" t="s">
        <v>10874</v>
      </c>
      <c r="O4308" s="528">
        <v>190</v>
      </c>
    </row>
    <row r="4309" spans="2:15">
      <c r="B4309" s="29" t="s">
        <v>15173</v>
      </c>
      <c r="C4309" s="29" t="s">
        <v>1374</v>
      </c>
      <c r="D4309" s="29" t="s">
        <v>1375</v>
      </c>
      <c r="E4309" s="29" t="s">
        <v>3393</v>
      </c>
      <c r="F4309" s="29" t="s">
        <v>3394</v>
      </c>
      <c r="G4309" s="29" t="s">
        <v>4065</v>
      </c>
      <c r="H4309" s="522" t="s">
        <v>10874</v>
      </c>
      <c r="I4309" s="522">
        <v>79</v>
      </c>
      <c r="J4309" s="522">
        <v>121</v>
      </c>
      <c r="K4309" s="522">
        <v>646</v>
      </c>
      <c r="L4309" s="522" t="s">
        <v>10874</v>
      </c>
      <c r="M4309" s="522">
        <v>44</v>
      </c>
      <c r="N4309" s="522">
        <v>0</v>
      </c>
      <c r="O4309" s="523">
        <v>898</v>
      </c>
    </row>
    <row r="4310" spans="2:15">
      <c r="B4310" s="29" t="s">
        <v>15174</v>
      </c>
      <c r="C4310" s="29" t="s">
        <v>1374</v>
      </c>
      <c r="D4310" s="29" t="s">
        <v>1375</v>
      </c>
      <c r="E4310" s="29" t="s">
        <v>3393</v>
      </c>
      <c r="F4310" s="29" t="s">
        <v>3394</v>
      </c>
      <c r="G4310" s="29" t="s">
        <v>4066</v>
      </c>
      <c r="H4310" s="522" t="s">
        <v>10874</v>
      </c>
      <c r="I4310" s="522">
        <v>103</v>
      </c>
      <c r="J4310" s="522">
        <v>138</v>
      </c>
      <c r="K4310" s="522">
        <v>734</v>
      </c>
      <c r="L4310" s="522" t="s">
        <v>10874</v>
      </c>
      <c r="M4310" s="522">
        <v>49</v>
      </c>
      <c r="N4310" s="522">
        <v>0</v>
      </c>
      <c r="O4310" s="523">
        <v>1030</v>
      </c>
    </row>
    <row r="4311" spans="2:15">
      <c r="B4311" t="str">
        <f>C4311&amp;F4311</f>
        <v>1140691036980 Total</v>
      </c>
      <c r="C4311" s="29" t="s">
        <v>1374</v>
      </c>
      <c r="D4311" s="29" t="s">
        <v>1375</v>
      </c>
      <c r="E4311" s="29" t="s">
        <v>3393</v>
      </c>
      <c r="F4311" s="29" t="s">
        <v>12291</v>
      </c>
      <c r="G4311" s="526" t="s">
        <v>3453</v>
      </c>
      <c r="H4311" s="527" t="s">
        <v>10874</v>
      </c>
      <c r="I4311" s="527">
        <v>182</v>
      </c>
      <c r="J4311" s="527">
        <v>259</v>
      </c>
      <c r="K4311" s="527">
        <v>1380</v>
      </c>
      <c r="L4311" s="527" t="s">
        <v>10874</v>
      </c>
      <c r="M4311" s="527">
        <v>93</v>
      </c>
      <c r="N4311" s="527">
        <v>0</v>
      </c>
      <c r="O4311" s="528">
        <v>1928</v>
      </c>
    </row>
    <row r="4312" spans="2:15">
      <c r="B4312" s="29" t="s">
        <v>15177</v>
      </c>
      <c r="C4312" s="29" t="s">
        <v>1374</v>
      </c>
      <c r="D4312" s="29" t="s">
        <v>1375</v>
      </c>
      <c r="E4312" s="29" t="s">
        <v>3397</v>
      </c>
      <c r="F4312" s="29" t="s">
        <v>3398</v>
      </c>
      <c r="G4312" s="29" t="s">
        <v>4065</v>
      </c>
      <c r="H4312" s="522">
        <v>0</v>
      </c>
      <c r="I4312" s="522" t="s">
        <v>10874</v>
      </c>
      <c r="J4312" s="522">
        <v>32</v>
      </c>
      <c r="K4312" s="522">
        <v>178</v>
      </c>
      <c r="L4312" s="522" t="s">
        <v>10874</v>
      </c>
      <c r="M4312" s="522">
        <v>19</v>
      </c>
      <c r="N4312" s="522">
        <v>0</v>
      </c>
      <c r="O4312" s="523">
        <v>245</v>
      </c>
    </row>
    <row r="4313" spans="2:15">
      <c r="B4313" s="29" t="s">
        <v>15178</v>
      </c>
      <c r="C4313" s="29" t="s">
        <v>1374</v>
      </c>
      <c r="D4313" s="29" t="s">
        <v>1375</v>
      </c>
      <c r="E4313" s="29" t="s">
        <v>3397</v>
      </c>
      <c r="F4313" s="29" t="s">
        <v>3398</v>
      </c>
      <c r="G4313" s="29" t="s">
        <v>4066</v>
      </c>
      <c r="H4313" s="522">
        <v>0</v>
      </c>
      <c r="I4313" s="522">
        <v>18</v>
      </c>
      <c r="J4313" s="522">
        <v>36</v>
      </c>
      <c r="K4313" s="522">
        <v>186</v>
      </c>
      <c r="L4313" s="522" t="s">
        <v>10874</v>
      </c>
      <c r="M4313" s="522" t="s">
        <v>10874</v>
      </c>
      <c r="N4313" s="522">
        <v>0</v>
      </c>
      <c r="O4313" s="523">
        <v>251</v>
      </c>
    </row>
    <row r="4314" spans="2:15">
      <c r="B4314" t="str">
        <f>C4314&amp;F4314</f>
        <v>1140691036981 Total</v>
      </c>
      <c r="C4314" s="29" t="s">
        <v>1374</v>
      </c>
      <c r="D4314" s="29" t="s">
        <v>1375</v>
      </c>
      <c r="E4314" s="29" t="s">
        <v>3397</v>
      </c>
      <c r="F4314" s="29" t="s">
        <v>12293</v>
      </c>
      <c r="G4314" s="526" t="s">
        <v>3453</v>
      </c>
      <c r="H4314" s="527">
        <v>0</v>
      </c>
      <c r="I4314" s="527" t="s">
        <v>10874</v>
      </c>
      <c r="J4314" s="527">
        <v>68</v>
      </c>
      <c r="K4314" s="527">
        <v>364</v>
      </c>
      <c r="L4314" s="527" t="s">
        <v>10874</v>
      </c>
      <c r="M4314" s="527" t="s">
        <v>10874</v>
      </c>
      <c r="N4314" s="527">
        <v>0</v>
      </c>
      <c r="O4314" s="528">
        <v>496</v>
      </c>
    </row>
    <row r="4315" spans="2:15">
      <c r="B4315" s="29" t="s">
        <v>15175</v>
      </c>
      <c r="C4315" s="29" t="s">
        <v>1374</v>
      </c>
      <c r="D4315" s="29" t="s">
        <v>1375</v>
      </c>
      <c r="E4315" s="29" t="s">
        <v>3395</v>
      </c>
      <c r="F4315" s="29" t="s">
        <v>3396</v>
      </c>
      <c r="G4315" s="29" t="s">
        <v>4065</v>
      </c>
      <c r="H4315" s="522">
        <v>0</v>
      </c>
      <c r="I4315" s="522" t="s">
        <v>10874</v>
      </c>
      <c r="J4315" s="522">
        <v>29</v>
      </c>
      <c r="K4315" s="522">
        <v>154</v>
      </c>
      <c r="L4315" s="522">
        <v>0</v>
      </c>
      <c r="M4315" s="522" t="s">
        <v>10874</v>
      </c>
      <c r="N4315" s="522">
        <v>0</v>
      </c>
      <c r="O4315" s="523">
        <v>208</v>
      </c>
    </row>
    <row r="4316" spans="2:15">
      <c r="B4316" s="29" t="s">
        <v>15176</v>
      </c>
      <c r="C4316" s="29" t="s">
        <v>1374</v>
      </c>
      <c r="D4316" s="29" t="s">
        <v>1375</v>
      </c>
      <c r="E4316" s="29" t="s">
        <v>3395</v>
      </c>
      <c r="F4316" s="29" t="s">
        <v>3396</v>
      </c>
      <c r="G4316" s="29" t="s">
        <v>4066</v>
      </c>
      <c r="H4316" s="522">
        <v>0</v>
      </c>
      <c r="I4316" s="522">
        <v>19</v>
      </c>
      <c r="J4316" s="522">
        <v>30</v>
      </c>
      <c r="K4316" s="522">
        <v>154</v>
      </c>
      <c r="L4316" s="522" t="s">
        <v>10874</v>
      </c>
      <c r="M4316" s="522" t="s">
        <v>10874</v>
      </c>
      <c r="N4316" s="522">
        <v>0</v>
      </c>
      <c r="O4316" s="523">
        <v>213</v>
      </c>
    </row>
    <row r="4317" spans="2:15">
      <c r="B4317" t="str">
        <f>C4317&amp;F4317</f>
        <v>1140691036982 Total</v>
      </c>
      <c r="C4317" s="29" t="s">
        <v>1374</v>
      </c>
      <c r="D4317" s="29" t="s">
        <v>1375</v>
      </c>
      <c r="E4317" s="29" t="s">
        <v>3395</v>
      </c>
      <c r="F4317" s="29" t="s">
        <v>12292</v>
      </c>
      <c r="G4317" s="526" t="s">
        <v>3453</v>
      </c>
      <c r="H4317" s="527">
        <v>0</v>
      </c>
      <c r="I4317" s="527" t="s">
        <v>10874</v>
      </c>
      <c r="J4317" s="527">
        <v>59</v>
      </c>
      <c r="K4317" s="527">
        <v>308</v>
      </c>
      <c r="L4317" s="527" t="s">
        <v>10874</v>
      </c>
      <c r="M4317" s="527" t="s">
        <v>10874</v>
      </c>
      <c r="N4317" s="527">
        <v>0</v>
      </c>
      <c r="O4317" s="528">
        <v>421</v>
      </c>
    </row>
    <row r="4318" spans="2:15">
      <c r="B4318" s="29" t="s">
        <v>15179</v>
      </c>
      <c r="C4318" s="29" t="s">
        <v>1376</v>
      </c>
      <c r="D4318" s="29" t="s">
        <v>1377</v>
      </c>
      <c r="E4318" s="29" t="s">
        <v>3399</v>
      </c>
      <c r="F4318" s="29" t="s">
        <v>3400</v>
      </c>
      <c r="G4318" s="29" t="s">
        <v>4065</v>
      </c>
      <c r="H4318" s="522">
        <v>0</v>
      </c>
      <c r="I4318" s="522">
        <v>26</v>
      </c>
      <c r="J4318" s="522">
        <v>51</v>
      </c>
      <c r="K4318" s="522">
        <v>224</v>
      </c>
      <c r="L4318" s="522" t="s">
        <v>10874</v>
      </c>
      <c r="M4318" s="522" t="s">
        <v>10874</v>
      </c>
      <c r="N4318" s="522">
        <v>0</v>
      </c>
      <c r="O4318" s="523">
        <v>326</v>
      </c>
    </row>
    <row r="4319" spans="2:15">
      <c r="B4319" s="29" t="s">
        <v>15180</v>
      </c>
      <c r="C4319" s="29" t="s">
        <v>1376</v>
      </c>
      <c r="D4319" s="29" t="s">
        <v>1377</v>
      </c>
      <c r="E4319" s="29" t="s">
        <v>3399</v>
      </c>
      <c r="F4319" s="29" t="s">
        <v>3400</v>
      </c>
      <c r="G4319" s="29" t="s">
        <v>4066</v>
      </c>
      <c r="H4319" s="522">
        <v>0</v>
      </c>
      <c r="I4319" s="522">
        <v>31</v>
      </c>
      <c r="J4319" s="522">
        <v>46</v>
      </c>
      <c r="K4319" s="522">
        <v>238</v>
      </c>
      <c r="L4319" s="522" t="s">
        <v>10874</v>
      </c>
      <c r="M4319" s="522" t="s">
        <v>10874</v>
      </c>
      <c r="N4319" s="522">
        <v>0</v>
      </c>
      <c r="O4319" s="523">
        <v>340</v>
      </c>
    </row>
    <row r="4320" spans="2:15">
      <c r="B4320" t="str">
        <f>C4320&amp;F4320</f>
        <v>1204886033522 Total</v>
      </c>
      <c r="C4320" s="29" t="s">
        <v>1376</v>
      </c>
      <c r="D4320" s="29" t="s">
        <v>1377</v>
      </c>
      <c r="E4320" s="29" t="s">
        <v>3399</v>
      </c>
      <c r="F4320" s="29" t="s">
        <v>12294</v>
      </c>
      <c r="G4320" s="526" t="s">
        <v>3453</v>
      </c>
      <c r="H4320" s="527">
        <v>0</v>
      </c>
      <c r="I4320" s="527">
        <v>57</v>
      </c>
      <c r="J4320" s="527">
        <v>97</v>
      </c>
      <c r="K4320" s="527">
        <v>462</v>
      </c>
      <c r="L4320" s="527" t="s">
        <v>10874</v>
      </c>
      <c r="M4320" s="527" t="s">
        <v>10874</v>
      </c>
      <c r="N4320" s="527">
        <v>0</v>
      </c>
      <c r="O4320" s="528">
        <v>666</v>
      </c>
    </row>
    <row r="4321" spans="2:15">
      <c r="B4321" s="29" t="s">
        <v>15181</v>
      </c>
      <c r="C4321" s="29" t="s">
        <v>1376</v>
      </c>
      <c r="D4321" s="29" t="s">
        <v>1377</v>
      </c>
      <c r="E4321" s="29" t="s">
        <v>3401</v>
      </c>
      <c r="F4321" s="29" t="s">
        <v>3402</v>
      </c>
      <c r="G4321" s="29" t="s">
        <v>4065</v>
      </c>
      <c r="H4321" s="522">
        <v>0</v>
      </c>
      <c r="I4321" s="522">
        <v>15</v>
      </c>
      <c r="J4321" s="522">
        <v>26</v>
      </c>
      <c r="K4321" s="522">
        <v>113</v>
      </c>
      <c r="L4321" s="522" t="s">
        <v>10874</v>
      </c>
      <c r="M4321" s="522" t="s">
        <v>10874</v>
      </c>
      <c r="N4321" s="522">
        <v>0</v>
      </c>
      <c r="O4321" s="523">
        <v>165</v>
      </c>
    </row>
    <row r="4322" spans="2:15">
      <c r="B4322" s="29" t="s">
        <v>15182</v>
      </c>
      <c r="C4322" s="29" t="s">
        <v>1376</v>
      </c>
      <c r="D4322" s="29" t="s">
        <v>1377</v>
      </c>
      <c r="E4322" s="29" t="s">
        <v>3401</v>
      </c>
      <c r="F4322" s="29" t="s">
        <v>3402</v>
      </c>
      <c r="G4322" s="29" t="s">
        <v>4066</v>
      </c>
      <c r="H4322" s="522">
        <v>0</v>
      </c>
      <c r="I4322" s="522">
        <v>14</v>
      </c>
      <c r="J4322" s="522">
        <v>29</v>
      </c>
      <c r="K4322" s="522">
        <v>106</v>
      </c>
      <c r="L4322" s="522" t="s">
        <v>10874</v>
      </c>
      <c r="M4322" s="522" t="s">
        <v>10874</v>
      </c>
      <c r="N4322" s="522">
        <v>0</v>
      </c>
      <c r="O4322" s="523">
        <v>161</v>
      </c>
    </row>
    <row r="4323" spans="2:15">
      <c r="B4323" t="str">
        <f>C4323&amp;F4323</f>
        <v>1204886036785 Total</v>
      </c>
      <c r="C4323" s="29" t="s">
        <v>1376</v>
      </c>
      <c r="D4323" s="29" t="s">
        <v>1377</v>
      </c>
      <c r="E4323" s="29" t="s">
        <v>3401</v>
      </c>
      <c r="F4323" s="29" t="s">
        <v>12295</v>
      </c>
      <c r="G4323" s="526" t="s">
        <v>3453</v>
      </c>
      <c r="H4323" s="527">
        <v>0</v>
      </c>
      <c r="I4323" s="527">
        <v>29</v>
      </c>
      <c r="J4323" s="527">
        <v>55</v>
      </c>
      <c r="K4323" s="527">
        <v>219</v>
      </c>
      <c r="L4323" s="527" t="s">
        <v>10874</v>
      </c>
      <c r="M4323" s="527" t="s">
        <v>10874</v>
      </c>
      <c r="N4323" s="527">
        <v>0</v>
      </c>
      <c r="O4323" s="528">
        <v>326</v>
      </c>
    </row>
    <row r="4324" spans="2:15">
      <c r="B4324" s="29" t="s">
        <v>15183</v>
      </c>
      <c r="C4324" s="29" t="s">
        <v>1378</v>
      </c>
      <c r="D4324" s="29" t="s">
        <v>1379</v>
      </c>
      <c r="E4324" s="29" t="s">
        <v>3403</v>
      </c>
      <c r="F4324" s="29" t="s">
        <v>3404</v>
      </c>
      <c r="G4324" s="29" t="s">
        <v>4065</v>
      </c>
      <c r="H4324" s="522" t="s">
        <v>10874</v>
      </c>
      <c r="I4324" s="522">
        <v>0</v>
      </c>
      <c r="J4324" s="522">
        <v>0</v>
      </c>
      <c r="K4324" s="522" t="s">
        <v>10874</v>
      </c>
      <c r="L4324" s="522" t="s">
        <v>10874</v>
      </c>
      <c r="M4324" s="522" t="s">
        <v>10874</v>
      </c>
      <c r="N4324" s="522" t="s">
        <v>10874</v>
      </c>
      <c r="O4324" s="523">
        <v>177</v>
      </c>
    </row>
    <row r="4325" spans="2:15">
      <c r="B4325" s="29" t="s">
        <v>15184</v>
      </c>
      <c r="C4325" s="29" t="s">
        <v>1378</v>
      </c>
      <c r="D4325" s="29" t="s">
        <v>1379</v>
      </c>
      <c r="E4325" s="29" t="s">
        <v>3403</v>
      </c>
      <c r="F4325" s="29" t="s">
        <v>3404</v>
      </c>
      <c r="G4325" s="29" t="s">
        <v>4066</v>
      </c>
      <c r="H4325" s="522">
        <v>0</v>
      </c>
      <c r="I4325" s="522">
        <v>0</v>
      </c>
      <c r="J4325" s="522" t="s">
        <v>10874</v>
      </c>
      <c r="K4325" s="522">
        <v>144</v>
      </c>
      <c r="L4325" s="522" t="s">
        <v>10874</v>
      </c>
      <c r="M4325" s="522" t="s">
        <v>10874</v>
      </c>
      <c r="N4325" s="522">
        <v>0</v>
      </c>
      <c r="O4325" s="523">
        <v>148</v>
      </c>
    </row>
    <row r="4326" spans="2:15">
      <c r="B4326" t="str">
        <f>C4326&amp;F4326</f>
        <v>1085691034026 Total</v>
      </c>
      <c r="C4326" s="29" t="s">
        <v>1378</v>
      </c>
      <c r="D4326" s="29" t="s">
        <v>1379</v>
      </c>
      <c r="E4326" s="29" t="s">
        <v>3403</v>
      </c>
      <c r="F4326" s="29" t="s">
        <v>12296</v>
      </c>
      <c r="G4326" s="526" t="s">
        <v>3453</v>
      </c>
      <c r="H4326" s="527" t="s">
        <v>10874</v>
      </c>
      <c r="I4326" s="527">
        <v>0</v>
      </c>
      <c r="J4326" s="527" t="s">
        <v>10874</v>
      </c>
      <c r="K4326" s="527" t="s">
        <v>10874</v>
      </c>
      <c r="L4326" s="527" t="s">
        <v>10874</v>
      </c>
      <c r="M4326" s="527" t="s">
        <v>10874</v>
      </c>
      <c r="N4326" s="527" t="s">
        <v>10874</v>
      </c>
      <c r="O4326" s="528">
        <v>325</v>
      </c>
    </row>
    <row r="4327" spans="2:15">
      <c r="B4327" s="29" t="s">
        <v>15185</v>
      </c>
      <c r="C4327" s="29" t="s">
        <v>1378</v>
      </c>
      <c r="D4327" s="29" t="s">
        <v>1379</v>
      </c>
      <c r="E4327" s="29" t="s">
        <v>3405</v>
      </c>
      <c r="F4327" s="29" t="s">
        <v>3406</v>
      </c>
      <c r="G4327" s="29" t="s">
        <v>4065</v>
      </c>
      <c r="H4327" s="522" t="s">
        <v>10874</v>
      </c>
      <c r="I4327" s="522">
        <v>0</v>
      </c>
      <c r="J4327" s="522" t="s">
        <v>10874</v>
      </c>
      <c r="K4327" s="522" t="s">
        <v>10874</v>
      </c>
      <c r="L4327" s="522">
        <v>0</v>
      </c>
      <c r="M4327" s="522">
        <v>0</v>
      </c>
      <c r="N4327" s="522">
        <v>0</v>
      </c>
      <c r="O4327" s="523">
        <v>94</v>
      </c>
    </row>
    <row r="4328" spans="2:15">
      <c r="B4328" s="29" t="s">
        <v>15186</v>
      </c>
      <c r="C4328" s="29" t="s">
        <v>1378</v>
      </c>
      <c r="D4328" s="29" t="s">
        <v>1379</v>
      </c>
      <c r="E4328" s="29" t="s">
        <v>3405</v>
      </c>
      <c r="F4328" s="29" t="s">
        <v>3406</v>
      </c>
      <c r="G4328" s="29" t="s">
        <v>4066</v>
      </c>
      <c r="H4328" s="522">
        <v>0</v>
      </c>
      <c r="I4328" s="522">
        <v>0</v>
      </c>
      <c r="J4328" s="522">
        <v>0</v>
      </c>
      <c r="K4328" s="522">
        <v>86</v>
      </c>
      <c r="L4328" s="522">
        <v>0</v>
      </c>
      <c r="M4328" s="522">
        <v>0</v>
      </c>
      <c r="N4328" s="522">
        <v>0</v>
      </c>
      <c r="O4328" s="523">
        <v>86</v>
      </c>
    </row>
    <row r="4329" spans="2:15">
      <c r="B4329" t="str">
        <f>C4329&amp;F4329</f>
        <v>1085691037145 Total</v>
      </c>
      <c r="C4329" s="29" t="s">
        <v>1378</v>
      </c>
      <c r="D4329" s="29" t="s">
        <v>1379</v>
      </c>
      <c r="E4329" s="29" t="s">
        <v>3405</v>
      </c>
      <c r="F4329" s="29" t="s">
        <v>12297</v>
      </c>
      <c r="G4329" s="526" t="s">
        <v>3453</v>
      </c>
      <c r="H4329" s="527" t="s">
        <v>10874</v>
      </c>
      <c r="I4329" s="527">
        <v>0</v>
      </c>
      <c r="J4329" s="527" t="s">
        <v>10874</v>
      </c>
      <c r="K4329" s="527" t="s">
        <v>10874</v>
      </c>
      <c r="L4329" s="527">
        <v>0</v>
      </c>
      <c r="M4329" s="527">
        <v>0</v>
      </c>
      <c r="N4329" s="527">
        <v>0</v>
      </c>
      <c r="O4329" s="528">
        <v>180</v>
      </c>
    </row>
    <row r="4330" spans="2:15">
      <c r="B4330" s="29" t="s">
        <v>15187</v>
      </c>
      <c r="C4330" s="29" t="s">
        <v>1380</v>
      </c>
      <c r="D4330" s="29" t="s">
        <v>1381</v>
      </c>
      <c r="E4330" s="29" t="s">
        <v>1381</v>
      </c>
      <c r="F4330" s="29" t="s">
        <v>3407</v>
      </c>
      <c r="G4330" s="29" t="s">
        <v>4065</v>
      </c>
      <c r="H4330" s="522">
        <v>0</v>
      </c>
      <c r="I4330" s="522" t="s">
        <v>10874</v>
      </c>
      <c r="J4330" s="522" t="s">
        <v>10874</v>
      </c>
      <c r="K4330" s="522">
        <v>0</v>
      </c>
      <c r="L4330" s="522">
        <v>0</v>
      </c>
      <c r="M4330" s="522">
        <v>0</v>
      </c>
      <c r="N4330" s="522">
        <v>0</v>
      </c>
      <c r="O4330" s="523">
        <v>60</v>
      </c>
    </row>
    <row r="4331" spans="2:15">
      <c r="B4331" s="29" t="s">
        <v>15188</v>
      </c>
      <c r="C4331" s="29" t="s">
        <v>1380</v>
      </c>
      <c r="D4331" s="29" t="s">
        <v>1381</v>
      </c>
      <c r="E4331" s="29" t="s">
        <v>1381</v>
      </c>
      <c r="F4331" s="29" t="s">
        <v>3407</v>
      </c>
      <c r="G4331" s="29" t="s">
        <v>4066</v>
      </c>
      <c r="H4331" s="522" t="s">
        <v>10874</v>
      </c>
      <c r="I4331" s="522">
        <v>90</v>
      </c>
      <c r="J4331" s="522" t="s">
        <v>10874</v>
      </c>
      <c r="K4331" s="522">
        <v>0</v>
      </c>
      <c r="L4331" s="522" t="s">
        <v>10874</v>
      </c>
      <c r="M4331" s="522">
        <v>0</v>
      </c>
      <c r="N4331" s="522">
        <v>0</v>
      </c>
      <c r="O4331" s="523">
        <v>94</v>
      </c>
    </row>
    <row r="4332" spans="2:15">
      <c r="B4332" t="str">
        <f>C4332&amp;F4332</f>
        <v>1265100077724 Total</v>
      </c>
      <c r="C4332" s="29" t="s">
        <v>1380</v>
      </c>
      <c r="D4332" s="29" t="s">
        <v>1381</v>
      </c>
      <c r="E4332" s="29" t="s">
        <v>1381</v>
      </c>
      <c r="F4332" s="29" t="s">
        <v>12298</v>
      </c>
      <c r="G4332" s="526" t="s">
        <v>3453</v>
      </c>
      <c r="H4332" s="527" t="s">
        <v>10874</v>
      </c>
      <c r="I4332" s="527" t="s">
        <v>10874</v>
      </c>
      <c r="J4332" s="527" t="s">
        <v>10874</v>
      </c>
      <c r="K4332" s="527">
        <v>0</v>
      </c>
      <c r="L4332" s="527" t="s">
        <v>10874</v>
      </c>
      <c r="M4332" s="527">
        <v>0</v>
      </c>
      <c r="N4332" s="527">
        <v>0</v>
      </c>
      <c r="O4332" s="528">
        <v>154</v>
      </c>
    </row>
    <row r="4333" spans="2:15">
      <c r="B4333" s="29" t="s">
        <v>15189</v>
      </c>
      <c r="C4333" s="29" t="s">
        <v>1382</v>
      </c>
      <c r="D4333" s="29" t="s">
        <v>1383</v>
      </c>
      <c r="E4333" s="29" t="s">
        <v>3408</v>
      </c>
      <c r="F4333" s="29" t="s">
        <v>3409</v>
      </c>
      <c r="G4333" s="29" t="s">
        <v>4065</v>
      </c>
      <c r="H4333" s="522">
        <v>0</v>
      </c>
      <c r="I4333" s="522">
        <v>47</v>
      </c>
      <c r="J4333" s="522" t="s">
        <v>10874</v>
      </c>
      <c r="K4333" s="522">
        <v>213</v>
      </c>
      <c r="L4333" s="522" t="s">
        <v>10874</v>
      </c>
      <c r="M4333" s="522">
        <v>39</v>
      </c>
      <c r="N4333" s="522">
        <v>0</v>
      </c>
      <c r="O4333" s="523">
        <v>321</v>
      </c>
    </row>
    <row r="4334" spans="2:15">
      <c r="B4334" s="29" t="s">
        <v>15190</v>
      </c>
      <c r="C4334" s="29" t="s">
        <v>1382</v>
      </c>
      <c r="D4334" s="29" t="s">
        <v>1383</v>
      </c>
      <c r="E4334" s="29" t="s">
        <v>3408</v>
      </c>
      <c r="F4334" s="29" t="s">
        <v>3409</v>
      </c>
      <c r="G4334" s="29" t="s">
        <v>4066</v>
      </c>
      <c r="H4334" s="522">
        <v>0</v>
      </c>
      <c r="I4334" s="522">
        <v>34</v>
      </c>
      <c r="J4334" s="522">
        <v>25</v>
      </c>
      <c r="K4334" s="522">
        <v>249</v>
      </c>
      <c r="L4334" s="522" t="s">
        <v>10874</v>
      </c>
      <c r="M4334" s="522">
        <v>46</v>
      </c>
      <c r="N4334" s="522" t="s">
        <v>10874</v>
      </c>
      <c r="O4334" s="523">
        <v>363</v>
      </c>
    </row>
    <row r="4335" spans="2:15">
      <c r="B4335" t="str">
        <f>C4335&amp;F4335</f>
        <v>1234693033245 Total</v>
      </c>
      <c r="C4335" s="29" t="s">
        <v>1382</v>
      </c>
      <c r="D4335" s="29" t="s">
        <v>1383</v>
      </c>
      <c r="E4335" s="29" t="s">
        <v>3408</v>
      </c>
      <c r="F4335" s="29" t="s">
        <v>12299</v>
      </c>
      <c r="G4335" s="526" t="s">
        <v>3453</v>
      </c>
      <c r="H4335" s="527">
        <v>0</v>
      </c>
      <c r="I4335" s="527">
        <v>81</v>
      </c>
      <c r="J4335" s="527" t="s">
        <v>10874</v>
      </c>
      <c r="K4335" s="527">
        <v>462</v>
      </c>
      <c r="L4335" s="527" t="s">
        <v>10874</v>
      </c>
      <c r="M4335" s="527">
        <v>85</v>
      </c>
      <c r="N4335" s="527" t="s">
        <v>10874</v>
      </c>
      <c r="O4335" s="528">
        <v>684</v>
      </c>
    </row>
    <row r="4336" spans="2:15">
      <c r="B4336" s="29" t="s">
        <v>15191</v>
      </c>
      <c r="C4336" s="29" t="s">
        <v>1382</v>
      </c>
      <c r="D4336" s="29" t="s">
        <v>1383</v>
      </c>
      <c r="E4336" s="29" t="s">
        <v>3410</v>
      </c>
      <c r="F4336" s="29" t="s">
        <v>3411</v>
      </c>
      <c r="G4336" s="29" t="s">
        <v>4065</v>
      </c>
      <c r="H4336" s="522">
        <v>0</v>
      </c>
      <c r="I4336" s="522">
        <v>86</v>
      </c>
      <c r="J4336" s="522">
        <v>33</v>
      </c>
      <c r="K4336" s="522">
        <v>448</v>
      </c>
      <c r="L4336" s="522">
        <v>32</v>
      </c>
      <c r="M4336" s="522">
        <v>103</v>
      </c>
      <c r="N4336" s="522">
        <v>0</v>
      </c>
      <c r="O4336" s="523">
        <v>702</v>
      </c>
    </row>
    <row r="4337" spans="2:15">
      <c r="B4337" s="29" t="s">
        <v>15192</v>
      </c>
      <c r="C4337" s="29" t="s">
        <v>1382</v>
      </c>
      <c r="D4337" s="29" t="s">
        <v>1383</v>
      </c>
      <c r="E4337" s="29" t="s">
        <v>3410</v>
      </c>
      <c r="F4337" s="29" t="s">
        <v>3411</v>
      </c>
      <c r="G4337" s="29" t="s">
        <v>4066</v>
      </c>
      <c r="H4337" s="522">
        <v>0</v>
      </c>
      <c r="I4337" s="522">
        <v>82</v>
      </c>
      <c r="J4337" s="522" t="s">
        <v>10874</v>
      </c>
      <c r="K4337" s="522">
        <v>453</v>
      </c>
      <c r="L4337" s="522">
        <v>37</v>
      </c>
      <c r="M4337" s="522">
        <v>82</v>
      </c>
      <c r="N4337" s="522" t="s">
        <v>10874</v>
      </c>
      <c r="O4337" s="523">
        <v>684</v>
      </c>
    </row>
    <row r="4338" spans="2:15">
      <c r="B4338" t="str">
        <f>C4338&amp;F4338</f>
        <v>1234693033247 Total</v>
      </c>
      <c r="C4338" s="29" t="s">
        <v>1382</v>
      </c>
      <c r="D4338" s="29" t="s">
        <v>1383</v>
      </c>
      <c r="E4338" s="29" t="s">
        <v>3410</v>
      </c>
      <c r="F4338" s="29" t="s">
        <v>12300</v>
      </c>
      <c r="G4338" s="526" t="s">
        <v>3453</v>
      </c>
      <c r="H4338" s="527">
        <v>0</v>
      </c>
      <c r="I4338" s="527">
        <v>168</v>
      </c>
      <c r="J4338" s="527" t="s">
        <v>10874</v>
      </c>
      <c r="K4338" s="527">
        <v>901</v>
      </c>
      <c r="L4338" s="527">
        <v>69</v>
      </c>
      <c r="M4338" s="527">
        <v>185</v>
      </c>
      <c r="N4338" s="527" t="s">
        <v>10874</v>
      </c>
      <c r="O4338" s="528">
        <v>1386</v>
      </c>
    </row>
    <row r="4339" spans="2:15">
      <c r="B4339" s="29" t="s">
        <v>15197</v>
      </c>
      <c r="C4339" s="29" t="s">
        <v>1384</v>
      </c>
      <c r="D4339" s="29" t="s">
        <v>1385</v>
      </c>
      <c r="E4339" s="29" t="s">
        <v>3416</v>
      </c>
      <c r="F4339" s="29" t="s">
        <v>3417</v>
      </c>
      <c r="G4339" s="29" t="s">
        <v>4065</v>
      </c>
      <c r="H4339" s="522" t="s">
        <v>10874</v>
      </c>
      <c r="I4339" s="522">
        <v>351</v>
      </c>
      <c r="J4339" s="522">
        <v>13</v>
      </c>
      <c r="K4339" s="522">
        <v>196</v>
      </c>
      <c r="L4339" s="522" t="s">
        <v>10874</v>
      </c>
      <c r="M4339" s="522" t="s">
        <v>10874</v>
      </c>
      <c r="N4339" s="522">
        <v>0</v>
      </c>
      <c r="O4339" s="523">
        <v>578</v>
      </c>
    </row>
    <row r="4340" spans="2:15">
      <c r="B4340" s="29" t="s">
        <v>15198</v>
      </c>
      <c r="C4340" s="29" t="s">
        <v>1384</v>
      </c>
      <c r="D4340" s="29" t="s">
        <v>1385</v>
      </c>
      <c r="E4340" s="29" t="s">
        <v>3416</v>
      </c>
      <c r="F4340" s="29" t="s">
        <v>3417</v>
      </c>
      <c r="G4340" s="29" t="s">
        <v>4066</v>
      </c>
      <c r="H4340" s="522" t="s">
        <v>10874</v>
      </c>
      <c r="I4340" s="522">
        <v>394</v>
      </c>
      <c r="J4340" s="522" t="s">
        <v>10874</v>
      </c>
      <c r="K4340" s="522">
        <v>236</v>
      </c>
      <c r="L4340" s="522" t="s">
        <v>10874</v>
      </c>
      <c r="M4340" s="522">
        <v>0</v>
      </c>
      <c r="N4340" s="522">
        <v>0</v>
      </c>
      <c r="O4340" s="523">
        <v>640</v>
      </c>
    </row>
    <row r="4341" spans="2:15">
      <c r="B4341" t="str">
        <f>C4341&amp;F4341</f>
        <v>1030299020107 Total</v>
      </c>
      <c r="C4341" s="29" t="s">
        <v>1384</v>
      </c>
      <c r="D4341" s="29" t="s">
        <v>1385</v>
      </c>
      <c r="E4341" s="29" t="s">
        <v>3416</v>
      </c>
      <c r="F4341" s="29" t="s">
        <v>12303</v>
      </c>
      <c r="G4341" s="526" t="s">
        <v>3453</v>
      </c>
      <c r="H4341" s="527" t="s">
        <v>10874</v>
      </c>
      <c r="I4341" s="527">
        <v>745</v>
      </c>
      <c r="J4341" s="527" t="s">
        <v>10874</v>
      </c>
      <c r="K4341" s="527">
        <v>432</v>
      </c>
      <c r="L4341" s="527">
        <v>12</v>
      </c>
      <c r="M4341" s="527" t="s">
        <v>10874</v>
      </c>
      <c r="N4341" s="527">
        <v>0</v>
      </c>
      <c r="O4341" s="528">
        <v>1218</v>
      </c>
    </row>
    <row r="4342" spans="2:15">
      <c r="B4342" s="29" t="s">
        <v>15195</v>
      </c>
      <c r="C4342" s="29" t="s">
        <v>1384</v>
      </c>
      <c r="D4342" s="29" t="s">
        <v>1385</v>
      </c>
      <c r="E4342" s="29" t="s">
        <v>3414</v>
      </c>
      <c r="F4342" s="29" t="s">
        <v>3415</v>
      </c>
      <c r="G4342" s="29" t="s">
        <v>4065</v>
      </c>
      <c r="H4342" s="522">
        <v>0</v>
      </c>
      <c r="I4342" s="522">
        <v>144</v>
      </c>
      <c r="J4342" s="522" t="s">
        <v>10874</v>
      </c>
      <c r="K4342" s="522">
        <v>56</v>
      </c>
      <c r="L4342" s="522" t="s">
        <v>10874</v>
      </c>
      <c r="M4342" s="522" t="s">
        <v>10874</v>
      </c>
      <c r="N4342" s="522">
        <v>0</v>
      </c>
      <c r="O4342" s="523">
        <v>214</v>
      </c>
    </row>
    <row r="4343" spans="2:15">
      <c r="B4343" s="29" t="s">
        <v>15196</v>
      </c>
      <c r="C4343" s="29" t="s">
        <v>1384</v>
      </c>
      <c r="D4343" s="29" t="s">
        <v>1385</v>
      </c>
      <c r="E4343" s="29" t="s">
        <v>3414</v>
      </c>
      <c r="F4343" s="29" t="s">
        <v>3415</v>
      </c>
      <c r="G4343" s="29" t="s">
        <v>4066</v>
      </c>
      <c r="H4343" s="522" t="s">
        <v>10874</v>
      </c>
      <c r="I4343" s="522">
        <v>181</v>
      </c>
      <c r="J4343" s="522" t="s">
        <v>10874</v>
      </c>
      <c r="K4343" s="522">
        <v>45</v>
      </c>
      <c r="L4343" s="522" t="s">
        <v>10874</v>
      </c>
      <c r="M4343" s="522">
        <v>0</v>
      </c>
      <c r="N4343" s="522">
        <v>0</v>
      </c>
      <c r="O4343" s="523">
        <v>237</v>
      </c>
    </row>
    <row r="4344" spans="2:15">
      <c r="B4344" t="str">
        <f>C4344&amp;F4344</f>
        <v>1030299028038 Total</v>
      </c>
      <c r="C4344" s="29" t="s">
        <v>1384</v>
      </c>
      <c r="D4344" s="29" t="s">
        <v>1385</v>
      </c>
      <c r="E4344" s="29" t="s">
        <v>3414</v>
      </c>
      <c r="F4344" s="29" t="s">
        <v>12302</v>
      </c>
      <c r="G4344" s="526" t="s">
        <v>3453</v>
      </c>
      <c r="H4344" s="527" t="s">
        <v>10874</v>
      </c>
      <c r="I4344" s="527">
        <v>325</v>
      </c>
      <c r="J4344" s="527" t="s">
        <v>10874</v>
      </c>
      <c r="K4344" s="527">
        <v>101</v>
      </c>
      <c r="L4344" s="527">
        <v>11</v>
      </c>
      <c r="M4344" s="527" t="s">
        <v>10874</v>
      </c>
      <c r="N4344" s="527">
        <v>0</v>
      </c>
      <c r="O4344" s="528">
        <v>451</v>
      </c>
    </row>
    <row r="4345" spans="2:15">
      <c r="B4345" s="29" t="s">
        <v>15193</v>
      </c>
      <c r="C4345" s="29" t="s">
        <v>1384</v>
      </c>
      <c r="D4345" s="29" t="s">
        <v>1385</v>
      </c>
      <c r="E4345" s="29" t="s">
        <v>3412</v>
      </c>
      <c r="F4345" s="29" t="s">
        <v>3413</v>
      </c>
      <c r="G4345" s="29" t="s">
        <v>4065</v>
      </c>
      <c r="H4345" s="522" t="s">
        <v>10874</v>
      </c>
      <c r="I4345" s="522">
        <v>25</v>
      </c>
      <c r="J4345" s="522">
        <v>0</v>
      </c>
      <c r="K4345" s="522" t="s">
        <v>10874</v>
      </c>
      <c r="L4345" s="522">
        <v>0</v>
      </c>
      <c r="M4345" s="522">
        <v>0</v>
      </c>
      <c r="N4345" s="522">
        <v>0</v>
      </c>
      <c r="O4345" s="523">
        <v>37</v>
      </c>
    </row>
    <row r="4346" spans="2:15">
      <c r="B4346" s="29" t="s">
        <v>15194</v>
      </c>
      <c r="C4346" s="29" t="s">
        <v>1384</v>
      </c>
      <c r="D4346" s="29" t="s">
        <v>1385</v>
      </c>
      <c r="E4346" s="29" t="s">
        <v>3412</v>
      </c>
      <c r="F4346" s="29" t="s">
        <v>3413</v>
      </c>
      <c r="G4346" s="29" t="s">
        <v>4066</v>
      </c>
      <c r="H4346" s="522">
        <v>0</v>
      </c>
      <c r="I4346" s="522">
        <v>29</v>
      </c>
      <c r="J4346" s="522">
        <v>0</v>
      </c>
      <c r="K4346" s="522">
        <v>27</v>
      </c>
      <c r="L4346" s="522">
        <v>0</v>
      </c>
      <c r="M4346" s="522">
        <v>0</v>
      </c>
      <c r="N4346" s="522">
        <v>0</v>
      </c>
      <c r="O4346" s="523">
        <v>56</v>
      </c>
    </row>
    <row r="4347" spans="2:15">
      <c r="B4347" t="str">
        <f>C4347&amp;F4347</f>
        <v>1030299028091 Total</v>
      </c>
      <c r="C4347" s="29" t="s">
        <v>1384</v>
      </c>
      <c r="D4347" s="29" t="s">
        <v>1385</v>
      </c>
      <c r="E4347" s="29" t="s">
        <v>3412</v>
      </c>
      <c r="F4347" s="29" t="s">
        <v>12301</v>
      </c>
      <c r="G4347" s="526" t="s">
        <v>3453</v>
      </c>
      <c r="H4347" s="527" t="s">
        <v>10874</v>
      </c>
      <c r="I4347" s="527">
        <v>54</v>
      </c>
      <c r="J4347" s="527">
        <v>0</v>
      </c>
      <c r="K4347" s="527" t="s">
        <v>10874</v>
      </c>
      <c r="L4347" s="527">
        <v>0</v>
      </c>
      <c r="M4347" s="527">
        <v>0</v>
      </c>
      <c r="N4347" s="527">
        <v>0</v>
      </c>
      <c r="O4347" s="528">
        <v>93</v>
      </c>
    </row>
    <row r="4348" spans="2:15">
      <c r="B4348" s="29" t="s">
        <v>15199</v>
      </c>
      <c r="C4348" s="29" t="s">
        <v>1386</v>
      </c>
      <c r="D4348" s="29" t="s">
        <v>1387</v>
      </c>
      <c r="E4348" s="29" t="s">
        <v>1387</v>
      </c>
      <c r="F4348" s="29" t="s">
        <v>5642</v>
      </c>
      <c r="G4348" s="29" t="s">
        <v>4065</v>
      </c>
      <c r="H4348" s="522">
        <v>0</v>
      </c>
      <c r="I4348" s="522">
        <v>265</v>
      </c>
      <c r="J4348" s="522" t="s">
        <v>10874</v>
      </c>
      <c r="K4348" s="522">
        <v>0</v>
      </c>
      <c r="L4348" s="522" t="s">
        <v>10874</v>
      </c>
      <c r="M4348" s="522" t="s">
        <v>10874</v>
      </c>
      <c r="N4348" s="522">
        <v>0</v>
      </c>
      <c r="O4348" s="523">
        <v>273</v>
      </c>
    </row>
    <row r="4349" spans="2:15">
      <c r="B4349" s="29" t="s">
        <v>15200</v>
      </c>
      <c r="C4349" s="29" t="s">
        <v>1386</v>
      </c>
      <c r="D4349" s="29" t="s">
        <v>1387</v>
      </c>
      <c r="E4349" s="29" t="s">
        <v>1387</v>
      </c>
      <c r="F4349" s="29" t="s">
        <v>5642</v>
      </c>
      <c r="G4349" s="29" t="s">
        <v>4066</v>
      </c>
      <c r="H4349" s="522" t="s">
        <v>10874</v>
      </c>
      <c r="I4349" s="522">
        <v>239</v>
      </c>
      <c r="J4349" s="522" t="s">
        <v>10874</v>
      </c>
      <c r="K4349" s="522">
        <v>0</v>
      </c>
      <c r="L4349" s="522">
        <v>0</v>
      </c>
      <c r="M4349" s="522">
        <v>0</v>
      </c>
      <c r="N4349" s="522">
        <v>0</v>
      </c>
      <c r="O4349" s="523">
        <v>245</v>
      </c>
    </row>
    <row r="4350" spans="2:15">
      <c r="B4350" t="str">
        <f>C4350&amp;F4350</f>
        <v>1265128607512 Total</v>
      </c>
      <c r="C4350" s="29" t="s">
        <v>1386</v>
      </c>
      <c r="D4350" s="29" t="s">
        <v>1387</v>
      </c>
      <c r="E4350" s="29" t="s">
        <v>1387</v>
      </c>
      <c r="F4350" s="29" t="s">
        <v>12304</v>
      </c>
      <c r="G4350" s="526" t="s">
        <v>3453</v>
      </c>
      <c r="H4350" s="527" t="s">
        <v>10874</v>
      </c>
      <c r="I4350" s="527">
        <v>504</v>
      </c>
      <c r="J4350" s="527" t="s">
        <v>10874</v>
      </c>
      <c r="K4350" s="527">
        <v>0</v>
      </c>
      <c r="L4350" s="527" t="s">
        <v>10874</v>
      </c>
      <c r="M4350" s="527" t="s">
        <v>10874</v>
      </c>
      <c r="N4350" s="527">
        <v>0</v>
      </c>
      <c r="O4350" s="528">
        <v>518</v>
      </c>
    </row>
    <row r="4351" spans="2:15">
      <c r="B4351" s="29" t="s">
        <v>15201</v>
      </c>
      <c r="C4351" s="29" t="s">
        <v>1388</v>
      </c>
      <c r="D4351" s="29" t="s">
        <v>1389</v>
      </c>
      <c r="E4351" s="29" t="s">
        <v>3418</v>
      </c>
      <c r="F4351" s="29" t="s">
        <v>3419</v>
      </c>
      <c r="G4351" s="29" t="s">
        <v>4065</v>
      </c>
      <c r="H4351" s="522">
        <v>0</v>
      </c>
      <c r="I4351" s="522" t="s">
        <v>10874</v>
      </c>
      <c r="J4351" s="522" t="s">
        <v>10874</v>
      </c>
      <c r="K4351" s="522">
        <v>303</v>
      </c>
      <c r="L4351" s="522" t="s">
        <v>10874</v>
      </c>
      <c r="M4351" s="522" t="s">
        <v>10874</v>
      </c>
      <c r="N4351" s="522" t="s">
        <v>10874</v>
      </c>
      <c r="O4351" s="523">
        <v>315</v>
      </c>
    </row>
    <row r="4352" spans="2:15">
      <c r="B4352" s="29" t="s">
        <v>15202</v>
      </c>
      <c r="C4352" s="29" t="s">
        <v>1388</v>
      </c>
      <c r="D4352" s="29" t="s">
        <v>1389</v>
      </c>
      <c r="E4352" s="29" t="s">
        <v>3418</v>
      </c>
      <c r="F4352" s="29" t="s">
        <v>3419</v>
      </c>
      <c r="G4352" s="29" t="s">
        <v>4066</v>
      </c>
      <c r="H4352" s="522" t="s">
        <v>10874</v>
      </c>
      <c r="I4352" s="522" t="s">
        <v>10874</v>
      </c>
      <c r="J4352" s="522" t="s">
        <v>10874</v>
      </c>
      <c r="K4352" s="522">
        <v>280</v>
      </c>
      <c r="L4352" s="522" t="s">
        <v>10874</v>
      </c>
      <c r="M4352" s="522" t="s">
        <v>10874</v>
      </c>
      <c r="N4352" s="522">
        <v>0</v>
      </c>
      <c r="O4352" s="523">
        <v>291</v>
      </c>
    </row>
    <row r="4353" spans="2:15">
      <c r="B4353" t="str">
        <f>C4353&amp;F4353</f>
        <v>1170890031005 Total</v>
      </c>
      <c r="C4353" s="29" t="s">
        <v>1388</v>
      </c>
      <c r="D4353" s="29" t="s">
        <v>1389</v>
      </c>
      <c r="E4353" s="29" t="s">
        <v>3418</v>
      </c>
      <c r="F4353" s="29" t="s">
        <v>12305</v>
      </c>
      <c r="G4353" s="526" t="s">
        <v>3453</v>
      </c>
      <c r="H4353" s="527" t="s">
        <v>10874</v>
      </c>
      <c r="I4353" s="527" t="s">
        <v>10874</v>
      </c>
      <c r="J4353" s="527" t="s">
        <v>10874</v>
      </c>
      <c r="K4353" s="527">
        <v>583</v>
      </c>
      <c r="L4353" s="527" t="s">
        <v>10874</v>
      </c>
      <c r="M4353" s="527" t="s">
        <v>10874</v>
      </c>
      <c r="N4353" s="527" t="s">
        <v>10874</v>
      </c>
      <c r="O4353" s="528">
        <v>606</v>
      </c>
    </row>
    <row r="4354" spans="2:15">
      <c r="B4354" s="29" t="s">
        <v>15203</v>
      </c>
      <c r="C4354" s="29" t="s">
        <v>1390</v>
      </c>
      <c r="D4354" s="29" t="s">
        <v>1391</v>
      </c>
      <c r="E4354" s="29" t="s">
        <v>3420</v>
      </c>
      <c r="F4354" s="29" t="s">
        <v>3421</v>
      </c>
      <c r="G4354" s="29" t="s">
        <v>4065</v>
      </c>
      <c r="H4354" s="522">
        <v>0</v>
      </c>
      <c r="I4354" s="522">
        <v>15</v>
      </c>
      <c r="J4354" s="522" t="s">
        <v>10874</v>
      </c>
      <c r="K4354" s="522">
        <v>512</v>
      </c>
      <c r="L4354" s="522" t="s">
        <v>10874</v>
      </c>
      <c r="M4354" s="522" t="s">
        <v>10874</v>
      </c>
      <c r="N4354" s="522" t="s">
        <v>10874</v>
      </c>
      <c r="O4354" s="523">
        <v>538</v>
      </c>
    </row>
    <row r="4355" spans="2:15">
      <c r="B4355" s="29" t="s">
        <v>15204</v>
      </c>
      <c r="C4355" s="29" t="s">
        <v>1390</v>
      </c>
      <c r="D4355" s="29" t="s">
        <v>1391</v>
      </c>
      <c r="E4355" s="29" t="s">
        <v>3420</v>
      </c>
      <c r="F4355" s="29" t="s">
        <v>3421</v>
      </c>
      <c r="G4355" s="29" t="s">
        <v>4066</v>
      </c>
      <c r="H4355" s="522" t="s">
        <v>10874</v>
      </c>
      <c r="I4355" s="522">
        <v>13</v>
      </c>
      <c r="J4355" s="522">
        <v>17</v>
      </c>
      <c r="K4355" s="522">
        <v>542</v>
      </c>
      <c r="L4355" s="522" t="s">
        <v>10874</v>
      </c>
      <c r="M4355" s="522" t="s">
        <v>10874</v>
      </c>
      <c r="N4355" s="522" t="s">
        <v>10874</v>
      </c>
      <c r="O4355" s="523">
        <v>582</v>
      </c>
    </row>
    <row r="4356" spans="2:15">
      <c r="B4356" t="str">
        <f>C4356&amp;F4356</f>
        <v>1184092036390 Total</v>
      </c>
      <c r="C4356" s="29" t="s">
        <v>1390</v>
      </c>
      <c r="D4356" s="29" t="s">
        <v>1391</v>
      </c>
      <c r="E4356" s="29" t="s">
        <v>3420</v>
      </c>
      <c r="F4356" s="29" t="s">
        <v>12306</v>
      </c>
      <c r="G4356" s="526" t="s">
        <v>3453</v>
      </c>
      <c r="H4356" s="527" t="s">
        <v>10874</v>
      </c>
      <c r="I4356" s="527">
        <v>28</v>
      </c>
      <c r="J4356" s="527" t="s">
        <v>10874</v>
      </c>
      <c r="K4356" s="527">
        <v>1054</v>
      </c>
      <c r="L4356" s="527" t="s">
        <v>10874</v>
      </c>
      <c r="M4356" s="527" t="s">
        <v>10874</v>
      </c>
      <c r="N4356" s="527" t="s">
        <v>10874</v>
      </c>
      <c r="O4356" s="528">
        <v>1120</v>
      </c>
    </row>
    <row r="4357" spans="2:15">
      <c r="B4357" s="29" t="s">
        <v>15207</v>
      </c>
      <c r="C4357" s="29" t="s">
        <v>1392</v>
      </c>
      <c r="D4357" s="29" t="s">
        <v>1393</v>
      </c>
      <c r="E4357" s="29" t="s">
        <v>3424</v>
      </c>
      <c r="F4357" s="29" t="s">
        <v>3425</v>
      </c>
      <c r="G4357" s="29" t="s">
        <v>4065</v>
      </c>
      <c r="H4357" s="522" t="s">
        <v>10874</v>
      </c>
      <c r="I4357" s="522">
        <v>25</v>
      </c>
      <c r="J4357" s="522">
        <v>34</v>
      </c>
      <c r="K4357" s="522">
        <v>516</v>
      </c>
      <c r="L4357" s="522">
        <v>18</v>
      </c>
      <c r="M4357" s="522" t="s">
        <v>10874</v>
      </c>
      <c r="N4357" s="522">
        <v>0</v>
      </c>
      <c r="O4357" s="523">
        <v>605</v>
      </c>
    </row>
    <row r="4358" spans="2:15">
      <c r="B4358" s="29" t="s">
        <v>15208</v>
      </c>
      <c r="C4358" s="29" t="s">
        <v>1392</v>
      </c>
      <c r="D4358" s="29" t="s">
        <v>1393</v>
      </c>
      <c r="E4358" s="29" t="s">
        <v>3424</v>
      </c>
      <c r="F4358" s="29" t="s">
        <v>3425</v>
      </c>
      <c r="G4358" s="29" t="s">
        <v>4066</v>
      </c>
      <c r="H4358" s="522" t="s">
        <v>10874</v>
      </c>
      <c r="I4358" s="522">
        <v>66</v>
      </c>
      <c r="J4358" s="522">
        <v>45</v>
      </c>
      <c r="K4358" s="522">
        <v>540</v>
      </c>
      <c r="L4358" s="522">
        <v>16</v>
      </c>
      <c r="M4358" s="522" t="s">
        <v>10874</v>
      </c>
      <c r="N4358" s="522">
        <v>0</v>
      </c>
      <c r="O4358" s="523">
        <v>679</v>
      </c>
    </row>
    <row r="4359" spans="2:15">
      <c r="B4359" t="str">
        <f>C4359&amp;F4359</f>
        <v>1184093026391 Total</v>
      </c>
      <c r="C4359" s="29" t="s">
        <v>1392</v>
      </c>
      <c r="D4359" s="29" t="s">
        <v>1393</v>
      </c>
      <c r="E4359" s="29" t="s">
        <v>3424</v>
      </c>
      <c r="F4359" s="29" t="s">
        <v>12308</v>
      </c>
      <c r="G4359" s="526" t="s">
        <v>3453</v>
      </c>
      <c r="H4359" s="527" t="s">
        <v>10874</v>
      </c>
      <c r="I4359" s="527">
        <v>91</v>
      </c>
      <c r="J4359" s="527">
        <v>79</v>
      </c>
      <c r="K4359" s="527">
        <v>1056</v>
      </c>
      <c r="L4359" s="527">
        <v>34</v>
      </c>
      <c r="M4359" s="527" t="s">
        <v>10874</v>
      </c>
      <c r="N4359" s="527">
        <v>0</v>
      </c>
      <c r="O4359" s="528">
        <v>1284</v>
      </c>
    </row>
    <row r="4360" spans="2:15">
      <c r="B4360" s="29" t="s">
        <v>15205</v>
      </c>
      <c r="C4360" s="29" t="s">
        <v>1392</v>
      </c>
      <c r="D4360" s="29" t="s">
        <v>1393</v>
      </c>
      <c r="E4360" s="29" t="s">
        <v>3422</v>
      </c>
      <c r="F4360" s="29" t="s">
        <v>3423</v>
      </c>
      <c r="G4360" s="29" t="s">
        <v>4065</v>
      </c>
      <c r="H4360" s="522" t="s">
        <v>10874</v>
      </c>
      <c r="I4360" s="522">
        <v>18</v>
      </c>
      <c r="J4360" s="522">
        <v>24</v>
      </c>
      <c r="K4360" s="522">
        <v>301</v>
      </c>
      <c r="L4360" s="522">
        <v>13</v>
      </c>
      <c r="M4360" s="522" t="s">
        <v>10874</v>
      </c>
      <c r="N4360" s="522">
        <v>0</v>
      </c>
      <c r="O4360" s="523">
        <v>365</v>
      </c>
    </row>
    <row r="4361" spans="2:15">
      <c r="B4361" s="29" t="s">
        <v>15206</v>
      </c>
      <c r="C4361" s="29" t="s">
        <v>1392</v>
      </c>
      <c r="D4361" s="29" t="s">
        <v>1393</v>
      </c>
      <c r="E4361" s="29" t="s">
        <v>3422</v>
      </c>
      <c r="F4361" s="29" t="s">
        <v>3423</v>
      </c>
      <c r="G4361" s="29" t="s">
        <v>4066</v>
      </c>
      <c r="H4361" s="522" t="s">
        <v>10874</v>
      </c>
      <c r="I4361" s="522">
        <v>40</v>
      </c>
      <c r="J4361" s="522">
        <v>24</v>
      </c>
      <c r="K4361" s="522">
        <v>302</v>
      </c>
      <c r="L4361" s="522">
        <v>11</v>
      </c>
      <c r="M4361" s="522" t="s">
        <v>10874</v>
      </c>
      <c r="N4361" s="522">
        <v>0</v>
      </c>
      <c r="O4361" s="523">
        <v>381</v>
      </c>
    </row>
    <row r="4362" spans="2:15">
      <c r="B4362" t="str">
        <f>C4362&amp;F4362</f>
        <v>1184093026986 Total</v>
      </c>
      <c r="C4362" s="29" t="s">
        <v>1392</v>
      </c>
      <c r="D4362" s="29" t="s">
        <v>1393</v>
      </c>
      <c r="E4362" s="29" t="s">
        <v>3422</v>
      </c>
      <c r="F4362" s="29" t="s">
        <v>12307</v>
      </c>
      <c r="G4362" s="526" t="s">
        <v>3453</v>
      </c>
      <c r="H4362" s="527" t="s">
        <v>10874</v>
      </c>
      <c r="I4362" s="527">
        <v>58</v>
      </c>
      <c r="J4362" s="527">
        <v>48</v>
      </c>
      <c r="K4362" s="527">
        <v>603</v>
      </c>
      <c r="L4362" s="527">
        <v>24</v>
      </c>
      <c r="M4362" s="527" t="s">
        <v>10874</v>
      </c>
      <c r="N4362" s="527">
        <v>0</v>
      </c>
      <c r="O4362" s="528">
        <v>746</v>
      </c>
    </row>
    <row r="4363" spans="2:15">
      <c r="B4363" s="29" t="s">
        <v>15209</v>
      </c>
      <c r="C4363" s="29" t="s">
        <v>1394</v>
      </c>
      <c r="D4363" s="29" t="s">
        <v>1395</v>
      </c>
      <c r="E4363" s="29" t="s">
        <v>3426</v>
      </c>
      <c r="F4363" s="29" t="s">
        <v>3427</v>
      </c>
      <c r="G4363" s="29" t="s">
        <v>4065</v>
      </c>
      <c r="H4363" s="522" t="s">
        <v>10874</v>
      </c>
      <c r="I4363" s="522">
        <v>24</v>
      </c>
      <c r="J4363" s="522">
        <v>89</v>
      </c>
      <c r="K4363" s="522">
        <v>316</v>
      </c>
      <c r="L4363" s="522" t="s">
        <v>10874</v>
      </c>
      <c r="M4363" s="522" t="s">
        <v>10874</v>
      </c>
      <c r="N4363" s="522">
        <v>0</v>
      </c>
      <c r="O4363" s="523">
        <v>442</v>
      </c>
    </row>
    <row r="4364" spans="2:15">
      <c r="B4364" s="29" t="s">
        <v>15210</v>
      </c>
      <c r="C4364" s="29" t="s">
        <v>1394</v>
      </c>
      <c r="D4364" s="29" t="s">
        <v>1395</v>
      </c>
      <c r="E4364" s="29" t="s">
        <v>3426</v>
      </c>
      <c r="F4364" s="29" t="s">
        <v>3427</v>
      </c>
      <c r="G4364" s="29" t="s">
        <v>4066</v>
      </c>
      <c r="H4364" s="522" t="s">
        <v>10874</v>
      </c>
      <c r="I4364" s="522">
        <v>27</v>
      </c>
      <c r="J4364" s="522">
        <v>98</v>
      </c>
      <c r="K4364" s="522">
        <v>356</v>
      </c>
      <c r="L4364" s="522" t="s">
        <v>10874</v>
      </c>
      <c r="M4364" s="522">
        <v>19</v>
      </c>
      <c r="N4364" s="522">
        <v>0</v>
      </c>
      <c r="O4364" s="523">
        <v>505</v>
      </c>
    </row>
    <row r="4365" spans="2:15">
      <c r="B4365" t="str">
        <f>C4365&amp;F4365</f>
        <v>1140693530887 Total</v>
      </c>
      <c r="C4365" s="29" t="s">
        <v>1394</v>
      </c>
      <c r="D4365" s="29" t="s">
        <v>1395</v>
      </c>
      <c r="E4365" s="29" t="s">
        <v>3426</v>
      </c>
      <c r="F4365" s="29" t="s">
        <v>12309</v>
      </c>
      <c r="G4365" s="526" t="s">
        <v>3453</v>
      </c>
      <c r="H4365" s="527" t="s">
        <v>10874</v>
      </c>
      <c r="I4365" s="527">
        <v>51</v>
      </c>
      <c r="J4365" s="527">
        <v>187</v>
      </c>
      <c r="K4365" s="527">
        <v>672</v>
      </c>
      <c r="L4365" s="527" t="s">
        <v>10874</v>
      </c>
      <c r="M4365" s="527" t="s">
        <v>10874</v>
      </c>
      <c r="N4365" s="527">
        <v>0</v>
      </c>
      <c r="O4365" s="528">
        <v>947</v>
      </c>
    </row>
    <row r="4366" spans="2:15">
      <c r="B4366" s="29" t="s">
        <v>15225</v>
      </c>
      <c r="C4366" s="29" t="s">
        <v>1396</v>
      </c>
      <c r="D4366" s="29" t="s">
        <v>1397</v>
      </c>
      <c r="E4366" s="29" t="s">
        <v>3433</v>
      </c>
      <c r="F4366" s="29" t="s">
        <v>3434</v>
      </c>
      <c r="G4366" s="29" t="s">
        <v>4065</v>
      </c>
      <c r="H4366" s="522">
        <v>0</v>
      </c>
      <c r="I4366" s="522">
        <v>228</v>
      </c>
      <c r="J4366" s="522">
        <v>211</v>
      </c>
      <c r="K4366" s="522">
        <v>60</v>
      </c>
      <c r="L4366" s="522">
        <v>11</v>
      </c>
      <c r="M4366" s="522" t="s">
        <v>10874</v>
      </c>
      <c r="N4366" s="522" t="s">
        <v>10874</v>
      </c>
      <c r="O4366" s="523">
        <v>516</v>
      </c>
    </row>
    <row r="4367" spans="2:15">
      <c r="B4367" s="29" t="s">
        <v>15226</v>
      </c>
      <c r="C4367" s="29" t="s">
        <v>1396</v>
      </c>
      <c r="D4367" s="29" t="s">
        <v>1397</v>
      </c>
      <c r="E4367" s="29" t="s">
        <v>3433</v>
      </c>
      <c r="F4367" s="29" t="s">
        <v>3434</v>
      </c>
      <c r="G4367" s="29" t="s">
        <v>4066</v>
      </c>
      <c r="H4367" s="522">
        <v>0</v>
      </c>
      <c r="I4367" s="522">
        <v>234</v>
      </c>
      <c r="J4367" s="522">
        <v>242</v>
      </c>
      <c r="K4367" s="522">
        <v>60</v>
      </c>
      <c r="L4367" s="522" t="s">
        <v>10874</v>
      </c>
      <c r="M4367" s="522" t="s">
        <v>10874</v>
      </c>
      <c r="N4367" s="522" t="s">
        <v>10874</v>
      </c>
      <c r="O4367" s="523">
        <v>551</v>
      </c>
    </row>
    <row r="4368" spans="2:15">
      <c r="B4368" t="str">
        <f>C4368&amp;F4368</f>
        <v>1126790024647 Total</v>
      </c>
      <c r="C4368" s="29" t="s">
        <v>1396</v>
      </c>
      <c r="D4368" s="29" t="s">
        <v>1397</v>
      </c>
      <c r="E4368" s="29" t="s">
        <v>3433</v>
      </c>
      <c r="F4368" s="29" t="s">
        <v>12317</v>
      </c>
      <c r="G4368" s="526" t="s">
        <v>3453</v>
      </c>
      <c r="H4368" s="527">
        <v>0</v>
      </c>
      <c r="I4368" s="527">
        <v>462</v>
      </c>
      <c r="J4368" s="527">
        <v>453</v>
      </c>
      <c r="K4368" s="527">
        <v>120</v>
      </c>
      <c r="L4368" s="527" t="s">
        <v>10874</v>
      </c>
      <c r="M4368" s="527" t="s">
        <v>10874</v>
      </c>
      <c r="N4368" s="527" t="s">
        <v>10874</v>
      </c>
      <c r="O4368" s="528">
        <v>1067</v>
      </c>
    </row>
    <row r="4369" spans="2:15">
      <c r="B4369" s="29" t="s">
        <v>15211</v>
      </c>
      <c r="C4369" s="29" t="s">
        <v>1396</v>
      </c>
      <c r="D4369" s="29" t="s">
        <v>1397</v>
      </c>
      <c r="E4369" s="29" t="s">
        <v>3428</v>
      </c>
      <c r="F4369" s="29" t="s">
        <v>3803</v>
      </c>
      <c r="G4369" s="29" t="s">
        <v>4065</v>
      </c>
      <c r="H4369" s="522">
        <v>0</v>
      </c>
      <c r="I4369" s="522" t="s">
        <v>10874</v>
      </c>
      <c r="J4369" s="522">
        <v>24</v>
      </c>
      <c r="K4369" s="522" t="s">
        <v>10874</v>
      </c>
      <c r="L4369" s="522">
        <v>0</v>
      </c>
      <c r="M4369" s="522">
        <v>0</v>
      </c>
      <c r="N4369" s="522">
        <v>0</v>
      </c>
      <c r="O4369" s="523">
        <v>51</v>
      </c>
    </row>
    <row r="4370" spans="2:15">
      <c r="B4370" s="29" t="s">
        <v>15212</v>
      </c>
      <c r="C4370" s="29" t="s">
        <v>1396</v>
      </c>
      <c r="D4370" s="29" t="s">
        <v>1397</v>
      </c>
      <c r="E4370" s="29" t="s">
        <v>3428</v>
      </c>
      <c r="F4370" s="29" t="s">
        <v>3803</v>
      </c>
      <c r="G4370" s="29" t="s">
        <v>4066</v>
      </c>
      <c r="H4370" s="522">
        <v>0</v>
      </c>
      <c r="I4370" s="522">
        <v>15</v>
      </c>
      <c r="J4370" s="522">
        <v>18</v>
      </c>
      <c r="K4370" s="522" t="s">
        <v>10874</v>
      </c>
      <c r="L4370" s="522">
        <v>0</v>
      </c>
      <c r="M4370" s="522" t="s">
        <v>10874</v>
      </c>
      <c r="N4370" s="522">
        <v>0</v>
      </c>
      <c r="O4370" s="523">
        <v>40</v>
      </c>
    </row>
    <row r="4371" spans="2:15">
      <c r="B4371" t="str">
        <f>C4371&amp;F4371</f>
        <v>1126790028237 Total</v>
      </c>
      <c r="C4371" s="29" t="s">
        <v>1396</v>
      </c>
      <c r="D4371" s="29" t="s">
        <v>1397</v>
      </c>
      <c r="E4371" s="29" t="s">
        <v>3428</v>
      </c>
      <c r="F4371" s="29" t="s">
        <v>12310</v>
      </c>
      <c r="G4371" s="526" t="s">
        <v>3453</v>
      </c>
      <c r="H4371" s="527">
        <v>0</v>
      </c>
      <c r="I4371" s="527" t="s">
        <v>10874</v>
      </c>
      <c r="J4371" s="527">
        <v>42</v>
      </c>
      <c r="K4371" s="527" t="s">
        <v>10874</v>
      </c>
      <c r="L4371" s="527">
        <v>0</v>
      </c>
      <c r="M4371" s="527" t="s">
        <v>10874</v>
      </c>
      <c r="N4371" s="527">
        <v>0</v>
      </c>
      <c r="O4371" s="528">
        <v>91</v>
      </c>
    </row>
    <row r="4372" spans="2:15">
      <c r="B4372" s="29" t="s">
        <v>15213</v>
      </c>
      <c r="C4372" s="29" t="s">
        <v>1396</v>
      </c>
      <c r="D4372" s="29" t="s">
        <v>1397</v>
      </c>
      <c r="E4372" s="29" t="s">
        <v>3429</v>
      </c>
      <c r="F4372" s="29" t="s">
        <v>3804</v>
      </c>
      <c r="G4372" s="29" t="s">
        <v>4065</v>
      </c>
      <c r="H4372" s="522">
        <v>0</v>
      </c>
      <c r="I4372" s="522">
        <v>26</v>
      </c>
      <c r="J4372" s="522">
        <v>27</v>
      </c>
      <c r="K4372" s="522" t="s">
        <v>10874</v>
      </c>
      <c r="L4372" s="522" t="s">
        <v>10874</v>
      </c>
      <c r="M4372" s="522" t="s">
        <v>10874</v>
      </c>
      <c r="N4372" s="522">
        <v>0</v>
      </c>
      <c r="O4372" s="523">
        <v>62</v>
      </c>
    </row>
    <row r="4373" spans="2:15">
      <c r="B4373" s="29" t="s">
        <v>15214</v>
      </c>
      <c r="C4373" s="29" t="s">
        <v>1396</v>
      </c>
      <c r="D4373" s="29" t="s">
        <v>1397</v>
      </c>
      <c r="E4373" s="29" t="s">
        <v>3429</v>
      </c>
      <c r="F4373" s="29" t="s">
        <v>3804</v>
      </c>
      <c r="G4373" s="29" t="s">
        <v>4066</v>
      </c>
      <c r="H4373" s="522">
        <v>0</v>
      </c>
      <c r="I4373" s="522">
        <v>21</v>
      </c>
      <c r="J4373" s="522">
        <v>26</v>
      </c>
      <c r="K4373" s="522" t="s">
        <v>10874</v>
      </c>
      <c r="L4373" s="522">
        <v>0</v>
      </c>
      <c r="M4373" s="522" t="s">
        <v>10874</v>
      </c>
      <c r="N4373" s="522">
        <v>0</v>
      </c>
      <c r="O4373" s="523">
        <v>59</v>
      </c>
    </row>
    <row r="4374" spans="2:15">
      <c r="B4374" t="str">
        <f>C4374&amp;F4374</f>
        <v>1126790028238 Total</v>
      </c>
      <c r="C4374" s="29" t="s">
        <v>1396</v>
      </c>
      <c r="D4374" s="29" t="s">
        <v>1397</v>
      </c>
      <c r="E4374" s="29" t="s">
        <v>3429</v>
      </c>
      <c r="F4374" s="29" t="s">
        <v>12311</v>
      </c>
      <c r="G4374" s="526" t="s">
        <v>3453</v>
      </c>
      <c r="H4374" s="527">
        <v>0</v>
      </c>
      <c r="I4374" s="527">
        <v>47</v>
      </c>
      <c r="J4374" s="527">
        <v>53</v>
      </c>
      <c r="K4374" s="527">
        <v>17</v>
      </c>
      <c r="L4374" s="527" t="s">
        <v>10874</v>
      </c>
      <c r="M4374" s="527" t="s">
        <v>10874</v>
      </c>
      <c r="N4374" s="527">
        <v>0</v>
      </c>
      <c r="O4374" s="528">
        <v>121</v>
      </c>
    </row>
    <row r="4375" spans="2:15">
      <c r="B4375" s="29" t="s">
        <v>15215</v>
      </c>
      <c r="C4375" s="29" t="s">
        <v>1396</v>
      </c>
      <c r="D4375" s="29" t="s">
        <v>1397</v>
      </c>
      <c r="E4375" s="29" t="s">
        <v>3430</v>
      </c>
      <c r="F4375" s="29" t="s">
        <v>3805</v>
      </c>
      <c r="G4375" s="29" t="s">
        <v>4065</v>
      </c>
      <c r="H4375" s="522">
        <v>0</v>
      </c>
      <c r="I4375" s="522">
        <v>28</v>
      </c>
      <c r="J4375" s="522">
        <v>39</v>
      </c>
      <c r="K4375" s="522" t="s">
        <v>10874</v>
      </c>
      <c r="L4375" s="522" t="s">
        <v>10874</v>
      </c>
      <c r="M4375" s="522">
        <v>0</v>
      </c>
      <c r="N4375" s="522">
        <v>0</v>
      </c>
      <c r="O4375" s="523">
        <v>82</v>
      </c>
    </row>
    <row r="4376" spans="2:15">
      <c r="B4376" s="29" t="s">
        <v>15216</v>
      </c>
      <c r="C4376" s="29" t="s">
        <v>1396</v>
      </c>
      <c r="D4376" s="29" t="s">
        <v>1397</v>
      </c>
      <c r="E4376" s="29" t="s">
        <v>3430</v>
      </c>
      <c r="F4376" s="29" t="s">
        <v>3805</v>
      </c>
      <c r="G4376" s="29" t="s">
        <v>4066</v>
      </c>
      <c r="H4376" s="522">
        <v>0</v>
      </c>
      <c r="I4376" s="522">
        <v>33</v>
      </c>
      <c r="J4376" s="522">
        <v>33</v>
      </c>
      <c r="K4376" s="522" t="s">
        <v>10874</v>
      </c>
      <c r="L4376" s="522" t="s">
        <v>10874</v>
      </c>
      <c r="M4376" s="522">
        <v>0</v>
      </c>
      <c r="N4376" s="522">
        <v>0</v>
      </c>
      <c r="O4376" s="523">
        <v>82</v>
      </c>
    </row>
    <row r="4377" spans="2:15">
      <c r="B4377" t="str">
        <f>C4377&amp;F4377</f>
        <v>1126790028239 Total</v>
      </c>
      <c r="C4377" s="29" t="s">
        <v>1396</v>
      </c>
      <c r="D4377" s="29" t="s">
        <v>1397</v>
      </c>
      <c r="E4377" s="29" t="s">
        <v>3430</v>
      </c>
      <c r="F4377" s="29" t="s">
        <v>12312</v>
      </c>
      <c r="G4377" s="526" t="s">
        <v>3453</v>
      </c>
      <c r="H4377" s="527">
        <v>0</v>
      </c>
      <c r="I4377" s="527">
        <v>61</v>
      </c>
      <c r="J4377" s="527">
        <v>72</v>
      </c>
      <c r="K4377" s="527" t="s">
        <v>10874</v>
      </c>
      <c r="L4377" s="527" t="s">
        <v>10874</v>
      </c>
      <c r="M4377" s="527">
        <v>0</v>
      </c>
      <c r="N4377" s="527">
        <v>0</v>
      </c>
      <c r="O4377" s="528">
        <v>164</v>
      </c>
    </row>
    <row r="4378" spans="2:15">
      <c r="B4378" s="29" t="s">
        <v>15217</v>
      </c>
      <c r="C4378" s="29" t="s">
        <v>1396</v>
      </c>
      <c r="D4378" s="29" t="s">
        <v>1397</v>
      </c>
      <c r="E4378" s="29" t="s">
        <v>3431</v>
      </c>
      <c r="F4378" s="29" t="s">
        <v>3806</v>
      </c>
      <c r="G4378" s="29" t="s">
        <v>4065</v>
      </c>
      <c r="H4378" s="522">
        <v>0</v>
      </c>
      <c r="I4378" s="522" t="s">
        <v>10874</v>
      </c>
      <c r="J4378" s="522">
        <v>13</v>
      </c>
      <c r="K4378" s="522" t="s">
        <v>10874</v>
      </c>
      <c r="L4378" s="522">
        <v>0</v>
      </c>
      <c r="M4378" s="522">
        <v>0</v>
      </c>
      <c r="N4378" s="522">
        <v>0</v>
      </c>
      <c r="O4378" s="523">
        <v>27</v>
      </c>
    </row>
    <row r="4379" spans="2:15">
      <c r="B4379" s="29" t="s">
        <v>15218</v>
      </c>
      <c r="C4379" s="29" t="s">
        <v>1396</v>
      </c>
      <c r="D4379" s="29" t="s">
        <v>1397</v>
      </c>
      <c r="E4379" s="29" t="s">
        <v>3431</v>
      </c>
      <c r="F4379" s="29" t="s">
        <v>3806</v>
      </c>
      <c r="G4379" s="29" t="s">
        <v>4066</v>
      </c>
      <c r="H4379" s="522">
        <v>0</v>
      </c>
      <c r="I4379" s="522">
        <v>18</v>
      </c>
      <c r="J4379" s="522">
        <v>21</v>
      </c>
      <c r="K4379" s="522" t="s">
        <v>10874</v>
      </c>
      <c r="L4379" s="522" t="s">
        <v>10874</v>
      </c>
      <c r="M4379" s="522">
        <v>0</v>
      </c>
      <c r="N4379" s="522">
        <v>0</v>
      </c>
      <c r="O4379" s="523">
        <v>48</v>
      </c>
    </row>
    <row r="4380" spans="2:15">
      <c r="B4380" t="str">
        <f>C4380&amp;F4380</f>
        <v>1126790028240 Total</v>
      </c>
      <c r="C4380" s="29" t="s">
        <v>1396</v>
      </c>
      <c r="D4380" s="29" t="s">
        <v>1397</v>
      </c>
      <c r="E4380" s="29" t="s">
        <v>3431</v>
      </c>
      <c r="F4380" s="29" t="s">
        <v>12313</v>
      </c>
      <c r="G4380" s="526" t="s">
        <v>3453</v>
      </c>
      <c r="H4380" s="527">
        <v>0</v>
      </c>
      <c r="I4380" s="527" t="s">
        <v>10874</v>
      </c>
      <c r="J4380" s="527">
        <v>34</v>
      </c>
      <c r="K4380" s="527" t="s">
        <v>10874</v>
      </c>
      <c r="L4380" s="527" t="s">
        <v>10874</v>
      </c>
      <c r="M4380" s="527">
        <v>0</v>
      </c>
      <c r="N4380" s="527">
        <v>0</v>
      </c>
      <c r="O4380" s="528">
        <v>75</v>
      </c>
    </row>
    <row r="4381" spans="2:15">
      <c r="B4381" s="29" t="s">
        <v>15221</v>
      </c>
      <c r="C4381" s="29" t="s">
        <v>1396</v>
      </c>
      <c r="D4381" s="29" t="s">
        <v>1397</v>
      </c>
      <c r="E4381" s="29" t="s">
        <v>3432</v>
      </c>
      <c r="F4381" s="29" t="s">
        <v>3807</v>
      </c>
      <c r="G4381" s="29" t="s">
        <v>4065</v>
      </c>
      <c r="H4381" s="522">
        <v>0</v>
      </c>
      <c r="I4381" s="522" t="s">
        <v>10874</v>
      </c>
      <c r="J4381" s="522">
        <v>29</v>
      </c>
      <c r="K4381" s="522" t="s">
        <v>10874</v>
      </c>
      <c r="L4381" s="522">
        <v>0</v>
      </c>
      <c r="M4381" s="522">
        <v>0</v>
      </c>
      <c r="N4381" s="522">
        <v>0</v>
      </c>
      <c r="O4381" s="523">
        <v>57</v>
      </c>
    </row>
    <row r="4382" spans="2:15">
      <c r="B4382" s="29" t="s">
        <v>15222</v>
      </c>
      <c r="C4382" s="29" t="s">
        <v>1396</v>
      </c>
      <c r="D4382" s="29" t="s">
        <v>1397</v>
      </c>
      <c r="E4382" s="29" t="s">
        <v>3432</v>
      </c>
      <c r="F4382" s="29" t="s">
        <v>3807</v>
      </c>
      <c r="G4382" s="29" t="s">
        <v>4066</v>
      </c>
      <c r="H4382" s="522">
        <v>0</v>
      </c>
      <c r="I4382" s="522" t="s">
        <v>10874</v>
      </c>
      <c r="J4382" s="522">
        <v>33</v>
      </c>
      <c r="K4382" s="522" t="s">
        <v>10874</v>
      </c>
      <c r="L4382" s="522">
        <v>0</v>
      </c>
      <c r="M4382" s="522">
        <v>0</v>
      </c>
      <c r="N4382" s="522">
        <v>0</v>
      </c>
      <c r="O4382" s="523">
        <v>50</v>
      </c>
    </row>
    <row r="4383" spans="2:15">
      <c r="B4383" t="str">
        <f>C4383&amp;F4383</f>
        <v>1126790028241 Total</v>
      </c>
      <c r="C4383" s="29" t="s">
        <v>1396</v>
      </c>
      <c r="D4383" s="29" t="s">
        <v>1397</v>
      </c>
      <c r="E4383" s="29" t="s">
        <v>3432</v>
      </c>
      <c r="F4383" s="29" t="s">
        <v>12315</v>
      </c>
      <c r="G4383" s="526" t="s">
        <v>3453</v>
      </c>
      <c r="H4383" s="527">
        <v>0</v>
      </c>
      <c r="I4383" s="527" t="s">
        <v>10874</v>
      </c>
      <c r="J4383" s="527">
        <v>62</v>
      </c>
      <c r="K4383" s="527" t="s">
        <v>10874</v>
      </c>
      <c r="L4383" s="527">
        <v>0</v>
      </c>
      <c r="M4383" s="527">
        <v>0</v>
      </c>
      <c r="N4383" s="527">
        <v>0</v>
      </c>
      <c r="O4383" s="528">
        <v>107</v>
      </c>
    </row>
    <row r="4384" spans="2:15">
      <c r="B4384" s="29" t="s">
        <v>15223</v>
      </c>
      <c r="C4384" s="29" t="s">
        <v>1396</v>
      </c>
      <c r="D4384" s="29" t="s">
        <v>1397</v>
      </c>
      <c r="E4384" s="29" t="s">
        <v>1421</v>
      </c>
      <c r="F4384" s="29" t="s">
        <v>3808</v>
      </c>
      <c r="G4384" s="29" t="s">
        <v>4065</v>
      </c>
      <c r="H4384" s="522">
        <v>0</v>
      </c>
      <c r="I4384" s="522" t="s">
        <v>10874</v>
      </c>
      <c r="J4384" s="522">
        <v>27</v>
      </c>
      <c r="K4384" s="522" t="s">
        <v>10874</v>
      </c>
      <c r="L4384" s="522" t="s">
        <v>10874</v>
      </c>
      <c r="M4384" s="522">
        <v>0</v>
      </c>
      <c r="N4384" s="522">
        <v>0</v>
      </c>
      <c r="O4384" s="523">
        <v>50</v>
      </c>
    </row>
    <row r="4385" spans="2:15">
      <c r="B4385" s="29" t="s">
        <v>15224</v>
      </c>
      <c r="C4385" s="29" t="s">
        <v>1396</v>
      </c>
      <c r="D4385" s="29" t="s">
        <v>1397</v>
      </c>
      <c r="E4385" s="29" t="s">
        <v>1421</v>
      </c>
      <c r="F4385" s="29" t="s">
        <v>3808</v>
      </c>
      <c r="G4385" s="29" t="s">
        <v>4066</v>
      </c>
      <c r="H4385" s="522">
        <v>0</v>
      </c>
      <c r="I4385" s="522">
        <v>29</v>
      </c>
      <c r="J4385" s="522">
        <v>31</v>
      </c>
      <c r="K4385" s="522" t="s">
        <v>10874</v>
      </c>
      <c r="L4385" s="522" t="s">
        <v>10874</v>
      </c>
      <c r="M4385" s="522">
        <v>0</v>
      </c>
      <c r="N4385" s="522">
        <v>0</v>
      </c>
      <c r="O4385" s="523">
        <v>65</v>
      </c>
    </row>
    <row r="4386" spans="2:15">
      <c r="B4386" t="str">
        <f>C4386&amp;F4386</f>
        <v>1126790028242 Total</v>
      </c>
      <c r="C4386" s="29" t="s">
        <v>1396</v>
      </c>
      <c r="D4386" s="29" t="s">
        <v>1397</v>
      </c>
      <c r="E4386" s="29" t="s">
        <v>1421</v>
      </c>
      <c r="F4386" s="29" t="s">
        <v>12316</v>
      </c>
      <c r="G4386" s="526" t="s">
        <v>3453</v>
      </c>
      <c r="H4386" s="527">
        <v>0</v>
      </c>
      <c r="I4386" s="527" t="s">
        <v>10874</v>
      </c>
      <c r="J4386" s="527">
        <v>58</v>
      </c>
      <c r="K4386" s="527" t="s">
        <v>10874</v>
      </c>
      <c r="L4386" s="527" t="s">
        <v>10874</v>
      </c>
      <c r="M4386" s="527">
        <v>0</v>
      </c>
      <c r="N4386" s="527">
        <v>0</v>
      </c>
      <c r="O4386" s="528">
        <v>115</v>
      </c>
    </row>
    <row r="4387" spans="2:15">
      <c r="B4387" s="29" t="s">
        <v>15219</v>
      </c>
      <c r="C4387" s="29" t="s">
        <v>1396</v>
      </c>
      <c r="D4387" s="29" t="s">
        <v>1397</v>
      </c>
      <c r="E4387" s="29" t="s">
        <v>10756</v>
      </c>
      <c r="F4387" s="29" t="s">
        <v>10755</v>
      </c>
      <c r="G4387" s="29" t="s">
        <v>4065</v>
      </c>
      <c r="H4387" s="522">
        <v>0</v>
      </c>
      <c r="I4387" s="522">
        <v>31</v>
      </c>
      <c r="J4387" s="522">
        <v>27</v>
      </c>
      <c r="K4387" s="522" t="s">
        <v>10874</v>
      </c>
      <c r="L4387" s="522" t="s">
        <v>10874</v>
      </c>
      <c r="M4387" s="522">
        <v>0</v>
      </c>
      <c r="N4387" s="522">
        <v>0</v>
      </c>
      <c r="O4387" s="523">
        <v>65</v>
      </c>
    </row>
    <row r="4388" spans="2:15">
      <c r="B4388" s="29" t="s">
        <v>15220</v>
      </c>
      <c r="C4388" s="29" t="s">
        <v>1396</v>
      </c>
      <c r="D4388" s="29" t="s">
        <v>1397</v>
      </c>
      <c r="E4388" s="29" t="s">
        <v>10756</v>
      </c>
      <c r="F4388" s="29" t="s">
        <v>10755</v>
      </c>
      <c r="G4388" s="29" t="s">
        <v>4066</v>
      </c>
      <c r="H4388" s="522">
        <v>0</v>
      </c>
      <c r="I4388" s="522">
        <v>43</v>
      </c>
      <c r="J4388" s="522">
        <v>41</v>
      </c>
      <c r="K4388" s="522" t="s">
        <v>10874</v>
      </c>
      <c r="L4388" s="522" t="s">
        <v>10874</v>
      </c>
      <c r="M4388" s="522" t="s">
        <v>10874</v>
      </c>
      <c r="N4388" s="522">
        <v>0</v>
      </c>
      <c r="O4388" s="523">
        <v>95</v>
      </c>
    </row>
    <row r="4389" spans="2:15">
      <c r="B4389" t="str">
        <f>C4389&amp;F4389</f>
        <v>1126790028291 Total</v>
      </c>
      <c r="C4389" s="29" t="s">
        <v>1396</v>
      </c>
      <c r="D4389" s="29" t="s">
        <v>1397</v>
      </c>
      <c r="E4389" s="29" t="s">
        <v>10756</v>
      </c>
      <c r="F4389" s="29" t="s">
        <v>12314</v>
      </c>
      <c r="G4389" s="526" t="s">
        <v>3453</v>
      </c>
      <c r="H4389" s="527">
        <v>0</v>
      </c>
      <c r="I4389" s="527">
        <v>74</v>
      </c>
      <c r="J4389" s="527">
        <v>68</v>
      </c>
      <c r="K4389" s="527">
        <v>15</v>
      </c>
      <c r="L4389" s="527" t="s">
        <v>10874</v>
      </c>
      <c r="M4389" s="527" t="s">
        <v>10874</v>
      </c>
      <c r="N4389" s="527">
        <v>0</v>
      </c>
      <c r="O4389" s="528">
        <v>160</v>
      </c>
    </row>
    <row r="4390" spans="2:15">
      <c r="B4390" s="29" t="s">
        <v>15227</v>
      </c>
      <c r="C4390" s="29" t="s">
        <v>1398</v>
      </c>
      <c r="D4390" s="29" t="s">
        <v>1399</v>
      </c>
      <c r="E4390" s="29" t="s">
        <v>1399</v>
      </c>
      <c r="F4390" s="29" t="s">
        <v>4062</v>
      </c>
      <c r="G4390" s="29" t="s">
        <v>4065</v>
      </c>
      <c r="H4390" s="522" t="s">
        <v>10874</v>
      </c>
      <c r="I4390" s="522">
        <v>79</v>
      </c>
      <c r="J4390" s="522">
        <v>142</v>
      </c>
      <c r="K4390" s="522">
        <v>453</v>
      </c>
      <c r="L4390" s="522">
        <v>83</v>
      </c>
      <c r="M4390" s="522" t="s">
        <v>10874</v>
      </c>
      <c r="N4390" s="522">
        <v>0</v>
      </c>
      <c r="O4390" s="523">
        <v>764</v>
      </c>
    </row>
    <row r="4391" spans="2:15">
      <c r="B4391" s="29" t="s">
        <v>15228</v>
      </c>
      <c r="C4391" s="29" t="s">
        <v>1398</v>
      </c>
      <c r="D4391" s="29" t="s">
        <v>1399</v>
      </c>
      <c r="E4391" s="29" t="s">
        <v>1399</v>
      </c>
      <c r="F4391" s="29" t="s">
        <v>4062</v>
      </c>
      <c r="G4391" s="29" t="s">
        <v>4066</v>
      </c>
      <c r="H4391" s="522">
        <v>0</v>
      </c>
      <c r="I4391" s="522" t="s">
        <v>10874</v>
      </c>
      <c r="J4391" s="522">
        <v>138</v>
      </c>
      <c r="K4391" s="522">
        <v>660</v>
      </c>
      <c r="L4391" s="522" t="s">
        <v>10874</v>
      </c>
      <c r="M4391" s="522" t="s">
        <v>10874</v>
      </c>
      <c r="N4391" s="522">
        <v>0</v>
      </c>
      <c r="O4391" s="523">
        <v>929</v>
      </c>
    </row>
    <row r="4392" spans="2:15">
      <c r="B4392" t="str">
        <f>C4392&amp;F4392</f>
        <v>1126791075168 Total</v>
      </c>
      <c r="C4392" s="29" t="s">
        <v>1398</v>
      </c>
      <c r="D4392" s="29" t="s">
        <v>1399</v>
      </c>
      <c r="E4392" s="29" t="s">
        <v>1399</v>
      </c>
      <c r="F4392" s="29" t="s">
        <v>12318</v>
      </c>
      <c r="G4392" s="526" t="s">
        <v>3453</v>
      </c>
      <c r="H4392" s="527" t="s">
        <v>10874</v>
      </c>
      <c r="I4392" s="527" t="s">
        <v>10874</v>
      </c>
      <c r="J4392" s="527">
        <v>280</v>
      </c>
      <c r="K4392" s="527">
        <v>1113</v>
      </c>
      <c r="L4392" s="527" t="s">
        <v>10874</v>
      </c>
      <c r="M4392" s="527" t="s">
        <v>10874</v>
      </c>
      <c r="N4392" s="527">
        <v>0</v>
      </c>
      <c r="O4392" s="528">
        <v>1693</v>
      </c>
    </row>
    <row r="4393" spans="2:15">
      <c r="B4393" s="29" t="s">
        <v>15229</v>
      </c>
      <c r="C4393" s="29" t="s">
        <v>1400</v>
      </c>
      <c r="D4393" s="29" t="s">
        <v>1401</v>
      </c>
      <c r="E4393" s="29" t="s">
        <v>3435</v>
      </c>
      <c r="F4393" s="29" t="s">
        <v>3436</v>
      </c>
      <c r="G4393" s="29" t="s">
        <v>4065</v>
      </c>
      <c r="H4393" s="522">
        <v>0</v>
      </c>
      <c r="I4393" s="522">
        <v>18</v>
      </c>
      <c r="J4393" s="522" t="s">
        <v>10874</v>
      </c>
      <c r="K4393" s="522">
        <v>194</v>
      </c>
      <c r="L4393" s="522">
        <v>17</v>
      </c>
      <c r="M4393" s="522" t="s">
        <v>10874</v>
      </c>
      <c r="N4393" s="522">
        <v>0</v>
      </c>
      <c r="O4393" s="523">
        <v>246</v>
      </c>
    </row>
    <row r="4394" spans="2:15">
      <c r="B4394" s="29" t="s">
        <v>15230</v>
      </c>
      <c r="C4394" s="29" t="s">
        <v>1400</v>
      </c>
      <c r="D4394" s="29" t="s">
        <v>1401</v>
      </c>
      <c r="E4394" s="29" t="s">
        <v>3435</v>
      </c>
      <c r="F4394" s="29" t="s">
        <v>3436</v>
      </c>
      <c r="G4394" s="29" t="s">
        <v>4066</v>
      </c>
      <c r="H4394" s="522" t="s">
        <v>10874</v>
      </c>
      <c r="I4394" s="522">
        <v>17</v>
      </c>
      <c r="J4394" s="522">
        <v>22</v>
      </c>
      <c r="K4394" s="522">
        <v>187</v>
      </c>
      <c r="L4394" s="522" t="s">
        <v>10874</v>
      </c>
      <c r="M4394" s="522">
        <v>12</v>
      </c>
      <c r="N4394" s="522">
        <v>0</v>
      </c>
      <c r="O4394" s="523">
        <v>249</v>
      </c>
    </row>
    <row r="4395" spans="2:15">
      <c r="B4395" t="str">
        <f>C4395&amp;F4395</f>
        <v>1126794034657 Total</v>
      </c>
      <c r="C4395" s="29" t="s">
        <v>1400</v>
      </c>
      <c r="D4395" s="29" t="s">
        <v>1401</v>
      </c>
      <c r="E4395" s="29" t="s">
        <v>3435</v>
      </c>
      <c r="F4395" s="29" t="s">
        <v>12319</v>
      </c>
      <c r="G4395" s="526" t="s">
        <v>3453</v>
      </c>
      <c r="H4395" s="527" t="s">
        <v>10874</v>
      </c>
      <c r="I4395" s="527">
        <v>35</v>
      </c>
      <c r="J4395" s="527" t="s">
        <v>10874</v>
      </c>
      <c r="K4395" s="527">
        <v>381</v>
      </c>
      <c r="L4395" s="527" t="s">
        <v>10874</v>
      </c>
      <c r="M4395" s="527" t="s">
        <v>10874</v>
      </c>
      <c r="N4395" s="527">
        <v>0</v>
      </c>
      <c r="O4395" s="528">
        <v>495</v>
      </c>
    </row>
    <row r="4396" spans="2:15">
      <c r="B4396" s="29" t="s">
        <v>15231</v>
      </c>
      <c r="C4396" s="29" t="s">
        <v>1400</v>
      </c>
      <c r="D4396" s="29" t="s">
        <v>1401</v>
      </c>
      <c r="E4396" s="29" t="s">
        <v>3437</v>
      </c>
      <c r="F4396" s="29" t="s">
        <v>3438</v>
      </c>
      <c r="G4396" s="29" t="s">
        <v>4065</v>
      </c>
      <c r="H4396" s="522" t="s">
        <v>10874</v>
      </c>
      <c r="I4396" s="522">
        <v>33</v>
      </c>
      <c r="J4396" s="522">
        <v>24</v>
      </c>
      <c r="K4396" s="522">
        <v>309</v>
      </c>
      <c r="L4396" s="522">
        <v>25</v>
      </c>
      <c r="M4396" s="522" t="s">
        <v>10874</v>
      </c>
      <c r="N4396" s="522">
        <v>0</v>
      </c>
      <c r="O4396" s="523">
        <v>414</v>
      </c>
    </row>
    <row r="4397" spans="2:15">
      <c r="B4397" s="29" t="s">
        <v>15232</v>
      </c>
      <c r="C4397" s="29" t="s">
        <v>1400</v>
      </c>
      <c r="D4397" s="29" t="s">
        <v>1401</v>
      </c>
      <c r="E4397" s="29" t="s">
        <v>3437</v>
      </c>
      <c r="F4397" s="29" t="s">
        <v>3438</v>
      </c>
      <c r="G4397" s="29" t="s">
        <v>4066</v>
      </c>
      <c r="H4397" s="522">
        <v>0</v>
      </c>
      <c r="I4397" s="522">
        <v>26</v>
      </c>
      <c r="J4397" s="522">
        <v>26</v>
      </c>
      <c r="K4397" s="522">
        <v>352</v>
      </c>
      <c r="L4397" s="522" t="s">
        <v>10874</v>
      </c>
      <c r="M4397" s="522">
        <v>20</v>
      </c>
      <c r="N4397" s="522" t="s">
        <v>10874</v>
      </c>
      <c r="O4397" s="523">
        <v>443</v>
      </c>
    </row>
    <row r="4398" spans="2:15">
      <c r="B4398" t="str">
        <f>C4398&amp;F4398</f>
        <v>1126794034658 Total</v>
      </c>
      <c r="C4398" s="29" t="s">
        <v>1400</v>
      </c>
      <c r="D4398" s="29" t="s">
        <v>1401</v>
      </c>
      <c r="E4398" s="29" t="s">
        <v>3437</v>
      </c>
      <c r="F4398" s="29" t="s">
        <v>12320</v>
      </c>
      <c r="G4398" s="526" t="s">
        <v>3453</v>
      </c>
      <c r="H4398" s="527" t="s">
        <v>10874</v>
      </c>
      <c r="I4398" s="527">
        <v>59</v>
      </c>
      <c r="J4398" s="527">
        <v>50</v>
      </c>
      <c r="K4398" s="527">
        <v>661</v>
      </c>
      <c r="L4398" s="527" t="s">
        <v>10874</v>
      </c>
      <c r="M4398" s="527" t="s">
        <v>10874</v>
      </c>
      <c r="N4398" s="527" t="s">
        <v>10874</v>
      </c>
      <c r="O4398" s="528">
        <v>857</v>
      </c>
    </row>
    <row r="4399" spans="2:15">
      <c r="B4399" s="29" t="s">
        <v>15233</v>
      </c>
      <c r="C4399" s="29" t="s">
        <v>1402</v>
      </c>
      <c r="D4399" s="29" t="s">
        <v>1403</v>
      </c>
      <c r="E4399" s="29" t="s">
        <v>3439</v>
      </c>
      <c r="F4399" s="29" t="s">
        <v>3440</v>
      </c>
      <c r="G4399" s="29" t="s">
        <v>4065</v>
      </c>
      <c r="H4399" s="522" t="s">
        <v>10874</v>
      </c>
      <c r="I4399" s="522" t="s">
        <v>10874</v>
      </c>
      <c r="J4399" s="522">
        <v>0</v>
      </c>
      <c r="K4399" s="522">
        <v>161</v>
      </c>
      <c r="L4399" s="522" t="s">
        <v>10874</v>
      </c>
      <c r="M4399" s="522" t="s">
        <v>10874</v>
      </c>
      <c r="N4399" s="522">
        <v>0</v>
      </c>
      <c r="O4399" s="523">
        <v>170</v>
      </c>
    </row>
    <row r="4400" spans="2:15">
      <c r="B4400" s="29" t="s">
        <v>15234</v>
      </c>
      <c r="C4400" s="29" t="s">
        <v>1402</v>
      </c>
      <c r="D4400" s="29" t="s">
        <v>1403</v>
      </c>
      <c r="E4400" s="29" t="s">
        <v>3439</v>
      </c>
      <c r="F4400" s="29" t="s">
        <v>3440</v>
      </c>
      <c r="G4400" s="29" t="s">
        <v>4066</v>
      </c>
      <c r="H4400" s="522">
        <v>0</v>
      </c>
      <c r="I4400" s="522" t="s">
        <v>10874</v>
      </c>
      <c r="J4400" s="522">
        <v>0</v>
      </c>
      <c r="K4400" s="522">
        <v>171</v>
      </c>
      <c r="L4400" s="522" t="s">
        <v>10874</v>
      </c>
      <c r="M4400" s="522">
        <v>0</v>
      </c>
      <c r="N4400" s="522">
        <v>0</v>
      </c>
      <c r="O4400" s="523">
        <v>179</v>
      </c>
    </row>
    <row r="4401" spans="2:15">
      <c r="B4401" t="str">
        <f>C4401&amp;F4401</f>
        <v>1076589034508 Total</v>
      </c>
      <c r="C4401" s="29" t="s">
        <v>1402</v>
      </c>
      <c r="D4401" s="29" t="s">
        <v>1403</v>
      </c>
      <c r="E4401" s="29" t="s">
        <v>3439</v>
      </c>
      <c r="F4401" s="29" t="s">
        <v>12321</v>
      </c>
      <c r="G4401" s="526" t="s">
        <v>3453</v>
      </c>
      <c r="H4401" s="527" t="s">
        <v>10874</v>
      </c>
      <c r="I4401" s="527" t="s">
        <v>10874</v>
      </c>
      <c r="J4401" s="527">
        <v>0</v>
      </c>
      <c r="K4401" s="527">
        <v>332</v>
      </c>
      <c r="L4401" s="527" t="s">
        <v>10874</v>
      </c>
      <c r="M4401" s="527" t="s">
        <v>10874</v>
      </c>
      <c r="N4401" s="527">
        <v>0</v>
      </c>
      <c r="O4401" s="528">
        <v>349</v>
      </c>
    </row>
    <row r="4402" spans="2:15">
      <c r="B4402" s="29" t="s">
        <v>15235</v>
      </c>
      <c r="C4402" s="29" t="s">
        <v>1402</v>
      </c>
      <c r="D4402" s="29" t="s">
        <v>1403</v>
      </c>
      <c r="E4402" s="29" t="s">
        <v>3441</v>
      </c>
      <c r="F4402" s="29" t="s">
        <v>3442</v>
      </c>
      <c r="G4402" s="29" t="s">
        <v>4065</v>
      </c>
      <c r="H4402" s="522">
        <v>0</v>
      </c>
      <c r="I4402" s="522" t="s">
        <v>10874</v>
      </c>
      <c r="J4402" s="522" t="s">
        <v>10874</v>
      </c>
      <c r="K4402" s="522">
        <v>346</v>
      </c>
      <c r="L4402" s="522" t="s">
        <v>10874</v>
      </c>
      <c r="M4402" s="522" t="s">
        <v>10874</v>
      </c>
      <c r="N4402" s="522">
        <v>0</v>
      </c>
      <c r="O4402" s="523">
        <v>358</v>
      </c>
    </row>
    <row r="4403" spans="2:15">
      <c r="B4403" s="29" t="s">
        <v>15236</v>
      </c>
      <c r="C4403" s="29" t="s">
        <v>1402</v>
      </c>
      <c r="D4403" s="29" t="s">
        <v>1403</v>
      </c>
      <c r="E4403" s="29" t="s">
        <v>3441</v>
      </c>
      <c r="F4403" s="29" t="s">
        <v>3442</v>
      </c>
      <c r="G4403" s="29" t="s">
        <v>4066</v>
      </c>
      <c r="H4403" s="522">
        <v>0</v>
      </c>
      <c r="I4403" s="522" t="s">
        <v>10874</v>
      </c>
      <c r="J4403" s="522">
        <v>0</v>
      </c>
      <c r="K4403" s="522">
        <v>361</v>
      </c>
      <c r="L4403" s="522" t="s">
        <v>10874</v>
      </c>
      <c r="M4403" s="522">
        <v>0</v>
      </c>
      <c r="N4403" s="522">
        <v>0</v>
      </c>
      <c r="O4403" s="523">
        <v>369</v>
      </c>
    </row>
    <row r="4404" spans="2:15">
      <c r="B4404" t="str">
        <f>C4404&amp;F4404</f>
        <v>1076589034735 Total</v>
      </c>
      <c r="C4404" s="29" t="s">
        <v>1402</v>
      </c>
      <c r="D4404" s="29" t="s">
        <v>1403</v>
      </c>
      <c r="E4404" s="29" t="s">
        <v>3441</v>
      </c>
      <c r="F4404" s="29" t="s">
        <v>12322</v>
      </c>
      <c r="G4404" s="526" t="s">
        <v>3453</v>
      </c>
      <c r="H4404" s="527">
        <v>0</v>
      </c>
      <c r="I4404" s="527" t="s">
        <v>10874</v>
      </c>
      <c r="J4404" s="527" t="s">
        <v>10874</v>
      </c>
      <c r="K4404" s="527">
        <v>707</v>
      </c>
      <c r="L4404" s="527">
        <v>12</v>
      </c>
      <c r="M4404" s="527" t="s">
        <v>10874</v>
      </c>
      <c r="N4404" s="527">
        <v>0</v>
      </c>
      <c r="O4404" s="528">
        <v>727</v>
      </c>
    </row>
    <row r="4405" spans="2:15">
      <c r="B4405" s="29" t="s">
        <v>15237</v>
      </c>
      <c r="C4405" s="29" t="s">
        <v>1404</v>
      </c>
      <c r="D4405" s="29" t="s">
        <v>1405</v>
      </c>
      <c r="E4405" s="29" t="s">
        <v>1405</v>
      </c>
      <c r="F4405" s="29" t="s">
        <v>3443</v>
      </c>
      <c r="G4405" s="29" t="s">
        <v>4065</v>
      </c>
      <c r="H4405" s="522" t="s">
        <v>10874</v>
      </c>
      <c r="I4405" s="522">
        <v>91</v>
      </c>
      <c r="J4405" s="522" t="s">
        <v>10874</v>
      </c>
      <c r="K4405" s="522" t="s">
        <v>10874</v>
      </c>
      <c r="L4405" s="522">
        <v>0</v>
      </c>
      <c r="M4405" s="522">
        <v>0</v>
      </c>
      <c r="N4405" s="522">
        <v>0</v>
      </c>
      <c r="O4405" s="523">
        <v>101</v>
      </c>
    </row>
    <row r="4406" spans="2:15">
      <c r="B4406" s="29" t="s">
        <v>15238</v>
      </c>
      <c r="C4406" s="29" t="s">
        <v>1404</v>
      </c>
      <c r="D4406" s="29" t="s">
        <v>1405</v>
      </c>
      <c r="E4406" s="29" t="s">
        <v>1405</v>
      </c>
      <c r="F4406" s="29" t="s">
        <v>3443</v>
      </c>
      <c r="G4406" s="29" t="s">
        <v>4066</v>
      </c>
      <c r="H4406" s="522">
        <v>0</v>
      </c>
      <c r="I4406" s="522">
        <v>66</v>
      </c>
      <c r="J4406" s="522" t="s">
        <v>10874</v>
      </c>
      <c r="K4406" s="522">
        <v>0</v>
      </c>
      <c r="L4406" s="522" t="s">
        <v>10874</v>
      </c>
      <c r="M4406" s="522">
        <v>0</v>
      </c>
      <c r="N4406" s="522">
        <v>0</v>
      </c>
      <c r="O4406" s="523">
        <v>69</v>
      </c>
    </row>
    <row r="4407" spans="2:15">
      <c r="B4407" t="str">
        <f>C4407&amp;F4407</f>
        <v>1265132507584 Total</v>
      </c>
      <c r="C4407" s="29" t="s">
        <v>1404</v>
      </c>
      <c r="D4407" s="29" t="s">
        <v>1405</v>
      </c>
      <c r="E4407" s="29" t="s">
        <v>1405</v>
      </c>
      <c r="F4407" s="29" t="s">
        <v>12323</v>
      </c>
      <c r="G4407" s="526" t="s">
        <v>3453</v>
      </c>
      <c r="H4407" s="527" t="s">
        <v>10874</v>
      </c>
      <c r="I4407" s="527">
        <v>157</v>
      </c>
      <c r="J4407" s="527" t="s">
        <v>10874</v>
      </c>
      <c r="K4407" s="527" t="s">
        <v>10874</v>
      </c>
      <c r="L4407" s="527" t="s">
        <v>10874</v>
      </c>
      <c r="M4407" s="527">
        <v>0</v>
      </c>
      <c r="N4407" s="527">
        <v>0</v>
      </c>
      <c r="O4407" s="528">
        <v>170</v>
      </c>
    </row>
    <row r="4408" spans="2:15">
      <c r="B4408" s="29" t="s">
        <v>15239</v>
      </c>
      <c r="C4408" s="29" t="s">
        <v>1406</v>
      </c>
      <c r="D4408" s="29" t="s">
        <v>5672</v>
      </c>
      <c r="E4408" s="29" t="s">
        <v>10778</v>
      </c>
      <c r="F4408" s="29" t="s">
        <v>3444</v>
      </c>
      <c r="G4408" s="29" t="s">
        <v>4065</v>
      </c>
      <c r="H4408" s="522">
        <v>0</v>
      </c>
      <c r="I4408" s="522" t="s">
        <v>10874</v>
      </c>
      <c r="J4408" s="522" t="s">
        <v>10874</v>
      </c>
      <c r="K4408" s="522">
        <v>0</v>
      </c>
      <c r="L4408" s="522">
        <v>0</v>
      </c>
      <c r="M4408" s="522">
        <v>0</v>
      </c>
      <c r="N4408" s="522">
        <v>0</v>
      </c>
      <c r="O4408" s="523">
        <v>72</v>
      </c>
    </row>
    <row r="4409" spans="2:15">
      <c r="B4409" s="29" t="s">
        <v>15240</v>
      </c>
      <c r="C4409" s="29" t="s">
        <v>1406</v>
      </c>
      <c r="D4409" s="29" t="s">
        <v>5672</v>
      </c>
      <c r="E4409" s="29" t="s">
        <v>10778</v>
      </c>
      <c r="F4409" s="29" t="s">
        <v>3444</v>
      </c>
      <c r="G4409" s="29" t="s">
        <v>4066</v>
      </c>
      <c r="H4409" s="522">
        <v>0</v>
      </c>
      <c r="I4409" s="522" t="s">
        <v>10874</v>
      </c>
      <c r="J4409" s="522">
        <v>0</v>
      </c>
      <c r="K4409" s="522">
        <v>0</v>
      </c>
      <c r="L4409" s="522">
        <v>0</v>
      </c>
      <c r="M4409" s="522" t="s">
        <v>10874</v>
      </c>
      <c r="N4409" s="522">
        <v>0</v>
      </c>
      <c r="O4409" s="523">
        <v>84</v>
      </c>
    </row>
    <row r="4410" spans="2:15">
      <c r="B4410" t="str">
        <f>C4410&amp;F4410</f>
        <v>1265185478150 Total</v>
      </c>
      <c r="C4410" s="29" t="s">
        <v>1406</v>
      </c>
      <c r="D4410" s="29" t="s">
        <v>5672</v>
      </c>
      <c r="E4410" s="29" t="s">
        <v>10778</v>
      </c>
      <c r="F4410" s="29" t="s">
        <v>12324</v>
      </c>
      <c r="G4410" s="526" t="s">
        <v>3453</v>
      </c>
      <c r="H4410" s="527">
        <v>0</v>
      </c>
      <c r="I4410" s="527" t="s">
        <v>10874</v>
      </c>
      <c r="J4410" s="527" t="s">
        <v>10874</v>
      </c>
      <c r="K4410" s="527">
        <v>0</v>
      </c>
      <c r="L4410" s="527">
        <v>0</v>
      </c>
      <c r="M4410" s="527" t="s">
        <v>10874</v>
      </c>
      <c r="N4410" s="527">
        <v>0</v>
      </c>
      <c r="O4410" s="528">
        <v>156</v>
      </c>
    </row>
    <row r="4411" spans="2:15">
      <c r="B4411" s="29" t="s">
        <v>15241</v>
      </c>
      <c r="C4411" s="29" t="s">
        <v>5509</v>
      </c>
      <c r="D4411" s="29" t="s">
        <v>5510</v>
      </c>
      <c r="E4411" s="29" t="s">
        <v>5510</v>
      </c>
      <c r="F4411" s="29" t="s">
        <v>5643</v>
      </c>
      <c r="G4411" s="29" t="s">
        <v>4065</v>
      </c>
      <c r="H4411" s="522">
        <v>0</v>
      </c>
      <c r="I4411" s="522" t="s">
        <v>10874</v>
      </c>
      <c r="J4411" s="522">
        <v>0</v>
      </c>
      <c r="K4411" s="522">
        <v>0</v>
      </c>
      <c r="L4411" s="522" t="s">
        <v>10874</v>
      </c>
      <c r="M4411" s="522">
        <v>0</v>
      </c>
      <c r="N4411" s="522">
        <v>0</v>
      </c>
      <c r="O4411" s="523">
        <v>42</v>
      </c>
    </row>
    <row r="4412" spans="2:15">
      <c r="B4412" s="29" t="s">
        <v>15242</v>
      </c>
      <c r="C4412" s="29" t="s">
        <v>5509</v>
      </c>
      <c r="D4412" s="29" t="s">
        <v>5510</v>
      </c>
      <c r="E4412" s="29" t="s">
        <v>5510</v>
      </c>
      <c r="F4412" s="29" t="s">
        <v>5643</v>
      </c>
      <c r="G4412" s="29" t="s">
        <v>4066</v>
      </c>
      <c r="H4412" s="522">
        <v>0</v>
      </c>
      <c r="I4412" s="522">
        <v>40</v>
      </c>
      <c r="J4412" s="522">
        <v>0</v>
      </c>
      <c r="K4412" s="522">
        <v>0</v>
      </c>
      <c r="L4412" s="522">
        <v>0</v>
      </c>
      <c r="M4412" s="522">
        <v>0</v>
      </c>
      <c r="N4412" s="522">
        <v>0</v>
      </c>
      <c r="O4412" s="523">
        <v>40</v>
      </c>
    </row>
    <row r="4413" spans="2:15">
      <c r="B4413" t="str">
        <f>C4413&amp;F4413</f>
        <v>1265147208289 Total</v>
      </c>
      <c r="C4413" s="29" t="s">
        <v>5509</v>
      </c>
      <c r="D4413" s="29" t="s">
        <v>5510</v>
      </c>
      <c r="E4413" s="29" t="s">
        <v>5510</v>
      </c>
      <c r="F4413" s="29" t="s">
        <v>12325</v>
      </c>
      <c r="G4413" s="526" t="s">
        <v>3453</v>
      </c>
      <c r="H4413" s="527">
        <v>0</v>
      </c>
      <c r="I4413" s="527" t="s">
        <v>10874</v>
      </c>
      <c r="J4413" s="527">
        <v>0</v>
      </c>
      <c r="K4413" s="527">
        <v>0</v>
      </c>
      <c r="L4413" s="527" t="s">
        <v>10874</v>
      </c>
      <c r="M4413" s="527">
        <v>0</v>
      </c>
      <c r="N4413" s="527">
        <v>0</v>
      </c>
      <c r="O4413" s="528">
        <v>82</v>
      </c>
    </row>
    <row r="4414" spans="2:15">
      <c r="B4414" s="29" t="s">
        <v>15243</v>
      </c>
      <c r="C4414" s="29" t="s">
        <v>1407</v>
      </c>
      <c r="D4414" s="29" t="s">
        <v>1408</v>
      </c>
      <c r="E4414" s="29" t="s">
        <v>1408</v>
      </c>
      <c r="F4414" s="29" t="s">
        <v>3445</v>
      </c>
      <c r="G4414" s="29" t="s">
        <v>4065</v>
      </c>
      <c r="H4414" s="522">
        <v>0</v>
      </c>
      <c r="I4414" s="522" t="s">
        <v>10874</v>
      </c>
      <c r="J4414" s="522">
        <v>0</v>
      </c>
      <c r="K4414" s="522" t="s">
        <v>10874</v>
      </c>
      <c r="L4414" s="522">
        <v>0</v>
      </c>
      <c r="M4414" s="522" t="s">
        <v>10874</v>
      </c>
      <c r="N4414" s="522">
        <v>0</v>
      </c>
      <c r="O4414" s="523" t="s">
        <v>10874</v>
      </c>
    </row>
    <row r="4415" spans="2:15">
      <c r="B4415" s="29" t="s">
        <v>15244</v>
      </c>
      <c r="C4415" s="29" t="s">
        <v>1407</v>
      </c>
      <c r="D4415" s="29" t="s">
        <v>1408</v>
      </c>
      <c r="E4415" s="29" t="s">
        <v>1408</v>
      </c>
      <c r="F4415" s="29" t="s">
        <v>3445</v>
      </c>
      <c r="G4415" s="29" t="s">
        <v>4066</v>
      </c>
      <c r="H4415" s="522">
        <v>0</v>
      </c>
      <c r="I4415" s="522" t="s">
        <v>10874</v>
      </c>
      <c r="J4415" s="522" t="s">
        <v>10874</v>
      </c>
      <c r="K4415" s="522">
        <v>14</v>
      </c>
      <c r="L4415" s="522">
        <v>0</v>
      </c>
      <c r="M4415" s="522" t="s">
        <v>10874</v>
      </c>
      <c r="N4415" s="522" t="s">
        <v>10874</v>
      </c>
      <c r="O4415" s="523">
        <v>20</v>
      </c>
    </row>
    <row r="4416" spans="2:15">
      <c r="B4416" t="str">
        <f>C4416&amp;F4416</f>
        <v>1101400017841 Total</v>
      </c>
      <c r="C4416" s="29" t="s">
        <v>1407</v>
      </c>
      <c r="D4416" s="29" t="s">
        <v>1408</v>
      </c>
      <c r="E4416" s="29" t="s">
        <v>1408</v>
      </c>
      <c r="F4416" s="29" t="s">
        <v>12326</v>
      </c>
      <c r="G4416" s="526" t="s">
        <v>3453</v>
      </c>
      <c r="H4416" s="527">
        <v>0</v>
      </c>
      <c r="I4416" s="527" t="s">
        <v>10874</v>
      </c>
      <c r="J4416" s="527" t="s">
        <v>10874</v>
      </c>
      <c r="K4416" s="527" t="s">
        <v>10874</v>
      </c>
      <c r="L4416" s="527">
        <v>0</v>
      </c>
      <c r="M4416" s="527" t="s">
        <v>10874</v>
      </c>
      <c r="N4416" s="527" t="s">
        <v>10874</v>
      </c>
      <c r="O4416" s="528" t="s">
        <v>10874</v>
      </c>
    </row>
    <row r="4417" spans="2:15">
      <c r="B4417" s="29" t="s">
        <v>15245</v>
      </c>
      <c r="C4417" s="29" t="s">
        <v>1409</v>
      </c>
      <c r="D4417" s="29" t="s">
        <v>5673</v>
      </c>
      <c r="E4417" s="29" t="s">
        <v>5673</v>
      </c>
      <c r="F4417" s="29" t="s">
        <v>5644</v>
      </c>
      <c r="G4417" s="29" t="s">
        <v>4065</v>
      </c>
      <c r="H4417" s="522">
        <v>0</v>
      </c>
      <c r="I4417" s="522" t="s">
        <v>10874</v>
      </c>
      <c r="J4417" s="522" t="s">
        <v>10874</v>
      </c>
      <c r="K4417" s="522">
        <v>18</v>
      </c>
      <c r="L4417" s="522">
        <v>0</v>
      </c>
      <c r="M4417" s="522" t="s">
        <v>10874</v>
      </c>
      <c r="N4417" s="522">
        <v>0</v>
      </c>
      <c r="O4417" s="523">
        <v>25</v>
      </c>
    </row>
    <row r="4418" spans="2:15">
      <c r="B4418" s="29" t="s">
        <v>15246</v>
      </c>
      <c r="C4418" s="29" t="s">
        <v>1409</v>
      </c>
      <c r="D4418" s="29" t="s">
        <v>5673</v>
      </c>
      <c r="E4418" s="29" t="s">
        <v>5673</v>
      </c>
      <c r="F4418" s="29" t="s">
        <v>5644</v>
      </c>
      <c r="G4418" s="29" t="s">
        <v>4066</v>
      </c>
      <c r="H4418" s="522">
        <v>0</v>
      </c>
      <c r="I4418" s="522" t="s">
        <v>10874</v>
      </c>
      <c r="J4418" s="522">
        <v>0</v>
      </c>
      <c r="K4418" s="522" t="s">
        <v>10874</v>
      </c>
      <c r="L4418" s="522">
        <v>0</v>
      </c>
      <c r="M4418" s="522">
        <v>0</v>
      </c>
      <c r="N4418" s="522">
        <v>0</v>
      </c>
      <c r="O4418" s="523">
        <v>13</v>
      </c>
    </row>
    <row r="4419" spans="2:15">
      <c r="B4419" t="str">
        <f>C4419&amp;F4419</f>
        <v>1030252068156 Total</v>
      </c>
      <c r="C4419" s="29" t="s">
        <v>1409</v>
      </c>
      <c r="D4419" s="29" t="s">
        <v>5673</v>
      </c>
      <c r="E4419" s="29" t="s">
        <v>5673</v>
      </c>
      <c r="F4419" s="29" t="s">
        <v>12327</v>
      </c>
      <c r="G4419" s="526" t="s">
        <v>3453</v>
      </c>
      <c r="H4419" s="527">
        <v>0</v>
      </c>
      <c r="I4419" s="527" t="s">
        <v>10874</v>
      </c>
      <c r="J4419" s="527" t="s">
        <v>10874</v>
      </c>
      <c r="K4419" s="527" t="s">
        <v>10874</v>
      </c>
      <c r="L4419" s="527">
        <v>0</v>
      </c>
      <c r="M4419" s="527" t="s">
        <v>10874</v>
      </c>
      <c r="N4419" s="527">
        <v>0</v>
      </c>
      <c r="O4419" s="528">
        <v>38</v>
      </c>
    </row>
    <row r="4420" spans="2:15">
      <c r="B4420" s="29" t="s">
        <v>15247</v>
      </c>
      <c r="C4420" s="29" t="s">
        <v>1410</v>
      </c>
      <c r="D4420" s="29" t="s">
        <v>1411</v>
      </c>
      <c r="E4420" s="29" t="s">
        <v>1411</v>
      </c>
      <c r="F4420" s="29" t="s">
        <v>3446</v>
      </c>
      <c r="G4420" s="29" t="s">
        <v>4065</v>
      </c>
      <c r="H4420" s="522">
        <v>0</v>
      </c>
      <c r="I4420" s="522">
        <v>129</v>
      </c>
      <c r="J4420" s="522" t="s">
        <v>10874</v>
      </c>
      <c r="K4420" s="522" t="s">
        <v>10874</v>
      </c>
      <c r="L4420" s="522" t="s">
        <v>10874</v>
      </c>
      <c r="M4420" s="522">
        <v>0</v>
      </c>
      <c r="N4420" s="522">
        <v>0</v>
      </c>
      <c r="O4420" s="523">
        <v>141</v>
      </c>
    </row>
    <row r="4421" spans="2:15">
      <c r="B4421" s="29" t="s">
        <v>15248</v>
      </c>
      <c r="C4421" s="29" t="s">
        <v>1410</v>
      </c>
      <c r="D4421" s="29" t="s">
        <v>1411</v>
      </c>
      <c r="E4421" s="29" t="s">
        <v>1411</v>
      </c>
      <c r="F4421" s="29" t="s">
        <v>3446</v>
      </c>
      <c r="G4421" s="29" t="s">
        <v>4066</v>
      </c>
      <c r="H4421" s="522">
        <v>0</v>
      </c>
      <c r="I4421" s="522">
        <v>86</v>
      </c>
      <c r="J4421" s="522" t="s">
        <v>10874</v>
      </c>
      <c r="K4421" s="522" t="s">
        <v>10874</v>
      </c>
      <c r="L4421" s="522">
        <v>0</v>
      </c>
      <c r="M4421" s="522">
        <v>0</v>
      </c>
      <c r="N4421" s="522">
        <v>0</v>
      </c>
      <c r="O4421" s="523">
        <v>92</v>
      </c>
    </row>
    <row r="4422" spans="2:15">
      <c r="B4422" t="str">
        <f>C4422&amp;F4422</f>
        <v>1265128707513 Total</v>
      </c>
      <c r="C4422" s="29" t="s">
        <v>1410</v>
      </c>
      <c r="D4422" s="29" t="s">
        <v>1411</v>
      </c>
      <c r="E4422" s="29" t="s">
        <v>1411</v>
      </c>
      <c r="F4422" s="29" t="s">
        <v>12328</v>
      </c>
      <c r="G4422" s="526" t="s">
        <v>3453</v>
      </c>
      <c r="H4422" s="527">
        <v>0</v>
      </c>
      <c r="I4422" s="527">
        <v>215</v>
      </c>
      <c r="J4422" s="527">
        <v>13</v>
      </c>
      <c r="K4422" s="527" t="s">
        <v>10874</v>
      </c>
      <c r="L4422" s="527" t="s">
        <v>10874</v>
      </c>
      <c r="M4422" s="527">
        <v>0</v>
      </c>
      <c r="N4422" s="527">
        <v>0</v>
      </c>
      <c r="O4422" s="528">
        <v>233</v>
      </c>
    </row>
    <row r="4423" spans="2:15">
      <c r="B4423" s="29" t="s">
        <v>15249</v>
      </c>
      <c r="C4423" s="29" t="s">
        <v>5504</v>
      </c>
      <c r="D4423" s="29" t="s">
        <v>5505</v>
      </c>
      <c r="E4423" s="29" t="s">
        <v>5505</v>
      </c>
      <c r="F4423" s="29" t="s">
        <v>5645</v>
      </c>
      <c r="G4423" s="29" t="s">
        <v>4065</v>
      </c>
      <c r="H4423" s="522">
        <v>0</v>
      </c>
      <c r="I4423" s="522">
        <v>0</v>
      </c>
      <c r="J4423" s="522">
        <v>0</v>
      </c>
      <c r="K4423" s="522">
        <v>0</v>
      </c>
      <c r="L4423" s="522">
        <v>0</v>
      </c>
      <c r="M4423" s="522">
        <v>0</v>
      </c>
      <c r="N4423" s="522">
        <v>0</v>
      </c>
      <c r="O4423" s="523">
        <v>0</v>
      </c>
    </row>
    <row r="4424" spans="2:15">
      <c r="B4424" s="29" t="s">
        <v>15250</v>
      </c>
      <c r="C4424" s="29" t="s">
        <v>5504</v>
      </c>
      <c r="D4424" s="29" t="s">
        <v>5505</v>
      </c>
      <c r="E4424" s="29" t="s">
        <v>5505</v>
      </c>
      <c r="F4424" s="29" t="s">
        <v>5645</v>
      </c>
      <c r="G4424" s="29" t="s">
        <v>4066</v>
      </c>
      <c r="H4424" s="522">
        <v>0</v>
      </c>
      <c r="I4424" s="522">
        <v>16</v>
      </c>
      <c r="J4424" s="522" t="s">
        <v>10874</v>
      </c>
      <c r="K4424" s="522" t="s">
        <v>10874</v>
      </c>
      <c r="L4424" s="522">
        <v>0</v>
      </c>
      <c r="M4424" s="522" t="s">
        <v>10874</v>
      </c>
      <c r="N4424" s="522">
        <v>0</v>
      </c>
      <c r="O4424" s="523">
        <v>27</v>
      </c>
    </row>
    <row r="4425" spans="2:15">
      <c r="B4425" t="str">
        <f>C4425&amp;F4425</f>
        <v>1184099987148 Total</v>
      </c>
      <c r="C4425" s="29" t="s">
        <v>5504</v>
      </c>
      <c r="D4425" s="29" t="s">
        <v>5505</v>
      </c>
      <c r="E4425" s="29" t="s">
        <v>5505</v>
      </c>
      <c r="F4425" s="29" t="s">
        <v>12329</v>
      </c>
      <c r="G4425" s="526" t="s">
        <v>3453</v>
      </c>
      <c r="H4425" s="527">
        <v>0</v>
      </c>
      <c r="I4425" s="527">
        <v>16</v>
      </c>
      <c r="J4425" s="527" t="s">
        <v>10874</v>
      </c>
      <c r="K4425" s="527" t="s">
        <v>10874</v>
      </c>
      <c r="L4425" s="527">
        <v>0</v>
      </c>
      <c r="M4425" s="527" t="s">
        <v>10874</v>
      </c>
      <c r="N4425" s="527">
        <v>0</v>
      </c>
      <c r="O4425" s="528">
        <v>27</v>
      </c>
    </row>
    <row r="4426" spans="2:15">
      <c r="B4426" s="29" t="s">
        <v>15251</v>
      </c>
      <c r="C4426" s="29" t="s">
        <v>5492</v>
      </c>
      <c r="D4426" s="29" t="s">
        <v>5493</v>
      </c>
      <c r="E4426" s="29" t="s">
        <v>5493</v>
      </c>
      <c r="F4426" s="29" t="s">
        <v>5646</v>
      </c>
      <c r="G4426" s="29" t="s">
        <v>4065</v>
      </c>
      <c r="H4426" s="522">
        <v>0</v>
      </c>
      <c r="I4426" s="522">
        <v>0</v>
      </c>
      <c r="J4426" s="522">
        <v>0</v>
      </c>
      <c r="K4426" s="522">
        <v>0</v>
      </c>
      <c r="L4426" s="522">
        <v>0</v>
      </c>
      <c r="M4426" s="522">
        <v>0</v>
      </c>
      <c r="N4426" s="522">
        <v>0</v>
      </c>
      <c r="O4426" s="523">
        <v>0</v>
      </c>
    </row>
    <row r="4427" spans="2:15">
      <c r="B4427" s="29" t="s">
        <v>15252</v>
      </c>
      <c r="C4427" s="29" t="s">
        <v>5492</v>
      </c>
      <c r="D4427" s="29" t="s">
        <v>5493</v>
      </c>
      <c r="E4427" s="29" t="s">
        <v>5493</v>
      </c>
      <c r="F4427" s="29" t="s">
        <v>5646</v>
      </c>
      <c r="G4427" s="29" t="s">
        <v>4066</v>
      </c>
      <c r="H4427" s="522">
        <v>0</v>
      </c>
      <c r="I4427" s="522" t="s">
        <v>10874</v>
      </c>
      <c r="J4427" s="522" t="s">
        <v>10874</v>
      </c>
      <c r="K4427" s="522" t="s">
        <v>10874</v>
      </c>
      <c r="L4427" s="522" t="s">
        <v>10874</v>
      </c>
      <c r="M4427" s="522">
        <v>0</v>
      </c>
      <c r="N4427" s="522">
        <v>0</v>
      </c>
      <c r="O4427" s="523">
        <v>23</v>
      </c>
    </row>
    <row r="4428" spans="2:15">
      <c r="B4428" t="str">
        <f>C4428&amp;F4428</f>
        <v>1113199987154 Total</v>
      </c>
      <c r="C4428" s="142" t="s">
        <v>5492</v>
      </c>
      <c r="D4428" s="142" t="s">
        <v>5493</v>
      </c>
      <c r="E4428" s="142" t="s">
        <v>5493</v>
      </c>
      <c r="F4428" s="142" t="s">
        <v>12330</v>
      </c>
      <c r="G4428" s="529" t="s">
        <v>3453</v>
      </c>
      <c r="H4428" s="530">
        <v>0</v>
      </c>
      <c r="I4428" s="530" t="s">
        <v>10874</v>
      </c>
      <c r="J4428" s="530" t="s">
        <v>10874</v>
      </c>
      <c r="K4428" s="530" t="s">
        <v>10874</v>
      </c>
      <c r="L4428" s="530" t="s">
        <v>10874</v>
      </c>
      <c r="M4428" s="530">
        <v>0</v>
      </c>
      <c r="N4428" s="530">
        <v>0</v>
      </c>
      <c r="O4428" s="531">
        <v>23</v>
      </c>
    </row>
  </sheetData>
  <sheetProtection password="CE45" sheet="1" objects="1" scenarios="1" selectLockedCells="1"/>
  <autoFilter ref="B3:P4428"/>
  <conditionalFormatting sqref="H1828:H1829 H1825:H1826 H1822:H1823 H1819:H1820 H1816:H1817 H1813:H1814 H1810:H1811 H1807:H1808 H1804:H1805 H1801:H1802 H1798:H1799 H1795:H1796 H1792:H1793 H1789:H1790 H1786:H1787 H1783:H1784 H1780:H1781 H1777:H1778 H1774:H1775 H1771:H1772 H1768:H1769 H1765:H1766 H1762:H1763 H1759:H1760 H1756:H1757 H1753:H1754 H1750:H1751 H1747:H1748 H1744:H1745 H1741:H1742 H1738:H1739 H1735:H1736 H1732:H1733 H1729:H1730 H1726:H1727 H1723:H1724 H1720:H1721 H1717:H1718 H1714:H1715 H1711:H1712 H1708:H1709 H1705:H1706 H1702:H1703 H1699:H1700 H1696:H1697 H1693:H1694 H1690:H1691 H1687:H1688 H1684:H1685 H1681:H1682 H1678:H1679 H1675:H1676 H1672:H1673 H1669:H1670 H1666:H1667 H1663:H1664 H1660:H1661 H1657:H1658 H1654:H1655 H1651:H1652 H1648:H1649 H1645:H1646 H1642:H1643 H1639:H1640 H1636:H1637 H1633:H1634 H1630:H1631 H1627:H1628 H1624:H1625 H1621:H1622 H1618:H1619 H1615:H1616 H1612:H1613 H1609:H1610 H1606:H1607 H1603:H1604 H1600:H1601 H1597:H1598 H1594:H1595 H1591:H1592 H1588:H1589 H1585:H1586 H1582:H1583 H1579:H1580 H1576:H1577 H1573:H1574 H1570:H1571 H1567:H1568 H1564:H1565 H1561:H1562 H1558:H1559 H1555:H1556 H1552:H1553 H1549:H1550 H1546:H1547 H1543:H1544 H1540:H1541 H1537:H1538 H1534:H1535 H1531:H1532 H1528:H1529 H1525:H1526 H1522:H1523 H1519:H1520 H1516:H1517 H1513:H1514 H1510:H1511 H1507:H1508 H1504:H1505 H1501:H1502 H1498:H1499 H1495:H1496 H1492:H1493 H1489:H1490 H1486:H1487 H1483:H1484 H1480:H1481 H1477:H1478 H1474:H1475 H1471:H1472 H1468:H1469 H1465:H1466 H1462:H1463 H1459:H1460 H1456:H1457 H1453:H1454 H1450:H1451 H1447:H1448 H1444:H1445 H1441:H1442 H1438:H1439 H1435:H1436 H1432:H1433 H1429:H1430 H1426:H1427 H1423:H1424 H1420:H1421 H1417:H1418 H1414:H1415 H1411:H1412 H1408:H1409 H1405:H1406 H1402:H1403 H1399:H1400 H1396:H1397 H1393:H1394 H1390:H1391 H1387:H1388 H1384:H1385 H1381:H1382 H1378:H1379 H1375:H1376 H1372:H1373 H1369:H1370 H1366:H1367 H1363:H1364 H1360:H1361 H1357:H1358 H1354:H1355 H1351:H1352 H1348:H1349 H1345:H1346 H1342:H1343 H1339:H1340 H1336:H1337 H1333:H1334 H1330:H1331 H1327:H1328 H1324:H1325 H1321:H1322 H1318:H1319 H1315:H1316 H1312:H1313 H1309:H1310 H1306:H1307 H1303:H1304 H1300:H1301 H1297:H1298 H1294:H1295 H1291:H1292 H1288:H1289 H1285:H1286 H1282:H1283 H1279:H1280 H1276:H1277 H1273:H1274 H1270:H1271 H1267:H1268 H1264:H1265 H1261:H1262 H1258:H1259 H1255:H1256 H1252:H1253 H1249:H1250 H1246:H1247 H1243:H1244 H1240:H1241 H1237:H1238 H1234:H1235 H1231:H1232 H1228:H1229 H1225:H1226 H1222:H1223 H1219:H1220 H1216:H1217 H1213:H1214 H1210:H1211 H1207:H1208 H1204:H1205 H1201:H1202 H1198:H1199 H1195:H1196 H1192:H1193 H1189:H1190 H1186:H1187 H1183:H1184 H1180:H1181 H1177:H1178 H1174:H1175 H1171:H1172 H1168:H1169 H1165:H1166 H1162:H1163 H1159:H1160 H1156:H1157 H1153:H1154 H1150:H1151 H1147:H1148 H1144:H1145 H1141:H1142 H1138:H1139 H1135:H1136 H1132:H1133 H1129:H1130 H1126:H1127 H1123:H1124 H1120:H1121 H1117:H1118 H1114:H1115 H1111:H1112 H1108:H1109 H1105:H1106 H1102:H1103 H1099:H1100 H1096:H1097 H1093:H1094 H1090:H1091 H1087:H1088 H1084:H1085 H1081:H1082 H1078:H1079 H1075:H1076 H1072:H1073 H1069:H1070 H1066:H1067 H1063:H1064 H1060:H1061 H1057:H1058 H1054:H1055 H1051:H1052 H1048:H1049 H1045:H1046 H1042:H1043 H1039:H1040 H1036:H1037 H1033:H1034 H1030:H1031 H1027:H1028 H1024:H1025 H1021:H1022 H1018:H1019 H1015:H1016 H1012:H1013 H1009:H1010 H1006:H1007 H1003:H1004 H1000:H1001 H997:H998 H994:H995 H991:H992 H988:H989 H985:H986 H982:H983 H979:H980 H976:H977 H973:H974 H970:H971 H967:H968 H964:H965 H961:H962 H958:H959 H955:H956 H952:H953 H949:H950 H946:H947 H943:H944 H940:H941 H937:H938 H934:H935 H931:H932 H928:H929 H925:H926 H922:H923 H919:H920 H916:H917 H913:H914 H910:H911 H907:H908 H904:H905 H901:H902 H898:H899 H895:H896 H892:H893 H889:H890 H886:H887 H883:H884 H880:H881 H877:H878 H874:H875 H871:H872 H868:H869 H865:H866 H862:H863 H859:H860 H856:H857 H853:H854 H850:H851 H847:H848 H844:H845 H841:H842 H838:H839 H835:H836 H832:H833 H829:H830 H826:H827 H823:H824 H820:H821 H817:H818 H814:H815 H811:H812 H808:H809 H805:H806 H802:H803 H799:H800 H796:H797 H793:H794 H790:H791 H787:H788 H784:H785 H781:H782 H778:H779 H775:H776 H772:H773 H769:H770 H766:H767 H763:H764 H760:H761 H757:H758 H754:H755 H751:H752 H748:H749 H745:H746 H742:H743 H739:H740 H736:H737 H733:H734 H730:H731 H727:H728 H724:H725 H721:H722 H718:H719 H715:H716 H712:H713 H709:H710 H706:H707 H703:H704 H700:H701 H697:H698 H694:H695 H691:H692 H688:H689 H685:H686 H682:H683 H679:H680 H676:H677 H673:H674 H670:H671 H667:H668 H664:H665 H661:H662 H658:H659 H655:H656 H652:H653 H649:H650 H646:H647 H643:H644 H640:H641 H637:H638 H634:H635 H631:H632 H628:H629 H625:H626 H622:H623 H619:H620 H616:H617 H613:H614 H610:H611 H607:H608 H604:H605 H601:H602 H598:H599 H595:H596 H592:H593 H589:H590 H586:H587 H583:H584 H580:H581 H577:H578 H574:H575 H571:H572 H568:H569 H565:H566 H562:H563 H559:H560 H556:H557 H553:H554 H550:H551 H547:H548 H544:H545 H541:H542 H538:H539 H535:H536 H532:H533 H529:H530 H526:H527 H523:H524 H520:H521 H517:H518 H514:H515 H511:H512 H508:H509 H505:H506 H502:H503 H499:H500 H496:H497 H493:H494 H490:H491 H487:H488 H484:H485 H481:H482 H478:H479 H475:H476 H472:H473 H469:H470 H466:H467 H463:H464 H460:H461 H457:H458 H454:H455 H451:H452 H448:H449 H445:H446 H442:H443 H439:H440 H436:H437 H433:H434 H430:H431 H427:H428 H424:H425 H421:H422 H418:H419 H415:H416 H412:H413 H409:H410 H406:H407 H403:H404 H400:H401 H397:H398 H394:H395 H391:H392 H388:H389 H385:H386 H382:H383 H379:H380 H376:H377 H373:H374 H370:H371 H367:H368 H364:H365 H361:H362 H358:H359 H355:H356 H352:H353 H349:H350 H346:H347 H343:H344 H340:H341 H337:H338 H334:H335 H331:H332 H328:H329 H325:H326 H322:H323 H319:H320 H316:H317 H313:H314 H310:H311 H307:H308 H304:H305 H301:H302 H298:H299 H295:H296 H292:H293">
    <cfRule type="expression" dxfId="30" priority="31">
      <formula>IF(AND(#REF!="*",#REF!=#REF!),"True", "False")</formula>
    </cfRule>
  </conditionalFormatting>
  <conditionalFormatting sqref="I1828:I1829 I1825:I1826 I1822:I1823 I1819:I1820 I1816:I1817 I1813:I1814 I1810:I1811 I1807:I1808 I1804:I1805 I1801:I1802 I1798:I1799 I1795:I1796 I1792:I1793 I1789:I1790 I1786:I1787 I1783:I1784 I1780:I1781 I1777:I1778 I1774:I1775 I1771:I1772 I1768:I1769 I1765:I1766 I1762:I1763 I1759:I1760 I1756:I1757 I1753:I1754 I1750:I1751 I1747:I1748 I1744:I1745 I1741:I1742 I1738:I1739 I1735:I1736 I1732:I1733 I1729:I1730 I1726:I1727 I1723:I1724 I1720:I1721 I1717:I1718 I1714:I1715 I1711:I1712 I1708:I1709 I1705:I1706 I1702:I1703 I1699:I1700 I1696:I1697 I1693:I1694 I1690:I1691 I1687:I1688 I1684:I1685 I1681:I1682 I1678:I1679 I1675:I1676 I1672:I1673 I1669:I1670 I1666:I1667 I1663:I1664 I1660:I1661 I1657:I1658 I1654:I1655 I1651:I1652 I1648:I1649 I1645:I1646 I1642:I1643 I1639:I1640 I1636:I1637 I1633:I1634 I1630:I1631 I1627:I1628 I1624:I1625 I1621:I1622 I1618:I1619 I1615:I1616 I1612:I1613 I1609:I1610 I1606:I1607 I1603:I1604 I1600:I1601 I1597:I1598 I1594:I1595 I1591:I1592 I1588:I1589 I1585:I1586 I1582:I1583 I1579:I1580 I1576:I1577 I1573:I1574 I1570:I1571 I1567:I1568 I1564:I1565 I1561:I1562 I1558:I1559 I1555:I1556 I1552:I1553 I1549:I1550 I1546:I1547 I1543:I1544 I1540:I1541 I1537:I1538 I1534:I1535 I1531:I1532 I1528:I1529 I1525:I1526 I1522:I1523 I1519:I1520 I1516:I1517 I1513:I1514 I1510:I1511 I1507:I1508 I1504:I1505 I1501:I1502 I1498:I1499 I1495:I1496 I1492:I1493 I1489:I1490 I1486:I1487 I1483:I1484 I1480:I1481 I1477:I1478 I1474:I1475 I1471:I1472 I1468:I1469 I1465:I1466 I1462:I1463 I1459:I1460 I1456:I1457 I1453:I1454 I1450:I1451 I1447:I1448 I1444:I1445 I1441:I1442 I1438:I1439 I1435:I1436 I1432:I1433 I1429:I1430 I1426:I1427 I1423:I1424 I1420:I1421 I1417:I1418 I1414:I1415 I1411:I1412 I1408:I1409 I1405:I1406 I1402:I1403 I1399:I1400 I1396:I1397 I1393:I1394 I1390:I1391 I1387:I1388 I1384:I1385 I1381:I1382 I1378:I1379 I1375:I1376 I1372:I1373 I1369:I1370 I1366:I1367 I1363:I1364 I1360:I1361 I1357:I1358 I1354:I1355 I1351:I1352 I1348:I1349 I1345:I1346 I1342:I1343 I1339:I1340 I1336:I1337 I1333:I1334 I1330:I1331 I1327:I1328 I1324:I1325 I1321:I1322 I1318:I1319 I1315:I1316 I1312:I1313 I1309:I1310 I1306:I1307 I1303:I1304 I1300:I1301 I1297:I1298 I1294:I1295 I1291:I1292 I1288:I1289 I1285:I1286 I1282:I1283 I1279:I1280 I1276:I1277 I1273:I1274 I1270:I1271 I1267:I1268 I1264:I1265 I1261:I1262 I1258:I1259 I1255:I1256 I1252:I1253 I1249:I1250 I1246:I1247 I1243:I1244 I1240:I1241 I1237:I1238 I1234:I1235 I1231:I1232 I1228:I1229 I1225:I1226 I1222:I1223 I1219:I1220 I1216:I1217 I1213:I1214 I1210:I1211 I1207:I1208 I1204:I1205 I1201:I1202 I1198:I1199 I1195:I1196 I1192:I1193 I1189:I1190 I1186:I1187 I1183:I1184 I1180:I1181 I1177:I1178 I1174:I1175 I1171:I1172 I1168:I1169 I1165:I1166 I1162:I1163 I1159:I1160 I1156:I1157 I1153:I1154 I1150:I1151 I1147:I1148 I1144:I1145 I1141:I1142 I1138:I1139 I1135:I1136 I1132:I1133 I1129:I1130 I1126:I1127 I1123:I1124 I1120:I1121 I1117:I1118 I1114:I1115 I1111:I1112 I1108:I1109 I1105:I1106 I1102:I1103 I1099:I1100 I1096:I1097 I1093:I1094 I1090:I1091 I1087:I1088 I1084:I1085 I1081:I1082 I1078:I1079 I1075:I1076 I1072:I1073 I1069:I1070 I1066:I1067 I1063:I1064 I1060:I1061 I1057:I1058 I1054:I1055 I1051:I1052 I1048:I1049 I1045:I1046 I1042:I1043 I1039:I1040 I1036:I1037 I1033:I1034 I1030:I1031 I1027:I1028 I1024:I1025 I1021:I1022 I1018:I1019 I1015:I1016 I1012:I1013 I1009:I1010 I1006:I1007 I1003:I1004 I1000:I1001 I997:I998 I994:I995 I991:I992 I988:I989 I985:I986 I982:I983 I979:I980 I976:I977 I973:I974 I970:I971 I967:I968 I964:I965 I961:I962 I958:I959 I955:I956 I952:I953 I949:I950 I946:I947 I943:I944 I940:I941 I937:I938 I934:I935 I931:I932 I928:I929 I925:I926 I922:I923 I919:I920 I916:I917 I913:I914 I910:I911 I907:I908 I904:I905 I901:I902 I898:I899 I895:I896 I892:I893 I889:I890 I886:I887 I883:I884 I880:I881 I877:I878 I874:I875 I871:I872 I868:I869 I865:I866 I862:I863 I859:I860 I856:I857 I853:I854 I850:I851 I847:I848 I844:I845 I841:I842 I838:I839 I835:I836 I832:I833 I829:I830 I826:I827 I823:I824 I820:I821 I817:I818 I814:I815 I811:I812 I808:I809 I805:I806 I802:I803 I799:I800 I796:I797 I793:I794 I790:I791 I787:I788 I784:I785 I781:I782 I778:I779 I775:I776 I772:I773 I769:I770 I766:I767 I763:I764 I760:I761 I757:I758 I754:I755 I751:I752 I748:I749 I745:I746 I742:I743 I739:I740 I736:I737 I733:I734 I730:I731 I727:I728 I724:I725 I721:I722 I718:I719 I715:I716 I712:I713 I709:I710 I706:I707 I703:I704 I700:I701 I697:I698 I694:I695 I691:I692 I688:I689 I685:I686 I682:I683 I679:I680 I676:I677 I673:I674 I670:I671 I667:I668 I664:I665 I661:I662 I658:I659 I655:I656 I652:I653 I649:I650 I646:I647 I643:I644 I640:I641 I637:I638 I634:I635 I631:I632 I628:I629 I625:I626 I622:I623 I619:I620 I616:I617 I613:I614 I610:I611 I607:I608 I604:I605 I601:I602 I598:I599 I595:I596 I592:I593 I589:I590 I586:I587 I583:I584 I580:I581 I577:I578 I574:I575 I571:I572 I568:I569 I565:I566 I562:I563 I559:I560 I556:I557 I553:I554 I550:I551 I547:I548 I544:I545 I541:I542 I538:I539 I535:I536 I532:I533 I529:I530 I526:I527 I523:I524 I520:I521 I517:I518 I514:I515 I511:I512 I508:I509 I505:I506 I502:I503 I499:I500 I496:I497 I493:I494 I490:I491 I487:I488 I484:I485 I481:I482 I478:I479 I475:I476 I472:I473 I469:I470 I466:I467 I463:I464 I460:I461 I457:I458 I454:I455 I451:I452 I448:I449 I445:I446 I442:I443 I439:I440 I436:I437 I433:I434 I430:I431 I427:I428 I424:I425 I421:I422 I418:I419 I415:I416 I412:I413 I409:I410 I406:I407 I403:I404 I400:I401 I397:I398 I394:I395 I391:I392 I388:I389 I385:I386 I382:I383 I379:I380 I376:I377 I373:I374 I370:I371 I367:I368 I364:I365 I361:I362 I358:I359 I355:I356 I352:I353 I349:I350 I346:I347 I343:I344 I340:I341 I337:I338 I334:I335 I331:I332 I328:I329 I325:I326 I322:I323 I319:I320 I316:I317 I313:I314 I310:I311 I307:I308 I304:I305 I301:I302 I298:I299 I295:I296 I292:I293">
    <cfRule type="expression" dxfId="29" priority="30">
      <formula>IF(AND(#REF!="*",#REF!=#REF!),"True", "False")</formula>
    </cfRule>
  </conditionalFormatting>
  <conditionalFormatting sqref="J1828:J1829 J1825:J1826 J1822:J1823 J1819:J1820 J1816:J1817 J1813:J1814 J1810:J1811 J1807:J1808 J1804:J1805 J1801:J1802 J1798:J1799 J1795:J1796 J1792:J1793 J1789:J1790 J1786:J1787 J1783:J1784 J1780:J1781 J1777:J1778 J1774:J1775 J1771:J1772 J1768:J1769 J1765:J1766 J1762:J1763 J1759:J1760 J1756:J1757 J1753:J1754 J1750:J1751 J1747:J1748 J1744:J1745 J1741:J1742 J1738:J1739 J1735:J1736 J1732:J1733 J1729:J1730 J1726:J1727 J1723:J1724 J1720:J1721 J1717:J1718 J1714:J1715 J1711:J1712 J1708:J1709 J1705:J1706 J1702:J1703 J1699:J1700 J1696:J1697 J1693:J1694 J1690:J1691 J1687:J1688 J1684:J1685 J1681:J1682 J1678:J1679 J1675:J1676 J1672:J1673 J1669:J1670 J1666:J1667 J1663:J1664 J1660:J1661 J1657:J1658 J1654:J1655 J1651:J1652 J1648:J1649 J1645:J1646 J1642:J1643 J1639:J1640 J1636:J1637 J1633:J1634 J1630:J1631 J1627:J1628 J1624:J1625 J1621:J1622 J1618:J1619 J1615:J1616 J1612:J1613 J1609:J1610 J1606:J1607 J1603:J1604 J1600:J1601 J1597:J1598 J1594:J1595 J1591:J1592 J1588:J1589 J1585:J1586 J1582:J1583 J1579:J1580 J1576:J1577 J1573:J1574 J1570:J1571 J1567:J1568 J1564:J1565 J1561:J1562 J1558:J1559 J1555:J1556 J1552:J1553 J1549:J1550 J1546:J1547 J1543:J1544 J1540:J1541 J1537:J1538 J1534:J1535 J1531:J1532 J1528:J1529 J1525:J1526 J1522:J1523 J1519:J1520 J1516:J1517 J1513:J1514 J1510:J1511 J1507:J1508 J1504:J1505 J1501:J1502 J1498:J1499 J1495:J1496 J1492:J1493 J1489:J1490 J1486:J1487 J1483:J1484 J1480:J1481 J1477:J1478 J1474:J1475 J1471:J1472 J1468:J1469 J1465:J1466 J1462:J1463 J1459:J1460 J1456:J1457 J1453:J1454 J1450:J1451 J1447:J1448 J1444:J1445 J1441:J1442 J1438:J1439 J1435:J1436 J1432:J1433 J1429:J1430 J1426:J1427 J1423:J1424 J1420:J1421 J1417:J1418 J1414:J1415 J1411:J1412 J1408:J1409 J1405:J1406 J1402:J1403 J1399:J1400 J1396:J1397 J1393:J1394 J1390:J1391 J1387:J1388 J1384:J1385 J1381:J1382 J1378:J1379 J1375:J1376 J1372:J1373 J1369:J1370 J1366:J1367 J1363:J1364 J1360:J1361 J1357:J1358 J1354:J1355 J1351:J1352 J1348:J1349 J1345:J1346 J1342:J1343 J1339:J1340 J1336:J1337 J1333:J1334 J1330:J1331 J1327:J1328 J1324:J1325 J1321:J1322 J1318:J1319 J1315:J1316 J1312:J1313 J1309:J1310 J1306:J1307 J1303:J1304 J1300:J1301 J1297:J1298 J1294:J1295 J1291:J1292 J1288:J1289 J1285:J1286 J1282:J1283 J1279:J1280 J1276:J1277 J1273:J1274 J1270:J1271 J1267:J1268 J1264:J1265 J1261:J1262 J1258:J1259 J1255:J1256 J1252:J1253 J1249:J1250 J1246:J1247 J1243:J1244 J1240:J1241 J1237:J1238 J1234:J1235 J1231:J1232 J1228:J1229 J1225:J1226 J1222:J1223 J1219:J1220 J1216:J1217 J1213:J1214 J1210:J1211 J1207:J1208 J1204:J1205 J1201:J1202 J1198:J1199 J1195:J1196 J1192:J1193 J1189:J1190 J1186:J1187 J1183:J1184 J1180:J1181 J1177:J1178 J1174:J1175 J1171:J1172 J1168:J1169 J1165:J1166 J1162:J1163 J1159:J1160 J1156:J1157 J1153:J1154 J1150:J1151 J1147:J1148 J1144:J1145 J1141:J1142 J1138:J1139 J1135:J1136 J1132:J1133 J1129:J1130 J1126:J1127 J1123:J1124 J1120:J1121 J1117:J1118 J1114:J1115 J1111:J1112 J1108:J1109 J1105:J1106 J1102:J1103 J1099:J1100 J1096:J1097 J1093:J1094 J1090:J1091 J1087:J1088 J1084:J1085 J1081:J1082 J1078:J1079 J1075:J1076 J1072:J1073 J1069:J1070 J1066:J1067 J1063:J1064 J1060:J1061 J1057:J1058 J1054:J1055 J1051:J1052 J1048:J1049 J1045:J1046 J1042:J1043 J1039:J1040 J1036:J1037 J1033:J1034 J1030:J1031 J1027:J1028 J1024:J1025 J1021:J1022 J1018:J1019 J1015:J1016 J1012:J1013 J1009:J1010 J1006:J1007 J1003:J1004 J1000:J1001 J997:J998 J994:J995 J991:J992 J988:J989 J985:J986 J982:J983 J979:J980 J976:J977 J973:J974 J970:J971 J967:J968 J964:J965 J961:J962 J958:J959 J955:J956 J952:J953 J949:J950 J946:J947 J943:J944 J940:J941 J937:J938 J934:J935 J931:J932 J928:J929 J925:J926 J922:J923 J919:J920 J916:J917 J913:J914 J910:J911 J907:J908 J904:J905 J901:J902 J898:J899 J895:J896 J892:J893 J889:J890 J886:J887 J883:J884 J880:J881 J877:J878 J874:J875 J871:J872 J868:J869 J865:J866 J862:J863 J859:J860 J856:J857 J853:J854 J850:J851 J847:J848 J844:J845 J841:J842 J838:J839 J835:J836 J832:J833 J829:J830 J826:J827 J823:J824 J820:J821 J817:J818 J814:J815 J811:J812 J808:J809 J805:J806 J802:J803 J799:J800 J796:J797 J793:J794 J790:J791 J787:J788 J784:J785 J781:J782 J778:J779 J775:J776 J772:J773 J769:J770 J766:J767 J763:J764 J760:J761 J757:J758 J754:J755 J751:J752 J748:J749 J745:J746 J742:J743 J739:J740 J736:J737 J733:J734 J730:J731 J727:J728 J724:J725 J721:J722 J718:J719 J715:J716 J712:J713 J709:J710 J706:J707 J703:J704 J700:J701 J697:J698 J694:J695 J691:J692 J688:J689 J685:J686 J682:J683 J679:J680 J676:J677 J673:J674 J670:J671 J667:J668 J664:J665 J661:J662 J658:J659 J655:J656 J652:J653 J649:J650 J646:J647 J643:J644 J640:J641 J637:J638 J634:J635 J631:J632 J628:J629 J625:J626 J622:J623 J619:J620 J616:J617 J613:J614 J610:J611 J607:J608 J604:J605 J601:J602 J598:J599 J595:J596 J592:J593 J589:J590 J586:J587 J583:J584 J580:J581 J577:J578 J574:J575 J571:J572 J568:J569 J565:J566 J562:J563 J559:J560 J556:J557 J553:J554 J550:J551 J547:J548 J544:J545 J541:J542 J538:J539 J535:J536 J532:J533 J529:J530 J526:J527 J523:J524 J520:J521 J517:J518 J514:J515 J511:J512 J508:J509 J505:J506 J502:J503 J499:J500 J496:J497 J493:J494 J490:J491 J487:J488 J484:J485 J481:J482 J478:J479 J475:J476 J472:J473 J469:J470 J466:J467 J463:J464 J460:J461 J457:J458 J454:J455 J451:J452 J448:J449 J445:J446 J442:J443 J439:J440 J436:J437 J433:J434 J430:J431 J427:J428 J424:J425 J421:J422 J418:J419 J415:J416 J412:J413 J409:J410 J406:J407 J403:J404 J400:J401 J397:J398 J394:J395 J391:J392 J388:J389 J385:J386 J382:J383 J379:J380 J376:J377 J373:J374 J370:J371 J367:J368 J364:J365 J361:J362 J358:J359 J355:J356 J352:J353 J349:J350 J346:J347 J343:J344 J340:J341 J337:J338 J334:J335 J331:J332 J328:J329 J325:J326 J322:J323 J319:J320 J316:J317 J313:J314 J310:J311 J307:J308 J304:J305 J301:J302 J298:J299 J295:J296 J292:J293">
    <cfRule type="expression" dxfId="28" priority="29">
      <formula>IF(AND(#REF!="*",#REF!=#REF!),"True", "False")</formula>
    </cfRule>
  </conditionalFormatting>
  <conditionalFormatting sqref="K1828:K1829 K1825:K1826 K1822:K1823 K1819:K1820 K1816:K1817 K1813:K1814 K1810:K1811 K1807:K1808 K1804:K1805 K1801:K1802 K1798:K1799 K1795:K1796 K1792:K1793 K1789:K1790 K1786:K1787 K1783:K1784 K1780:K1781 K1777:K1778 K1774:K1775 K1771:K1772 K1768:K1769 K1765:K1766 K1762:K1763 K1759:K1760 K1756:K1757 K1753:K1754 K1750:K1751 K1747:K1748 K1744:K1745 K1741:K1742 K1738:K1739 K1735:K1736 K1732:K1733 K1729:K1730 K1726:K1727 K1723:K1724 K1720:K1721 K1717:K1718 K1714:K1715 K1711:K1712 K1708:K1709 K1705:K1706 K1702:K1703 K1699:K1700 K1696:K1697 K1693:K1694 K1690:K1691 K1687:K1688 K1684:K1685 K1681:K1682 K1678:K1679 K1675:K1676 K1672:K1673 K1669:K1670 K1666:K1667 K1663:K1664 K1660:K1661 K1657:K1658 K1654:K1655 K1651:K1652 K1648:K1649 K1645:K1646 K1642:K1643 K1639:K1640 K1636:K1637 K1633:K1634 K1630:K1631 K1627:K1628 K1624:K1625 K1621:K1622 K1618:K1619 K1615:K1616 K1612:K1613 K1609:K1610 K1606:K1607 K1603:K1604 K1600:K1601 K1597:K1598 K1594:K1595 K1591:K1592 K1588:K1589 K1585:K1586 K1582:K1583 K1579:K1580 K1576:K1577 K1573:K1574 K1570:K1571 K1567:K1568 K1564:K1565 K1561:K1562 K1558:K1559 K1555:K1556 K1552:K1553 K1549:K1550 K1546:K1547 K1543:K1544 K1540:K1541 K1537:K1538 K1534:K1535 K1531:K1532 K1528:K1529 K1525:K1526 K1522:K1523 K1519:K1520 K1516:K1517 K1513:K1514 K1510:K1511 K1507:K1508 K1504:K1505 K1501:K1502 K1498:K1499 K1495:K1496 K1492:K1493 K1489:K1490 K1486:K1487 K1483:K1484 K1480:K1481 K1477:K1478 K1474:K1475 K1471:K1472 K1468:K1469 K1465:K1466 K1462:K1463 K1459:K1460 K1456:K1457 K1453:K1454 K1450:K1451 K1447:K1448 K1444:K1445 K1441:K1442 K1438:K1439 K1435:K1436 K1432:K1433 K1429:K1430 K1426:K1427 K1423:K1424 K1420:K1421 K1417:K1418 K1414:K1415 K1411:K1412 K1408:K1409 K1405:K1406 K1402:K1403 K1399:K1400 K1396:K1397 K1393:K1394 K1390:K1391 K1387:K1388 K1384:K1385 K1381:K1382 K1378:K1379 K1375:K1376 K1372:K1373 K1369:K1370 K1366:K1367 K1363:K1364 K1360:K1361 K1357:K1358 K1354:K1355 K1351:K1352 K1348:K1349 K1345:K1346 K1342:K1343 K1339:K1340 K1336:K1337 K1333:K1334 K1330:K1331 K1327:K1328 K1324:K1325 K1321:K1322 K1318:K1319 K1315:K1316 K1312:K1313 K1309:K1310 K1306:K1307 K1303:K1304 K1300:K1301 K1297:K1298 K1294:K1295 K1291:K1292 K1288:K1289 K1285:K1286 K1282:K1283 K1279:K1280 K1276:K1277 K1273:K1274 K1270:K1271 K1267:K1268 K1264:K1265 K1261:K1262 K1258:K1259 K1255:K1256 K1252:K1253 K1249:K1250 K1246:K1247 K1243:K1244 K1240:K1241 K1237:K1238 K1234:K1235 K1231:K1232 K1228:K1229 K1225:K1226 K1222:K1223 K1219:K1220 K1216:K1217 K1213:K1214 K1210:K1211 K1207:K1208 K1204:K1205 K1201:K1202 K1198:K1199 K1195:K1196 K1192:K1193 K1189:K1190 K1186:K1187 K1183:K1184 K1180:K1181 K1177:K1178 K1174:K1175 K1171:K1172 K1168:K1169 K1165:K1166 K1162:K1163 K1159:K1160 K1156:K1157 K1153:K1154 K1150:K1151 K1147:K1148 K1144:K1145 K1141:K1142 K1138:K1139 K1135:K1136 K1132:K1133 K1129:K1130 K1126:K1127 K1123:K1124 K1120:K1121 K1117:K1118 K1114:K1115 K1111:K1112 K1108:K1109 K1105:K1106 K1102:K1103 K1099:K1100 K1096:K1097 K1093:K1094 K1090:K1091 K1087:K1088 K1084:K1085 K1081:K1082 K1078:K1079 K1075:K1076 K1072:K1073 K1069:K1070 K1066:K1067 K1063:K1064 K1060:K1061 K1057:K1058 K1054:K1055 K1051:K1052 K1048:K1049 K1045:K1046 K1042:K1043 K1039:K1040 K1036:K1037 K1033:K1034 K1030:K1031 K1027:K1028 K1024:K1025 K1021:K1022 K1018:K1019 K1015:K1016 K1012:K1013 K1009:K1010 K1006:K1007 K1003:K1004 K1000:K1001 K997:K998 K994:K995 K991:K992 K988:K989 K985:K986 K982:K983 K979:K980 K976:K977 K973:K974 K970:K971 K967:K968 K964:K965 K961:K962 K958:K959 K955:K956 K952:K953 K949:K950 K946:K947 K943:K944 K940:K941 K937:K938 K934:K935 K931:K932 K928:K929 K925:K926 K922:K923 K919:K920 K916:K917 K913:K914 K910:K911 K907:K908 K904:K905 K901:K902 K898:K899 K895:K896 K892:K893 K889:K890 K886:K887 K883:K884 K880:K881 K877:K878 K874:K875 K871:K872 K868:K869 K865:K866 K862:K863 K859:K860 K856:K857 K853:K854 K850:K851 K847:K848 K844:K845 K841:K842 K838:K839 K835:K836 K832:K833 K829:K830 K826:K827 K823:K824 K820:K821 K817:K818 K814:K815 K811:K812 K808:K809 K805:K806 K802:K803 K799:K800 K796:K797 K793:K794 K790:K791 K787:K788 K784:K785 K781:K782 K778:K779 K775:K776 K772:K773 K769:K770 K766:K767 K763:K764 K760:K761 K757:K758 K754:K755 K751:K752 K748:K749 K745:K746 K742:K743 K739:K740 K736:K737 K733:K734 K730:K731 K727:K728 K724:K725 K721:K722 K718:K719 K715:K716 K712:K713 K709:K710 K706:K707 K703:K704 K700:K701 K697:K698 K694:K695 K691:K692 K688:K689 K685:K686 K682:K683 K679:K680 K676:K677 K673:K674 K670:K671 K667:K668 K664:K665 K661:K662 K658:K659 K655:K656 K652:K653 K649:K650 K646:K647 K643:K644 K640:K641 K637:K638 K634:K635 K631:K632 K628:K629 K625:K626 K622:K623 K619:K620 K616:K617 K613:K614 K610:K611 K607:K608 K604:K605 K601:K602 K598:K599 K595:K596 K592:K593 K589:K590 K586:K587 K583:K584 K580:K581 K577:K578 K574:K575 K571:K572 K568:K569 K565:K566 K562:K563 K559:K560 K556:K557 K553:K554 K550:K551 K547:K548 K544:K545 K541:K542 K538:K539 K535:K536 K532:K533 K529:K530 K526:K527 K523:K524 K520:K521 K517:K518 K514:K515 K511:K512 K508:K509 K505:K506 K502:K503 K499:K500 K496:K497 K493:K494 K490:K491 K487:K488 K484:K485 K481:K482 K478:K479 K475:K476 K472:K473 K469:K470 K466:K467 K463:K464 K460:K461 K457:K458 K454:K455 K451:K452 K448:K449 K445:K446 K442:K443 K439:K440 K436:K437 K433:K434 K430:K431 K427:K428 K424:K425 K421:K422 K418:K419 K415:K416 K412:K413 K409:K410 K406:K407 K403:K404 K400:K401 K397:K398 K394:K395 K391:K392 K388:K389 K385:K386 K382:K383 K379:K380 K376:K377 K373:K374 K370:K371 K367:K368 K364:K365 K361:K362 K358:K359 K355:K356 K352:K353 K349:K350 K346:K347 K343:K344 K340:K341 K337:K338 K334:K335 K331:K332 K328:K329 K325:K326 K322:K323 K319:K320 K316:K317 K313:K314 K310:K311 K307:K308 K304:K305 K301:K302 K298:K299 K295:K296 K292:K293">
    <cfRule type="expression" dxfId="27" priority="28">
      <formula>IF(AND(#REF!="*",#REF!=#REF!),"True", "False")</formula>
    </cfRule>
  </conditionalFormatting>
  <conditionalFormatting sqref="L1828:L1829 L1825:L1826 L1822:L1823 L1819:L1820 L1816:L1817 L1813:L1814 L1810:L1811 L1807:L1808 L1804:L1805 L1801:L1802 L1798:L1799 L1795:L1796 L1792:L1793 L1789:L1790 L1786:L1787 L1783:L1784 L1780:L1781 L1777:L1778 L1774:L1775 L1771:L1772 L1768:L1769 L1765:L1766 L1762:L1763 L1759:L1760 L1756:L1757 L1753:L1754 L1750:L1751 L1747:L1748 L1744:L1745 L1741:L1742 L1738:L1739 L1735:L1736 L1732:L1733 L1729:L1730 L1726:L1727 L1723:L1724 L1720:L1721 L1717:L1718 L1714:L1715 L1711:L1712 L1708:L1709 L1705:L1706 L1702:L1703 L1699:L1700 L1696:L1697 L1693:L1694 L1690:L1691 L1687:L1688 L1684:L1685 L1681:L1682 L1678:L1679 L1675:L1676 L1672:L1673 L1669:L1670 L1666:L1667 L1663:L1664 L1660:L1661 L1657:L1658 L1654:L1655 L1651:L1652 L1648:L1649 L1645:L1646 L1642:L1643 L1639:L1640 L1636:L1637 L1633:L1634 L1630:L1631 L1627:L1628 L1624:L1625 L1621:L1622 L1618:L1619 L1615:L1616 L1612:L1613 L1609:L1610 L1606:L1607 L1603:L1604 L1600:L1601 L1597:L1598 L1594:L1595 L1591:L1592 L1588:L1589 L1585:L1586 L1582:L1583 L1579:L1580 L1576:L1577 L1573:L1574 L1570:L1571 L1567:L1568 L1564:L1565 L1561:L1562 L1558:L1559 L1555:L1556 L1552:L1553 L1549:L1550 L1546:L1547 L1543:L1544 L1540:L1541 L1537:L1538 L1534:L1535 L1531:L1532 L1528:L1529 L1525:L1526 L1522:L1523 L1519:L1520 L1516:L1517 L1513:L1514 L1510:L1511 L1507:L1508 L1504:L1505 L1501:L1502 L1498:L1499 L1495:L1496 L1492:L1493 L1489:L1490 L1486:L1487 L1483:L1484 L1480:L1481 L1477:L1478 L1474:L1475 L1471:L1472 L1468:L1469 L1465:L1466 L1462:L1463 L1459:L1460 L1456:L1457 L1453:L1454 L1450:L1451 L1447:L1448 L1444:L1445 L1441:L1442 L1438:L1439 L1435:L1436 L1432:L1433 L1429:L1430 L1426:L1427 L1423:L1424 L1420:L1421 L1417:L1418 L1414:L1415 L1411:L1412 L1408:L1409 L1405:L1406 L1402:L1403 L1399:L1400 L1396:L1397 L1393:L1394 L1390:L1391 L1387:L1388 L1384:L1385 L1381:L1382 L1378:L1379 L1375:L1376 L1372:L1373 L1369:L1370 L1366:L1367 L1363:L1364 L1360:L1361 L1357:L1358 L1354:L1355 L1351:L1352 L1348:L1349 L1345:L1346 L1342:L1343 L1339:L1340 L1336:L1337 L1333:L1334 L1330:L1331 L1327:L1328 L1324:L1325 L1321:L1322 L1318:L1319 L1315:L1316 L1312:L1313 L1309:L1310 L1306:L1307 L1303:L1304 L1300:L1301 L1297:L1298 L1294:L1295 L1291:L1292 L1288:L1289 L1285:L1286 L1282:L1283 L1279:L1280 L1276:L1277 L1273:L1274 L1270:L1271 L1267:L1268 L1264:L1265 L1261:L1262 L1258:L1259 L1255:L1256 L1252:L1253 L1249:L1250 L1246:L1247 L1243:L1244 L1240:L1241 L1237:L1238 L1234:L1235 L1231:L1232 L1228:L1229 L1225:L1226 L1222:L1223 L1219:L1220 L1216:L1217 L1213:L1214 L1210:L1211 L1207:L1208 L1204:L1205 L1201:L1202 L1198:L1199 L1195:L1196 L1192:L1193 L1189:L1190 L1186:L1187 L1183:L1184 L1180:L1181 L1177:L1178 L1174:L1175 L1171:L1172 L1168:L1169 L1165:L1166 L1162:L1163 L1159:L1160 L1156:L1157 L1153:L1154 L1150:L1151 L1147:L1148 L1144:L1145 L1141:L1142 L1138:L1139 L1135:L1136 L1132:L1133 L1129:L1130 L1126:L1127 L1123:L1124 L1120:L1121 L1117:L1118 L1114:L1115 L1111:L1112 L1108:L1109 L1105:L1106 L1102:L1103 L1099:L1100 L1096:L1097 L1093:L1094 L1090:L1091 L1087:L1088 L1084:L1085 L1081:L1082 L1078:L1079 L1075:L1076 L1072:L1073 L1069:L1070 L1066:L1067 L1063:L1064 L1060:L1061 L1057:L1058 L1054:L1055 L1051:L1052 L1048:L1049 L1045:L1046 L1042:L1043 L1039:L1040 L1036:L1037 L1033:L1034 L1030:L1031 L1027:L1028 L1024:L1025 L1021:L1022 L1018:L1019 L1015:L1016 L1012:L1013 L1009:L1010 L1006:L1007 L1003:L1004 L1000:L1001 L997:L998 L994:L995 L991:L992 L988:L989 L985:L986 L982:L983 L979:L980 L976:L977 L973:L974 L970:L971 L967:L968 L964:L965 L961:L962 L958:L959 L955:L956 L952:L953 L949:L950 L946:L947 L943:L944 L940:L941 L937:L938 L934:L935 L931:L932 L928:L929 L925:L926 L922:L923 L919:L920 L916:L917 L913:L914 L910:L911 L907:L908 L904:L905 L901:L902 L898:L899 L895:L896 L892:L893 L889:L890 L886:L887 L883:L884 L880:L881 L877:L878 L874:L875 L871:L872 L868:L869 L865:L866 L862:L863 L859:L860 L856:L857 L853:L854 L850:L851 L847:L848 L844:L845 L841:L842 L838:L839 L835:L836 L832:L833 L829:L830 L826:L827 L823:L824 L820:L821 L817:L818 L814:L815 L811:L812 L808:L809 L805:L806 L802:L803 L799:L800 L796:L797 L793:L794 L790:L791 L787:L788 L784:L785 L781:L782 L778:L779 L775:L776 L772:L773 L769:L770 L766:L767 L763:L764 L760:L761 L757:L758 L754:L755 L751:L752 L748:L749 L745:L746 L742:L743 L739:L740 L736:L737 L733:L734 L730:L731 L727:L728 L724:L725 L721:L722 L718:L719 L715:L716 L712:L713 L709:L710 L706:L707 L703:L704 L700:L701 L697:L698 L694:L695 L691:L692 L688:L689 L685:L686 L682:L683 L679:L680 L676:L677 L673:L674 L670:L671 L667:L668 L664:L665 L661:L662 L658:L659 L655:L656 L652:L653 L649:L650 L646:L647 L643:L644 L640:L641 L637:L638 L634:L635 L631:L632 L628:L629 L625:L626 L622:L623 L619:L620 L616:L617 L613:L614 L610:L611 L607:L608 L604:L605 L601:L602 L598:L599 L595:L596 L592:L593 L589:L590 L586:L587 L583:L584 L580:L581 L577:L578 L574:L575 L571:L572 L568:L569 L565:L566 L562:L563 L559:L560 L556:L557 L553:L554 L550:L551 L547:L548 L544:L545 L541:L542 L538:L539 L535:L536 L532:L533 L529:L530 L526:L527 L523:L524 L520:L521 L517:L518 L514:L515 L511:L512 L508:L509 L505:L506 L502:L503 L499:L500 L496:L497 L493:L494 L490:L491 L487:L488 L484:L485 L481:L482 L478:L479 L475:L476 L472:L473 L469:L470 L466:L467 L463:L464 L460:L461 L457:L458 L454:L455 L451:L452 L448:L449 L445:L446 L442:L443 L439:L440 L436:L437 L433:L434 L430:L431 L427:L428 L424:L425 L421:L422 L418:L419 L415:L416 L412:L413 L409:L410 L406:L407 L403:L404 L400:L401 L397:L398 L394:L395 L391:L392 L388:L389 L385:L386 L382:L383 L379:L380 L376:L377 L373:L374 L370:L371 L367:L368 L364:L365 L361:L362 L358:L359 L355:L356 L352:L353 L349:L350 L346:L347 L343:L344 L340:L341 L337:L338 L334:L335 L331:L332 L328:L329 L325:L326 L322:L323 L319:L320 L316:L317 L313:L314 L310:L311 L307:L308 L304:L305 L301:L302 L298:L299 L295:L296 L292:L293">
    <cfRule type="expression" dxfId="26" priority="27">
      <formula>IF(AND(#REF!="*",#REF!=#REF!),"True", "False")</formula>
    </cfRule>
  </conditionalFormatting>
  <conditionalFormatting sqref="M1828:M1829 M1825:M1826 M1822:M1823 M1819:M1820 M1816:M1817 M1813:M1814 M1810:M1811 M1807:M1808 M1804:M1805 M1801:M1802 M1798:M1799 M1795:M1796 M1792:M1793 M1789:M1790 M1786:M1787 M1783:M1784 M1780:M1781 M1777:M1778 M1774:M1775 M1771:M1772 M1768:M1769 M1765:M1766 M1762:M1763 M1759:M1760 M1756:M1757 M1753:M1754 M1750:M1751 M1747:M1748 M1744:M1745 M1741:M1742 M1738:M1739 M1735:M1736 M1732:M1733 M1729:M1730 M1726:M1727 M1723:M1724 M1720:M1721 M1717:M1718 M1714:M1715 M1711:M1712 M1708:M1709 M1705:M1706 M1702:M1703 M1699:M1700 M1696:M1697 M1693:M1694 M1690:M1691 M1687:M1688 M1684:M1685 M1681:M1682 M1678:M1679 M1675:M1676 M1672:M1673 M1669:M1670 M1666:M1667 M1663:M1664 M1660:M1661 M1657:M1658 M1654:M1655 M1651:M1652 M1648:M1649 M1645:M1646 M1642:M1643 M1639:M1640 M1636:M1637 M1633:M1634 M1630:M1631 M1627:M1628 M1624:M1625 M1621:M1622 M1618:M1619 M1615:M1616 M1612:M1613 M1609:M1610 M1606:M1607 M1603:M1604 M1600:M1601 M1597:M1598 M1594:M1595 M1591:M1592 M1588:M1589 M1585:M1586 M1582:M1583 M1579:M1580 M1576:M1577 M1573:M1574 M1570:M1571 M1567:M1568 M1564:M1565 M1561:M1562 M1558:M1559 M1555:M1556 M1552:M1553 M1549:M1550 M1546:M1547 M1543:M1544 M1540:M1541 M1537:M1538 M1534:M1535 M1531:M1532 M1528:M1529 M1525:M1526 M1522:M1523 M1519:M1520 M1516:M1517 M1513:M1514 M1510:M1511 M1507:M1508 M1504:M1505 M1501:M1502 M1498:M1499 M1495:M1496 M1492:M1493 M1489:M1490 M1486:M1487 M1483:M1484 M1480:M1481 M1477:M1478 M1474:M1475 M1471:M1472 M1468:M1469 M1465:M1466 M1462:M1463 M1459:M1460 M1456:M1457 M1453:M1454 M1450:M1451 M1447:M1448 M1444:M1445 M1441:M1442 M1438:M1439 M1435:M1436 M1432:M1433 M1429:M1430 M1426:M1427 M1423:M1424 M1420:M1421 M1417:M1418 M1414:M1415 M1411:M1412 M1408:M1409 M1405:M1406 M1402:M1403 M1399:M1400 M1396:M1397 M1393:M1394 M1390:M1391 M1387:M1388 M1384:M1385 M1381:M1382 M1378:M1379 M1375:M1376 M1372:M1373 M1369:M1370 M1366:M1367 M1363:M1364 M1360:M1361 M1357:M1358 M1354:M1355 M1351:M1352 M1348:M1349 M1345:M1346 M1342:M1343 M1339:M1340 M1336:M1337 M1333:M1334 M1330:M1331 M1327:M1328 M1324:M1325 M1321:M1322 M1318:M1319 M1315:M1316 M1312:M1313 M1309:M1310 M1306:M1307 M1303:M1304 M1300:M1301 M1297:M1298 M1294:M1295 M1291:M1292 M1288:M1289 M1285:M1286 M1282:M1283 M1279:M1280 M1276:M1277 M1273:M1274 M1270:M1271 M1267:M1268 M1264:M1265 M1261:M1262 M1258:M1259 M1255:M1256 M1252:M1253 M1249:M1250 M1246:M1247 M1243:M1244 M1240:M1241 M1237:M1238 M1234:M1235 M1231:M1232 M1228:M1229 M1225:M1226 M1222:M1223 M1219:M1220 M1216:M1217 M1213:M1214 M1210:M1211 M1207:M1208 M1204:M1205 M1201:M1202 M1198:M1199 M1195:M1196 M1192:M1193 M1189:M1190 M1186:M1187 M1183:M1184 M1180:M1181 M1177:M1178 M1174:M1175 M1171:M1172 M1168:M1169 M1165:M1166 M1162:M1163 M1159:M1160 M1156:M1157 M1153:M1154 M1150:M1151 M1147:M1148 M1144:M1145 M1141:M1142 M1138:M1139 M1135:M1136 M1132:M1133 M1129:M1130 M1126:M1127 M1123:M1124 M1120:M1121 M1117:M1118 M1114:M1115 M1111:M1112 M1108:M1109 M1105:M1106 M1102:M1103 M1099:M1100 M1096:M1097 M1093:M1094 M1090:M1091 M1087:M1088 M1084:M1085 M1081:M1082 M1078:M1079 M1075:M1076 M1072:M1073 M1069:M1070 M1066:M1067 M1063:M1064 M1060:M1061 M1057:M1058 M1054:M1055 M1051:M1052 M1048:M1049 M1045:M1046 M1042:M1043 M1039:M1040 M1036:M1037 M1033:M1034 M1030:M1031 M1027:M1028 M1024:M1025 M1021:M1022 M1018:M1019 M1015:M1016 M1012:M1013 M1009:M1010 M1006:M1007 M1003:M1004 M1000:M1001 M997:M998 M994:M995 M991:M992 M988:M989 M985:M986 M982:M983 M979:M980 M976:M977 M973:M974 M970:M971 M967:M968 M964:M965 M961:M962 M958:M959 M955:M956 M952:M953 M949:M950 M946:M947 M943:M944 M940:M941 M937:M938 M934:M935 M931:M932 M928:M929 M925:M926 M922:M923 M919:M920 M916:M917 M913:M914 M910:M911 M907:M908 M904:M905 M901:M902 M898:M899 M895:M896 M892:M893 M889:M890 M886:M887 M883:M884 M880:M881 M877:M878 M874:M875 M871:M872 M868:M869 M865:M866 M862:M863 M859:M860 M856:M857 M853:M854 M850:M851 M847:M848 M844:M845 M841:M842 M838:M839 M835:M836 M832:M833 M829:M830 M826:M827 M823:M824 M820:M821 M817:M818 M814:M815 M811:M812 M808:M809 M805:M806 M802:M803 M799:M800 M796:M797 M793:M794 M790:M791 M787:M788 M784:M785 M781:M782 M778:M779 M775:M776 M772:M773 M769:M770 M766:M767 M763:M764 M760:M761 M757:M758 M754:M755 M751:M752 M748:M749 M745:M746 M742:M743 M739:M740 M736:M737 M733:M734 M730:M731 M727:M728 M724:M725 M721:M722 M718:M719 M715:M716 M712:M713 M709:M710 M706:M707 M703:M704 M700:M701 M697:M698 M694:M695 M691:M692 M688:M689 M685:M686 M682:M683 M679:M680 M676:M677 M673:M674 M670:M671 M667:M668 M664:M665 M661:M662 M658:M659 M655:M656 M652:M653 M649:M650 M646:M647 M643:M644 M640:M641 M637:M638 M634:M635 M631:M632 M628:M629 M625:M626 M622:M623 M619:M620 M616:M617 M613:M614 M610:M611 M607:M608 M604:M605 M601:M602 M598:M599 M595:M596 M592:M593 M589:M590 M586:M587 M583:M584 M580:M581 M577:M578 M574:M575 M571:M572 M568:M569 M565:M566 M562:M563 M559:M560 M556:M557 M553:M554 M550:M551 M547:M548 M544:M545 M541:M542 M538:M539 M535:M536 M532:M533 M529:M530 M526:M527 M523:M524 M520:M521 M517:M518 M514:M515 M511:M512 M508:M509 M505:M506 M502:M503 M499:M500 M496:M497 M493:M494 M490:M491 M487:M488 M484:M485 M481:M482 M478:M479 M475:M476 M472:M473 M469:M470 M466:M467 M463:M464 M460:M461 M457:M458 M454:M455 M451:M452 M448:M449 M445:M446 M442:M443 M439:M440 M436:M437 M433:M434 M430:M431 M427:M428 M424:M425 M421:M422 M418:M419 M415:M416 M412:M413 M409:M410 M406:M407 M403:M404 M400:M401 M397:M398 M394:M395 M391:M392 M388:M389 M385:M386 M382:M383 M379:M380 M376:M377 M373:M374 M370:M371 M367:M368 M364:M365 M361:M362 M358:M359 M355:M356 M352:M353 M349:M350 M346:M347 M343:M344 M340:M341 M337:M338 M334:M335 M331:M332 M328:M329 M325:M326 M322:M323 M319:M320 M316:M317 M313:M314 M310:M311 M307:M308 M304:M305 M301:M302 M298:M299 M295:M296 M292:M293">
    <cfRule type="expression" dxfId="25" priority="26">
      <formula>IF(AND(#REF!="*",#REF!=#REF!),"True", "False")</formula>
    </cfRule>
  </conditionalFormatting>
  <conditionalFormatting sqref="N1828:N1829 N1825:N1826 N1822:N1823 N1819:N1820 N1816:N1817 N1813:N1814 N1810:N1811 N1807:N1808 N1804:N1805 N1801:N1802 N1798:N1799 N1795:N1796 N1792:N1793 N1789:N1790 N1786:N1787 N1783:N1784 N1780:N1781 N1777:N1778 N1774:N1775 N1771:N1772 N1768:N1769 N1765:N1766 N1762:N1763 N1759:N1760 N1756:N1757 N1753:N1754 N1750:N1751 N1747:N1748 N1744:N1745 N1741:N1742 N1738:N1739 N1735:N1736 N1732:N1733 N1729:N1730 N1726:N1727 N1723:N1724 N1720:N1721 N1717:N1718 N1714:N1715 N1711:N1712 N1708:N1709 N1705:N1706 N1702:N1703 N1699:N1700 N1696:N1697 N1693:N1694 N1690:N1691 N1687:N1688 N1684:N1685 N1681:N1682 N1678:N1679 N1675:N1676 N1672:N1673 N1669:N1670 N1666:N1667 N1663:N1664 N1660:N1661 N1657:N1658 N1654:N1655 N1651:N1652 N1648:N1649 N1645:N1646 N1642:N1643 N1639:N1640 N1636:N1637 N1633:N1634 N1630:N1631 N1627:N1628 N1624:N1625 N1621:N1622 N1618:N1619 N1615:N1616 N1612:N1613 N1609:N1610 N1606:N1607 N1603:N1604 N1600:N1601 N1597:N1598 N1594:N1595 N1591:N1592 N1588:N1589 N1585:N1586 N1582:N1583 N1579:N1580 N1576:N1577 N1573:N1574 N1570:N1571 N1567:N1568 N1564:N1565 N1561:N1562 N1558:N1559 N1555:N1556 N1552:N1553 N1549:N1550 N1546:N1547 N1543:N1544 N1540:N1541 N1537:N1538 N1534:N1535 N1531:N1532 N1528:N1529 N1525:N1526 N1522:N1523 N1519:N1520 N1516:N1517 N1513:N1514 N1510:N1511 N1507:N1508 N1504:N1505 N1501:N1502 N1498:N1499 N1495:N1496 N1492:N1493 N1489:N1490 N1486:N1487 N1483:N1484 N1480:N1481 N1477:N1478 N1474:N1475 N1471:N1472 N1468:N1469 N1465:N1466 N1462:N1463 N1459:N1460 N1456:N1457 N1453:N1454 N1450:N1451 N1447:N1448 N1444:N1445 N1441:N1442 N1438:N1439 N1435:N1436 N1432:N1433 N1429:N1430 N1426:N1427 N1423:N1424 N1420:N1421 N1417:N1418 N1414:N1415 N1411:N1412 N1408:N1409 N1405:N1406 N1402:N1403 N1399:N1400 N1396:N1397 N1393:N1394 N1390:N1391 N1387:N1388 N1384:N1385 N1381:N1382 N1378:N1379 N1375:N1376 N1372:N1373 N1369:N1370 N1366:N1367 N1363:N1364 N1360:N1361 N1357:N1358 N1354:N1355 N1351:N1352 N1348:N1349 N1345:N1346 N1342:N1343 N1339:N1340 N1336:N1337 N1333:N1334 N1330:N1331 N1327:N1328 N1324:N1325 N1321:N1322 N1318:N1319 N1315:N1316 N1312:N1313 N1309:N1310 N1306:N1307 N1303:N1304 N1300:N1301 N1297:N1298 N1294:N1295 N1291:N1292 N1288:N1289 N1285:N1286 N1282:N1283 N1279:N1280 N1276:N1277 N1273:N1274 N1270:N1271 N1267:N1268 N1264:N1265 N1261:N1262 N1258:N1259 N1255:N1256 N1252:N1253 N1249:N1250 N1246:N1247 N1243:N1244 N1240:N1241 N1237:N1238 N1234:N1235 N1231:N1232 N1228:N1229 N1225:N1226 N1222:N1223 N1219:N1220 N1216:N1217 N1213:N1214 N1210:N1211 N1207:N1208 N1204:N1205 N1201:N1202 N1198:N1199 N1195:N1196 N1192:N1193 N1189:N1190 N1186:N1187 N1183:N1184 N1180:N1181 N1177:N1178 N1174:N1175 N1171:N1172 N1168:N1169 N1165:N1166 N1162:N1163 N1159:N1160 N1156:N1157 N1153:N1154 N1150:N1151 N1147:N1148 N1144:N1145 N1141:N1142 N1138:N1139 N1135:N1136 N1132:N1133 N1129:N1130 N1126:N1127 N1123:N1124 N1120:N1121 N1117:N1118 N1114:N1115 N1111:N1112 N1108:N1109 N1105:N1106 N1102:N1103 N1099:N1100 N1096:N1097 N1093:N1094 N1090:N1091 N1087:N1088 N1084:N1085 N1081:N1082 N1078:N1079 N1075:N1076 N1072:N1073 N1069:N1070 N1066:N1067 N1063:N1064 N1060:N1061 N1057:N1058 N1054:N1055 N1051:N1052 N1048:N1049 N1045:N1046 N1042:N1043 N1039:N1040 N1036:N1037 N1033:N1034 N1030:N1031 N1027:N1028 N1024:N1025 N1021:N1022 N1018:N1019 N1015:N1016 N1012:N1013 N1009:N1010 N1006:N1007 N1003:N1004 N1000:N1001 N997:N998 N994:N995 N991:N992 N988:N989 N985:N986 N982:N983 N979:N980 N976:N977 N973:N974 N970:N971 N967:N968 N964:N965 N961:N962 N958:N959 N955:N956 N952:N953 N949:N950 N946:N947 N943:N944 N940:N941 N937:N938 N934:N935 N931:N932 N928:N929 N925:N926 N922:N923 N919:N920 N916:N917 N913:N914 N910:N911 N907:N908 N904:N905 N901:N902 N898:N899 N895:N896 N892:N893 N889:N890 N886:N887 N883:N884 N880:N881 N877:N878 N874:N875 N871:N872 N868:N869 N865:N866 N862:N863 N859:N860 N856:N857 N853:N854 N850:N851 N847:N848 N844:N845 N841:N842 N838:N839 N835:N836 N832:N833 N829:N830 N826:N827 N823:N824 N820:N821 N817:N818 N814:N815 N811:N812 N808:N809 N805:N806 N802:N803 N799:N800 N796:N797 N793:N794 N790:N791 N787:N788 N784:N785 N781:N782 N778:N779 N775:N776 N772:N773 N769:N770 N766:N767 N763:N764 N760:N761 N757:N758 N754:N755 N751:N752 N748:N749 N745:N746 N742:N743 N739:N740 N736:N737 N733:N734 N730:N731 N727:N728 N724:N725 N721:N722 N718:N719 N715:N716 N712:N713 N709:N710 N706:N707 N703:N704 N700:N701 N697:N698 N694:N695 N691:N692 N688:N689 N685:N686 N682:N683 N679:N680 N676:N677 N673:N674 N670:N671 N667:N668 N664:N665 N661:N662 N658:N659 N655:N656 N652:N653 N649:N650 N646:N647 N643:N644 N640:N641 N637:N638 N634:N635 N631:N632 N628:N629 N625:N626 N622:N623 N619:N620 N616:N617 N613:N614 N610:N611 N607:N608 N604:N605 N601:N602 N598:N599 N595:N596 N592:N593 N589:N590 N586:N587 N583:N584 N580:N581 N577:N578 N574:N575 N571:N572 N568:N569 N565:N566 N562:N563 N559:N560 N556:N557 N553:N554 N550:N551 N547:N548 N544:N545 N541:N542 N538:N539 N535:N536 N532:N533 N529:N530 N526:N527 N523:N524 N520:N521 N517:N518 N514:N515 N511:N512 N508:N509 N505:N506 N502:N503 N499:N500 N496:N497 N493:N494 N490:N491 N487:N488 N484:N485 N481:N482 N478:N479 N475:N476 N472:N473 N469:N470 N466:N467 N463:N464 N460:N461 N457:N458 N454:N455 N451:N452 N448:N449 N445:N446 N442:N443 N439:N440 N436:N437 N433:N434 N430:N431 N427:N428 N424:N425 N421:N422 N418:N419 N415:N416 N412:N413 N409:N410 N406:N407 N403:N404 N400:N401 N397:N398 N394:N395 N391:N392 N388:N389 N385:N386 N382:N383 N379:N380 N376:N377 N373:N374 N370:N371 N367:N368 N364:N365 N361:N362 N358:N359 N355:N356 N352:N353 N349:N350 N346:N347 N343:N344 N340:N341 N337:N338 N334:N335 N331:N332 N328:N329 N325:N326 N322:N323 N319:N320 N316:N317 N313:N314 N310:N311 N307:N308 N304:N305 N301:N302 N298:N299 N295:N296 N292:N293">
    <cfRule type="expression" dxfId="24" priority="25">
      <formula>IF(AND(#REF!="*",#REF!=#REF!),"True", "False")</formula>
    </cfRule>
  </conditionalFormatting>
  <conditionalFormatting sqref="H4425:N4425 H4422:N4422 H4419:N4419 H4416:N4416 H4413:N4413 H4410:N4410 H4407:N4407 H4404:N4404 H4401:N4401 H4398:N4398 H4395:N4395 H4392:N4392 H4389:N4389 H4386:N4386 H4383:N4383 H4380:N4380 H4377:N4377 H4374:N4374 H4371:N4371 H4368:N4368 H4365:N4365 H4362:N4362 H4359:N4359 H4356:N4356 H4353:N4353 H4350:N4350 H4347:N4347 H4344:N4344 H4341:N4341 H4338:N4338 H4335:N4335 H4332:N4332 H4329:N4329 H4326:N4326 H4323:N4323 H4320:N4320 H4317:N4317 H4314:N4314 H4311:N4311 H4308:N4308 H4305:N4305 H4302:N4302 H4299:N4299 H4296:N4296 H4293:N4293 H4290:N4290 H4287:N4287 H4284:N4284 H4281:N4281 H4278:N4278 H4275:N4275 H4272:N4272 H4269:N4269 H4266:N4266 H4263:N4263 H4260:N4260 H4257:N4257 H4254:N4254 H4251:N4251 H4248:N4248 H4245:N4245 H4242:N4242 H4239:N4239 H4236:N4236 H4233:N4233 H4230:N4230 H4227:N4227 H4224:N4224 H4221:N4221 H4218:N4218 H4215:N4215 H4212:N4212 H4209:N4209 H4206:N4206 H4203:N4203 H4200:N4200 H4197:N4197 H4194:N4194 H4191:N4191 H4188:N4188 H4185:N4185 H4182:N4182 H4179:N4179 H4176:N4176 H4173:N4173 H4170:N4170 H4167:N4167 H4164:N4164 H4161:N4161 H4158:N4158 H4155:N4155 H4152:N4152 H4149:N4149 H4146:N4146 H4143:N4143 H4140:N4140 H4137:N4137 H4134:N4134 H4131:N4131 H4128:N4128 H4125:N4125 H4122:N4122 H4119:N4119 H4116:N4116 H4113:N4113 H4110:N4110 H4107:N4107 H4104:N4104 H4101:N4101 H4098:N4098 H4095:N4095 H4092:N4092 H4089:N4089 H4086:N4086 H4083:N4083 H4080:N4080 H4077:N4077 H4074:N4074 H4071:N4071 H4068:N4068 H4065:N4065 H4062:N4062 H4059:N4059 H4056:N4056 H4053:N4053 H4050:N4050 H4047:N4047 H4044:N4044 H4041:N4041 H4038:N4038 H4035:N4035 H4032:N4032 H4029:N4029 H4026:N4026 H4023:N4023 H4020:N4020 H4017:N4017 H4014:N4014 H4011:N4011 H4008:N4008 H4005:N4005 H4002:N4002 H3999:N3999 H3996:N3996 H3993:N3993 H3990:N3990 H3987:N3987 H3984:N3984 H3981:N3981 H3978:N3978 H3975:N3975 H3972:N3972 H3969:N3969 H3966:N3966 H3963:N3963 H3960:N3960 H3957:N3957 H3954:N3954 H3951:N3951 H3948:N3948 H3945:N3945 H3942:N3942 H3939:N3939 H3936:N3936 H3933:N3933 H3930:N3930 H3927:N3927 H3924:N3924 H3921:N3921 H3918:N3918 H3915:N3915 H3912:N3912 H3909:N3909 H3906:N3906 H3903:N3903 H3900:N3900 H3897:N3897 H3894:N3894 H3891:N3891 H3888:N3888 H3885:N3885 H3882:N3882 H3879:N3879 H3876:N3876 H3873:N3873 H3870:N3870 H3867:N3867 H3864:N3864 H3861:N3861 H3858:N3858 H3855:N3855 H3852:N3852 H3849:N3849 H3846:N3846 H3843:N3843 H3840:N3840 H3837:N3837 H3834:N3834 H3831:N3831 H3828:N3828 H3825:N3825 H3822:N3822 H3819:N3819 H3816:N3816 H3813:N3813 H3810:N3810 H3807:N3807 H3804:N3804 H3801:N3801 H3798:N3798 H3795:N3795 H3792:N3792 H3789:N3789 H3786:N3786 H3783:N3783 H3780:N3780 H3777:N3777 H3774:N3774 H3771:N3771 H3768:N3768 H3765:N3765 H3762:N3762 H3759:N3759 H3756:N3756 H3753:N3753 H3750:N3750 H3747:N3747 H3744:N3744 H3741:N3741 H3738:N3738 H3735:N3735 H3732:N3732 H3729:N3729 H3726:N3726 H3723:N3723 H3720:N3720 H3717:N3717 H3714:N3714 H3711:N3711 H3708:N3708 H3705:N3705 H3702:N3702 H3699:N3699 H3696:N3696 H3693:N3693 H3690:N3690 H3687:N3687 H3684:N3684 H3681:N3681 H3678:N3678 H3675:N3675 H3672:N3672 H3669:N3669 H3666:N3666 H3663:N3663 H3660:N3660 H3657:N3657 H3654:N3654 H3651:N3651 H3648:N3648 H3645:N3645 H3642:N3642 H3639:N3639 H3636:N3636 H3633:N3633 H3630:N3630 H3627:N3627 H3624:N3624 H3621:N3621 H3618:N3618 H3615:N3615 H3612:N3612 H3609:N3609 H3606:N3606 H3603:N3603 H3600:N3600 H3597:N3597 H3594:N3594 H3591:N3591 H3588:N3588 H3585:N3585 H3582:N3582 H3579:N3579 H3576:N3576 H3573:N3573 H3570:N3570 H3567:N3567 H3564:N3564 H3561:N3561 H3558:N3558 H3555:N3555 H3552:N3552 H3549:N3549 H3546:N3546 H3543:N3543 H3540:N3540 H3537:N3537 H3534:N3534 H3531:N3531 H3528:N3528 H3525:N3525 H3522:N3522 H3519:N3519 H3516:N3516 H3513:N3513 H3510:N3510 H3507:N3507 H3504:N3504 H3501:N3501 H3498:N3498 H3495:N3495 H3492:N3492 H3489:N3489 H3486:N3486 H3483:N3483 H3480:N3480 H3477:N3477 H3474:N3474 H3471:N3471 H3468:N3468 H3465:N3465 H3462:N3462 H3459:N3459 H3456:N3456 H3453:N3453 H3450:N3450 H3447:N3447 H3444:N3444 H3441:N3441 H3438:N3438 H3435:N3435 H3432:N3432 H3429:N3429 H3426:N3426 H3423:N3423 H3420:N3420 H3417:N3417 H3414:N3414 H3411:N3411 H3408:N3408 H3405:N3405 H3402:N3402 H3399:N3399 H3396:N3396 H3393:N3393 H3390:N3390 H3387:N3387 H3384:N3384 H3381:N3381 H3378:N3378 H3375:N3375 H3372:N3372 H3369:N3369 H3366:N3366 H3363:N3363 H3360:N3360 H3357:N3357 H3354:N3354 H3351:N3351 H3348:N3348 H3345:N3345 H3342:N3342 H3339:N3339 H3336:N3336 H3333:N3333 H3330:N3330 H3327:N3327 H3324:N3324 H3321:N3321 H3318:N3318 H3315:N3315 H3312:N3312 H3309:N3309 H3306:N3306 H3303:N3303 H3300:N3300 H3297:N3297 H3294:N3294 H3291:N3291 H3288:N3288 H3285:N3285 H3282:N3282 H3279:N3279 H3276:N3276 H3273:N3273 H3270:N3270 H3267:N3267 H3264:N3264 H3261:N3261 H3258:N3258 H3255:N3255 H3252:N3252 H3249:N3249 H3246:N3246 H3243:N3243 H3240:N3240 H3237:N3237 H3234:N3234 H3231:N3231 H3228:N3228 H3225:N3225 H3222:N3222 H3219:N3219 H3216:N3216 H3213:N3213 H3210:N3210 H3207:N3207 H3204:N3204 H3201:N3201 H3198:N3198 H3195:N3195 H3192:N3192 H3189:N3189 H3186:N3186 H3183:N3183 H3180:N3180 H3177:N3177 H3174:N3174 H3171:N3171 H3168:N3168 H3165:N3165 H3162:N3162 H3159:N3159 H3156:N3156 H3153:N3153 H3150:N3150 H3147:N3147 H3144:N3144 H3141:N3141 H3138:N3138 H3135:N3135 H3132:N3132 H3129:N3129 H3126:N3126 H3123:N3123 H3120:N3120 H3117:N3117 H3114:N3114 H3111:N3111 H3108:N3108 H3105:N3105 H3102:N3102 H3099:N3099 H3096:N3096 H3093:N3093 H3090:N3090 H3087:N3087 H3084:N3084 H3081:N3081 H3078:N3078 H3075:N3075 H3072:N3072 H3069:N3069 H3066:N3066 H3063:N3063 H3060:N3060 H3057:N3057 H3054:N3054 H3051:N3051 H3048:N3048 H3045:N3045 H3042:N3042 H3039:N3039 H3036:N3036 H3033:N3033 H3030:N3030 H3027:N3027 H3024:N3024 H3021:N3021 H3018:N3018 H3015:N3015 H3012:N3012 H3009:N3009 H3006:N3006 H3003:N3003 H3000:N3000 H2997:N2997 H2994:N2994 H2991:N2991 H2988:N2988 H2985:N2985 H2982:N2982 H2979:N2979 H2976:N2976 H2973:N2973 H2970:N2970 H2967:N2967 H2964:N2964 H2961:N2961 H2958:N2958 H2955:N2955 H2952:N2952 H2949:N2949 H2946:N2946 H2943:N2943 H2940:N2940 H2937:N2937 H2934:N2934 H2931:N2931 H2928:N2928 H2925:N2925 H2922:N2922 H2919:N2919 H2916:N2916 H2913:N2913 H2910:N2910 H2907:N2907 H2904:N2904 H2901:N2901 H2898:N2898 H2895:N2895 H2892:N2892 H2889:N2889">
    <cfRule type="expression" dxfId="23" priority="24">
      <formula>IF(AND(H2889="*",#REF!=#REF!),"True","False")</formula>
    </cfRule>
  </conditionalFormatting>
  <conditionalFormatting sqref="H4428">
    <cfRule type="expression" dxfId="22" priority="23">
      <formula>IF(AND(H4428="*",#REF!=#REF!),"True","False")</formula>
    </cfRule>
  </conditionalFormatting>
  <conditionalFormatting sqref="I4428:N4428">
    <cfRule type="expression" dxfId="21" priority="22">
      <formula>IF(AND(I4428="*",#REF!=#REF!),"True","False")</formula>
    </cfRule>
  </conditionalFormatting>
  <conditionalFormatting sqref="H1831">
    <cfRule type="expression" dxfId="20" priority="21">
      <formula>IF(AND(#REF!="*",#REF!=#REF!),"True", "False")</formula>
    </cfRule>
  </conditionalFormatting>
  <conditionalFormatting sqref="I1831">
    <cfRule type="expression" dxfId="19" priority="20">
      <formula>IF(AND(#REF!="*",#REF!=#REF!),"True", "False")</formula>
    </cfRule>
  </conditionalFormatting>
  <conditionalFormatting sqref="J1831">
    <cfRule type="expression" dxfId="18" priority="19">
      <formula>IF(AND(#REF!="*",#REF!=#REF!),"True", "False")</formula>
    </cfRule>
  </conditionalFormatting>
  <conditionalFormatting sqref="K1831">
    <cfRule type="expression" dxfId="17" priority="18">
      <formula>IF(AND(#REF!="*",#REF!=#REF!),"True", "False")</formula>
    </cfRule>
  </conditionalFormatting>
  <conditionalFormatting sqref="L1831">
    <cfRule type="expression" dxfId="16" priority="17">
      <formula>IF(AND(#REF!="*",#REF!=#REF!),"True", "False")</formula>
    </cfRule>
  </conditionalFormatting>
  <conditionalFormatting sqref="M1831">
    <cfRule type="expression" dxfId="15" priority="16">
      <formula>IF(AND(#REF!="*",#REF!=#REF!),"True", "False")</formula>
    </cfRule>
  </conditionalFormatting>
  <conditionalFormatting sqref="N1831">
    <cfRule type="expression" dxfId="14" priority="15">
      <formula>IF(AND(#REF!="*",#REF!=#REF!),"True", "False")</formula>
    </cfRule>
  </conditionalFormatting>
  <conditionalFormatting sqref="H2773">
    <cfRule type="expression" dxfId="13" priority="14">
      <formula>IF(AND(#REF!="*",#REF!=#REF!),"True", "False")</formula>
    </cfRule>
  </conditionalFormatting>
  <conditionalFormatting sqref="I2773">
    <cfRule type="expression" dxfId="12" priority="13">
      <formula>IF(AND(#REF!="*",#REF!=#REF!),"True", "False")</formula>
    </cfRule>
  </conditionalFormatting>
  <conditionalFormatting sqref="J2773">
    <cfRule type="expression" dxfId="11" priority="12">
      <formula>IF(AND(#REF!="*",#REF!=#REF!),"True", "False")</formula>
    </cfRule>
  </conditionalFormatting>
  <conditionalFormatting sqref="K2773">
    <cfRule type="expression" dxfId="10" priority="11">
      <formula>IF(AND(#REF!="*",#REF!=#REF!),"True", "False")</formula>
    </cfRule>
  </conditionalFormatting>
  <conditionalFormatting sqref="L2773">
    <cfRule type="expression" dxfId="9" priority="10">
      <formula>IF(AND(#REF!="*",#REF!=#REF!),"True", "False")</formula>
    </cfRule>
  </conditionalFormatting>
  <conditionalFormatting sqref="M2773">
    <cfRule type="expression" dxfId="8" priority="9">
      <formula>IF(AND(#REF!="*",#REF!=#REF!),"True", "False")</formula>
    </cfRule>
  </conditionalFormatting>
  <conditionalFormatting sqref="N2773">
    <cfRule type="expression" dxfId="7" priority="8">
      <formula>IF(AND(#REF!="*",#REF!=#REF!),"True", "False")</formula>
    </cfRule>
  </conditionalFormatting>
  <conditionalFormatting sqref="H4426:H4427">
    <cfRule type="expression" dxfId="6" priority="7">
      <formula>IF(AND(#REF!="*",#REF!=#REF!),"True", "False")</formula>
    </cfRule>
  </conditionalFormatting>
  <conditionalFormatting sqref="I4426:I4427">
    <cfRule type="expression" dxfId="5" priority="6">
      <formula>IF(AND(#REF!="*",#REF!=#REF!),"True", "False")</formula>
    </cfRule>
  </conditionalFormatting>
  <conditionalFormatting sqref="J4426:J4427">
    <cfRule type="expression" dxfId="4" priority="5">
      <formula>IF(AND(#REF!="*",#REF!=#REF!),"True", "False")</formula>
    </cfRule>
  </conditionalFormatting>
  <conditionalFormatting sqref="K4426:K4427">
    <cfRule type="expression" dxfId="3" priority="4">
      <formula>IF(AND(#REF!="*",#REF!=#REF!),"True", "False")</formula>
    </cfRule>
  </conditionalFormatting>
  <conditionalFormatting sqref="L4426:L4427">
    <cfRule type="expression" dxfId="2" priority="3">
      <formula>IF(AND(#REF!="*",#REF!=#REF!),"True", "False")</formula>
    </cfRule>
  </conditionalFormatting>
  <conditionalFormatting sqref="M4426:M4427">
    <cfRule type="expression" dxfId="1" priority="2">
      <formula>IF(AND(#REF!="*",#REF!=#REF!),"True", "False")</formula>
    </cfRule>
  </conditionalFormatting>
  <conditionalFormatting sqref="N4426:N4427">
    <cfRule type="expression" dxfId="0" priority="1">
      <formula>IF(AND(#REF!="*",#REF!=#REF!),"True", "False")</formula>
    </cfRule>
  </conditionalFormatting>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613AF40-2B71-423B-86A5-5DB60E4752AB}">
  <ds:schemaRefs>
    <ds:schemaRef ds:uri="http://schemas.microsoft.com/office/2006/metadata/longProperties"/>
  </ds:schemaRefs>
</ds:datastoreItem>
</file>

<file path=customXml/itemProps2.xml><?xml version="1.0" encoding="utf-8"?>
<ds:datastoreItem xmlns:ds="http://schemas.openxmlformats.org/officeDocument/2006/customXml" ds:itemID="{17F48A98-8467-4F83-A244-5E9A4F0B09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884CE0-FDB4-427D-A96C-CDEF6E7D1457}">
  <ds:schemaRefs>
    <ds:schemaRef ds:uri="http://schemas.microsoft.com/sharepoint/v3/contenttype/forms"/>
  </ds:schemaRefs>
</ds:datastoreItem>
</file>

<file path=customXml/itemProps4.xml><?xml version="1.0" encoding="utf-8"?>
<ds:datastoreItem xmlns:ds="http://schemas.openxmlformats.org/officeDocument/2006/customXml" ds:itemID="{59E58299-5985-4F86-9A3E-A496B6BAB62C}">
  <ds:schemaRefs>
    <ds:schemaRef ds:uri="http://schemas.microsoft.com/sharepoint/v3"/>
    <ds:schemaRef ds:uri="http://purl.org/dc/terms/"/>
    <ds:schemaRef ds:uri="http://purl.org/dc/dcmitype/"/>
    <ds:schemaRef ds:uri="http://www.w3.org/XML/1998/namespac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Page 1 - General Information</vt:lpstr>
      <vt:lpstr>Page 2 - Team Information</vt:lpstr>
      <vt:lpstr>Page 3 - Financial Information</vt:lpstr>
      <vt:lpstr>Page 4 - Gender and Race Info</vt:lpstr>
      <vt:lpstr>Page 5 - Comments</vt:lpstr>
      <vt:lpstr>PIMS LEA</vt:lpstr>
      <vt:lpstr>PIMS School</vt:lpstr>
      <vt:lpstr>Enrollment Report</vt:lpstr>
      <vt:lpstr>Race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KRodrigues</dc:creator>
  <cp:lastModifiedBy>Robert Devers</cp:lastModifiedBy>
  <cp:lastPrinted>2015-04-02T15:34:24Z</cp:lastPrinted>
  <dcterms:created xsi:type="dcterms:W3CDTF">2009-08-28T15:54:11Z</dcterms:created>
  <dcterms:modified xsi:type="dcterms:W3CDTF">2015-11-13T13:39:30Z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Order">
    <vt:lpwstr>542600.000000000</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System Account</vt:lpwstr>
  </property>
  <property fmtid="{D5CDD505-2E9C-101B-9397-08002B2CF9AE}" pid="9" name="_SourceUrl">
    <vt:lpwstr/>
  </property>
  <property fmtid="{D5CDD505-2E9C-101B-9397-08002B2CF9AE}" pid="10" name="_SharedFileIndex">
    <vt:lpwstr/>
  </property>
</Properties>
</file>