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are\Finance\Finance Shared\FY24-25\Bonds\Info for Website\"/>
    </mc:Choice>
  </mc:AlternateContent>
  <xr:revisionPtr revIDLastSave="0" documentId="13_ncr:1_{FEF4E1AD-E2BC-4BE4-9937-B5BE818D49F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le 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L11" i="1" s="1"/>
  <c r="I11" i="1"/>
  <c r="H11" i="1"/>
  <c r="F11" i="1"/>
  <c r="L10" i="1"/>
  <c r="I10" i="1"/>
  <c r="H10" i="1"/>
  <c r="F10" i="1"/>
  <c r="L9" i="1"/>
  <c r="I9" i="1"/>
  <c r="H9" i="1"/>
  <c r="F9" i="1"/>
  <c r="L8" i="1"/>
  <c r="I8" i="1"/>
  <c r="H8" i="1"/>
  <c r="F8" i="1"/>
  <c r="L7" i="1"/>
  <c r="I7" i="1"/>
  <c r="H7" i="1"/>
  <c r="F7" i="1"/>
  <c r="L6" i="1"/>
  <c r="I6" i="1"/>
  <c r="H6" i="1"/>
  <c r="F6" i="1"/>
  <c r="L5" i="1"/>
  <c r="I5" i="1"/>
  <c r="H5" i="1"/>
  <c r="F5" i="1"/>
  <c r="L4" i="1"/>
  <c r="I4" i="1"/>
  <c r="H4" i="1"/>
  <c r="F4" i="1"/>
  <c r="L3" i="1"/>
  <c r="I3" i="1"/>
  <c r="H3" i="1"/>
  <c r="F3" i="1"/>
  <c r="A3" i="1"/>
  <c r="A4" i="1" s="1"/>
  <c r="A5" i="1" s="1"/>
  <c r="A6" i="1" s="1"/>
  <c r="A7" i="1" s="1"/>
  <c r="A8" i="1" s="1"/>
  <c r="A9" i="1" s="1"/>
  <c r="A10" i="1" s="1"/>
  <c r="A11" i="1" s="1"/>
  <c r="L2" i="1"/>
  <c r="I2" i="1"/>
  <c r="H2" i="1"/>
  <c r="F2" i="1"/>
</calcChain>
</file>

<file path=xl/sharedStrings.xml><?xml version="1.0" encoding="utf-8"?>
<sst xmlns="http://schemas.openxmlformats.org/spreadsheetml/2006/main" count="33" uniqueCount="25">
  <si>
    <t>No.</t>
  </si>
  <si>
    <t>Issue Description</t>
  </si>
  <si>
    <t>Purpose</t>
  </si>
  <si>
    <t>Original
Principal
Amount</t>
  </si>
  <si>
    <t>Outstanding
Principal</t>
  </si>
  <si>
    <t>Outstanding Interest</t>
  </si>
  <si>
    <t>Total Outstanding
Debt Service</t>
  </si>
  <si>
    <t>Outstanding
Principal
Per Capita</t>
  </si>
  <si>
    <t>Outstanding
Debt Service
Per Capita</t>
  </si>
  <si>
    <t>Final
Maturity
Date</t>
  </si>
  <si>
    <t>Total
Proceeds
Received</t>
  </si>
  <si>
    <t>Spent
Proceeds</t>
  </si>
  <si>
    <t>Unspent
Proceeds</t>
  </si>
  <si>
    <t>Refunding at a lower interest rate, etc.</t>
  </si>
  <si>
    <t>Variable Rate Unlimited Tax Refunding Bonds, Series 2013-C</t>
  </si>
  <si>
    <t>Unlimited Tax School Building Bonds, Series 2014</t>
  </si>
  <si>
    <t>Capital Improvements</t>
  </si>
  <si>
    <t>Unlimited Tax Refunding Bonds, Series 2014-A</t>
  </si>
  <si>
    <t>Unlimited Tax School Building Bonds, Series 2017-A</t>
  </si>
  <si>
    <t>Unlimited Tax School Building Bonds, Series 2018</t>
  </si>
  <si>
    <t>Unlimited Tax Refunding Bonds, Series 2019</t>
  </si>
  <si>
    <t>Unlimited Tax School Building Bonds, Series 2020</t>
  </si>
  <si>
    <t>Unlimited Tax Refunding Bonds Taxable, Series 2020-A</t>
  </si>
  <si>
    <t>Unlimited Tax Refunding Bonds, Series 2020-B</t>
  </si>
  <si>
    <t>Unlimited Tax Refunding Bonds, Series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</si>
</sst>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yy;@"/>
    <numFmt numFmtId="165" formatCode="&quot;$&quot;#,##0.00"/>
  </numFmts>
  <fonts count="4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0"/>
      <color rgb="FFB00027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3366"/>
      </left>
      <right/>
      <top style="thin">
        <color rgb="FF003366"/>
      </top>
      <bottom style="thin">
        <color rgb="FF003366"/>
      </bottom>
      <diagonal/>
    </border>
    <border>
      <left/>
      <right/>
      <top style="thin">
        <color rgb="FF003366"/>
      </top>
      <bottom style="thin">
        <color rgb="FF003366"/>
      </bottom>
      <diagonal/>
    </border>
    <border>
      <left style="thin">
        <color rgb="FF003366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003366"/>
      </right>
      <top style="thin">
        <color rgb="FFB2B2B2"/>
      </top>
      <bottom style="thin">
        <color rgb="FFB2B2B2"/>
      </bottom>
      <diagonal/>
    </border>
    <border>
      <left style="thin">
        <color rgb="FF003366"/>
      </left>
      <right style="thin">
        <color rgb="FFB2B2B2"/>
      </right>
      <top style="thin">
        <color rgb="FFB2B2B2"/>
      </top>
      <bottom style="thin">
        <color rgb="FF00336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003366"/>
      </bottom>
      <diagonal/>
    </border>
    <border>
      <left style="thin">
        <color rgb="FFB2B2B2"/>
      </left>
      <right style="thin">
        <color rgb="FF003366"/>
      </right>
      <top style="thin">
        <color rgb="FFB2B2B2"/>
      </top>
      <bottom style="thin">
        <color rgb="FF003366"/>
      </bottom>
      <diagonal/>
    </border>
    <border>
      <left/>
      <right style="thin">
        <color rgb="FF003366"/>
      </right>
      <top style="thin">
        <color rgb="FF003366"/>
      </top>
      <bottom style="thin">
        <color rgb="FF00336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 applyFill="1" applyBorder="1" applyAlignment="1">
      <alignment horizontal="left" vertical="top"/>
    </xf>
    <xf numFmtId="0" fontId="2" fillId="2" borderId="2" xfId="0" applyFont="1" applyFill="1" applyBorder="1" applyAlignment="1">
      <alignment horizontal="right" indent="1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left"/>
    </xf>
    <xf numFmtId="0" fontId="0" fillId="3" borderId="4" xfId="0" applyFill="1" applyBorder="1" applyAlignment="1">
      <alignment horizontal="right" vertical="top" inden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 wrapText="1"/>
    </xf>
    <xf numFmtId="165" fontId="0" fillId="0" borderId="1" xfId="0" applyNumberFormat="1" applyBorder="1" applyAlignment="1">
      <alignment horizontal="right" vertical="top"/>
    </xf>
    <xf numFmtId="165" fontId="0" fillId="3" borderId="1" xfId="0" applyNumberFormat="1" applyFill="1" applyBorder="1" applyAlignment="1">
      <alignment horizontal="right" vertical="top"/>
    </xf>
    <xf numFmtId="7" fontId="0" fillId="3" borderId="1" xfId="1" applyNumberFormat="1" applyFont="1" applyFill="1" applyBorder="1" applyAlignment="1">
      <alignment horizontal="center" vertical="top"/>
    </xf>
    <xf numFmtId="164" fontId="0" fillId="3" borderId="1" xfId="0" applyNumberFormat="1" applyFill="1" applyBorder="1" applyAlignment="1">
      <alignment horizontal="center" vertical="top"/>
    </xf>
    <xf numFmtId="165" fontId="0" fillId="3" borderId="5" xfId="0" applyNumberFormat="1" applyFill="1" applyBorder="1" applyAlignment="1">
      <alignment horizontal="right" vertical="top"/>
    </xf>
    <xf numFmtId="165" fontId="0" fillId="0" borderId="5" xfId="0" applyNumberFormat="1" applyBorder="1" applyAlignment="1">
      <alignment horizontal="right" vertical="top"/>
    </xf>
    <xf numFmtId="0" fontId="0" fillId="3" borderId="6" xfId="0" applyFill="1" applyBorder="1" applyAlignment="1">
      <alignment horizontal="right" vertical="top" indent="1"/>
    </xf>
    <xf numFmtId="0" fontId="0" fillId="3" borderId="7" xfId="0" applyFill="1" applyBorder="1" applyAlignment="1">
      <alignment horizontal="center" vertical="top" wrapText="1"/>
    </xf>
    <xf numFmtId="165" fontId="0" fillId="0" borderId="7" xfId="0" applyNumberFormat="1" applyBorder="1" applyAlignment="1">
      <alignment horizontal="right" vertical="top"/>
    </xf>
    <xf numFmtId="7" fontId="0" fillId="3" borderId="7" xfId="1" applyNumberFormat="1" applyFont="1" applyFill="1" applyBorder="1" applyAlignment="1">
      <alignment horizontal="center" vertical="top"/>
    </xf>
    <xf numFmtId="164" fontId="0" fillId="3" borderId="7" xfId="0" applyNumberFormat="1" applyFill="1" applyBorder="1" applyAlignment="1">
      <alignment horizontal="center" vertical="top"/>
    </xf>
    <xf numFmtId="165" fontId="0" fillId="3" borderId="7" xfId="0" applyNumberFormat="1" applyFill="1" applyBorder="1" applyAlignment="1">
      <alignment horizontal="right" vertical="top"/>
    </xf>
    <xf numFmtId="165" fontId="0" fillId="0" borderId="8" xfId="0" applyNumberFormat="1" applyBorder="1" applyAlignment="1">
      <alignment horizontal="right" vertical="top"/>
    </xf>
    <xf numFmtId="4" fontId="0" fillId="0" borderId="0" xfId="0" applyNumberFormat="1"/>
    <xf numFmtId="165" fontId="0" fillId="0" borderId="0" xfId="0" applyNumberFormat="1"/>
    <xf numFmtId="0" fontId="2" fillId="2" borderId="9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7" xfId="0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e.andrle.MIDLOTHIANISD\Downloads\Midlothian%20ISD%20-%20Annual%20Report%20of%20Certain%20Financial%20and%20Local%20Debt%20Information%20(FYE%20June%2030,%20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- Enrollment &amp; Population"/>
      <sheetName val="Data - FTE Personnel"/>
      <sheetName val="Data - FTE Staff Per Student"/>
      <sheetName val="Data - Tax Rates"/>
      <sheetName val="Data - Taxes for Home Values"/>
      <sheetName val="Data - Cost Per School Day"/>
      <sheetName val="Data - Total AV Composition"/>
      <sheetName val="Data - TAV &amp; Wealth Per Student"/>
      <sheetName val="Data - Fund Revenues By Source"/>
      <sheetName val="Data - Total Revenues By Source"/>
      <sheetName val="Data - Total Rev Per Student"/>
      <sheetName val="Data - Total Exp By Source"/>
      <sheetName val="Data - Total Exp Per Student"/>
      <sheetName val="Data - Fund Balance % of Exp"/>
      <sheetName val="Data - Bond Elections"/>
      <sheetName val="Data - Refunding Programs"/>
      <sheetName val="Data - UL Tax Debt - Series"/>
      <sheetName val="Data - UL Tax Debt - P&amp;I"/>
      <sheetName val="Data - UL Tax Debt - Info"/>
      <sheetName val="Data - Tax Debt &amp; Per TAV"/>
      <sheetName val="Data - Tax Debt Per Capita"/>
      <sheetName val="Data - Debt Service Fund Taxes"/>
      <sheetName val="Rating Agency Definitions"/>
    </sheetNames>
    <sheetDataSet>
      <sheetData sheetId="0">
        <row r="19">
          <cell r="E19">
            <v>55198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>
      <selection activeCell="C23" sqref="C23"/>
    </sheetView>
  </sheetViews>
  <sheetFormatPr defaultRowHeight="12.75" x14ac:dyDescent="0.2"/>
  <cols>
    <col min="1" max="1" width="6.83203125" style="4" customWidth="1"/>
    <col min="2" max="2" width="35.33203125" style="4" customWidth="1"/>
    <col min="3" max="3" width="22.83203125" style="4" customWidth="1"/>
    <col min="4" max="5" width="15.83203125" style="4" customWidth="1"/>
    <col min="6" max="6" width="15.83203125" style="4" hidden="1" customWidth="1"/>
    <col min="7" max="7" width="15.83203125" style="4" customWidth="1"/>
    <col min="8" max="10" width="13.33203125" style="4" customWidth="1"/>
    <col min="11" max="13" width="15.83203125" style="4" customWidth="1"/>
    <col min="14" max="14" width="9.33203125" style="4"/>
    <col min="15" max="16" width="10.83203125" style="4" bestFit="1" customWidth="1"/>
    <col min="17" max="16384" width="9.33203125" style="4"/>
  </cols>
  <sheetData>
    <row r="1" spans="1:15" ht="33.950000000000003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4" t="s">
        <v>12</v>
      </c>
      <c r="O1" s="5"/>
    </row>
    <row r="2" spans="1:15" ht="26.85" customHeight="1" x14ac:dyDescent="0.2">
      <c r="A2" s="6">
        <v>1</v>
      </c>
      <c r="B2" s="7" t="s">
        <v>14</v>
      </c>
      <c r="C2" s="8" t="s">
        <v>13</v>
      </c>
      <c r="D2" s="9">
        <v>48905000</v>
      </c>
      <c r="E2" s="9">
        <v>30935000</v>
      </c>
      <c r="F2" s="10">
        <f t="shared" ref="F2:F11" si="0">G2-E2</f>
        <v>25025350</v>
      </c>
      <c r="G2" s="9">
        <v>55960350</v>
      </c>
      <c r="H2" s="11">
        <f>E2/'[1]Data - Enrollment &amp; Population'!$E$19</f>
        <v>560.4369723540708</v>
      </c>
      <c r="I2" s="11">
        <f>G2/'[1]Data - Enrollment &amp; Population'!$E$19</f>
        <v>1013.8111888111888</v>
      </c>
      <c r="J2" s="12">
        <v>55366</v>
      </c>
      <c r="K2" s="10">
        <v>51296726.439999998</v>
      </c>
      <c r="L2" s="10">
        <f t="shared" ref="L2:L11" si="1">K2-M2</f>
        <v>51296726.439999998</v>
      </c>
      <c r="M2" s="13">
        <v>0</v>
      </c>
    </row>
    <row r="3" spans="1:15" ht="26.85" customHeight="1" x14ac:dyDescent="0.2">
      <c r="A3" s="6">
        <f t="shared" ref="A3:A7" si="2">A2+1</f>
        <v>2</v>
      </c>
      <c r="B3" s="25" t="s">
        <v>15</v>
      </c>
      <c r="C3" s="8" t="s">
        <v>16</v>
      </c>
      <c r="D3" s="9">
        <v>19385000</v>
      </c>
      <c r="E3" s="9">
        <v>1670000</v>
      </c>
      <c r="F3" s="10">
        <f t="shared" si="0"/>
        <v>184325</v>
      </c>
      <c r="G3" s="9">
        <v>1854325</v>
      </c>
      <c r="H3" s="11">
        <f>E3/'[1]Data - Enrollment &amp; Population'!$E$19</f>
        <v>30.254719373890357</v>
      </c>
      <c r="I3" s="11">
        <f>G3/'[1]Data - Enrollment &amp; Population'!$E$19</f>
        <v>33.594061379035473</v>
      </c>
      <c r="J3" s="12">
        <v>47164</v>
      </c>
      <c r="K3" s="10">
        <v>21532100.800000001</v>
      </c>
      <c r="L3" s="10">
        <f t="shared" si="1"/>
        <v>21532100.800000001</v>
      </c>
      <c r="M3" s="13">
        <v>0</v>
      </c>
    </row>
    <row r="4" spans="1:15" ht="26.85" customHeight="1" x14ac:dyDescent="0.2">
      <c r="A4" s="6">
        <f t="shared" si="2"/>
        <v>3</v>
      </c>
      <c r="B4" s="25" t="s">
        <v>17</v>
      </c>
      <c r="C4" s="8" t="s">
        <v>13</v>
      </c>
      <c r="D4" s="9">
        <v>9302336.75</v>
      </c>
      <c r="E4" s="9">
        <v>2450000</v>
      </c>
      <c r="F4" s="10">
        <f t="shared" si="0"/>
        <v>912600</v>
      </c>
      <c r="G4" s="9">
        <v>3362600</v>
      </c>
      <c r="H4" s="11">
        <f>E4/'[1]Data - Enrollment &amp; Population'!$E$19</f>
        <v>44.38566614732418</v>
      </c>
      <c r="I4" s="11">
        <f>G4/'[1]Data - Enrollment &amp; Population'!$E$19</f>
        <v>60.918873872241747</v>
      </c>
      <c r="J4" s="12">
        <v>48990</v>
      </c>
      <c r="K4" s="10">
        <v>13554766.77</v>
      </c>
      <c r="L4" s="10">
        <f t="shared" si="1"/>
        <v>13554766.77</v>
      </c>
      <c r="M4" s="13">
        <v>0</v>
      </c>
    </row>
    <row r="5" spans="1:15" ht="26.85" customHeight="1" x14ac:dyDescent="0.2">
      <c r="A5" s="6">
        <f t="shared" si="2"/>
        <v>4</v>
      </c>
      <c r="B5" s="25" t="s">
        <v>18</v>
      </c>
      <c r="C5" s="8" t="s">
        <v>16</v>
      </c>
      <c r="D5" s="9">
        <v>26740000</v>
      </c>
      <c r="E5" s="9">
        <v>23100000</v>
      </c>
      <c r="F5" s="10">
        <f t="shared" si="0"/>
        <v>15065762.5</v>
      </c>
      <c r="G5" s="9">
        <v>38165762.5</v>
      </c>
      <c r="H5" s="11">
        <f>E5/'[1]Data - Enrollment &amp; Population'!$E$19</f>
        <v>418.49342367477084</v>
      </c>
      <c r="I5" s="11">
        <f>G5/'[1]Data - Enrollment &amp; Population'!$E$19</f>
        <v>691.43379289104678</v>
      </c>
      <c r="J5" s="12">
        <v>53738</v>
      </c>
      <c r="K5" s="10">
        <v>28632376</v>
      </c>
      <c r="L5" s="10">
        <f t="shared" si="1"/>
        <v>28632376</v>
      </c>
      <c r="M5" s="14">
        <v>0</v>
      </c>
    </row>
    <row r="6" spans="1:15" ht="26.85" customHeight="1" x14ac:dyDescent="0.2">
      <c r="A6" s="6">
        <f>A5+1</f>
        <v>5</v>
      </c>
      <c r="B6" s="25" t="s">
        <v>19</v>
      </c>
      <c r="C6" s="8" t="s">
        <v>16</v>
      </c>
      <c r="D6" s="9">
        <v>73445000</v>
      </c>
      <c r="E6" s="9">
        <v>71675000</v>
      </c>
      <c r="F6" s="10">
        <f t="shared" si="0"/>
        <v>59527000</v>
      </c>
      <c r="G6" s="9">
        <v>131202000</v>
      </c>
      <c r="H6" s="11">
        <f>E6/'[1]Data - Enrollment &amp; Population'!$E$19</f>
        <v>1298.5071922895756</v>
      </c>
      <c r="I6" s="11">
        <f>G6/'[1]Data - Enrollment &amp; Population'!$E$19</f>
        <v>2376.9339468821336</v>
      </c>
      <c r="J6" s="12">
        <v>53738</v>
      </c>
      <c r="K6" s="10">
        <v>82698764.959999993</v>
      </c>
      <c r="L6" s="10">
        <f t="shared" si="1"/>
        <v>82698764.959999993</v>
      </c>
      <c r="M6" s="14">
        <v>0</v>
      </c>
    </row>
    <row r="7" spans="1:15" ht="26.85" customHeight="1" x14ac:dyDescent="0.2">
      <c r="A7" s="6">
        <f t="shared" si="2"/>
        <v>6</v>
      </c>
      <c r="B7" s="25" t="s">
        <v>20</v>
      </c>
      <c r="C7" s="8" t="s">
        <v>13</v>
      </c>
      <c r="D7" s="9">
        <v>39675000</v>
      </c>
      <c r="E7" s="9">
        <v>33385000</v>
      </c>
      <c r="F7" s="10">
        <f t="shared" si="0"/>
        <v>7956900</v>
      </c>
      <c r="G7" s="9">
        <v>41341900</v>
      </c>
      <c r="H7" s="11">
        <f>E7/'[1]Data - Enrollment &amp; Population'!$E$19</f>
        <v>604.82263850139498</v>
      </c>
      <c r="I7" s="11">
        <f>G7/'[1]Data - Enrollment &amp; Population'!$E$19</f>
        <v>748.97460052900465</v>
      </c>
      <c r="J7" s="12">
        <v>48990</v>
      </c>
      <c r="K7" s="10">
        <v>47277414.740000002</v>
      </c>
      <c r="L7" s="10">
        <f t="shared" si="1"/>
        <v>47277414.740000002</v>
      </c>
      <c r="M7" s="14">
        <v>0</v>
      </c>
    </row>
    <row r="8" spans="1:15" ht="26.85" customHeight="1" x14ac:dyDescent="0.2">
      <c r="A8" s="6">
        <f>A7+1</f>
        <v>7</v>
      </c>
      <c r="B8" s="25" t="s">
        <v>21</v>
      </c>
      <c r="C8" s="8" t="s">
        <v>16</v>
      </c>
      <c r="D8" s="9">
        <v>105005000</v>
      </c>
      <c r="E8" s="9">
        <v>92135000</v>
      </c>
      <c r="F8" s="10">
        <f t="shared" si="0"/>
        <v>53021300</v>
      </c>
      <c r="G8" s="9">
        <v>145156300</v>
      </c>
      <c r="H8" s="11">
        <f>E8/'[1]Data - Enrollment &amp; Population'!$E$19</f>
        <v>1669.1727961158012</v>
      </c>
      <c r="I8" s="11">
        <f>G8/'[1]Data - Enrollment &amp; Population'!$E$19</f>
        <v>2629.7383963187071</v>
      </c>
      <c r="J8" s="12">
        <v>54834</v>
      </c>
      <c r="K8" s="10">
        <v>122036852.92</v>
      </c>
      <c r="L8" s="10">
        <f t="shared" si="1"/>
        <v>118593887.38</v>
      </c>
      <c r="M8" s="14">
        <v>3442965.54</v>
      </c>
    </row>
    <row r="9" spans="1:15" ht="26.85" customHeight="1" x14ac:dyDescent="0.2">
      <c r="A9" s="6">
        <f t="shared" ref="A9:A11" si="3">A8+1</f>
        <v>8</v>
      </c>
      <c r="B9" s="25" t="s">
        <v>22</v>
      </c>
      <c r="C9" s="8" t="s">
        <v>13</v>
      </c>
      <c r="D9" s="9">
        <v>73425000</v>
      </c>
      <c r="E9" s="9">
        <v>69300000</v>
      </c>
      <c r="F9" s="10">
        <f t="shared" si="0"/>
        <v>13323535.379999995</v>
      </c>
      <c r="G9" s="9">
        <v>82623535.379999995</v>
      </c>
      <c r="H9" s="11">
        <f>E9/'[1]Data - Enrollment &amp; Population'!$E$19</f>
        <v>1255.4802710243125</v>
      </c>
      <c r="I9" s="11">
        <f>G9/'[1]Data - Enrollment &amp; Population'!$E$19</f>
        <v>1496.8574111380847</v>
      </c>
      <c r="J9" s="12">
        <v>52642</v>
      </c>
      <c r="K9" s="10">
        <v>82365908.379999995</v>
      </c>
      <c r="L9" s="10">
        <f t="shared" si="1"/>
        <v>82365908.379999995</v>
      </c>
      <c r="M9" s="14">
        <v>0</v>
      </c>
    </row>
    <row r="10" spans="1:15" ht="26.85" customHeight="1" x14ac:dyDescent="0.2">
      <c r="A10" s="6">
        <f t="shared" si="3"/>
        <v>9</v>
      </c>
      <c r="B10" s="25" t="s">
        <v>23</v>
      </c>
      <c r="C10" s="8" t="s">
        <v>13</v>
      </c>
      <c r="D10" s="9">
        <v>31290000</v>
      </c>
      <c r="E10" s="9">
        <v>30445000</v>
      </c>
      <c r="F10" s="10">
        <f t="shared" si="0"/>
        <v>14655050</v>
      </c>
      <c r="G10" s="9">
        <v>45100050</v>
      </c>
      <c r="H10" s="11">
        <f>E10/'[1]Data - Enrollment &amp; Population'!$E$19</f>
        <v>551.55983912460601</v>
      </c>
      <c r="I10" s="11">
        <f>G10/'[1]Data - Enrollment &amp; Population'!$E$19</f>
        <v>817.05949490923581</v>
      </c>
      <c r="J10" s="12">
        <v>51181</v>
      </c>
      <c r="K10" s="10">
        <v>37052111.100000001</v>
      </c>
      <c r="L10" s="10">
        <f t="shared" si="1"/>
        <v>37052111.100000001</v>
      </c>
      <c r="M10" s="14">
        <v>0</v>
      </c>
    </row>
    <row r="11" spans="1:15" ht="26.85" customHeight="1" x14ac:dyDescent="0.2">
      <c r="A11" s="15">
        <f t="shared" si="3"/>
        <v>10</v>
      </c>
      <c r="B11" s="26" t="s">
        <v>24</v>
      </c>
      <c r="C11" s="16" t="s">
        <v>13</v>
      </c>
      <c r="D11" s="17">
        <v>12880000</v>
      </c>
      <c r="E11" s="17">
        <v>10555000</v>
      </c>
      <c r="F11" s="10">
        <f t="shared" si="0"/>
        <v>1352250</v>
      </c>
      <c r="G11" s="17">
        <v>11907250</v>
      </c>
      <c r="H11" s="18">
        <f>E11/'[1]Data - Enrollment &amp; Population'!$E$19</f>
        <v>191.22069640204356</v>
      </c>
      <c r="I11" s="18">
        <f>G11/'[1]Data - Enrollment &amp; Population'!$E$19</f>
        <v>215.71886662560237</v>
      </c>
      <c r="J11" s="19">
        <v>46798</v>
      </c>
      <c r="K11" s="20">
        <f>13631656.8-56695.11-101000</f>
        <v>13473961.690000001</v>
      </c>
      <c r="L11" s="20">
        <f t="shared" si="1"/>
        <v>13473961.690000001</v>
      </c>
      <c r="M11" s="21">
        <v>0</v>
      </c>
    </row>
    <row r="12" spans="1:15" ht="26.85" customHeight="1" x14ac:dyDescent="0.2">
      <c r="E12" s="22"/>
      <c r="G12" s="22"/>
    </row>
    <row r="13" spans="1:15" ht="17.45" customHeight="1" x14ac:dyDescent="0.2">
      <c r="E13" s="23"/>
      <c r="G13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PowerPoint - Midlothian ISD - Annual Report of Certain Financial and Local Debt Information (FYE June 30, 2022)</dc:title>
  <dc:creator>m014uzt</dc:creator>
  <cp:lastModifiedBy>Marie Andrle</cp:lastModifiedBy>
  <dcterms:created xsi:type="dcterms:W3CDTF">2023-01-04T18:17:44Z</dcterms:created>
  <dcterms:modified xsi:type="dcterms:W3CDTF">2024-12-19T20:08:06Z</dcterms:modified>
</cp:coreProperties>
</file>