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are\Finance\Finance Shared\FY24-25\Bonds\Info for Website\"/>
    </mc:Choice>
  </mc:AlternateContent>
  <xr:revisionPtr revIDLastSave="0" documentId="13_ncr:1_{9D618E78-2A4F-4F1E-8A33-7C394D656691}" xr6:coauthVersionLast="47" xr6:coauthVersionMax="47" xr10:uidLastSave="{00000000-0000-0000-0000-000000000000}"/>
  <bookViews>
    <workbookView xWindow="28680" yWindow="-120" windowWidth="29040" windowHeight="15840" xr2:uid="{9BBA9E45-9FFE-409C-9377-1A757A5E856B}"/>
  </bookViews>
  <sheets>
    <sheet name="Data - Tax Debt &amp; Per TAV" sheetId="1" r:id="rId1"/>
  </sheets>
  <externalReferences>
    <externalReference r:id="rId2"/>
  </externalReferences>
  <definedNames>
    <definedName name="_xlnm.Print_Area" localSheetId="0">'Data - Tax Debt &amp; Per TAV'!$A$1:$E$19</definedName>
    <definedName name="wrn.bastrop." hidden="1">{#N/A,#N/A,FALSE,"Schedule I";#N/A,#N/A,FALSE,"Schedule II ";#N/A,#N/A,FALSE,"Fin1";#N/A,#N/A,FALSE,"Fin2";#N/A,#N/A,FALSE,"Fin3";#N/A,#N/A,FALSE,"Fin4";#N/A,#N/A,FALSE,"Debt Service";#N/A,#N/A,FALSE,"Debt Ser 2";#N/A,#N/A,FALSE,"Balance";#N/A,#N/A,FALSE,"Revenues"}</definedName>
    <definedName name="wrn.isd." hidden="1">{#N/A,#N/A,FALSE,"Fin1";#N/A,#N/A,FALSE,"Fin2";#N/A,#N/A,FALSE,"Fin3";#N/A,#N/A,FALSE,"Fin4";#N/A,#N/A,FALSE,"Debt Service";#N/A,#N/A,FALSE,"Balance";#N/A,#N/A,FALSE,"Revenues"}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E18" i="1"/>
  <c r="F18" i="1" s="1"/>
  <c r="J17" i="1"/>
  <c r="E17" i="1"/>
  <c r="F17" i="1" s="1"/>
  <c r="J16" i="1"/>
  <c r="E16" i="1"/>
  <c r="F16" i="1" s="1"/>
  <c r="J15" i="1"/>
  <c r="E15" i="1"/>
  <c r="F15" i="1" s="1"/>
  <c r="J14" i="1"/>
  <c r="E14" i="1"/>
  <c r="F14" i="1" s="1"/>
  <c r="J13" i="1"/>
  <c r="E13" i="1"/>
  <c r="F13" i="1" s="1"/>
  <c r="B10" i="1"/>
  <c r="B9" i="1"/>
  <c r="B3" i="1"/>
  <c r="B2" i="1"/>
</calcChain>
</file>

<file path=xl/sharedStrings.xml><?xml version="1.0" encoding="utf-8"?>
<sst xmlns="http://schemas.openxmlformats.org/spreadsheetml/2006/main" count="30" uniqueCount="29">
  <si>
    <t>Annual Report of Certain Financial Information</t>
  </si>
  <si>
    <t>Issuer Name:</t>
  </si>
  <si>
    <t>Fiscal Year Ended:</t>
  </si>
  <si>
    <t>Graph Title:</t>
  </si>
  <si>
    <t>Tax-Supported Debt Obligations At Fiscal Year End and As a Percentage of Taxable Assessed Valuation</t>
  </si>
  <si>
    <t>Vertical Axis Title:</t>
  </si>
  <si>
    <t>Bond Principal Outstanding At Fiscal Year End</t>
  </si>
  <si>
    <t>Vertical Axis2 Title:</t>
  </si>
  <si>
    <t>Bond Principal Per Taxable Assessed Valuation</t>
  </si>
  <si>
    <t>Horizontal Axis Title:</t>
  </si>
  <si>
    <t>N/A</t>
  </si>
  <si>
    <t>Footnote:</t>
  </si>
  <si>
    <t>Source:</t>
  </si>
  <si>
    <t>Fiscal Year</t>
  </si>
  <si>
    <t>M&amp;O-Supported Debt</t>
  </si>
  <si>
    <t>I&amp;S-Supported Debt</t>
  </si>
  <si>
    <t>Total Tax-Supported Debt</t>
  </si>
  <si>
    <t>Bond Principal Per TAV</t>
  </si>
  <si>
    <t>M&amp;O Debt From Audit</t>
  </si>
  <si>
    <t>I&amp;S Debt From Audit</t>
  </si>
  <si>
    <t>Double-Check</t>
  </si>
  <si>
    <t>M&amp;O Debt Description</t>
  </si>
  <si>
    <t>Capital Lease</t>
  </si>
  <si>
    <t>2018/19</t>
  </si>
  <si>
    <t>2019/20</t>
  </si>
  <si>
    <t>2020/21</t>
  </si>
  <si>
    <t>2021/22</t>
  </si>
  <si>
    <t>2022/23</t>
  </si>
  <si>
    <t>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</si>
</sst>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"/>
  </numFmts>
  <fonts count="6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6" xfId="0" applyBorder="1"/>
    <xf numFmtId="164" fontId="0" fillId="0" borderId="7" xfId="0" applyNumberFormat="1" applyBorder="1" applyAlignment="1">
      <alignment horizontal="centerContinuous"/>
    </xf>
    <xf numFmtId="0" fontId="0" fillId="0" borderId="8" xfId="0" applyBorder="1" applyAlignment="1">
      <alignment horizontal="centerContinuous"/>
    </xf>
    <xf numFmtId="164" fontId="0" fillId="0" borderId="0" xfId="0" applyNumberFormat="1"/>
    <xf numFmtId="0" fontId="2" fillId="0" borderId="0" xfId="0" applyFont="1"/>
    <xf numFmtId="0" fontId="0" fillId="0" borderId="0" xfId="0" quotePrefix="1"/>
    <xf numFmtId="0" fontId="3" fillId="0" borderId="0" xfId="0" applyFont="1" applyAlignment="1">
      <alignment horizontal="center"/>
    </xf>
    <xf numFmtId="0" fontId="5" fillId="0" borderId="0" xfId="2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2" applyAlignment="1">
      <alignment horizontal="center"/>
    </xf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1" applyNumberFormat="1" applyFont="1" applyFill="1" applyAlignment="1">
      <alignment horizontal="center"/>
    </xf>
  </cellXfs>
  <cellStyles count="3">
    <cellStyle name="Normal" xfId="0" builtinId="0"/>
    <cellStyle name="Normal 2" xfId="2" xr:uid="{0887233C-B350-402F-8A06-5E81660F9395}"/>
    <cellStyle name="Percent" xfId="1" builtinId="5"/>
  </cellStyles>
  <dxfs count="2">
    <dxf>
      <fill>
        <patternFill>
          <bgColor rgb="FFDDDDDD"/>
        </patternFill>
      </fill>
    </dxf>
    <dxf>
      <fill>
        <patternFill>
          <bgColor rgb="FFDDDDD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e.andrle.MIDLOTHIANISD\Downloads\Midlothian%20ISD%20-%20Annual%20Report%20of%20Certain%20Financial%20and%20Local%20Debt%20Information%20(FYE%20June%2030,%20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- Enrollment &amp; Population"/>
      <sheetName val="Data - FTE Personnel"/>
      <sheetName val="Data - FTE Staff Per Student"/>
      <sheetName val="Data - Tax Rates"/>
      <sheetName val="Data - Taxes for Home Values"/>
      <sheetName val="Data - Cost Per School Day"/>
      <sheetName val="Data - Total AV Composition"/>
      <sheetName val="Data - TAV &amp; Wealth Per Student"/>
      <sheetName val="Data - Fund Revenues By Source"/>
      <sheetName val="Data - Total Revenues By Source"/>
      <sheetName val="Data - Total Rev Per Student"/>
      <sheetName val="Data - Total Exp By Source"/>
      <sheetName val="Data - Total Exp Per Student"/>
      <sheetName val="Data - Fund Balance % of Exp"/>
      <sheetName val="Data - Bond Elections"/>
      <sheetName val="Data - Refunding Programs"/>
      <sheetName val="Data - UL Tax Debt - Series"/>
      <sheetName val="Data - UL Tax Debt - P&amp;I"/>
      <sheetName val="Data - UL Tax Debt - Info"/>
      <sheetName val="Data - Tax Debt &amp; Per TAV"/>
      <sheetName val="Data - Tax Debt Per Capita"/>
      <sheetName val="Data - Debt Service Fund Taxes"/>
      <sheetName val="Rating Agency Definitions"/>
    </sheetNames>
    <sheetDataSet>
      <sheetData sheetId="0">
        <row r="2">
          <cell r="B2" t="str">
            <v>Midlothian ISD</v>
          </cell>
        </row>
        <row r="3">
          <cell r="B3">
            <v>45473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3">
          <cell r="C13" t="str">
            <v>Ellis Appraisal District</v>
          </cell>
        </row>
        <row r="15">
          <cell r="C15">
            <v>4115542091</v>
          </cell>
        </row>
        <row r="16">
          <cell r="C16">
            <v>4665799782</v>
          </cell>
        </row>
        <row r="17">
          <cell r="C17">
            <v>5125267746</v>
          </cell>
        </row>
        <row r="18">
          <cell r="C18">
            <v>5788220321</v>
          </cell>
        </row>
        <row r="19">
          <cell r="C19">
            <v>7195755940</v>
          </cell>
        </row>
        <row r="20">
          <cell r="C20">
            <v>8527233593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E9DBF-CE20-472B-9AF8-A322B0592B62}">
  <sheetPr>
    <tabColor rgb="FF00B0F0"/>
    <pageSetUpPr fitToPage="1"/>
  </sheetPr>
  <dimension ref="A1:L18"/>
  <sheetViews>
    <sheetView tabSelected="1" zoomScaleNormal="100" workbookViewId="0">
      <selection activeCell="G30" sqref="G30"/>
    </sheetView>
  </sheetViews>
  <sheetFormatPr defaultRowHeight="12.75" x14ac:dyDescent="0.2"/>
  <cols>
    <col min="1" max="1" width="16.83203125" customWidth="1"/>
    <col min="2" max="2" width="13.33203125" customWidth="1"/>
    <col min="3" max="6" width="15.83203125" customWidth="1"/>
    <col min="8" max="10" width="12.83203125" customWidth="1"/>
    <col min="12" max="12" width="12.83203125" customWidth="1"/>
  </cols>
  <sheetData>
    <row r="1" spans="1:12" x14ac:dyDescent="0.2">
      <c r="A1" s="1" t="s">
        <v>0</v>
      </c>
      <c r="B1" s="2"/>
      <c r="C1" s="2"/>
      <c r="D1" s="3"/>
    </row>
    <row r="2" spans="1:12" x14ac:dyDescent="0.2">
      <c r="A2" s="4" t="s">
        <v>1</v>
      </c>
      <c r="B2" s="5" t="str">
        <f>'[1]Data - Enrollment &amp; Population'!B2</f>
        <v>Midlothian ISD</v>
      </c>
      <c r="C2" s="5"/>
      <c r="D2" s="6"/>
    </row>
    <row r="3" spans="1:12" x14ac:dyDescent="0.2">
      <c r="A3" s="7" t="s">
        <v>2</v>
      </c>
      <c r="B3" s="8">
        <f>'[1]Data - Enrollment &amp; Population'!B3</f>
        <v>45473</v>
      </c>
      <c r="C3" s="8"/>
      <c r="D3" s="9"/>
    </row>
    <row r="4" spans="1:12" x14ac:dyDescent="0.2">
      <c r="B4" s="10"/>
    </row>
    <row r="5" spans="1:12" x14ac:dyDescent="0.2">
      <c r="A5" t="s">
        <v>3</v>
      </c>
      <c r="B5" s="11" t="s">
        <v>4</v>
      </c>
    </row>
    <row r="6" spans="1:12" x14ac:dyDescent="0.2">
      <c r="A6" t="s">
        <v>5</v>
      </c>
      <c r="B6" t="s">
        <v>6</v>
      </c>
    </row>
    <row r="7" spans="1:12" x14ac:dyDescent="0.2">
      <c r="A7" t="s">
        <v>7</v>
      </c>
      <c r="B7" t="s">
        <v>8</v>
      </c>
    </row>
    <row r="8" spans="1:12" x14ac:dyDescent="0.2">
      <c r="A8" t="s">
        <v>9</v>
      </c>
      <c r="B8" t="s">
        <v>10</v>
      </c>
    </row>
    <row r="9" spans="1:12" x14ac:dyDescent="0.2">
      <c r="A9" t="s">
        <v>11</v>
      </c>
      <c r="B9" t="str">
        <f>IF(SUM(C13:C18)=0, "Note: The District has no outstanding debt payable from M&amp;O taxes.", "N/A")</f>
        <v>N/A</v>
      </c>
    </row>
    <row r="10" spans="1:12" x14ac:dyDescent="0.2">
      <c r="A10" t="s">
        <v>12</v>
      </c>
      <c r="B10" s="12" t="str">
        <f>"Source: District’s Audited Financial Statements, "&amp;'[1]Data - TAV &amp; Wealth Per Student'!C13&amp;" and District records."</f>
        <v>Source: District’s Audited Financial Statements, Ellis Appraisal District and District records.</v>
      </c>
    </row>
    <row r="11" spans="1:12" x14ac:dyDescent="0.2">
      <c r="B11" s="12"/>
    </row>
    <row r="12" spans="1:12" ht="25.5" x14ac:dyDescent="0.2">
      <c r="B12" s="13" t="s">
        <v>13</v>
      </c>
      <c r="C12" s="14" t="s">
        <v>14</v>
      </c>
      <c r="D12" s="14" t="s">
        <v>15</v>
      </c>
      <c r="E12" s="15" t="s">
        <v>16</v>
      </c>
      <c r="F12" s="14" t="s">
        <v>17</v>
      </c>
      <c r="H12" s="14" t="s">
        <v>18</v>
      </c>
      <c r="I12" s="14" t="s">
        <v>19</v>
      </c>
      <c r="J12" s="16" t="s">
        <v>20</v>
      </c>
      <c r="L12" s="14" t="s">
        <v>21</v>
      </c>
    </row>
    <row r="13" spans="1:12" x14ac:dyDescent="0.2">
      <c r="B13" s="17" t="s">
        <v>23</v>
      </c>
      <c r="C13" s="18">
        <v>2957674</v>
      </c>
      <c r="D13" s="18">
        <v>356066373.25</v>
      </c>
      <c r="E13" s="19">
        <f t="shared" ref="E13:E18" si="0">C13+D13</f>
        <v>359024047.25</v>
      </c>
      <c r="F13" s="20">
        <f>ROUND(E13/'[1]Data - TAV &amp; Wealth Per Student'!C15, 4)</f>
        <v>8.72E-2</v>
      </c>
      <c r="H13" s="18">
        <v>2957674</v>
      </c>
      <c r="I13" s="18">
        <v>356066374</v>
      </c>
      <c r="J13" s="19">
        <f t="shared" ref="J13:J18" si="1">C13+D13-H13-I13</f>
        <v>-0.75</v>
      </c>
      <c r="L13" t="s">
        <v>22</v>
      </c>
    </row>
    <row r="14" spans="1:12" x14ac:dyDescent="0.2">
      <c r="B14" s="17" t="s">
        <v>24</v>
      </c>
      <c r="C14" s="18">
        <v>139325</v>
      </c>
      <c r="D14" s="18">
        <v>442653727.64999998</v>
      </c>
      <c r="E14" s="19">
        <f t="shared" si="0"/>
        <v>442793052.64999998</v>
      </c>
      <c r="F14" s="20">
        <f>ROUND(E14/'[1]Data - TAV &amp; Wealth Per Student'!C16, 4)</f>
        <v>9.4899999999999998E-2</v>
      </c>
      <c r="H14" s="18">
        <v>139325</v>
      </c>
      <c r="I14" s="18">
        <v>442653728</v>
      </c>
      <c r="J14" s="19">
        <f t="shared" si="1"/>
        <v>-0.35000002384185791</v>
      </c>
      <c r="L14" t="s">
        <v>22</v>
      </c>
    </row>
    <row r="15" spans="1:12" x14ac:dyDescent="0.2">
      <c r="B15" s="17" t="s">
        <v>25</v>
      </c>
      <c r="C15" s="18">
        <v>0</v>
      </c>
      <c r="D15" s="18">
        <v>429760000</v>
      </c>
      <c r="E15" s="19">
        <f t="shared" si="0"/>
        <v>429760000</v>
      </c>
      <c r="F15" s="20">
        <f>ROUND(E15/'[1]Data - TAV &amp; Wealth Per Student'!C17, 4)</f>
        <v>8.3900000000000002E-2</v>
      </c>
      <c r="H15" s="18">
        <v>0</v>
      </c>
      <c r="I15" s="18">
        <v>429760000</v>
      </c>
      <c r="J15" s="19">
        <f t="shared" si="1"/>
        <v>0</v>
      </c>
    </row>
    <row r="16" spans="1:12" x14ac:dyDescent="0.2">
      <c r="B16" s="17" t="s">
        <v>26</v>
      </c>
      <c r="C16" s="18">
        <v>0</v>
      </c>
      <c r="D16" s="18">
        <v>412745000</v>
      </c>
      <c r="E16" s="19">
        <f t="shared" si="0"/>
        <v>412745000</v>
      </c>
      <c r="F16" s="20">
        <f>ROUND(E16/'[1]Data - TAV &amp; Wealth Per Student'!C18, 4)</f>
        <v>7.1300000000000002E-2</v>
      </c>
      <c r="H16" s="18">
        <v>0</v>
      </c>
      <c r="I16" s="18">
        <v>412745000</v>
      </c>
      <c r="J16" s="19">
        <f t="shared" si="1"/>
        <v>0</v>
      </c>
    </row>
    <row r="17" spans="2:10" x14ac:dyDescent="0.2">
      <c r="B17" s="17" t="s">
        <v>27</v>
      </c>
      <c r="C17" s="18">
        <v>0</v>
      </c>
      <c r="D17" s="18">
        <v>394205000</v>
      </c>
      <c r="E17" s="19">
        <f t="shared" si="0"/>
        <v>394205000</v>
      </c>
      <c r="F17" s="20">
        <f>ROUND(E17/'[1]Data - TAV &amp; Wealth Per Student'!C19, 4)</f>
        <v>5.4800000000000001E-2</v>
      </c>
      <c r="H17" s="18">
        <v>0</v>
      </c>
      <c r="I17" s="18">
        <v>394205000</v>
      </c>
      <c r="J17" s="19">
        <f t="shared" si="1"/>
        <v>0</v>
      </c>
    </row>
    <row r="18" spans="2:10" x14ac:dyDescent="0.2">
      <c r="B18" s="17" t="s">
        <v>28</v>
      </c>
      <c r="C18" s="18">
        <v>0</v>
      </c>
      <c r="D18" s="18">
        <v>365650000</v>
      </c>
      <c r="E18" s="19">
        <f t="shared" si="0"/>
        <v>365650000</v>
      </c>
      <c r="F18" s="20">
        <f>ROUND(E18/'[1]Data - TAV &amp; Wealth Per Student'!C20, 4)</f>
        <v>4.2900000000000001E-2</v>
      </c>
      <c r="H18" s="18">
        <v>0</v>
      </c>
      <c r="I18" s="18">
        <v>365650000</v>
      </c>
      <c r="J18" s="19">
        <f t="shared" si="1"/>
        <v>0</v>
      </c>
    </row>
  </sheetData>
  <conditionalFormatting sqref="L13:L18">
    <cfRule type="expression" dxfId="0" priority="1">
      <formula>$C13&gt;0</formula>
    </cfRule>
  </conditionalFormatting>
  <pageMargins left="0.5" right="0.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- Tax Debt &amp; Per TAV</vt:lpstr>
      <vt:lpstr>'Data - Tax Debt &amp; Per TAV'!Print_Area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Andrle</dc:creator>
  <cp:lastModifiedBy>Marie Andrle</cp:lastModifiedBy>
  <dcterms:created xsi:type="dcterms:W3CDTF">2023-09-07T14:55:47Z</dcterms:created>
  <dcterms:modified xsi:type="dcterms:W3CDTF">2024-12-19T20:05:04Z</dcterms:modified>
</cp:coreProperties>
</file>