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xr:revisionPtr revIDLastSave="0" documentId="13_ncr:1_{E630DB17-D91B-45B5-AE9F-8A194ADDE758}" xr6:coauthVersionLast="47" xr6:coauthVersionMax="47" xr10:uidLastSave="{00000000-0000-0000-0000-000000000000}"/>
  <bookViews>
    <workbookView xWindow="28680" yWindow="1830" windowWidth="29040" windowHeight="15840" xr2:uid="{00000000-000D-0000-FFFF-FFFF00000000}"/>
  </bookViews>
  <sheets>
    <sheet name="SO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3" i="1" l="1"/>
  <c r="S103" i="1"/>
  <c r="U243" i="1" l="1"/>
  <c r="V242" i="1"/>
  <c r="S242" i="1"/>
  <c r="P249" i="1" l="1"/>
  <c r="Q233" i="1" l="1"/>
  <c r="R233" i="1" s="1"/>
  <c r="Q102" i="1"/>
  <c r="R102" i="1" s="1"/>
  <c r="Q104" i="1"/>
  <c r="R104" i="1" s="1"/>
  <c r="Q101" i="1"/>
  <c r="R101" i="1" s="1"/>
  <c r="Q90" i="1"/>
  <c r="R90" i="1" s="1"/>
  <c r="Q129" i="1"/>
  <c r="R129" i="1" s="1"/>
  <c r="S129" i="1" s="1"/>
  <c r="S142" i="1"/>
  <c r="S150" i="1"/>
  <c r="S149" i="1"/>
  <c r="S148" i="1"/>
  <c r="S147" i="1"/>
  <c r="S154" i="1"/>
  <c r="S159" i="1"/>
  <c r="S165" i="1"/>
  <c r="S170" i="1"/>
  <c r="S176" i="1"/>
  <c r="S183" i="1"/>
  <c r="S188" i="1"/>
  <c r="S187" i="1"/>
  <c r="S186" i="1"/>
  <c r="S191" i="1"/>
  <c r="S198" i="1"/>
  <c r="S204" i="1"/>
  <c r="S207" i="1"/>
  <c r="S212" i="1"/>
  <c r="Q238" i="1"/>
  <c r="R238" i="1" s="1"/>
  <c r="Q239" i="1"/>
  <c r="R239" i="1" s="1"/>
  <c r="R236" i="1"/>
  <c r="Q34" i="1"/>
  <c r="S34" i="1" s="1"/>
  <c r="Q35" i="1"/>
  <c r="S35" i="1" s="1"/>
  <c r="Q36" i="1"/>
  <c r="S36" i="1" s="1"/>
  <c r="Q37" i="1"/>
  <c r="S37" i="1" s="1"/>
  <c r="Q38" i="1"/>
  <c r="S38" i="1" s="1"/>
  <c r="Q32" i="1"/>
  <c r="S32" i="1" s="1"/>
  <c r="Q29" i="1"/>
  <c r="S31" i="1"/>
  <c r="S33" i="1"/>
  <c r="Q7" i="1"/>
  <c r="R7" i="1" s="1"/>
  <c r="Q8" i="1"/>
  <c r="Q9" i="1"/>
  <c r="R9" i="1" s="1"/>
  <c r="S7" i="1" l="1"/>
  <c r="R8" i="1"/>
  <c r="S8" i="1" s="1"/>
  <c r="S9" i="1"/>
  <c r="Q227" i="1"/>
  <c r="R227" i="1" s="1"/>
  <c r="Q224" i="1"/>
  <c r="R224" i="1" s="1"/>
  <c r="Q225" i="1"/>
  <c r="R225" i="1" s="1"/>
  <c r="Q173" i="1"/>
  <c r="R173" i="1" s="1"/>
  <c r="Q220" i="1"/>
  <c r="R162" i="1"/>
  <c r="R163" i="1"/>
  <c r="Q164" i="1"/>
  <c r="R164" i="1" s="1"/>
  <c r="Q132" i="1"/>
  <c r="R132" i="1" s="1"/>
  <c r="Q128" i="1"/>
  <c r="Q88" i="1"/>
  <c r="R88" i="1" s="1"/>
  <c r="Q89" i="1"/>
  <c r="R89" i="1" s="1"/>
  <c r="Q106" i="1"/>
  <c r="R106" i="1" s="1"/>
  <c r="Q107" i="1"/>
  <c r="R107" i="1" s="1"/>
  <c r="Q108" i="1"/>
  <c r="R108" i="1" s="1"/>
  <c r="Q87" i="1"/>
  <c r="Q86" i="1"/>
  <c r="Q28" i="1"/>
  <c r="R28" i="1" s="1"/>
  <c r="Q16" i="1"/>
  <c r="R16" i="1" s="1"/>
  <c r="Q17" i="1"/>
  <c r="R17" i="1" s="1"/>
  <c r="Q18" i="1"/>
  <c r="R18" i="1" s="1"/>
  <c r="Q19" i="1"/>
  <c r="R19" i="1" s="1"/>
  <c r="Q20" i="1"/>
  <c r="R20" i="1" s="1"/>
  <c r="Q21" i="1"/>
  <c r="R21" i="1" s="1"/>
  <c r="Q22" i="1"/>
  <c r="R22" i="1" s="1"/>
  <c r="Q23" i="1"/>
  <c r="R23" i="1" s="1"/>
  <c r="R29" i="1"/>
  <c r="Q25" i="1"/>
  <c r="R25" i="1" s="1"/>
  <c r="Q5" i="1"/>
  <c r="R5" i="1" s="1"/>
  <c r="Q12" i="1"/>
  <c r="R12" i="1" s="1"/>
  <c r="Q13" i="1"/>
  <c r="R13" i="1" s="1"/>
  <c r="Q6" i="1"/>
  <c r="R6" i="1" s="1"/>
  <c r="S28" i="1" l="1"/>
  <c r="V241" i="1" l="1"/>
  <c r="S241" i="1"/>
  <c r="S239" i="1"/>
  <c r="S238" i="1"/>
  <c r="S236" i="1"/>
  <c r="S227" i="1"/>
  <c r="U227" i="1" s="1"/>
  <c r="S225" i="1"/>
  <c r="S224" i="1"/>
  <c r="S173" i="1"/>
  <c r="V222" i="1"/>
  <c r="S222" i="1"/>
  <c r="V221" i="1"/>
  <c r="S221" i="1"/>
  <c r="S164" i="1"/>
  <c r="S163" i="1"/>
  <c r="S162" i="1"/>
  <c r="S132" i="1"/>
  <c r="S108" i="1"/>
  <c r="S107" i="1"/>
  <c r="S106" i="1"/>
  <c r="S90" i="1"/>
  <c r="S89" i="1"/>
  <c r="S88" i="1"/>
  <c r="S104" i="1"/>
  <c r="S102" i="1"/>
  <c r="S101" i="1"/>
  <c r="S100" i="1"/>
  <c r="S99" i="1"/>
  <c r="S98" i="1"/>
  <c r="S97" i="1"/>
  <c r="S96" i="1"/>
  <c r="S95" i="1"/>
  <c r="S94" i="1"/>
  <c r="S93" i="1"/>
  <c r="S92" i="1"/>
  <c r="S91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25" i="1"/>
  <c r="S29" i="1"/>
  <c r="S23" i="1"/>
  <c r="S22" i="1"/>
  <c r="S21" i="1"/>
  <c r="S20" i="1"/>
  <c r="S19" i="1"/>
  <c r="S18" i="1"/>
  <c r="S17" i="1"/>
  <c r="S16" i="1"/>
  <c r="S13" i="1"/>
  <c r="S12" i="1"/>
  <c r="S6" i="1"/>
  <c r="U225" i="1" l="1"/>
  <c r="U242" i="1"/>
  <c r="S5" i="1"/>
  <c r="Q11" i="1"/>
  <c r="S11" i="1" s="1"/>
  <c r="Q10" i="1"/>
  <c r="Q15" i="1"/>
  <c r="R15" i="1" s="1"/>
  <c r="Q30" i="1"/>
  <c r="Q24" i="1"/>
  <c r="R24" i="1" s="1"/>
  <c r="S10" i="1" l="1"/>
  <c r="S15" i="1"/>
  <c r="S30" i="1"/>
  <c r="S24" i="1"/>
  <c r="Q26" i="1"/>
  <c r="R26" i="1" s="1"/>
  <c r="Q27" i="1"/>
  <c r="S26" i="1" l="1"/>
  <c r="R27" i="1"/>
  <c r="S27" i="1" s="1"/>
  <c r="Q79" i="1"/>
  <c r="U27" i="1" l="1"/>
  <c r="R79" i="1"/>
  <c r="S79" i="1" l="1"/>
  <c r="Q80" i="1"/>
  <c r="R80" i="1" l="1"/>
  <c r="S80" i="1" l="1"/>
  <c r="Q81" i="1"/>
  <c r="R81" i="1" s="1"/>
  <c r="S81" i="1" l="1"/>
  <c r="Q82" i="1"/>
  <c r="Q83" i="1"/>
  <c r="R83" i="1" s="1"/>
  <c r="R82" i="1" l="1"/>
  <c r="S82" i="1" s="1"/>
  <c r="S83" i="1"/>
  <c r="Q84" i="1"/>
  <c r="R84" i="1" l="1"/>
  <c r="S84" i="1" l="1"/>
  <c r="Q85" i="1"/>
  <c r="R85" i="1" l="1"/>
  <c r="S85" i="1" s="1"/>
  <c r="R86" i="1"/>
  <c r="S86" i="1" l="1"/>
  <c r="R87" i="1"/>
  <c r="S87" i="1" l="1"/>
  <c r="U90" i="1" l="1"/>
  <c r="Q110" i="1"/>
  <c r="R110" i="1" l="1"/>
  <c r="S110" i="1" l="1"/>
  <c r="Q112" i="1"/>
  <c r="R112" i="1" l="1"/>
  <c r="S112" i="1" l="1"/>
  <c r="Q113" i="1"/>
  <c r="R113" i="1" s="1"/>
  <c r="S113" i="1" s="1"/>
  <c r="Q114" i="1"/>
  <c r="R114" i="1" s="1"/>
  <c r="S114" i="1" l="1"/>
  <c r="Q115" i="1"/>
  <c r="R115" i="1" l="1"/>
  <c r="S115" i="1" s="1"/>
  <c r="Q116" i="1"/>
  <c r="R116" i="1" l="1"/>
  <c r="S116" i="1" s="1"/>
  <c r="Q118" i="1"/>
  <c r="R118" i="1" s="1"/>
  <c r="S118" i="1" l="1"/>
  <c r="Q119" i="1"/>
  <c r="R119" i="1" l="1"/>
  <c r="S119" i="1" l="1"/>
  <c r="Q121" i="1"/>
  <c r="R121" i="1" s="1"/>
  <c r="S121" i="1" s="1"/>
  <c r="Q122" i="1"/>
  <c r="Q120" i="1"/>
  <c r="R120" i="1" s="1"/>
  <c r="R122" i="1" l="1"/>
  <c r="S122" i="1" s="1"/>
  <c r="S120" i="1"/>
  <c r="U122" i="1" l="1"/>
  <c r="Q124" i="1"/>
  <c r="R124" i="1" l="1"/>
  <c r="S124" i="1" s="1"/>
  <c r="Q125" i="1"/>
  <c r="R125" i="1" s="1"/>
  <c r="S125" i="1" l="1"/>
  <c r="Q126" i="1"/>
  <c r="R126" i="1" s="1"/>
  <c r="S126" i="1" l="1"/>
  <c r="Q127" i="1"/>
  <c r="R127" i="1" l="1"/>
  <c r="S127" i="1" s="1"/>
  <c r="R128" i="1"/>
  <c r="S128" i="1" s="1"/>
  <c r="U129" i="1" l="1"/>
  <c r="Q131" i="1"/>
  <c r="R131" i="1" l="1"/>
  <c r="S131" i="1" l="1"/>
  <c r="Q134" i="1"/>
  <c r="R134" i="1" s="1"/>
  <c r="S134" i="1" l="1"/>
  <c r="Q135" i="1"/>
  <c r="R135" i="1" s="1"/>
  <c r="S135" i="1" l="1"/>
  <c r="Q136" i="1"/>
  <c r="R136" i="1" s="1"/>
  <c r="S136" i="1" l="1"/>
  <c r="Q137" i="1"/>
  <c r="R137" i="1" s="1"/>
  <c r="Q138" i="1"/>
  <c r="S137" i="1" l="1"/>
  <c r="R138" i="1"/>
  <c r="S138" i="1" s="1"/>
  <c r="Q139" i="1"/>
  <c r="R139" i="1" l="1"/>
  <c r="S139" i="1" l="1"/>
  <c r="Q141" i="1"/>
  <c r="R141" i="1" l="1"/>
  <c r="S141" i="1" l="1"/>
  <c r="U141" i="1" l="1"/>
  <c r="Q144" i="1"/>
  <c r="R144" i="1" s="1"/>
  <c r="S144" i="1" l="1"/>
  <c r="Q145" i="1"/>
  <c r="R145" i="1" s="1"/>
  <c r="Q146" i="1"/>
  <c r="R146" i="1" s="1"/>
  <c r="S145" i="1" l="1"/>
  <c r="S146" i="1"/>
  <c r="Q152" i="1" l="1"/>
  <c r="R152" i="1" s="1"/>
  <c r="Q153" i="1"/>
  <c r="R153" i="1" s="1"/>
  <c r="S153" i="1" s="1"/>
  <c r="Q156" i="1"/>
  <c r="R156" i="1" s="1"/>
  <c r="S152" i="1" l="1"/>
  <c r="U153" i="1" s="1"/>
  <c r="S156" i="1"/>
  <c r="U156" i="1" s="1"/>
  <c r="Q158" i="1"/>
  <c r="R158" i="1" s="1"/>
  <c r="S158" i="1" s="1"/>
  <c r="U158" i="1" l="1"/>
  <c r="Q161" i="1"/>
  <c r="R161" i="1" s="1"/>
  <c r="S161" i="1" l="1"/>
  <c r="U164" i="1" l="1"/>
  <c r="Q167" i="1"/>
  <c r="R167" i="1" s="1"/>
  <c r="Q169" i="1"/>
  <c r="S167" i="1" l="1"/>
  <c r="U167" i="1" s="1"/>
  <c r="R169" i="1"/>
  <c r="S169" i="1" l="1"/>
  <c r="U169" i="1" l="1"/>
  <c r="Q219" i="1"/>
  <c r="R219" i="1" s="1"/>
  <c r="S219" i="1" l="1"/>
  <c r="R220" i="1" l="1"/>
  <c r="S220" i="1" l="1"/>
  <c r="U222" i="1" l="1"/>
  <c r="Q172" i="1"/>
  <c r="R172" i="1" s="1"/>
  <c r="S172" i="1" l="1"/>
  <c r="Q175" i="1"/>
  <c r="R175" i="1" l="1"/>
  <c r="S175" i="1" l="1"/>
  <c r="U175" i="1" l="1"/>
  <c r="Q178" i="1"/>
  <c r="R178" i="1" s="1"/>
  <c r="Q179" i="1"/>
  <c r="S178" i="1" l="1"/>
  <c r="R179" i="1"/>
  <c r="S179" i="1" l="1"/>
  <c r="Q180" i="1"/>
  <c r="R180" i="1" l="1"/>
  <c r="S180" i="1" l="1"/>
  <c r="Q181" i="1"/>
  <c r="R181" i="1" s="1"/>
  <c r="S181" i="1" l="1"/>
  <c r="Q182" i="1"/>
  <c r="R182" i="1" l="1"/>
  <c r="S182" i="1" l="1"/>
  <c r="U182" i="1" l="1"/>
  <c r="Q185" i="1"/>
  <c r="R185" i="1" s="1"/>
  <c r="S185" i="1" l="1"/>
  <c r="Q190" i="1"/>
  <c r="R190" i="1" s="1"/>
  <c r="S190" i="1" l="1"/>
  <c r="U190" i="1" l="1"/>
  <c r="Q193" i="1"/>
  <c r="R193" i="1" s="1"/>
  <c r="Q194" i="1"/>
  <c r="Q195" i="1"/>
  <c r="R195" i="1" s="1"/>
  <c r="Q196" i="1"/>
  <c r="S193" i="1" l="1"/>
  <c r="S195" i="1"/>
  <c r="R194" i="1"/>
  <c r="S194" i="1" s="1"/>
  <c r="R196" i="1"/>
  <c r="S196" i="1" s="1"/>
  <c r="Q197" i="1"/>
  <c r="Q200" i="1"/>
  <c r="R200" i="1" s="1"/>
  <c r="R197" i="1" l="1"/>
  <c r="S197" i="1" s="1"/>
  <c r="S200" i="1"/>
  <c r="Q201" i="1"/>
  <c r="R201" i="1" s="1"/>
  <c r="S201" i="1" s="1"/>
  <c r="Q203" i="1"/>
  <c r="U201" i="1" l="1"/>
  <c r="R203" i="1"/>
  <c r="S203" i="1" l="1"/>
  <c r="Q206" i="1"/>
  <c r="R206" i="1" s="1"/>
  <c r="S206" i="1" l="1"/>
  <c r="U206" i="1" s="1"/>
  <c r="Q209" i="1"/>
  <c r="R209" i="1" l="1"/>
  <c r="S209" i="1" l="1"/>
  <c r="U209" i="1" l="1"/>
  <c r="Q211" i="1"/>
  <c r="R211" i="1" s="1"/>
  <c r="S211" i="1" l="1"/>
  <c r="U211" i="1" l="1"/>
  <c r="Q214" i="1"/>
  <c r="R214" i="1" s="1"/>
  <c r="S214" i="1" l="1"/>
  <c r="Q215" i="1"/>
  <c r="R215" i="1" s="1"/>
  <c r="S215" i="1" l="1"/>
  <c r="Q216" i="1"/>
  <c r="R216" i="1" l="1"/>
  <c r="S216" i="1" l="1"/>
  <c r="Q217" i="1"/>
  <c r="R217" i="1" s="1"/>
  <c r="S217" i="1" l="1"/>
  <c r="U217" i="1" l="1"/>
  <c r="Q230" i="1"/>
  <c r="R230" i="1" s="1"/>
  <c r="Q231" i="1"/>
  <c r="R231" i="1" s="1"/>
  <c r="S230" i="1" l="1"/>
  <c r="S231" i="1"/>
  <c r="Q232" i="1"/>
  <c r="R232" i="1" s="1"/>
  <c r="S232" i="1" l="1"/>
  <c r="S233" i="1" l="1"/>
  <c r="U233" i="1" l="1"/>
  <c r="Q237" i="1"/>
  <c r="R237" i="1" l="1"/>
  <c r="S237" i="1" l="1"/>
  <c r="U239" i="1" l="1"/>
  <c r="Q249" i="1"/>
  <c r="R249" i="1" l="1"/>
  <c r="S249" i="1" l="1"/>
</calcChain>
</file>

<file path=xl/sharedStrings.xml><?xml version="1.0" encoding="utf-8"?>
<sst xmlns="http://schemas.openxmlformats.org/spreadsheetml/2006/main" count="2257" uniqueCount="315">
  <si>
    <t>Schedule of Values</t>
  </si>
  <si>
    <t>Insured:</t>
  </si>
  <si>
    <t>Beaumont Independent School District</t>
  </si>
  <si>
    <t>Dated:</t>
  </si>
  <si>
    <t>Loc #</t>
  </si>
  <si>
    <t>Location Name</t>
  </si>
  <si>
    <t>Street Address</t>
  </si>
  <si>
    <t>City</t>
  </si>
  <si>
    <t>State Code</t>
  </si>
  <si>
    <t>Zip</t>
  </si>
  <si>
    <t>County</t>
  </si>
  <si>
    <t># of Bldgs</t>
  </si>
  <si>
    <t>Ht</t>
  </si>
  <si>
    <t>Year Built</t>
  </si>
  <si>
    <t>Roof</t>
  </si>
  <si>
    <t>Roof Updated</t>
  </si>
  <si>
    <t>Alarm System (Y/N)</t>
  </si>
  <si>
    <t>Sq Ft</t>
  </si>
  <si>
    <t>Bldg Value</t>
  </si>
  <si>
    <t>Contents Value</t>
  </si>
  <si>
    <t>Total TIV</t>
  </si>
  <si>
    <t>R. M. Flood Zone</t>
  </si>
  <si>
    <t>Bldg RCV/SF</t>
  </si>
  <si>
    <t>001</t>
  </si>
  <si>
    <t>88 Jaguar Drive</t>
  </si>
  <si>
    <t>Beaumont</t>
  </si>
  <si>
    <t>TX</t>
  </si>
  <si>
    <t>Jefferson</t>
  </si>
  <si>
    <t>Main</t>
  </si>
  <si>
    <t>modify</t>
  </si>
  <si>
    <t>Y</t>
  </si>
  <si>
    <t>X</t>
  </si>
  <si>
    <t>Central High School</t>
  </si>
  <si>
    <t>Admin Annex</t>
  </si>
  <si>
    <t>2011</t>
  </si>
  <si>
    <t>Science</t>
  </si>
  <si>
    <t>Agriculture</t>
  </si>
  <si>
    <t>-</t>
  </si>
  <si>
    <t>Field House</t>
  </si>
  <si>
    <t>Girls Gym</t>
  </si>
  <si>
    <t>Boy's Gym</t>
  </si>
  <si>
    <t>2005</t>
  </si>
  <si>
    <t>built up</t>
  </si>
  <si>
    <t>Classrooms - Stand Alone Bldg</t>
  </si>
  <si>
    <t>2008</t>
  </si>
  <si>
    <t>3443 Fannett Road</t>
  </si>
  <si>
    <t>A</t>
  </si>
  <si>
    <t>B and Cafeteria</t>
  </si>
  <si>
    <t>D</t>
  </si>
  <si>
    <t>E</t>
  </si>
  <si>
    <t>2001</t>
  </si>
  <si>
    <t>Library</t>
  </si>
  <si>
    <t>Shop</t>
  </si>
  <si>
    <t>Field</t>
  </si>
  <si>
    <t>Gym</t>
  </si>
  <si>
    <t>Football Field Bleacher</t>
  </si>
  <si>
    <t>Concession Stand A/Restroom</t>
  </si>
  <si>
    <t>Bleachers</t>
  </si>
  <si>
    <t>Concession Stand B/Restroom</t>
  </si>
  <si>
    <t>Storage Building/Building B2</t>
  </si>
  <si>
    <t>Softball Storage</t>
  </si>
  <si>
    <t>Announcers Booth (Press Box A)</t>
  </si>
  <si>
    <t>Announcers Booth (Press Box B)</t>
  </si>
  <si>
    <t>Track at Football Field</t>
  </si>
  <si>
    <t>Football Scoreboard</t>
  </si>
  <si>
    <t>Football Large Light Pole 1</t>
  </si>
  <si>
    <t>Football Large Light Pole 2</t>
  </si>
  <si>
    <t>Football Large Light Pole 3</t>
  </si>
  <si>
    <t>Football Large Light Pole 4</t>
  </si>
  <si>
    <t>Football Large Light Pole 5</t>
  </si>
  <si>
    <t>Football Large Light Pole 6</t>
  </si>
  <si>
    <t>Football Small Light Pole 1</t>
  </si>
  <si>
    <t>Football Small Light Pole 2</t>
  </si>
  <si>
    <t>Football Small Light Pole 3</t>
  </si>
  <si>
    <t>Tennis Ct 3 Cluster Light Pole 1</t>
  </si>
  <si>
    <t>Tennis Ct 3 Cluster Light Pole 2</t>
  </si>
  <si>
    <t>Tennis Ct 3 Cluster Light Pole 3</t>
  </si>
  <si>
    <t>Tennis Ct 3 Cluster Light Pole 4</t>
  </si>
  <si>
    <t>Tennis Ct 6 Cluster Light Pole 1</t>
  </si>
  <si>
    <t>Tennis Ct 6 Cluster Light Pole 2</t>
  </si>
  <si>
    <t>Tennis Ct 6 Cluster Light Pole 3</t>
  </si>
  <si>
    <t>Tennis Ct 6 Cluster Light Pole 4</t>
  </si>
  <si>
    <t>Tennis Ct 12 Cluster Light Pole</t>
  </si>
  <si>
    <t>Softball Home Dug Out</t>
  </si>
  <si>
    <t>Softball Visitors Bleacher</t>
  </si>
  <si>
    <t>Softball Visitors Dug Out</t>
  </si>
  <si>
    <t>Softball Light Pole 1</t>
  </si>
  <si>
    <t>Softball Light Pole 2</t>
  </si>
  <si>
    <t>Softball Light Pole 3</t>
  </si>
  <si>
    <t>Softball Light Pole 4</t>
  </si>
  <si>
    <t>Softball Scoreboard</t>
  </si>
  <si>
    <t>Hardball Home Bleacher</t>
  </si>
  <si>
    <t>Hardball Home Dug Out</t>
  </si>
  <si>
    <t>Hardball Field Visitor Bleacher</t>
  </si>
  <si>
    <t>Hardball Field Visitor Dug Out</t>
  </si>
  <si>
    <t>Hardball Scoreboard</t>
  </si>
  <si>
    <t>Hardball Field Light Pole 1</t>
  </si>
  <si>
    <t>Hardball Field Light Pole 2</t>
  </si>
  <si>
    <t>Hardball Field Light Pole 3</t>
  </si>
  <si>
    <t>Hardball Field Light Pole 4</t>
  </si>
  <si>
    <t>Hardball Field Light Pole 5</t>
  </si>
  <si>
    <t>Hardball Field Light Pole 6</t>
  </si>
  <si>
    <t>Jackson PAC</t>
  </si>
  <si>
    <t>008</t>
  </si>
  <si>
    <t>West Brook High School</t>
  </si>
  <si>
    <t>8750 Phelan Blvd.</t>
  </si>
  <si>
    <t>Building B</t>
  </si>
  <si>
    <t>Boys Gym</t>
  </si>
  <si>
    <t>Old Auto Shop</t>
  </si>
  <si>
    <t>Band Hall Addition (1999)</t>
  </si>
  <si>
    <t>Baseball Fieldhouses</t>
  </si>
  <si>
    <t>Vocational Building</t>
  </si>
  <si>
    <t>Football Home Bleacher</t>
  </si>
  <si>
    <t>Football Visitor Bleacher</t>
  </si>
  <si>
    <t>Football Home Light Pole #1</t>
  </si>
  <si>
    <t>Football Home Light Pole #2</t>
  </si>
  <si>
    <t>Football Home Light Pole #3</t>
  </si>
  <si>
    <t>Football Visitor Light Pole #1</t>
  </si>
  <si>
    <t>Football Visitor Light Pole #2</t>
  </si>
  <si>
    <t>Football Visitor Light Pole #3</t>
  </si>
  <si>
    <t>Football Track</t>
  </si>
  <si>
    <t>Press Box on top of Bleacher 1-Home</t>
  </si>
  <si>
    <t>West Brook PAC</t>
  </si>
  <si>
    <t>013</t>
  </si>
  <si>
    <t>Early College High School (Austin)</t>
  </si>
  <si>
    <t>3410 Austin</t>
  </si>
  <si>
    <t xml:space="preserve">Main </t>
  </si>
  <si>
    <t>Practice Gym</t>
  </si>
  <si>
    <t>2007</t>
  </si>
  <si>
    <t>New Building</t>
  </si>
  <si>
    <t>2010</t>
  </si>
  <si>
    <t>043</t>
  </si>
  <si>
    <t>Martin Luther King Middle School</t>
  </si>
  <si>
    <t>1400 Avenue A</t>
  </si>
  <si>
    <t>046</t>
  </si>
  <si>
    <t>Marshall Middle School</t>
  </si>
  <si>
    <t>6455 Gladys Avenue</t>
  </si>
  <si>
    <t>1998 Addition</t>
  </si>
  <si>
    <t>2017</t>
  </si>
  <si>
    <t>Classroom</t>
  </si>
  <si>
    <t>047</t>
  </si>
  <si>
    <t>Odom Academy Middle School</t>
  </si>
  <si>
    <t>2550 West Virginia</t>
  </si>
  <si>
    <t>Portable Building 188--(24 X 68)</t>
  </si>
  <si>
    <t>2012</t>
  </si>
  <si>
    <t>042</t>
  </si>
  <si>
    <t>Smith Middle School</t>
  </si>
  <si>
    <t>4415 Concord Road</t>
  </si>
  <si>
    <t>Vocational</t>
  </si>
  <si>
    <t>Boiler Room 50x32</t>
  </si>
  <si>
    <t>045</t>
  </si>
  <si>
    <t>South Park Middle School</t>
  </si>
  <si>
    <t>4500 Highland Avenue</t>
  </si>
  <si>
    <t>4500 Highland Ave</t>
  </si>
  <si>
    <t>048</t>
  </si>
  <si>
    <t>Vincent Middle School</t>
  </si>
  <si>
    <t>350 Eldridge Street</t>
  </si>
  <si>
    <t>20xx</t>
  </si>
  <si>
    <t>Portable Building 193--(24 X 68)</t>
  </si>
  <si>
    <t>Amelia Elementary</t>
  </si>
  <si>
    <t>565 Major Drive</t>
  </si>
  <si>
    <t>102</t>
  </si>
  <si>
    <t>Bingman Headstart</t>
  </si>
  <si>
    <t>5265 South Kenneth</t>
  </si>
  <si>
    <t>103</t>
  </si>
  <si>
    <t>Blanchette Elementary</t>
  </si>
  <si>
    <t>2550 Sarah</t>
  </si>
  <si>
    <t>104</t>
  </si>
  <si>
    <t>Caldwood Elementary</t>
  </si>
  <si>
    <t>102 Berkshire Lane</t>
  </si>
  <si>
    <t>105</t>
  </si>
  <si>
    <t>Sallie Curtis Elementary</t>
  </si>
  <si>
    <t>6225 North Circuit Dr</t>
  </si>
  <si>
    <t>126</t>
  </si>
  <si>
    <t>Dishman Elementary</t>
  </si>
  <si>
    <t>3475 Champions Dr.</t>
  </si>
  <si>
    <t>Pavillion 1</t>
  </si>
  <si>
    <t>Pavillion 2</t>
  </si>
  <si>
    <t>130</t>
  </si>
  <si>
    <t>Charlton-Pollard Elementary</t>
  </si>
  <si>
    <t>825 Jackson Street</t>
  </si>
  <si>
    <t>131</t>
  </si>
  <si>
    <t>Fehl Price Elementary</t>
  </si>
  <si>
    <t>3350 Blanchette St.</t>
  </si>
  <si>
    <t>843</t>
  </si>
  <si>
    <t>Administration Annex</t>
  </si>
  <si>
    <t>4315 Concord Road</t>
  </si>
  <si>
    <t>Wing A</t>
  </si>
  <si>
    <t>Concession Stand 20x30</t>
  </si>
  <si>
    <t>Storage &amp; Restroom 24x10</t>
  </si>
  <si>
    <t>110</t>
  </si>
  <si>
    <t>Fletcher Elementary</t>
  </si>
  <si>
    <t>1055 Avenue F</t>
  </si>
  <si>
    <t>129</t>
  </si>
  <si>
    <t>Jones-Clark Elementary</t>
  </si>
  <si>
    <t>3525 Cleveland St.</t>
  </si>
  <si>
    <t>112</t>
  </si>
  <si>
    <t>Guess Elementary</t>
  </si>
  <si>
    <t>8055 Voth Road</t>
  </si>
  <si>
    <t>Cafeteria</t>
  </si>
  <si>
    <t>C Building</t>
  </si>
  <si>
    <t>1985</t>
  </si>
  <si>
    <t>Portable Building 171-- 24 X 32</t>
  </si>
  <si>
    <t>1998</t>
  </si>
  <si>
    <t>Portable Building 172-- 24 X 32</t>
  </si>
  <si>
    <t>Lucas Pre-K</t>
  </si>
  <si>
    <t>1750 East Lucas Drive</t>
  </si>
  <si>
    <t>128</t>
  </si>
  <si>
    <t>Martin Elementary</t>
  </si>
  <si>
    <t>3500 Pine</t>
  </si>
  <si>
    <t>X500</t>
  </si>
  <si>
    <t>Homer Elementary</t>
  </si>
  <si>
    <t>8950 Homer Drive</t>
  </si>
  <si>
    <t>Building - B</t>
  </si>
  <si>
    <t>Building - C</t>
  </si>
  <si>
    <t>Gym / Cafeteria</t>
  </si>
  <si>
    <t>115</t>
  </si>
  <si>
    <t>Ogden/Pathways</t>
  </si>
  <si>
    <t>2300 Victoria</t>
  </si>
  <si>
    <t>2009</t>
  </si>
  <si>
    <t>Addition</t>
  </si>
  <si>
    <t>125</t>
  </si>
  <si>
    <t>Pietzsch/MacArthur Elementary</t>
  </si>
  <si>
    <t>4301 Highland</t>
  </si>
  <si>
    <t>118</t>
  </si>
  <si>
    <t>Regina Howell Elementary</t>
  </si>
  <si>
    <t>5850 Regina Lane</t>
  </si>
  <si>
    <t>009</t>
  </si>
  <si>
    <t>Taylor Career Center</t>
  </si>
  <si>
    <t>2330 North Street</t>
  </si>
  <si>
    <t>N</t>
  </si>
  <si>
    <t>Warehouse</t>
  </si>
  <si>
    <t>010</t>
  </si>
  <si>
    <t>Oaks Education Center</t>
  </si>
  <si>
    <t>850 N Major Drive</t>
  </si>
  <si>
    <t>501</t>
  </si>
  <si>
    <t>Administration Bldg</t>
  </si>
  <si>
    <t>3395 Harrison</t>
  </si>
  <si>
    <t>Planetarium</t>
  </si>
  <si>
    <t>Portable Building 199--(24 X 68)</t>
  </si>
  <si>
    <t>Portable Building 200--(24 X 68)</t>
  </si>
  <si>
    <t>Metal</t>
  </si>
  <si>
    <t>530</t>
  </si>
  <si>
    <t>3255 Milam Street</t>
  </si>
  <si>
    <t>Tire Storage 80' X 18'</t>
  </si>
  <si>
    <t>827</t>
  </si>
  <si>
    <t>513</t>
  </si>
  <si>
    <t>Maintenance</t>
  </si>
  <si>
    <t>1650 Caldwell</t>
  </si>
  <si>
    <t>Operations Office</t>
  </si>
  <si>
    <t>Portable Building 13            (24 X 32)</t>
  </si>
  <si>
    <t>House</t>
  </si>
  <si>
    <t>908</t>
  </si>
  <si>
    <t>6150 N. Keith Road</t>
  </si>
  <si>
    <t>Agriculture Farm</t>
  </si>
  <si>
    <t>Portable</t>
  </si>
  <si>
    <t>901</t>
  </si>
  <si>
    <t>Multipurpose Stadium</t>
  </si>
  <si>
    <t>5250 Bayou Willow Pkwy</t>
  </si>
  <si>
    <t>Stadium</t>
  </si>
  <si>
    <t>Natatorium</t>
  </si>
  <si>
    <t>INSUREDS SIGNATURE</t>
  </si>
  <si>
    <t>GRAND TOTAL</t>
  </si>
  <si>
    <t xml:space="preserve">The limits shown on this Statement of Values effective 05/01/2011 are accurate to the best knowledge, information and belief of the signer.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</si>
  <si>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Signature:</t>
    </r>
    <r>
      <rPr>
        <b/>
        <i/>
        <u/>
        <sz val="10"/>
        <rFont val="Arial"/>
        <family val="2"/>
      </rPr>
      <t>__________________________________</t>
    </r>
    <r>
      <rPr>
        <b/>
        <i/>
        <sz val="10"/>
        <rFont val="Arial"/>
        <family val="2"/>
      </rPr>
      <t xml:space="preserve">                                  Date:______________________</t>
    </r>
  </si>
  <si>
    <t>Beaumont United High School</t>
  </si>
  <si>
    <t>900 Wing</t>
  </si>
  <si>
    <t>014</t>
  </si>
  <si>
    <t>Admin (Incl. Renovation)</t>
  </si>
  <si>
    <t>Football Fieldhouse</t>
  </si>
  <si>
    <t>Shingle</t>
  </si>
  <si>
    <t>Masonry Non-Combustible</t>
  </si>
  <si>
    <t>Modified Fire Resistive</t>
  </si>
  <si>
    <t>Jointed Masonry</t>
  </si>
  <si>
    <t>1900 CottonWood</t>
  </si>
  <si>
    <t>Frame</t>
  </si>
  <si>
    <t>Occupancy Name</t>
  </si>
  <si>
    <t>Fire Resistive</t>
  </si>
  <si>
    <t>Non-Combustible</t>
  </si>
  <si>
    <t>Insulated Concrete</t>
  </si>
  <si>
    <t>Construction Type (Frame, JM, NC,MNC, MFR, FR, Insulated Concrete)</t>
  </si>
  <si>
    <t>Singly ply</t>
  </si>
  <si>
    <t>Single Ply</t>
  </si>
  <si>
    <t>Classrooms (T Hall)</t>
  </si>
  <si>
    <t>Classrooms (N,P,S Halls)</t>
  </si>
  <si>
    <t>Science Building</t>
  </si>
  <si>
    <t>Modify</t>
  </si>
  <si>
    <t>Science Bulding</t>
  </si>
  <si>
    <t>Science Classrooms</t>
  </si>
  <si>
    <t>Building - D</t>
  </si>
  <si>
    <t>Portable Building 191 (24 x 64)</t>
  </si>
  <si>
    <t>Barn #2-Rebuilt after Rita</t>
  </si>
  <si>
    <t>1954, 2001, 2001</t>
  </si>
  <si>
    <t>Main Gym</t>
  </si>
  <si>
    <t>H Building</t>
  </si>
  <si>
    <t>M Building</t>
  </si>
  <si>
    <t>Transportation (Milam)</t>
  </si>
  <si>
    <t>C 
SC
100 Building</t>
  </si>
  <si>
    <t>Practice Gym and Auditorium</t>
  </si>
  <si>
    <t>Gymnastics Gym</t>
  </si>
  <si>
    <t>Softball Concession Stand</t>
  </si>
  <si>
    <t>Playground</t>
  </si>
  <si>
    <t>Baseball In-Door Batting Cages</t>
  </si>
  <si>
    <t>123</t>
  </si>
  <si>
    <t>113</t>
  </si>
  <si>
    <t>Metal (Open Canopy)</t>
  </si>
  <si>
    <t>101</t>
  </si>
  <si>
    <t>PVC</t>
  </si>
  <si>
    <t>2019</t>
  </si>
  <si>
    <t>Field Turf Replacement</t>
  </si>
  <si>
    <t>2020 SOV with Update Confirmation on 1-17-2020.xlsx</t>
  </si>
  <si>
    <t>Athletic Storage Bldg</t>
  </si>
  <si>
    <t>_</t>
  </si>
  <si>
    <t>Transportation Annex (Cottonwood)</t>
  </si>
  <si>
    <t>Effective 5/1/2023 to 04/30/2024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</si>
</sst>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m/d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indexed="9"/>
      <name val="Arial Narrow"/>
      <family val="2"/>
    </font>
    <font>
      <b/>
      <sz val="10"/>
      <color rgb="FFFFFFFF"/>
      <name val="Arial Narrow"/>
      <family val="2"/>
    </font>
    <font>
      <sz val="11"/>
      <name val="Calibri"/>
      <family val="2"/>
    </font>
    <font>
      <sz val="10"/>
      <color indexed="10"/>
      <name val="Arial Narrow"/>
      <family val="2"/>
    </font>
    <font>
      <b/>
      <i/>
      <sz val="10"/>
      <name val="Arial Narrow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15">
    <xf numFmtId="0" fontId="0" fillId="0" borderId="0" xfId="0"/>
    <xf numFmtId="49" fontId="3" fillId="0" borderId="0" xfId="3" applyNumberFormat="1" applyFont="1" applyAlignment="1">
      <alignment vertical="top"/>
    </xf>
    <xf numFmtId="0" fontId="4" fillId="0" borderId="0" xfId="3" applyFont="1" applyAlignment="1">
      <alignment vertical="top"/>
    </xf>
    <xf numFmtId="0" fontId="4" fillId="0" borderId="0" xfId="3" applyFont="1" applyAlignment="1">
      <alignment horizontal="center" vertical="top"/>
    </xf>
    <xf numFmtId="1" fontId="4" fillId="0" borderId="0" xfId="3" applyNumberFormat="1" applyFont="1" applyAlignment="1">
      <alignment horizontal="center" vertical="top"/>
    </xf>
    <xf numFmtId="0" fontId="4" fillId="0" borderId="0" xfId="3" applyFont="1" applyAlignment="1">
      <alignment horizontal="center" vertical="top" wrapText="1"/>
    </xf>
    <xf numFmtId="164" fontId="4" fillId="0" borderId="0" xfId="1" applyNumberFormat="1" applyFont="1" applyAlignment="1">
      <alignment horizontal="center" vertical="top" wrapText="1"/>
    </xf>
    <xf numFmtId="165" fontId="4" fillId="0" borderId="0" xfId="3" applyNumberFormat="1" applyFont="1" applyAlignment="1">
      <alignment horizontal="right" vertical="top"/>
    </xf>
    <xf numFmtId="166" fontId="4" fillId="0" borderId="0" xfId="3" applyNumberFormat="1" applyFont="1" applyAlignment="1">
      <alignment horizontal="center" vertical="top"/>
    </xf>
    <xf numFmtId="167" fontId="4" fillId="0" borderId="0" xfId="2" applyNumberFormat="1" applyFont="1"/>
    <xf numFmtId="37" fontId="4" fillId="0" borderId="0" xfId="3" applyNumberFormat="1" applyFont="1"/>
    <xf numFmtId="0" fontId="4" fillId="0" borderId="0" xfId="3" applyFont="1"/>
    <xf numFmtId="168" fontId="4" fillId="0" borderId="0" xfId="3" applyNumberFormat="1" applyFont="1" applyAlignment="1">
      <alignment vertical="top"/>
    </xf>
    <xf numFmtId="49" fontId="5" fillId="2" borderId="1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1" fontId="5" fillId="2" borderId="2" xfId="3" applyNumberFormat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5" fontId="5" fillId="2" borderId="2" xfId="3" applyNumberFormat="1" applyFont="1" applyFill="1" applyBorder="1" applyAlignment="1">
      <alignment horizontal="center" vertical="center" wrapText="1"/>
    </xf>
    <xf numFmtId="166" fontId="5" fillId="2" borderId="3" xfId="3" applyNumberFormat="1" applyFont="1" applyFill="1" applyBorder="1" applyAlignment="1">
      <alignment horizontal="center" vertical="center" wrapText="1"/>
    </xf>
    <xf numFmtId="167" fontId="3" fillId="0" borderId="0" xfId="2" applyNumberFormat="1" applyFont="1" applyAlignment="1">
      <alignment vertical="center"/>
    </xf>
    <xf numFmtId="0" fontId="4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center" vertical="center" wrapText="1"/>
    </xf>
    <xf numFmtId="49" fontId="4" fillId="0" borderId="5" xfId="3" quotePrefix="1" applyNumberFormat="1" applyFont="1" applyBorder="1" applyAlignment="1">
      <alignment horizontal="center" vertical="top"/>
    </xf>
    <xf numFmtId="0" fontId="4" fillId="0" borderId="4" xfId="3" applyFont="1" applyBorder="1" applyAlignment="1">
      <alignment vertical="top"/>
    </xf>
    <xf numFmtId="0" fontId="4" fillId="0" borderId="4" xfId="3" applyFont="1" applyBorder="1" applyAlignment="1">
      <alignment horizontal="left" vertical="top"/>
    </xf>
    <xf numFmtId="0" fontId="4" fillId="0" borderId="4" xfId="3" applyFont="1" applyBorder="1" applyAlignment="1">
      <alignment horizontal="center" vertical="top"/>
    </xf>
    <xf numFmtId="1" fontId="4" fillId="0" borderId="4" xfId="3" applyNumberFormat="1" applyFont="1" applyBorder="1" applyAlignment="1">
      <alignment horizontal="center" vertical="top"/>
    </xf>
    <xf numFmtId="0" fontId="4" fillId="0" borderId="4" xfId="3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64" fontId="4" fillId="0" borderId="5" xfId="1" applyNumberFormat="1" applyFont="1" applyBorder="1" applyAlignment="1">
      <alignment horizontal="center" vertical="top" wrapText="1"/>
    </xf>
    <xf numFmtId="165" fontId="4" fillId="0" borderId="4" xfId="3" applyNumberFormat="1" applyFont="1" applyBorder="1" applyAlignment="1">
      <alignment horizontal="right" vertical="top"/>
    </xf>
    <xf numFmtId="0" fontId="4" fillId="3" borderId="0" xfId="3" applyFont="1" applyFill="1"/>
    <xf numFmtId="49" fontId="4" fillId="0" borderId="5" xfId="3" applyNumberFormat="1" applyFont="1" applyBorder="1" applyAlignment="1">
      <alignment horizontal="center" vertical="top"/>
    </xf>
    <xf numFmtId="0" fontId="3" fillId="0" borderId="0" xfId="3" applyFont="1"/>
    <xf numFmtId="167" fontId="3" fillId="0" borderId="0" xfId="2" applyNumberFormat="1" applyFont="1"/>
    <xf numFmtId="165" fontId="4" fillId="0" borderId="0" xfId="3" applyNumberFormat="1" applyFont="1"/>
    <xf numFmtId="0" fontId="4" fillId="0" borderId="4" xfId="3" applyFont="1" applyBorder="1" applyAlignment="1">
      <alignment vertical="top" wrapText="1"/>
    </xf>
    <xf numFmtId="49" fontId="4" fillId="0" borderId="5" xfId="3" applyNumberFormat="1" applyFont="1" applyBorder="1" applyAlignment="1">
      <alignment vertical="top"/>
    </xf>
    <xf numFmtId="0" fontId="8" fillId="0" borderId="0" xfId="3" applyFont="1"/>
    <xf numFmtId="49" fontId="4" fillId="0" borderId="0" xfId="3" applyNumberFormat="1" applyFont="1" applyAlignment="1">
      <alignment horizontal="center" vertical="top"/>
    </xf>
    <xf numFmtId="0" fontId="4" fillId="0" borderId="0" xfId="3" applyFont="1" applyAlignment="1">
      <alignment vertical="top" wrapText="1"/>
    </xf>
    <xf numFmtId="49" fontId="4" fillId="0" borderId="0" xfId="3" applyNumberFormat="1" applyFont="1" applyAlignment="1">
      <alignment vertical="top"/>
    </xf>
    <xf numFmtId="165" fontId="3" fillId="0" borderId="0" xfId="3" applyNumberFormat="1" applyFont="1" applyAlignment="1">
      <alignment horizontal="right" vertical="top"/>
    </xf>
    <xf numFmtId="0" fontId="9" fillId="0" borderId="0" xfId="3" applyFont="1" applyAlignment="1">
      <alignment vertical="top"/>
    </xf>
    <xf numFmtId="0" fontId="9" fillId="0" borderId="7" xfId="3" applyFont="1" applyBorder="1" applyAlignment="1">
      <alignment vertical="top"/>
    </xf>
    <xf numFmtId="0" fontId="9" fillId="0" borderId="7" xfId="3" applyFont="1" applyBorder="1" applyAlignment="1">
      <alignment horizontal="center" vertical="top"/>
    </xf>
    <xf numFmtId="0" fontId="4" fillId="0" borderId="7" xfId="3" applyFont="1" applyBorder="1" applyAlignment="1">
      <alignment horizontal="center" vertical="top"/>
    </xf>
    <xf numFmtId="165" fontId="3" fillId="4" borderId="0" xfId="3" applyNumberFormat="1" applyFont="1" applyFill="1" applyAlignment="1">
      <alignment horizontal="right" vertical="top"/>
    </xf>
    <xf numFmtId="165" fontId="3" fillId="4" borderId="0" xfId="3" applyNumberFormat="1" applyFont="1" applyFill="1" applyAlignment="1">
      <alignment horizontal="center" vertical="top"/>
    </xf>
    <xf numFmtId="164" fontId="3" fillId="4" borderId="0" xfId="1" applyNumberFormat="1" applyFont="1" applyFill="1" applyAlignment="1">
      <alignment horizontal="right" vertical="top"/>
    </xf>
    <xf numFmtId="0" fontId="10" fillId="0" borderId="0" xfId="3" applyFont="1" applyAlignment="1">
      <alignment horizontal="left" vertical="top"/>
    </xf>
    <xf numFmtId="0" fontId="10" fillId="0" borderId="0" xfId="3" applyFont="1" applyAlignment="1">
      <alignment vertical="top"/>
    </xf>
    <xf numFmtId="0" fontId="2" fillId="0" borderId="0" xfId="3" applyAlignment="1">
      <alignment vertical="top"/>
    </xf>
    <xf numFmtId="0" fontId="2" fillId="0" borderId="0" xfId="3" applyAlignment="1">
      <alignment horizontal="center" vertical="top"/>
    </xf>
    <xf numFmtId="164" fontId="2" fillId="0" borderId="0" xfId="1" applyNumberFormat="1" applyFont="1" applyAlignment="1">
      <alignment vertical="top"/>
    </xf>
    <xf numFmtId="0" fontId="10" fillId="0" borderId="0" xfId="3" applyFont="1" applyAlignment="1">
      <alignment horizontal="center" vertical="top"/>
    </xf>
    <xf numFmtId="0" fontId="9" fillId="0" borderId="0" xfId="3" applyFont="1" applyAlignment="1">
      <alignment horizontal="center" vertical="top"/>
    </xf>
    <xf numFmtId="164" fontId="10" fillId="0" borderId="0" xfId="1" applyNumberFormat="1" applyFont="1" applyAlignment="1">
      <alignment horizontal="left" vertical="top"/>
    </xf>
    <xf numFmtId="49" fontId="4" fillId="5" borderId="5" xfId="3" quotePrefix="1" applyNumberFormat="1" applyFont="1" applyFill="1" applyBorder="1" applyAlignment="1">
      <alignment horizontal="center" vertical="top"/>
    </xf>
    <xf numFmtId="0" fontId="4" fillId="5" borderId="4" xfId="3" applyFont="1" applyFill="1" applyBorder="1" applyAlignment="1">
      <alignment horizontal="left" vertical="top"/>
    </xf>
    <xf numFmtId="0" fontId="4" fillId="5" borderId="4" xfId="3" applyFont="1" applyFill="1" applyBorder="1" applyAlignment="1">
      <alignment vertical="top"/>
    </xf>
    <xf numFmtId="0" fontId="4" fillId="5" borderId="4" xfId="3" applyFont="1" applyFill="1" applyBorder="1" applyAlignment="1">
      <alignment horizontal="center" vertical="top"/>
    </xf>
    <xf numFmtId="1" fontId="4" fillId="5" borderId="4" xfId="3" applyNumberFormat="1" applyFont="1" applyFill="1" applyBorder="1" applyAlignment="1">
      <alignment horizontal="center" vertical="top"/>
    </xf>
    <xf numFmtId="0" fontId="4" fillId="5" borderId="4" xfId="3" applyFont="1" applyFill="1" applyBorder="1" applyAlignment="1">
      <alignment horizontal="center" vertical="top" wrapText="1"/>
    </xf>
    <xf numFmtId="0" fontId="4" fillId="5" borderId="6" xfId="3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164" fontId="4" fillId="5" borderId="5" xfId="1" applyNumberFormat="1" applyFont="1" applyFill="1" applyBorder="1" applyAlignment="1">
      <alignment horizontal="center" vertical="top" wrapText="1"/>
    </xf>
    <xf numFmtId="165" fontId="4" fillId="5" borderId="4" xfId="4" applyNumberFormat="1" applyFont="1" applyFill="1" applyBorder="1" applyAlignment="1">
      <alignment horizontal="right" vertical="top"/>
    </xf>
    <xf numFmtId="165" fontId="4" fillId="5" borderId="4" xfId="3" applyNumberFormat="1" applyFont="1" applyFill="1" applyBorder="1" applyAlignment="1">
      <alignment horizontal="right" vertical="top"/>
    </xf>
    <xf numFmtId="0" fontId="4" fillId="5" borderId="4" xfId="3" applyFont="1" applyFill="1" applyBorder="1" applyAlignment="1">
      <alignment vertical="top" wrapText="1"/>
    </xf>
    <xf numFmtId="49" fontId="4" fillId="5" borderId="5" xfId="3" applyNumberFormat="1" applyFont="1" applyFill="1" applyBorder="1" applyAlignment="1">
      <alignment vertical="top"/>
    </xf>
    <xf numFmtId="49" fontId="4" fillId="5" borderId="5" xfId="3" applyNumberFormat="1" applyFont="1" applyFill="1" applyBorder="1" applyAlignment="1">
      <alignment horizontal="center" vertical="top"/>
    </xf>
    <xf numFmtId="166" fontId="4" fillId="0" borderId="6" xfId="3" applyNumberFormat="1" applyFont="1" applyBorder="1" applyAlignment="1">
      <alignment horizontal="center" vertical="top"/>
    </xf>
    <xf numFmtId="166" fontId="4" fillId="5" borderId="6" xfId="3" applyNumberFormat="1" applyFont="1" applyFill="1" applyBorder="1" applyAlignment="1">
      <alignment horizontal="center" vertical="top"/>
    </xf>
    <xf numFmtId="167" fontId="4" fillId="0" borderId="4" xfId="2" applyNumberFormat="1" applyFont="1" applyBorder="1"/>
    <xf numFmtId="37" fontId="4" fillId="0" borderId="4" xfId="3" applyNumberFormat="1" applyFont="1" applyBorder="1"/>
    <xf numFmtId="167" fontId="4" fillId="5" borderId="4" xfId="2" applyNumberFormat="1" applyFont="1" applyFill="1" applyBorder="1"/>
    <xf numFmtId="37" fontId="4" fillId="5" borderId="4" xfId="3" applyNumberFormat="1" applyFont="1" applyFill="1" applyBorder="1"/>
    <xf numFmtId="37" fontId="3" fillId="5" borderId="4" xfId="3" applyNumberFormat="1" applyFont="1" applyFill="1" applyBorder="1"/>
    <xf numFmtId="49" fontId="4" fillId="0" borderId="4" xfId="0" applyNumberFormat="1" applyFont="1" applyBorder="1" applyAlignment="1">
      <alignment horizontal="center" vertical="top" wrapText="1"/>
    </xf>
    <xf numFmtId="49" fontId="4" fillId="5" borderId="4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wrapText="1"/>
    </xf>
    <xf numFmtId="49" fontId="4" fillId="5" borderId="4" xfId="0" applyNumberFormat="1" applyFont="1" applyFill="1" applyBorder="1" applyAlignment="1">
      <alignment horizontal="center" wrapText="1"/>
    </xf>
    <xf numFmtId="164" fontId="4" fillId="0" borderId="4" xfId="3" applyNumberFormat="1" applyFont="1" applyBorder="1"/>
    <xf numFmtId="164" fontId="4" fillId="0" borderId="5" xfId="1" applyNumberFormat="1" applyFont="1" applyFill="1" applyBorder="1" applyAlignment="1">
      <alignment horizontal="center" vertical="top" wrapText="1"/>
    </xf>
    <xf numFmtId="167" fontId="4" fillId="0" borderId="4" xfId="2" applyNumberFormat="1" applyFont="1" applyFill="1" applyBorder="1"/>
    <xf numFmtId="37" fontId="4" fillId="0" borderId="6" xfId="3" applyNumberFormat="1" applyFont="1" applyBorder="1"/>
    <xf numFmtId="167" fontId="4" fillId="0" borderId="0" xfId="2" applyNumberFormat="1" applyFont="1" applyFill="1"/>
    <xf numFmtId="49" fontId="4" fillId="6" borderId="5" xfId="3" quotePrefix="1" applyNumberFormat="1" applyFont="1" applyFill="1" applyBorder="1" applyAlignment="1">
      <alignment horizontal="center" vertical="top"/>
    </xf>
    <xf numFmtId="0" fontId="4" fillId="6" borderId="4" xfId="3" applyFont="1" applyFill="1" applyBorder="1" applyAlignment="1">
      <alignment vertical="top"/>
    </xf>
    <xf numFmtId="0" fontId="4" fillId="6" borderId="4" xfId="3" applyFont="1" applyFill="1" applyBorder="1" applyAlignment="1">
      <alignment horizontal="left" vertical="top"/>
    </xf>
    <xf numFmtId="0" fontId="4" fillId="6" borderId="4" xfId="3" applyFont="1" applyFill="1" applyBorder="1" applyAlignment="1">
      <alignment horizontal="center" vertical="top"/>
    </xf>
    <xf numFmtId="1" fontId="4" fillId="6" borderId="4" xfId="3" applyNumberFormat="1" applyFont="1" applyFill="1" applyBorder="1" applyAlignment="1">
      <alignment horizontal="center" vertical="top"/>
    </xf>
    <xf numFmtId="0" fontId="4" fillId="6" borderId="4" xfId="3" applyFont="1" applyFill="1" applyBorder="1" applyAlignment="1">
      <alignment horizontal="center" vertical="top" wrapText="1"/>
    </xf>
    <xf numFmtId="0" fontId="4" fillId="6" borderId="6" xfId="3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49" fontId="4" fillId="6" borderId="4" xfId="0" applyNumberFormat="1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164" fontId="4" fillId="6" borderId="5" xfId="1" applyNumberFormat="1" applyFont="1" applyFill="1" applyBorder="1" applyAlignment="1">
      <alignment horizontal="center" vertical="top" wrapText="1"/>
    </xf>
    <xf numFmtId="165" fontId="4" fillId="6" borderId="4" xfId="3" applyNumberFormat="1" applyFont="1" applyFill="1" applyBorder="1" applyAlignment="1">
      <alignment horizontal="right" vertical="top"/>
    </xf>
    <xf numFmtId="166" fontId="4" fillId="6" borderId="6" xfId="3" applyNumberFormat="1" applyFont="1" applyFill="1" applyBorder="1" applyAlignment="1">
      <alignment horizontal="center" vertical="top"/>
    </xf>
    <xf numFmtId="167" fontId="4" fillId="6" borderId="4" xfId="2" applyNumberFormat="1" applyFont="1" applyFill="1" applyBorder="1"/>
    <xf numFmtId="37" fontId="4" fillId="6" borderId="4" xfId="3" applyNumberFormat="1" applyFont="1" applyFill="1" applyBorder="1"/>
    <xf numFmtId="0" fontId="4" fillId="6" borderId="0" xfId="3" applyFont="1" applyFill="1"/>
    <xf numFmtId="167" fontId="4" fillId="6" borderId="0" xfId="2" applyNumberFormat="1" applyFont="1" applyFill="1"/>
    <xf numFmtId="37" fontId="4" fillId="6" borderId="6" xfId="3" applyNumberFormat="1" applyFont="1" applyFill="1" applyBorder="1"/>
    <xf numFmtId="49" fontId="4" fillId="6" borderId="5" xfId="3" applyNumberFormat="1" applyFont="1" applyFill="1" applyBorder="1" applyAlignment="1">
      <alignment horizontal="center" vertical="top"/>
    </xf>
    <xf numFmtId="49" fontId="4" fillId="6" borderId="4" xfId="0" applyNumberFormat="1" applyFont="1" applyFill="1" applyBorder="1" applyAlignment="1">
      <alignment horizontal="center" wrapText="1"/>
    </xf>
    <xf numFmtId="0" fontId="4" fillId="0" borderId="0" xfId="3" applyFont="1" applyAlignment="1">
      <alignment horizontal="center" vertical="top"/>
    </xf>
  </cellXfs>
  <cellStyles count="5">
    <cellStyle name="Comma" xfId="1" builtinId="3"/>
    <cellStyle name="Comma 6" xfId="4" xr:uid="{00000000-0005-0000-0000-000001000000}"/>
    <cellStyle name="Currency" xfId="2" builtinId="4"/>
    <cellStyle name="Normal" xfId="0" builtinId="0"/>
    <cellStyle name="Normal 18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57"/>
  <sheetViews>
    <sheetView tabSelected="1" zoomScale="110" zoomScaleNormal="110" workbookViewId="0">
      <pane ySplit="4" topLeftCell="A122" activePane="bottomLeft" state="frozen"/>
      <selection pane="bottomLeft" activeCell="V237" sqref="V237"/>
    </sheetView>
  </sheetViews>
  <sheetFormatPr defaultColWidth="9.140625" defaultRowHeight="12.75" x14ac:dyDescent="0.2"/>
  <cols>
    <col min="1" max="1" width="5" style="46" customWidth="1"/>
    <col min="2" max="2" width="26.28515625" style="2" customWidth="1"/>
    <col min="3" max="3" width="18.85546875" style="2" hidden="1" customWidth="1"/>
    <col min="4" max="4" width="11" style="2" hidden="1" customWidth="1"/>
    <col min="5" max="5" width="5.7109375" style="3" hidden="1" customWidth="1"/>
    <col min="6" max="6" width="9.28515625" style="3" hidden="1" customWidth="1"/>
    <col min="7" max="7" width="8.140625" style="3" hidden="1" customWidth="1"/>
    <col min="8" max="9" width="5.5703125" style="4" hidden="1" customWidth="1"/>
    <col min="10" max="10" width="17.85546875" style="5" customWidth="1"/>
    <col min="11" max="11" width="20" style="5" customWidth="1"/>
    <col min="12" max="12" width="6.42578125" style="5" customWidth="1"/>
    <col min="13" max="13" width="10.5703125" style="5" customWidth="1"/>
    <col min="14" max="14" width="7.5703125" style="5" customWidth="1"/>
    <col min="15" max="15" width="6.42578125" style="5" customWidth="1"/>
    <col min="16" max="16" width="9.140625" style="6" bestFit="1" customWidth="1"/>
    <col min="17" max="17" width="11.85546875" style="7" customWidth="1"/>
    <col min="18" max="18" width="11.28515625" style="7" customWidth="1"/>
    <col min="19" max="19" width="11.7109375" style="7" customWidth="1"/>
    <col min="20" max="20" width="7.28515625" style="8" customWidth="1"/>
    <col min="21" max="21" width="2.140625" style="9" customWidth="1"/>
    <col min="22" max="22" width="6.5703125" style="10" customWidth="1"/>
    <col min="23" max="23" width="10.28515625" style="11" customWidth="1"/>
    <col min="24" max="16384" width="9.140625" style="11"/>
  </cols>
  <sheetData>
    <row r="1" spans="1:37" x14ac:dyDescent="0.2">
      <c r="A1" s="1" t="s">
        <v>0</v>
      </c>
    </row>
    <row r="2" spans="1:37" x14ac:dyDescent="0.2">
      <c r="A2" s="1" t="s">
        <v>1</v>
      </c>
      <c r="B2" s="2" t="s">
        <v>2</v>
      </c>
    </row>
    <row r="3" spans="1:37" x14ac:dyDescent="0.2">
      <c r="A3" s="1" t="s">
        <v>3</v>
      </c>
      <c r="B3" s="12" t="s">
        <v>314</v>
      </c>
      <c r="AK3" s="9"/>
    </row>
    <row r="4" spans="1:37" s="24" customFormat="1" ht="53.25" customHeight="1" x14ac:dyDescent="0.25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5" t="s">
        <v>11</v>
      </c>
      <c r="I4" s="15" t="s">
        <v>12</v>
      </c>
      <c r="J4" s="14" t="s">
        <v>276</v>
      </c>
      <c r="K4" s="14" t="s">
        <v>280</v>
      </c>
      <c r="L4" s="16" t="s">
        <v>13</v>
      </c>
      <c r="M4" s="17" t="s">
        <v>14</v>
      </c>
      <c r="N4" s="17" t="s">
        <v>15</v>
      </c>
      <c r="O4" s="17" t="s">
        <v>16</v>
      </c>
      <c r="P4" s="18" t="s">
        <v>17</v>
      </c>
      <c r="Q4" s="19" t="s">
        <v>18</v>
      </c>
      <c r="R4" s="19" t="s">
        <v>19</v>
      </c>
      <c r="S4" s="19" t="s">
        <v>20</v>
      </c>
      <c r="T4" s="20" t="s">
        <v>21</v>
      </c>
      <c r="U4" s="20"/>
      <c r="V4" s="20" t="s">
        <v>22</v>
      </c>
      <c r="W4" s="22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1"/>
    </row>
    <row r="5" spans="1:37" ht="25.5" customHeight="1" x14ac:dyDescent="0.2">
      <c r="A5" s="25" t="s">
        <v>23</v>
      </c>
      <c r="B5" s="27" t="s">
        <v>32</v>
      </c>
      <c r="C5" s="26" t="s">
        <v>24</v>
      </c>
      <c r="D5" s="27" t="s">
        <v>25</v>
      </c>
      <c r="E5" s="28" t="s">
        <v>26</v>
      </c>
      <c r="F5" s="28">
        <v>77702</v>
      </c>
      <c r="G5" s="28" t="s">
        <v>27</v>
      </c>
      <c r="H5" s="29">
        <v>1</v>
      </c>
      <c r="I5" s="29"/>
      <c r="J5" s="30" t="s">
        <v>33</v>
      </c>
      <c r="K5" s="30" t="s">
        <v>271</v>
      </c>
      <c r="L5" s="31">
        <v>1987</v>
      </c>
      <c r="M5" s="32" t="s">
        <v>282</v>
      </c>
      <c r="N5" s="85" t="s">
        <v>34</v>
      </c>
      <c r="O5" s="33" t="s">
        <v>30</v>
      </c>
      <c r="P5" s="90">
        <v>22038</v>
      </c>
      <c r="Q5" s="35">
        <f>P5*V5</f>
        <v>4958550</v>
      </c>
      <c r="R5" s="35">
        <f>Q5*0.18</f>
        <v>892539</v>
      </c>
      <c r="S5" s="35">
        <f>SUM(Q5:R5)</f>
        <v>5851089</v>
      </c>
      <c r="T5" s="78" t="s">
        <v>31</v>
      </c>
      <c r="U5" s="91"/>
      <c r="V5" s="81">
        <v>225</v>
      </c>
      <c r="AK5" s="9"/>
    </row>
    <row r="6" spans="1:37" ht="25.5" customHeight="1" x14ac:dyDescent="0.2">
      <c r="A6" s="25" t="s">
        <v>23</v>
      </c>
      <c r="B6" s="27" t="s">
        <v>32</v>
      </c>
      <c r="C6" s="26" t="s">
        <v>24</v>
      </c>
      <c r="D6" s="27" t="s">
        <v>25</v>
      </c>
      <c r="E6" s="28" t="s">
        <v>26</v>
      </c>
      <c r="F6" s="28">
        <v>77702</v>
      </c>
      <c r="G6" s="28" t="s">
        <v>27</v>
      </c>
      <c r="H6" s="29">
        <v>1</v>
      </c>
      <c r="I6" s="29"/>
      <c r="J6" s="30" t="s">
        <v>35</v>
      </c>
      <c r="K6" s="30" t="s">
        <v>271</v>
      </c>
      <c r="L6" s="31">
        <v>1929</v>
      </c>
      <c r="M6" s="32" t="s">
        <v>29</v>
      </c>
      <c r="N6" s="85" t="s">
        <v>34</v>
      </c>
      <c r="O6" s="33" t="s">
        <v>30</v>
      </c>
      <c r="P6" s="90">
        <v>20828</v>
      </c>
      <c r="Q6" s="35">
        <f>P6*V6</f>
        <v>4686300</v>
      </c>
      <c r="R6" s="35">
        <f>Q6*0.18</f>
        <v>843534</v>
      </c>
      <c r="S6" s="35">
        <f>SUM(Q6:R6)</f>
        <v>5529834</v>
      </c>
      <c r="T6" s="78" t="s">
        <v>31</v>
      </c>
      <c r="U6" s="91"/>
      <c r="V6" s="81">
        <v>225</v>
      </c>
      <c r="AK6" s="9"/>
    </row>
    <row r="7" spans="1:37" ht="25.5" customHeight="1" x14ac:dyDescent="0.2">
      <c r="A7" s="25" t="s">
        <v>23</v>
      </c>
      <c r="B7" s="27" t="s">
        <v>32</v>
      </c>
      <c r="C7" s="26" t="s">
        <v>24</v>
      </c>
      <c r="D7" s="27" t="s">
        <v>25</v>
      </c>
      <c r="E7" s="28" t="s">
        <v>26</v>
      </c>
      <c r="F7" s="28">
        <v>77702</v>
      </c>
      <c r="G7" s="28" t="s">
        <v>27</v>
      </c>
      <c r="H7" s="29">
        <v>1</v>
      </c>
      <c r="I7" s="29"/>
      <c r="J7" s="30" t="s">
        <v>294</v>
      </c>
      <c r="K7" s="30" t="s">
        <v>277</v>
      </c>
      <c r="L7" s="31">
        <v>2008</v>
      </c>
      <c r="M7" s="32" t="s">
        <v>282</v>
      </c>
      <c r="N7" s="85" t="s">
        <v>44</v>
      </c>
      <c r="O7" s="33" t="s">
        <v>30</v>
      </c>
      <c r="P7" s="90">
        <v>14640</v>
      </c>
      <c r="Q7" s="35">
        <f t="shared" ref="Q7:Q9" si="0">P7*V7</f>
        <v>3294000</v>
      </c>
      <c r="R7" s="35">
        <f t="shared" ref="R7:R9" si="1">Q7*0.18</f>
        <v>592920</v>
      </c>
      <c r="S7" s="35">
        <f t="shared" ref="S7:S9" si="2">SUM(Q7:R7)</f>
        <v>3886920</v>
      </c>
      <c r="T7" s="78" t="s">
        <v>31</v>
      </c>
      <c r="U7" s="91"/>
      <c r="V7" s="81">
        <v>225</v>
      </c>
      <c r="AK7" s="9"/>
    </row>
    <row r="8" spans="1:37" ht="25.5" customHeight="1" x14ac:dyDescent="0.2">
      <c r="A8" s="25" t="s">
        <v>23</v>
      </c>
      <c r="B8" s="27" t="s">
        <v>32</v>
      </c>
      <c r="C8" s="26"/>
      <c r="D8" s="27"/>
      <c r="E8" s="28"/>
      <c r="F8" s="28"/>
      <c r="G8" s="28"/>
      <c r="H8" s="29"/>
      <c r="I8" s="29"/>
      <c r="J8" s="30" t="s">
        <v>295</v>
      </c>
      <c r="K8" s="30" t="s">
        <v>277</v>
      </c>
      <c r="L8" s="31">
        <v>2008</v>
      </c>
      <c r="M8" s="32" t="s">
        <v>282</v>
      </c>
      <c r="N8" s="85" t="s">
        <v>44</v>
      </c>
      <c r="O8" s="33" t="s">
        <v>30</v>
      </c>
      <c r="P8" s="90">
        <v>14304</v>
      </c>
      <c r="Q8" s="35">
        <f t="shared" si="0"/>
        <v>3218400</v>
      </c>
      <c r="R8" s="35">
        <f t="shared" si="1"/>
        <v>579312</v>
      </c>
      <c r="S8" s="35">
        <f t="shared" si="2"/>
        <v>3797712</v>
      </c>
      <c r="T8" s="78" t="s">
        <v>31</v>
      </c>
      <c r="U8" s="91"/>
      <c r="V8" s="81">
        <v>225</v>
      </c>
      <c r="AK8" s="9"/>
    </row>
    <row r="9" spans="1:37" ht="25.5" customHeight="1" x14ac:dyDescent="0.2">
      <c r="A9" s="25" t="s">
        <v>23</v>
      </c>
      <c r="B9" s="27" t="s">
        <v>32</v>
      </c>
      <c r="C9" s="26"/>
      <c r="D9" s="27"/>
      <c r="E9" s="28"/>
      <c r="F9" s="28"/>
      <c r="G9" s="28"/>
      <c r="H9" s="29"/>
      <c r="I9" s="29"/>
      <c r="J9" s="30" t="s">
        <v>200</v>
      </c>
      <c r="K9" s="30" t="s">
        <v>277</v>
      </c>
      <c r="L9" s="31">
        <v>2008</v>
      </c>
      <c r="M9" s="32" t="s">
        <v>282</v>
      </c>
      <c r="N9" s="85" t="s">
        <v>44</v>
      </c>
      <c r="O9" s="33" t="s">
        <v>30</v>
      </c>
      <c r="P9" s="90">
        <v>10956</v>
      </c>
      <c r="Q9" s="35">
        <f t="shared" si="0"/>
        <v>2465100</v>
      </c>
      <c r="R9" s="35">
        <f t="shared" si="1"/>
        <v>443718</v>
      </c>
      <c r="S9" s="35">
        <f t="shared" si="2"/>
        <v>2908818</v>
      </c>
      <c r="T9" s="78" t="s">
        <v>31</v>
      </c>
      <c r="U9" s="91"/>
      <c r="V9" s="81">
        <v>225</v>
      </c>
      <c r="AK9" s="9"/>
    </row>
    <row r="10" spans="1:37" ht="25.5" customHeight="1" x14ac:dyDescent="0.2">
      <c r="A10" s="25" t="s">
        <v>23</v>
      </c>
      <c r="B10" s="27" t="s">
        <v>32</v>
      </c>
      <c r="C10" s="26" t="s">
        <v>24</v>
      </c>
      <c r="D10" s="27" t="s">
        <v>25</v>
      </c>
      <c r="E10" s="28" t="s">
        <v>26</v>
      </c>
      <c r="F10" s="28">
        <v>77702</v>
      </c>
      <c r="G10" s="28" t="s">
        <v>27</v>
      </c>
      <c r="H10" s="29">
        <v>1</v>
      </c>
      <c r="I10" s="29"/>
      <c r="J10" s="30" t="s">
        <v>36</v>
      </c>
      <c r="K10" s="30" t="s">
        <v>271</v>
      </c>
      <c r="L10" s="31">
        <v>1929</v>
      </c>
      <c r="M10" s="32" t="s">
        <v>241</v>
      </c>
      <c r="N10" s="85" t="s">
        <v>37</v>
      </c>
      <c r="O10" s="33" t="s">
        <v>30</v>
      </c>
      <c r="P10" s="90">
        <v>4464</v>
      </c>
      <c r="Q10" s="35">
        <f>P10*V10</f>
        <v>647280</v>
      </c>
      <c r="R10" s="35">
        <v>0</v>
      </c>
      <c r="S10" s="35">
        <f t="shared" ref="S10:S13" si="3">SUM(Q10:R10)</f>
        <v>647280</v>
      </c>
      <c r="T10" s="78" t="s">
        <v>31</v>
      </c>
      <c r="U10" s="91"/>
      <c r="V10" s="92">
        <v>145</v>
      </c>
      <c r="AK10" s="9"/>
    </row>
    <row r="11" spans="1:37" ht="25.5" customHeight="1" x14ac:dyDescent="0.2">
      <c r="A11" s="25" t="s">
        <v>23</v>
      </c>
      <c r="B11" s="27" t="s">
        <v>32</v>
      </c>
      <c r="C11" s="26" t="s">
        <v>24</v>
      </c>
      <c r="D11" s="27" t="s">
        <v>25</v>
      </c>
      <c r="E11" s="28" t="s">
        <v>26</v>
      </c>
      <c r="F11" s="28">
        <v>77702</v>
      </c>
      <c r="G11" s="28" t="s">
        <v>27</v>
      </c>
      <c r="H11" s="29">
        <v>1</v>
      </c>
      <c r="I11" s="29"/>
      <c r="J11" s="30" t="s">
        <v>38</v>
      </c>
      <c r="K11" s="30" t="s">
        <v>271</v>
      </c>
      <c r="L11" s="31">
        <v>1994</v>
      </c>
      <c r="M11" s="32" t="s">
        <v>241</v>
      </c>
      <c r="N11" s="85" t="s">
        <v>37</v>
      </c>
      <c r="O11" s="33" t="s">
        <v>30</v>
      </c>
      <c r="P11" s="90">
        <v>13140</v>
      </c>
      <c r="Q11" s="35">
        <f>P11*V11</f>
        <v>2956500</v>
      </c>
      <c r="R11" s="35">
        <v>0</v>
      </c>
      <c r="S11" s="35">
        <f t="shared" si="3"/>
        <v>2956500</v>
      </c>
      <c r="T11" s="78" t="s">
        <v>31</v>
      </c>
      <c r="U11" s="91"/>
      <c r="V11" s="92">
        <v>225</v>
      </c>
      <c r="AK11" s="9"/>
    </row>
    <row r="12" spans="1:37" ht="25.5" customHeight="1" x14ac:dyDescent="0.2">
      <c r="A12" s="25" t="s">
        <v>23</v>
      </c>
      <c r="B12" s="27" t="s">
        <v>32</v>
      </c>
      <c r="C12" s="26" t="s">
        <v>24</v>
      </c>
      <c r="D12" s="27" t="s">
        <v>25</v>
      </c>
      <c r="E12" s="28" t="s">
        <v>26</v>
      </c>
      <c r="F12" s="28">
        <v>77702</v>
      </c>
      <c r="G12" s="28" t="s">
        <v>27</v>
      </c>
      <c r="H12" s="29">
        <v>1</v>
      </c>
      <c r="I12" s="29"/>
      <c r="J12" s="30" t="s">
        <v>39</v>
      </c>
      <c r="K12" s="30" t="s">
        <v>272</v>
      </c>
      <c r="L12" s="31">
        <v>1994</v>
      </c>
      <c r="M12" s="32" t="s">
        <v>29</v>
      </c>
      <c r="N12" s="85" t="s">
        <v>37</v>
      </c>
      <c r="O12" s="33" t="s">
        <v>30</v>
      </c>
      <c r="P12" s="90">
        <v>35280</v>
      </c>
      <c r="Q12" s="35">
        <f>P12*V12</f>
        <v>7938000</v>
      </c>
      <c r="R12" s="35">
        <f>Q12*0.18</f>
        <v>1428840</v>
      </c>
      <c r="S12" s="35">
        <f t="shared" si="3"/>
        <v>9366840</v>
      </c>
      <c r="T12" s="78" t="s">
        <v>31</v>
      </c>
      <c r="U12" s="91"/>
      <c r="V12" s="92">
        <v>225</v>
      </c>
      <c r="AK12" s="9"/>
    </row>
    <row r="13" spans="1:37" ht="25.5" customHeight="1" x14ac:dyDescent="0.2">
      <c r="A13" s="25" t="s">
        <v>23</v>
      </c>
      <c r="B13" s="27" t="s">
        <v>32</v>
      </c>
      <c r="C13" s="26" t="s">
        <v>24</v>
      </c>
      <c r="D13" s="27" t="s">
        <v>25</v>
      </c>
      <c r="E13" s="28" t="s">
        <v>26</v>
      </c>
      <c r="F13" s="28">
        <v>77702</v>
      </c>
      <c r="G13" s="28" t="s">
        <v>27</v>
      </c>
      <c r="H13" s="29">
        <v>1</v>
      </c>
      <c r="I13" s="29"/>
      <c r="J13" s="30" t="s">
        <v>40</v>
      </c>
      <c r="K13" s="30" t="s">
        <v>272</v>
      </c>
      <c r="L13" s="31">
        <v>1994</v>
      </c>
      <c r="M13" s="32" t="s">
        <v>241</v>
      </c>
      <c r="N13" s="85" t="s">
        <v>37</v>
      </c>
      <c r="O13" s="33" t="s">
        <v>30</v>
      </c>
      <c r="P13" s="90">
        <v>34278</v>
      </c>
      <c r="Q13" s="35">
        <f>P13*V13</f>
        <v>7712550</v>
      </c>
      <c r="R13" s="35">
        <f>Q13*0.18</f>
        <v>1388259</v>
      </c>
      <c r="S13" s="35">
        <f t="shared" si="3"/>
        <v>9100809</v>
      </c>
      <c r="T13" s="78" t="s">
        <v>31</v>
      </c>
      <c r="U13" s="91"/>
      <c r="V13" s="92">
        <v>225</v>
      </c>
      <c r="AK13" s="9"/>
    </row>
    <row r="14" spans="1:37" s="36" customFormat="1" ht="25.5" customHeight="1" x14ac:dyDescent="0.2">
      <c r="A14" s="63"/>
      <c r="B14" s="64"/>
      <c r="C14" s="65"/>
      <c r="D14" s="64"/>
      <c r="E14" s="66"/>
      <c r="F14" s="66"/>
      <c r="G14" s="66"/>
      <c r="H14" s="67"/>
      <c r="I14" s="67"/>
      <c r="J14" s="68"/>
      <c r="K14" s="68"/>
      <c r="L14" s="69"/>
      <c r="M14" s="70"/>
      <c r="N14" s="86"/>
      <c r="O14" s="71"/>
      <c r="P14" s="72"/>
      <c r="Q14" s="73"/>
      <c r="R14" s="74"/>
      <c r="S14" s="74"/>
      <c r="T14" s="79"/>
      <c r="U14" s="82"/>
      <c r="V14" s="83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9"/>
    </row>
    <row r="15" spans="1:37" ht="25.5" customHeight="1" x14ac:dyDescent="0.2">
      <c r="A15" s="37" t="s">
        <v>267</v>
      </c>
      <c r="B15" s="26" t="s">
        <v>265</v>
      </c>
      <c r="C15" s="26" t="s">
        <v>45</v>
      </c>
      <c r="D15" s="27" t="s">
        <v>25</v>
      </c>
      <c r="E15" s="28" t="s">
        <v>26</v>
      </c>
      <c r="F15" s="28">
        <v>77705</v>
      </c>
      <c r="G15" s="28" t="s">
        <v>27</v>
      </c>
      <c r="H15" s="29">
        <v>1</v>
      </c>
      <c r="I15" s="29"/>
      <c r="J15" s="30" t="s">
        <v>268</v>
      </c>
      <c r="K15" s="30" t="s">
        <v>272</v>
      </c>
      <c r="L15" s="31">
        <v>2001</v>
      </c>
      <c r="M15" s="32" t="s">
        <v>241</v>
      </c>
      <c r="N15" s="32">
        <v>2005</v>
      </c>
      <c r="O15" s="33" t="s">
        <v>30</v>
      </c>
      <c r="P15" s="34">
        <v>9870</v>
      </c>
      <c r="Q15" s="35">
        <f t="shared" ref="Q15:Q30" si="4">P15*V15</f>
        <v>2220750</v>
      </c>
      <c r="R15" s="35">
        <f t="shared" ref="R15:R29" si="5">Q15*0.18</f>
        <v>399735</v>
      </c>
      <c r="S15" s="35">
        <f t="shared" ref="S15:S46" si="6">SUM(Q15:R15)</f>
        <v>2620485</v>
      </c>
      <c r="T15" s="78" t="s">
        <v>31</v>
      </c>
      <c r="U15" s="80"/>
      <c r="V15" s="81">
        <v>225</v>
      </c>
      <c r="AK15" s="9"/>
    </row>
    <row r="16" spans="1:37" ht="25.5" customHeight="1" x14ac:dyDescent="0.2">
      <c r="A16" s="25" t="s">
        <v>267</v>
      </c>
      <c r="B16" s="26" t="s">
        <v>265</v>
      </c>
      <c r="C16" s="26" t="s">
        <v>45</v>
      </c>
      <c r="D16" s="27" t="s">
        <v>25</v>
      </c>
      <c r="E16" s="28" t="s">
        <v>26</v>
      </c>
      <c r="F16" s="28">
        <v>77705</v>
      </c>
      <c r="G16" s="28" t="s">
        <v>27</v>
      </c>
      <c r="H16" s="29">
        <v>1</v>
      </c>
      <c r="I16" s="29"/>
      <c r="J16" s="30" t="s">
        <v>46</v>
      </c>
      <c r="K16" s="30" t="s">
        <v>273</v>
      </c>
      <c r="L16" s="31">
        <v>1954</v>
      </c>
      <c r="M16" s="32" t="s">
        <v>241</v>
      </c>
      <c r="N16" s="32">
        <v>2005</v>
      </c>
      <c r="O16" s="33" t="s">
        <v>30</v>
      </c>
      <c r="P16" s="34">
        <v>25388</v>
      </c>
      <c r="Q16" s="35">
        <f t="shared" si="4"/>
        <v>5712300</v>
      </c>
      <c r="R16" s="35">
        <f t="shared" si="5"/>
        <v>1028214</v>
      </c>
      <c r="S16" s="35">
        <f t="shared" si="6"/>
        <v>6740514</v>
      </c>
      <c r="T16" s="78" t="s">
        <v>31</v>
      </c>
      <c r="U16" s="80"/>
      <c r="V16" s="81">
        <v>225</v>
      </c>
      <c r="AK16" s="9"/>
    </row>
    <row r="17" spans="1:37" ht="25.5" customHeight="1" x14ac:dyDescent="0.2">
      <c r="A17" s="25" t="s">
        <v>267</v>
      </c>
      <c r="B17" s="26" t="s">
        <v>265</v>
      </c>
      <c r="C17" s="26" t="s">
        <v>45</v>
      </c>
      <c r="D17" s="27" t="s">
        <v>25</v>
      </c>
      <c r="E17" s="28" t="s">
        <v>26</v>
      </c>
      <c r="F17" s="28">
        <v>77705</v>
      </c>
      <c r="G17" s="28" t="s">
        <v>27</v>
      </c>
      <c r="H17" s="29">
        <v>1</v>
      </c>
      <c r="I17" s="29"/>
      <c r="J17" s="30" t="s">
        <v>47</v>
      </c>
      <c r="K17" s="30" t="s">
        <v>273</v>
      </c>
      <c r="L17" s="31">
        <v>1954</v>
      </c>
      <c r="M17" s="32" t="s">
        <v>241</v>
      </c>
      <c r="N17" s="85">
        <v>2005</v>
      </c>
      <c r="O17" s="33" t="s">
        <v>30</v>
      </c>
      <c r="P17" s="34">
        <v>33258</v>
      </c>
      <c r="Q17" s="35">
        <f t="shared" si="4"/>
        <v>7483050</v>
      </c>
      <c r="R17" s="35">
        <f t="shared" si="5"/>
        <v>1346949</v>
      </c>
      <c r="S17" s="35">
        <f t="shared" si="6"/>
        <v>8829999</v>
      </c>
      <c r="T17" s="78" t="s">
        <v>31</v>
      </c>
      <c r="U17" s="80"/>
      <c r="V17" s="81">
        <v>225</v>
      </c>
      <c r="AK17" s="9"/>
    </row>
    <row r="18" spans="1:37" ht="38.25" x14ac:dyDescent="0.2">
      <c r="A18" s="25" t="s">
        <v>267</v>
      </c>
      <c r="B18" s="26" t="s">
        <v>265</v>
      </c>
      <c r="C18" s="26" t="s">
        <v>45</v>
      </c>
      <c r="D18" s="27" t="s">
        <v>25</v>
      </c>
      <c r="E18" s="28" t="s">
        <v>26</v>
      </c>
      <c r="F18" s="28">
        <v>77705</v>
      </c>
      <c r="G18" s="28" t="s">
        <v>27</v>
      </c>
      <c r="H18" s="29">
        <v>1</v>
      </c>
      <c r="I18" s="29"/>
      <c r="J18" s="30" t="s">
        <v>297</v>
      </c>
      <c r="K18" s="30" t="s">
        <v>273</v>
      </c>
      <c r="L18" s="31" t="s">
        <v>292</v>
      </c>
      <c r="M18" s="32" t="s">
        <v>241</v>
      </c>
      <c r="N18" s="85">
        <v>2005</v>
      </c>
      <c r="O18" s="33" t="s">
        <v>30</v>
      </c>
      <c r="P18" s="34">
        <v>49662</v>
      </c>
      <c r="Q18" s="35">
        <f t="shared" si="4"/>
        <v>11173950</v>
      </c>
      <c r="R18" s="35">
        <f t="shared" si="5"/>
        <v>2011311</v>
      </c>
      <c r="S18" s="35">
        <f t="shared" si="6"/>
        <v>13185261</v>
      </c>
      <c r="T18" s="78" t="s">
        <v>31</v>
      </c>
      <c r="U18" s="80"/>
      <c r="V18" s="81">
        <v>225</v>
      </c>
      <c r="AK18" s="9"/>
    </row>
    <row r="19" spans="1:37" ht="25.5" customHeight="1" x14ac:dyDescent="0.2">
      <c r="A19" s="25" t="s">
        <v>267</v>
      </c>
      <c r="B19" s="26" t="s">
        <v>265</v>
      </c>
      <c r="C19" s="26" t="s">
        <v>45</v>
      </c>
      <c r="D19" s="27" t="s">
        <v>25</v>
      </c>
      <c r="E19" s="28" t="s">
        <v>26</v>
      </c>
      <c r="F19" s="28">
        <v>77705</v>
      </c>
      <c r="G19" s="28" t="s">
        <v>27</v>
      </c>
      <c r="H19" s="29">
        <v>1</v>
      </c>
      <c r="I19" s="29"/>
      <c r="J19" s="30" t="s">
        <v>48</v>
      </c>
      <c r="K19" s="30" t="s">
        <v>273</v>
      </c>
      <c r="L19" s="31">
        <v>1954</v>
      </c>
      <c r="M19" s="32" t="s">
        <v>241</v>
      </c>
      <c r="N19" s="85">
        <v>2005</v>
      </c>
      <c r="O19" s="33" t="s">
        <v>30</v>
      </c>
      <c r="P19" s="34">
        <v>18035</v>
      </c>
      <c r="Q19" s="35">
        <f t="shared" si="4"/>
        <v>4057875</v>
      </c>
      <c r="R19" s="35">
        <f t="shared" si="5"/>
        <v>730417.5</v>
      </c>
      <c r="S19" s="35">
        <f t="shared" si="6"/>
        <v>4788292.5</v>
      </c>
      <c r="T19" s="78" t="s">
        <v>31</v>
      </c>
      <c r="U19" s="80"/>
      <c r="V19" s="81">
        <v>225</v>
      </c>
      <c r="AK19" s="9"/>
    </row>
    <row r="20" spans="1:37" ht="25.5" customHeight="1" x14ac:dyDescent="0.2">
      <c r="A20" s="25" t="s">
        <v>267</v>
      </c>
      <c r="B20" s="26" t="s">
        <v>265</v>
      </c>
      <c r="C20" s="26" t="s">
        <v>45</v>
      </c>
      <c r="D20" s="27" t="s">
        <v>25</v>
      </c>
      <c r="E20" s="28" t="s">
        <v>26</v>
      </c>
      <c r="F20" s="28">
        <v>77705</v>
      </c>
      <c r="G20" s="28" t="s">
        <v>27</v>
      </c>
      <c r="H20" s="29">
        <v>1</v>
      </c>
      <c r="I20" s="29"/>
      <c r="J20" s="30" t="s">
        <v>49</v>
      </c>
      <c r="K20" s="30" t="s">
        <v>273</v>
      </c>
      <c r="L20" s="31">
        <v>1954</v>
      </c>
      <c r="M20" s="32" t="s">
        <v>241</v>
      </c>
      <c r="N20" s="85">
        <v>2005</v>
      </c>
      <c r="O20" s="33" t="s">
        <v>30</v>
      </c>
      <c r="P20" s="34">
        <v>13650</v>
      </c>
      <c r="Q20" s="35">
        <f t="shared" si="4"/>
        <v>3071250</v>
      </c>
      <c r="R20" s="35">
        <f t="shared" si="5"/>
        <v>552825</v>
      </c>
      <c r="S20" s="35">
        <f t="shared" si="6"/>
        <v>3624075</v>
      </c>
      <c r="T20" s="78" t="s">
        <v>31</v>
      </c>
      <c r="U20" s="80"/>
      <c r="V20" s="81">
        <v>225</v>
      </c>
      <c r="AK20" s="9"/>
    </row>
    <row r="21" spans="1:37" ht="25.5" customHeight="1" x14ac:dyDescent="0.2">
      <c r="A21" s="25" t="s">
        <v>267</v>
      </c>
      <c r="B21" s="26" t="s">
        <v>265</v>
      </c>
      <c r="C21" s="26" t="s">
        <v>45</v>
      </c>
      <c r="D21" s="27" t="s">
        <v>25</v>
      </c>
      <c r="E21" s="28" t="s">
        <v>26</v>
      </c>
      <c r="F21" s="28">
        <v>77705</v>
      </c>
      <c r="G21" s="28" t="s">
        <v>27</v>
      </c>
      <c r="H21" s="29">
        <v>1</v>
      </c>
      <c r="I21" s="29"/>
      <c r="J21" s="30" t="s">
        <v>298</v>
      </c>
      <c r="K21" s="30" t="s">
        <v>271</v>
      </c>
      <c r="L21" s="31">
        <v>2001</v>
      </c>
      <c r="M21" s="32" t="s">
        <v>241</v>
      </c>
      <c r="N21" s="85" t="s">
        <v>41</v>
      </c>
      <c r="O21" s="33" t="s">
        <v>30</v>
      </c>
      <c r="P21" s="34">
        <v>29897</v>
      </c>
      <c r="Q21" s="35">
        <f t="shared" si="4"/>
        <v>6726825</v>
      </c>
      <c r="R21" s="35">
        <f t="shared" si="5"/>
        <v>1210828.5</v>
      </c>
      <c r="S21" s="35">
        <f t="shared" si="6"/>
        <v>7937653.5</v>
      </c>
      <c r="T21" s="78" t="s">
        <v>31</v>
      </c>
      <c r="U21" s="80"/>
      <c r="V21" s="81">
        <v>225</v>
      </c>
      <c r="AK21" s="9"/>
    </row>
    <row r="22" spans="1:37" ht="25.5" customHeight="1" x14ac:dyDescent="0.2">
      <c r="A22" s="25" t="s">
        <v>267</v>
      </c>
      <c r="B22" s="26" t="s">
        <v>265</v>
      </c>
      <c r="C22" s="26" t="s">
        <v>45</v>
      </c>
      <c r="D22" s="27" t="s">
        <v>25</v>
      </c>
      <c r="E22" s="28" t="s">
        <v>26</v>
      </c>
      <c r="F22" s="28">
        <v>77705</v>
      </c>
      <c r="G22" s="28" t="s">
        <v>27</v>
      </c>
      <c r="H22" s="29">
        <v>1</v>
      </c>
      <c r="I22" s="29"/>
      <c r="J22" s="30" t="s">
        <v>299</v>
      </c>
      <c r="K22" s="30" t="s">
        <v>279</v>
      </c>
      <c r="L22" s="31">
        <v>2001</v>
      </c>
      <c r="M22" s="32" t="s">
        <v>241</v>
      </c>
      <c r="N22" s="85" t="s">
        <v>50</v>
      </c>
      <c r="O22" s="33" t="s">
        <v>30</v>
      </c>
      <c r="P22" s="34">
        <v>17200</v>
      </c>
      <c r="Q22" s="35">
        <f t="shared" si="4"/>
        <v>3870000</v>
      </c>
      <c r="R22" s="35">
        <f t="shared" si="5"/>
        <v>696600</v>
      </c>
      <c r="S22" s="35">
        <f t="shared" si="6"/>
        <v>4566600</v>
      </c>
      <c r="T22" s="78" t="s">
        <v>31</v>
      </c>
      <c r="U22" s="80"/>
      <c r="V22" s="81">
        <v>225</v>
      </c>
      <c r="AK22" s="9"/>
    </row>
    <row r="23" spans="1:37" ht="25.5" customHeight="1" x14ac:dyDescent="0.2">
      <c r="A23" s="25" t="s">
        <v>267</v>
      </c>
      <c r="B23" s="26" t="s">
        <v>265</v>
      </c>
      <c r="C23" s="26" t="s">
        <v>45</v>
      </c>
      <c r="D23" s="27" t="s">
        <v>25</v>
      </c>
      <c r="E23" s="28" t="s">
        <v>26</v>
      </c>
      <c r="F23" s="28">
        <v>77705</v>
      </c>
      <c r="G23" s="28" t="s">
        <v>27</v>
      </c>
      <c r="H23" s="29">
        <v>1</v>
      </c>
      <c r="I23" s="29"/>
      <c r="J23" s="30" t="s">
        <v>51</v>
      </c>
      <c r="K23" s="30" t="s">
        <v>272</v>
      </c>
      <c r="L23" s="31">
        <v>2001</v>
      </c>
      <c r="M23" s="32" t="s">
        <v>241</v>
      </c>
      <c r="N23" s="85">
        <v>2005</v>
      </c>
      <c r="O23" s="33" t="s">
        <v>30</v>
      </c>
      <c r="P23" s="34">
        <v>13060</v>
      </c>
      <c r="Q23" s="35">
        <f t="shared" si="4"/>
        <v>2938500</v>
      </c>
      <c r="R23" s="35">
        <f t="shared" si="5"/>
        <v>528930</v>
      </c>
      <c r="S23" s="35">
        <f t="shared" si="6"/>
        <v>3467430</v>
      </c>
      <c r="T23" s="78" t="s">
        <v>31</v>
      </c>
      <c r="U23" s="80"/>
      <c r="V23" s="81">
        <v>225</v>
      </c>
      <c r="AK23" s="9"/>
    </row>
    <row r="24" spans="1:37" ht="25.5" customHeight="1" x14ac:dyDescent="0.2">
      <c r="A24" s="25" t="s">
        <v>267</v>
      </c>
      <c r="B24" s="26" t="s">
        <v>265</v>
      </c>
      <c r="C24" s="26" t="s">
        <v>45</v>
      </c>
      <c r="D24" s="27" t="s">
        <v>25</v>
      </c>
      <c r="E24" s="28" t="s">
        <v>26</v>
      </c>
      <c r="F24" s="28">
        <v>77705</v>
      </c>
      <c r="G24" s="28" t="s">
        <v>27</v>
      </c>
      <c r="H24" s="29">
        <v>1</v>
      </c>
      <c r="I24" s="29"/>
      <c r="J24" s="30" t="s">
        <v>52</v>
      </c>
      <c r="K24" s="30" t="s">
        <v>279</v>
      </c>
      <c r="L24" s="31">
        <v>2001</v>
      </c>
      <c r="M24" s="32" t="s">
        <v>307</v>
      </c>
      <c r="N24" s="85" t="s">
        <v>308</v>
      </c>
      <c r="O24" s="33" t="s">
        <v>30</v>
      </c>
      <c r="P24" s="34">
        <v>9000</v>
      </c>
      <c r="Q24" s="35">
        <f t="shared" si="4"/>
        <v>1215000</v>
      </c>
      <c r="R24" s="35">
        <f t="shared" si="5"/>
        <v>218700</v>
      </c>
      <c r="S24" s="35">
        <f t="shared" si="6"/>
        <v>1433700</v>
      </c>
      <c r="T24" s="78" t="s">
        <v>31</v>
      </c>
      <c r="U24" s="80"/>
      <c r="V24" s="81">
        <v>135</v>
      </c>
      <c r="AK24" s="9"/>
    </row>
    <row r="25" spans="1:37" ht="25.5" customHeight="1" x14ac:dyDescent="0.2">
      <c r="A25" s="25" t="s">
        <v>267</v>
      </c>
      <c r="B25" s="26" t="s">
        <v>265</v>
      </c>
      <c r="C25" s="26" t="s">
        <v>45</v>
      </c>
      <c r="D25" s="27" t="s">
        <v>25</v>
      </c>
      <c r="E25" s="28" t="s">
        <v>26</v>
      </c>
      <c r="F25" s="28">
        <v>77705</v>
      </c>
      <c r="G25" s="28" t="s">
        <v>27</v>
      </c>
      <c r="H25" s="29">
        <v>1</v>
      </c>
      <c r="I25" s="29"/>
      <c r="J25" s="30" t="s">
        <v>293</v>
      </c>
      <c r="K25" s="30" t="s">
        <v>272</v>
      </c>
      <c r="L25" s="31">
        <v>2001</v>
      </c>
      <c r="M25" s="32" t="s">
        <v>241</v>
      </c>
      <c r="N25" s="85" t="s">
        <v>50</v>
      </c>
      <c r="O25" s="33" t="s">
        <v>30</v>
      </c>
      <c r="P25" s="34">
        <v>60428</v>
      </c>
      <c r="Q25" s="35">
        <f t="shared" si="4"/>
        <v>13596300</v>
      </c>
      <c r="R25" s="35">
        <f t="shared" si="5"/>
        <v>2447334</v>
      </c>
      <c r="S25" s="35">
        <f t="shared" si="6"/>
        <v>16043634</v>
      </c>
      <c r="T25" s="78" t="s">
        <v>31</v>
      </c>
      <c r="U25" s="80"/>
      <c r="V25" s="81">
        <v>225</v>
      </c>
      <c r="AK25" s="9"/>
    </row>
    <row r="26" spans="1:37" s="36" customFormat="1" ht="25.5" customHeight="1" x14ac:dyDescent="0.2">
      <c r="A26" s="37" t="s">
        <v>267</v>
      </c>
      <c r="B26" s="26" t="s">
        <v>265</v>
      </c>
      <c r="C26" s="26" t="s">
        <v>45</v>
      </c>
      <c r="D26" s="27" t="s">
        <v>25</v>
      </c>
      <c r="E26" s="28" t="s">
        <v>26</v>
      </c>
      <c r="F26" s="28">
        <v>77705</v>
      </c>
      <c r="G26" s="28" t="s">
        <v>27</v>
      </c>
      <c r="H26" s="29">
        <v>1</v>
      </c>
      <c r="I26" s="29"/>
      <c r="J26" s="30" t="s">
        <v>285</v>
      </c>
      <c r="K26" s="30" t="s">
        <v>272</v>
      </c>
      <c r="L26" s="31">
        <v>2012</v>
      </c>
      <c r="M26" s="32" t="s">
        <v>241</v>
      </c>
      <c r="N26" s="85" t="s">
        <v>37</v>
      </c>
      <c r="O26" s="33" t="s">
        <v>30</v>
      </c>
      <c r="P26" s="34">
        <v>13820</v>
      </c>
      <c r="Q26" s="35">
        <f t="shared" si="4"/>
        <v>3109500</v>
      </c>
      <c r="R26" s="35">
        <f t="shared" si="5"/>
        <v>559710</v>
      </c>
      <c r="S26" s="35">
        <f t="shared" si="6"/>
        <v>3669210</v>
      </c>
      <c r="T26" s="78" t="s">
        <v>31</v>
      </c>
      <c r="U26" s="80"/>
      <c r="V26" s="81">
        <v>225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9"/>
    </row>
    <row r="27" spans="1:37" s="36" customFormat="1" ht="25.5" customHeight="1" x14ac:dyDescent="0.2">
      <c r="A27" s="37" t="s">
        <v>267</v>
      </c>
      <c r="B27" s="26" t="s">
        <v>265</v>
      </c>
      <c r="C27" s="26" t="s">
        <v>45</v>
      </c>
      <c r="D27" s="27" t="s">
        <v>25</v>
      </c>
      <c r="E27" s="28" t="s">
        <v>26</v>
      </c>
      <c r="F27" s="28">
        <v>77705</v>
      </c>
      <c r="G27" s="28" t="s">
        <v>27</v>
      </c>
      <c r="H27" s="29"/>
      <c r="I27" s="29"/>
      <c r="J27" s="30" t="s">
        <v>102</v>
      </c>
      <c r="K27" s="30" t="s">
        <v>271</v>
      </c>
      <c r="L27" s="31">
        <v>2012</v>
      </c>
      <c r="M27" s="32" t="s">
        <v>29</v>
      </c>
      <c r="N27" s="85" t="s">
        <v>37</v>
      </c>
      <c r="O27" s="33" t="s">
        <v>30</v>
      </c>
      <c r="P27" s="34">
        <v>29520</v>
      </c>
      <c r="Q27" s="35">
        <f t="shared" si="4"/>
        <v>6642000</v>
      </c>
      <c r="R27" s="35">
        <f t="shared" si="5"/>
        <v>1195560</v>
      </c>
      <c r="S27" s="35">
        <f t="shared" si="6"/>
        <v>7837560</v>
      </c>
      <c r="T27" s="78" t="s">
        <v>31</v>
      </c>
      <c r="U27" s="80">
        <f>SUM(S15:S27)</f>
        <v>84744414</v>
      </c>
      <c r="V27" s="81">
        <v>225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9"/>
    </row>
    <row r="28" spans="1:37" s="36" customFormat="1" ht="25.5" customHeight="1" x14ac:dyDescent="0.2">
      <c r="A28" s="37" t="s">
        <v>267</v>
      </c>
      <c r="B28" s="26" t="s">
        <v>265</v>
      </c>
      <c r="C28" s="26"/>
      <c r="D28" s="27"/>
      <c r="E28" s="28"/>
      <c r="F28" s="28"/>
      <c r="G28" s="28"/>
      <c r="H28" s="29"/>
      <c r="I28" s="29"/>
      <c r="J28" s="30" t="s">
        <v>266</v>
      </c>
      <c r="K28" s="30" t="s">
        <v>275</v>
      </c>
      <c r="L28" s="31">
        <v>2018</v>
      </c>
      <c r="M28" s="32" t="s">
        <v>281</v>
      </c>
      <c r="N28" s="85" t="s">
        <v>37</v>
      </c>
      <c r="O28" s="33" t="s">
        <v>30</v>
      </c>
      <c r="P28" s="34">
        <v>15232</v>
      </c>
      <c r="Q28" s="35">
        <f t="shared" si="4"/>
        <v>3427200</v>
      </c>
      <c r="R28" s="35">
        <f t="shared" si="5"/>
        <v>616896</v>
      </c>
      <c r="S28" s="35">
        <f t="shared" si="6"/>
        <v>4044096</v>
      </c>
      <c r="T28" s="78" t="s">
        <v>31</v>
      </c>
      <c r="U28" s="80"/>
      <c r="V28" s="81">
        <v>225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9"/>
    </row>
    <row r="29" spans="1:37" ht="25.5" customHeight="1" x14ac:dyDescent="0.2">
      <c r="A29" s="25" t="s">
        <v>267</v>
      </c>
      <c r="B29" s="26" t="s">
        <v>265</v>
      </c>
      <c r="C29" s="26" t="s">
        <v>45</v>
      </c>
      <c r="D29" s="27" t="s">
        <v>25</v>
      </c>
      <c r="E29" s="28" t="s">
        <v>26</v>
      </c>
      <c r="F29" s="28">
        <v>77705</v>
      </c>
      <c r="G29" s="28" t="s">
        <v>27</v>
      </c>
      <c r="H29" s="29">
        <v>1</v>
      </c>
      <c r="I29" s="29"/>
      <c r="J29" s="30" t="s">
        <v>38</v>
      </c>
      <c r="K29" s="30" t="s">
        <v>273</v>
      </c>
      <c r="L29" s="31">
        <v>2001</v>
      </c>
      <c r="M29" s="32" t="s">
        <v>241</v>
      </c>
      <c r="N29" s="85">
        <v>2005</v>
      </c>
      <c r="O29" s="33" t="s">
        <v>30</v>
      </c>
      <c r="P29" s="34">
        <v>9617</v>
      </c>
      <c r="Q29" s="35">
        <f t="shared" si="4"/>
        <v>2163825</v>
      </c>
      <c r="R29" s="35">
        <f t="shared" si="5"/>
        <v>389488.5</v>
      </c>
      <c r="S29" s="35">
        <f t="shared" si="6"/>
        <v>2553313.5</v>
      </c>
      <c r="T29" s="78" t="s">
        <v>31</v>
      </c>
      <c r="U29" s="80"/>
      <c r="V29" s="81">
        <v>225</v>
      </c>
      <c r="AK29" s="9"/>
    </row>
    <row r="30" spans="1:37" ht="25.5" customHeight="1" x14ac:dyDescent="0.2">
      <c r="A30" s="25" t="s">
        <v>267</v>
      </c>
      <c r="B30" s="26" t="s">
        <v>265</v>
      </c>
      <c r="C30" s="26" t="s">
        <v>45</v>
      </c>
      <c r="D30" s="27" t="s">
        <v>25</v>
      </c>
      <c r="E30" s="28" t="s">
        <v>26</v>
      </c>
      <c r="F30" s="28">
        <v>77705</v>
      </c>
      <c r="G30" s="28" t="s">
        <v>27</v>
      </c>
      <c r="H30" s="29">
        <v>1</v>
      </c>
      <c r="I30" s="29"/>
      <c r="J30" s="30" t="s">
        <v>53</v>
      </c>
      <c r="K30" s="30" t="s">
        <v>271</v>
      </c>
      <c r="L30" s="31">
        <v>2001</v>
      </c>
      <c r="M30" s="32" t="s">
        <v>37</v>
      </c>
      <c r="N30" s="85" t="s">
        <v>37</v>
      </c>
      <c r="O30" s="33" t="s">
        <v>30</v>
      </c>
      <c r="P30" s="34">
        <v>19200</v>
      </c>
      <c r="Q30" s="35">
        <f t="shared" si="4"/>
        <v>2592000</v>
      </c>
      <c r="R30" s="35">
        <v>0</v>
      </c>
      <c r="S30" s="35">
        <f t="shared" si="6"/>
        <v>2592000</v>
      </c>
      <c r="T30" s="78" t="s">
        <v>31</v>
      </c>
      <c r="U30" s="80"/>
      <c r="V30" s="81">
        <v>135</v>
      </c>
      <c r="AK30" s="9"/>
    </row>
    <row r="31" spans="1:37" s="109" customFormat="1" ht="25.5" customHeight="1" x14ac:dyDescent="0.2">
      <c r="A31" s="94" t="s">
        <v>267</v>
      </c>
      <c r="B31" s="95" t="s">
        <v>265</v>
      </c>
      <c r="C31" s="95" t="s">
        <v>45</v>
      </c>
      <c r="D31" s="96" t="s">
        <v>25</v>
      </c>
      <c r="E31" s="97" t="s">
        <v>26</v>
      </c>
      <c r="F31" s="97">
        <v>77705</v>
      </c>
      <c r="G31" s="97" t="s">
        <v>27</v>
      </c>
      <c r="H31" s="98"/>
      <c r="I31" s="98"/>
      <c r="J31" s="99" t="s">
        <v>55</v>
      </c>
      <c r="K31" s="99" t="s">
        <v>278</v>
      </c>
      <c r="L31" s="100">
        <v>2001</v>
      </c>
      <c r="M31" s="101" t="s">
        <v>37</v>
      </c>
      <c r="N31" s="102" t="s">
        <v>50</v>
      </c>
      <c r="O31" s="103" t="s">
        <v>30</v>
      </c>
      <c r="P31" s="104"/>
      <c r="Q31" s="105">
        <v>450000</v>
      </c>
      <c r="R31" s="105"/>
      <c r="S31" s="105">
        <f t="shared" si="6"/>
        <v>450000</v>
      </c>
      <c r="T31" s="106" t="s">
        <v>31</v>
      </c>
      <c r="U31" s="107"/>
      <c r="V31" s="108"/>
      <c r="AK31" s="110"/>
    </row>
    <row r="32" spans="1:37" s="36" customFormat="1" ht="25.5" customHeight="1" x14ac:dyDescent="0.2">
      <c r="A32" s="25" t="s">
        <v>267</v>
      </c>
      <c r="B32" s="26" t="s">
        <v>265</v>
      </c>
      <c r="C32" s="26" t="s">
        <v>45</v>
      </c>
      <c r="D32" s="27" t="s">
        <v>25</v>
      </c>
      <c r="E32" s="28" t="s">
        <v>26</v>
      </c>
      <c r="F32" s="28">
        <v>77705</v>
      </c>
      <c r="G32" s="28" t="s">
        <v>27</v>
      </c>
      <c r="H32" s="29">
        <v>1</v>
      </c>
      <c r="I32" s="29"/>
      <c r="J32" s="30" t="s">
        <v>56</v>
      </c>
      <c r="K32" s="30" t="s">
        <v>271</v>
      </c>
      <c r="L32" s="31">
        <v>2001</v>
      </c>
      <c r="M32" s="32" t="s">
        <v>241</v>
      </c>
      <c r="N32" s="85" t="s">
        <v>50</v>
      </c>
      <c r="O32" s="33" t="s">
        <v>30</v>
      </c>
      <c r="P32" s="34">
        <v>3596</v>
      </c>
      <c r="Q32" s="35">
        <f>P32*V32</f>
        <v>179800</v>
      </c>
      <c r="R32" s="35">
        <v>5022</v>
      </c>
      <c r="S32" s="35">
        <f t="shared" si="6"/>
        <v>184822</v>
      </c>
      <c r="T32" s="78" t="s">
        <v>31</v>
      </c>
      <c r="U32" s="80"/>
      <c r="V32" s="81">
        <v>50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9"/>
    </row>
    <row r="33" spans="1:37" s="36" customFormat="1" ht="25.5" customHeight="1" x14ac:dyDescent="0.2">
      <c r="A33" s="25" t="s">
        <v>267</v>
      </c>
      <c r="B33" s="26" t="s">
        <v>265</v>
      </c>
      <c r="C33" s="26" t="s">
        <v>45</v>
      </c>
      <c r="D33" s="27" t="s">
        <v>25</v>
      </c>
      <c r="E33" s="28" t="s">
        <v>26</v>
      </c>
      <c r="F33" s="28">
        <v>77705</v>
      </c>
      <c r="G33" s="28" t="s">
        <v>27</v>
      </c>
      <c r="H33" s="29">
        <v>1</v>
      </c>
      <c r="I33" s="29"/>
      <c r="J33" s="30" t="s">
        <v>57</v>
      </c>
      <c r="K33" s="30" t="s">
        <v>278</v>
      </c>
      <c r="L33" s="31">
        <v>2001</v>
      </c>
      <c r="M33" s="32" t="s">
        <v>37</v>
      </c>
      <c r="N33" s="85" t="s">
        <v>50</v>
      </c>
      <c r="O33" s="33" t="s">
        <v>30</v>
      </c>
      <c r="P33" s="34"/>
      <c r="Q33" s="35">
        <v>10000</v>
      </c>
      <c r="R33" s="35">
        <v>0</v>
      </c>
      <c r="S33" s="35">
        <f t="shared" si="6"/>
        <v>10000</v>
      </c>
      <c r="T33" s="78" t="s">
        <v>31</v>
      </c>
      <c r="U33" s="80"/>
      <c r="V33" s="8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9"/>
    </row>
    <row r="34" spans="1:37" s="36" customFormat="1" ht="25.5" customHeight="1" x14ac:dyDescent="0.2">
      <c r="A34" s="25" t="s">
        <v>267</v>
      </c>
      <c r="B34" s="26" t="s">
        <v>265</v>
      </c>
      <c r="C34" s="26" t="s">
        <v>45</v>
      </c>
      <c r="D34" s="27" t="s">
        <v>25</v>
      </c>
      <c r="E34" s="28" t="s">
        <v>26</v>
      </c>
      <c r="F34" s="28">
        <v>77705</v>
      </c>
      <c r="G34" s="28" t="s">
        <v>27</v>
      </c>
      <c r="H34" s="29">
        <v>1</v>
      </c>
      <c r="I34" s="29"/>
      <c r="J34" s="30" t="s">
        <v>58</v>
      </c>
      <c r="K34" s="30" t="s">
        <v>271</v>
      </c>
      <c r="L34" s="31">
        <v>2001</v>
      </c>
      <c r="M34" s="32" t="s">
        <v>241</v>
      </c>
      <c r="N34" s="85" t="s">
        <v>50</v>
      </c>
      <c r="O34" s="33" t="s">
        <v>30</v>
      </c>
      <c r="P34" s="34">
        <v>3596</v>
      </c>
      <c r="Q34" s="35">
        <f t="shared" ref="Q34:Q38" si="7">P34*V34</f>
        <v>179800</v>
      </c>
      <c r="R34" s="35">
        <v>5022</v>
      </c>
      <c r="S34" s="35">
        <f t="shared" si="6"/>
        <v>184822</v>
      </c>
      <c r="T34" s="78" t="s">
        <v>31</v>
      </c>
      <c r="U34" s="80"/>
      <c r="V34" s="81">
        <v>50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9"/>
    </row>
    <row r="35" spans="1:37" s="109" customFormat="1" ht="25.5" customHeight="1" x14ac:dyDescent="0.2">
      <c r="A35" s="94" t="s">
        <v>267</v>
      </c>
      <c r="B35" s="95" t="s">
        <v>265</v>
      </c>
      <c r="C35" s="95" t="s">
        <v>45</v>
      </c>
      <c r="D35" s="96" t="s">
        <v>25</v>
      </c>
      <c r="E35" s="97" t="s">
        <v>26</v>
      </c>
      <c r="F35" s="97">
        <v>77705</v>
      </c>
      <c r="G35" s="97" t="s">
        <v>27</v>
      </c>
      <c r="H35" s="98">
        <v>1</v>
      </c>
      <c r="I35" s="98"/>
      <c r="J35" s="99" t="s">
        <v>59</v>
      </c>
      <c r="K35" s="99" t="s">
        <v>271</v>
      </c>
      <c r="L35" s="100">
        <v>2001</v>
      </c>
      <c r="M35" s="101" t="s">
        <v>241</v>
      </c>
      <c r="N35" s="102" t="s">
        <v>50</v>
      </c>
      <c r="O35" s="103" t="s">
        <v>30</v>
      </c>
      <c r="P35" s="104">
        <v>192</v>
      </c>
      <c r="Q35" s="105">
        <f t="shared" si="7"/>
        <v>9600</v>
      </c>
      <c r="R35" s="105">
        <v>2160</v>
      </c>
      <c r="S35" s="105">
        <f t="shared" si="6"/>
        <v>11760</v>
      </c>
      <c r="T35" s="106" t="s">
        <v>31</v>
      </c>
      <c r="U35" s="107"/>
      <c r="V35" s="108">
        <v>50</v>
      </c>
      <c r="AK35" s="110"/>
    </row>
    <row r="36" spans="1:37" s="109" customFormat="1" ht="25.5" customHeight="1" x14ac:dyDescent="0.2">
      <c r="A36" s="94" t="s">
        <v>267</v>
      </c>
      <c r="B36" s="95" t="s">
        <v>265</v>
      </c>
      <c r="C36" s="95" t="s">
        <v>45</v>
      </c>
      <c r="D36" s="96" t="s">
        <v>25</v>
      </c>
      <c r="E36" s="97" t="s">
        <v>26</v>
      </c>
      <c r="F36" s="97">
        <v>77705</v>
      </c>
      <c r="G36" s="97" t="s">
        <v>27</v>
      </c>
      <c r="H36" s="98">
        <v>1</v>
      </c>
      <c r="I36" s="98"/>
      <c r="J36" s="99" t="s">
        <v>60</v>
      </c>
      <c r="K36" s="99" t="s">
        <v>271</v>
      </c>
      <c r="L36" s="100">
        <v>2001</v>
      </c>
      <c r="M36" s="101" t="s">
        <v>241</v>
      </c>
      <c r="N36" s="102" t="s">
        <v>50</v>
      </c>
      <c r="O36" s="103" t="s">
        <v>30</v>
      </c>
      <c r="P36" s="104">
        <v>192</v>
      </c>
      <c r="Q36" s="105">
        <f t="shared" si="7"/>
        <v>9600</v>
      </c>
      <c r="R36" s="105">
        <v>1800</v>
      </c>
      <c r="S36" s="105">
        <f t="shared" si="6"/>
        <v>11400</v>
      </c>
      <c r="T36" s="106" t="s">
        <v>31</v>
      </c>
      <c r="U36" s="107"/>
      <c r="V36" s="108">
        <v>50</v>
      </c>
      <c r="AK36" s="110"/>
    </row>
    <row r="37" spans="1:37" s="109" customFormat="1" ht="25.5" customHeight="1" x14ac:dyDescent="0.2">
      <c r="A37" s="94" t="s">
        <v>267</v>
      </c>
      <c r="B37" s="95" t="s">
        <v>265</v>
      </c>
      <c r="C37" s="95" t="s">
        <v>45</v>
      </c>
      <c r="D37" s="96" t="s">
        <v>25</v>
      </c>
      <c r="E37" s="97" t="s">
        <v>26</v>
      </c>
      <c r="F37" s="97">
        <v>77705</v>
      </c>
      <c r="G37" s="97" t="s">
        <v>27</v>
      </c>
      <c r="H37" s="98">
        <v>1</v>
      </c>
      <c r="I37" s="98"/>
      <c r="J37" s="99" t="s">
        <v>61</v>
      </c>
      <c r="K37" s="99" t="s">
        <v>278</v>
      </c>
      <c r="L37" s="100">
        <v>2001</v>
      </c>
      <c r="M37" s="101" t="s">
        <v>241</v>
      </c>
      <c r="N37" s="102" t="s">
        <v>50</v>
      </c>
      <c r="O37" s="103" t="s">
        <v>30</v>
      </c>
      <c r="P37" s="104">
        <v>70</v>
      </c>
      <c r="Q37" s="105">
        <f t="shared" si="7"/>
        <v>3500</v>
      </c>
      <c r="R37" s="105">
        <v>3600</v>
      </c>
      <c r="S37" s="105">
        <f t="shared" si="6"/>
        <v>7100</v>
      </c>
      <c r="T37" s="106" t="s">
        <v>31</v>
      </c>
      <c r="U37" s="107"/>
      <c r="V37" s="108">
        <v>50</v>
      </c>
      <c r="AK37" s="110"/>
    </row>
    <row r="38" spans="1:37" s="109" customFormat="1" ht="25.5" customHeight="1" x14ac:dyDescent="0.2">
      <c r="A38" s="94" t="s">
        <v>267</v>
      </c>
      <c r="B38" s="95" t="s">
        <v>265</v>
      </c>
      <c r="C38" s="95" t="s">
        <v>45</v>
      </c>
      <c r="D38" s="96" t="s">
        <v>25</v>
      </c>
      <c r="E38" s="97" t="s">
        <v>26</v>
      </c>
      <c r="F38" s="97">
        <v>77705</v>
      </c>
      <c r="G38" s="97" t="s">
        <v>27</v>
      </c>
      <c r="H38" s="98">
        <v>1</v>
      </c>
      <c r="I38" s="98"/>
      <c r="J38" s="99" t="s">
        <v>62</v>
      </c>
      <c r="K38" s="99" t="s">
        <v>278</v>
      </c>
      <c r="L38" s="100">
        <v>2001</v>
      </c>
      <c r="M38" s="101" t="s">
        <v>241</v>
      </c>
      <c r="N38" s="102" t="s">
        <v>50</v>
      </c>
      <c r="O38" s="103" t="s">
        <v>30</v>
      </c>
      <c r="P38" s="104">
        <v>70</v>
      </c>
      <c r="Q38" s="105">
        <f t="shared" si="7"/>
        <v>3500</v>
      </c>
      <c r="R38" s="105">
        <v>1080</v>
      </c>
      <c r="S38" s="105">
        <f t="shared" si="6"/>
        <v>4580</v>
      </c>
      <c r="T38" s="106" t="s">
        <v>31</v>
      </c>
      <c r="U38" s="107"/>
      <c r="V38" s="108">
        <v>50</v>
      </c>
      <c r="AK38" s="110"/>
    </row>
    <row r="39" spans="1:37" s="36" customFormat="1" ht="25.5" customHeight="1" x14ac:dyDescent="0.2">
      <c r="A39" s="25" t="s">
        <v>267</v>
      </c>
      <c r="B39" s="26" t="s">
        <v>265</v>
      </c>
      <c r="C39" s="26" t="s">
        <v>45</v>
      </c>
      <c r="D39" s="27" t="s">
        <v>25</v>
      </c>
      <c r="E39" s="28" t="s">
        <v>26</v>
      </c>
      <c r="F39" s="28">
        <v>77705</v>
      </c>
      <c r="G39" s="28" t="s">
        <v>27</v>
      </c>
      <c r="H39" s="29"/>
      <c r="I39" s="29"/>
      <c r="J39" s="30" t="s">
        <v>63</v>
      </c>
      <c r="K39" s="30"/>
      <c r="L39" s="31">
        <v>2001</v>
      </c>
      <c r="M39" s="32" t="s">
        <v>37</v>
      </c>
      <c r="N39" s="85" t="s">
        <v>37</v>
      </c>
      <c r="O39" s="33" t="s">
        <v>30</v>
      </c>
      <c r="P39" s="34"/>
      <c r="Q39" s="35">
        <v>125000</v>
      </c>
      <c r="R39" s="35"/>
      <c r="S39" s="35">
        <f t="shared" si="6"/>
        <v>125000</v>
      </c>
      <c r="T39" s="78" t="s">
        <v>31</v>
      </c>
      <c r="U39" s="80"/>
      <c r="V39" s="8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9"/>
    </row>
    <row r="40" spans="1:37" s="36" customFormat="1" ht="25.5" customHeight="1" x14ac:dyDescent="0.2">
      <c r="A40" s="25" t="s">
        <v>267</v>
      </c>
      <c r="B40" s="26" t="s">
        <v>265</v>
      </c>
      <c r="C40" s="26" t="s">
        <v>45</v>
      </c>
      <c r="D40" s="27" t="s">
        <v>25</v>
      </c>
      <c r="E40" s="28" t="s">
        <v>26</v>
      </c>
      <c r="F40" s="28">
        <v>77705</v>
      </c>
      <c r="G40" s="28" t="s">
        <v>27</v>
      </c>
      <c r="H40" s="29"/>
      <c r="I40" s="29"/>
      <c r="J40" s="30" t="s">
        <v>64</v>
      </c>
      <c r="K40" s="30" t="s">
        <v>278</v>
      </c>
      <c r="L40" s="31">
        <v>2001</v>
      </c>
      <c r="M40" s="32" t="s">
        <v>37</v>
      </c>
      <c r="N40" s="85" t="s">
        <v>37</v>
      </c>
      <c r="O40" s="33" t="s">
        <v>30</v>
      </c>
      <c r="P40" s="34"/>
      <c r="Q40" s="35">
        <v>30000</v>
      </c>
      <c r="R40" s="35"/>
      <c r="S40" s="35">
        <f t="shared" si="6"/>
        <v>30000</v>
      </c>
      <c r="T40" s="78" t="s">
        <v>31</v>
      </c>
      <c r="U40" s="80"/>
      <c r="V40" s="8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9"/>
    </row>
    <row r="41" spans="1:37" s="36" customFormat="1" ht="25.5" customHeight="1" x14ac:dyDescent="0.2">
      <c r="A41" s="25" t="s">
        <v>267</v>
      </c>
      <c r="B41" s="26" t="s">
        <v>265</v>
      </c>
      <c r="C41" s="26" t="s">
        <v>45</v>
      </c>
      <c r="D41" s="27" t="s">
        <v>25</v>
      </c>
      <c r="E41" s="28" t="s">
        <v>26</v>
      </c>
      <c r="F41" s="28">
        <v>77705</v>
      </c>
      <c r="G41" s="28" t="s">
        <v>27</v>
      </c>
      <c r="H41" s="29"/>
      <c r="I41" s="29"/>
      <c r="J41" s="30" t="s">
        <v>65</v>
      </c>
      <c r="K41" s="30" t="s">
        <v>278</v>
      </c>
      <c r="L41" s="31">
        <v>2001</v>
      </c>
      <c r="M41" s="32" t="s">
        <v>37</v>
      </c>
      <c r="N41" s="85" t="s">
        <v>37</v>
      </c>
      <c r="O41" s="33" t="s">
        <v>30</v>
      </c>
      <c r="P41" s="34"/>
      <c r="Q41" s="35">
        <v>150000</v>
      </c>
      <c r="R41" s="35"/>
      <c r="S41" s="35">
        <f t="shared" si="6"/>
        <v>150000</v>
      </c>
      <c r="T41" s="78" t="s">
        <v>31</v>
      </c>
      <c r="U41" s="80"/>
      <c r="V41" s="8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9"/>
    </row>
    <row r="42" spans="1:37" s="36" customFormat="1" ht="25.5" customHeight="1" x14ac:dyDescent="0.2">
      <c r="A42" s="25" t="s">
        <v>267</v>
      </c>
      <c r="B42" s="26" t="s">
        <v>265</v>
      </c>
      <c r="C42" s="26" t="s">
        <v>45</v>
      </c>
      <c r="D42" s="27" t="s">
        <v>25</v>
      </c>
      <c r="E42" s="28" t="s">
        <v>26</v>
      </c>
      <c r="F42" s="28">
        <v>77705</v>
      </c>
      <c r="G42" s="28" t="s">
        <v>27</v>
      </c>
      <c r="H42" s="29"/>
      <c r="I42" s="29"/>
      <c r="J42" s="30" t="s">
        <v>66</v>
      </c>
      <c r="K42" s="30" t="s">
        <v>278</v>
      </c>
      <c r="L42" s="31">
        <v>2001</v>
      </c>
      <c r="M42" s="32" t="s">
        <v>37</v>
      </c>
      <c r="N42" s="85" t="s">
        <v>37</v>
      </c>
      <c r="O42" s="33" t="s">
        <v>30</v>
      </c>
      <c r="P42" s="34"/>
      <c r="Q42" s="35">
        <v>150000</v>
      </c>
      <c r="R42" s="35"/>
      <c r="S42" s="35">
        <f t="shared" si="6"/>
        <v>150000</v>
      </c>
      <c r="T42" s="78" t="s">
        <v>31</v>
      </c>
      <c r="U42" s="80"/>
      <c r="V42" s="8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9"/>
    </row>
    <row r="43" spans="1:37" s="36" customFormat="1" ht="25.5" customHeight="1" x14ac:dyDescent="0.2">
      <c r="A43" s="25" t="s">
        <v>267</v>
      </c>
      <c r="B43" s="26" t="s">
        <v>265</v>
      </c>
      <c r="C43" s="26" t="s">
        <v>45</v>
      </c>
      <c r="D43" s="27" t="s">
        <v>25</v>
      </c>
      <c r="E43" s="28" t="s">
        <v>26</v>
      </c>
      <c r="F43" s="28">
        <v>77705</v>
      </c>
      <c r="G43" s="28" t="s">
        <v>27</v>
      </c>
      <c r="H43" s="29"/>
      <c r="I43" s="29"/>
      <c r="J43" s="30" t="s">
        <v>67</v>
      </c>
      <c r="K43" s="30" t="s">
        <v>278</v>
      </c>
      <c r="L43" s="31">
        <v>2001</v>
      </c>
      <c r="M43" s="32" t="s">
        <v>37</v>
      </c>
      <c r="N43" s="85" t="s">
        <v>37</v>
      </c>
      <c r="O43" s="33" t="s">
        <v>30</v>
      </c>
      <c r="P43" s="34"/>
      <c r="Q43" s="35">
        <v>150000</v>
      </c>
      <c r="R43" s="35"/>
      <c r="S43" s="35">
        <f t="shared" si="6"/>
        <v>150000</v>
      </c>
      <c r="T43" s="78" t="s">
        <v>31</v>
      </c>
      <c r="U43" s="80"/>
      <c r="V43" s="8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9"/>
    </row>
    <row r="44" spans="1:37" s="36" customFormat="1" ht="25.5" customHeight="1" x14ac:dyDescent="0.2">
      <c r="A44" s="25" t="s">
        <v>267</v>
      </c>
      <c r="B44" s="26" t="s">
        <v>265</v>
      </c>
      <c r="C44" s="26" t="s">
        <v>45</v>
      </c>
      <c r="D44" s="27" t="s">
        <v>25</v>
      </c>
      <c r="E44" s="28" t="s">
        <v>26</v>
      </c>
      <c r="F44" s="28">
        <v>77705</v>
      </c>
      <c r="G44" s="28" t="s">
        <v>27</v>
      </c>
      <c r="H44" s="29"/>
      <c r="I44" s="29"/>
      <c r="J44" s="30" t="s">
        <v>68</v>
      </c>
      <c r="K44" s="30" t="s">
        <v>278</v>
      </c>
      <c r="L44" s="31">
        <v>2001</v>
      </c>
      <c r="M44" s="32" t="s">
        <v>37</v>
      </c>
      <c r="N44" s="85" t="s">
        <v>37</v>
      </c>
      <c r="O44" s="33" t="s">
        <v>30</v>
      </c>
      <c r="P44" s="34"/>
      <c r="Q44" s="35">
        <v>150000</v>
      </c>
      <c r="R44" s="35"/>
      <c r="S44" s="35">
        <f t="shared" si="6"/>
        <v>150000</v>
      </c>
      <c r="T44" s="78" t="s">
        <v>31</v>
      </c>
      <c r="U44" s="80"/>
      <c r="V44" s="8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9"/>
    </row>
    <row r="45" spans="1:37" s="36" customFormat="1" ht="25.5" customHeight="1" x14ac:dyDescent="0.2">
      <c r="A45" s="25" t="s">
        <v>267</v>
      </c>
      <c r="B45" s="26" t="s">
        <v>265</v>
      </c>
      <c r="C45" s="26" t="s">
        <v>45</v>
      </c>
      <c r="D45" s="27" t="s">
        <v>25</v>
      </c>
      <c r="E45" s="28" t="s">
        <v>26</v>
      </c>
      <c r="F45" s="28">
        <v>77705</v>
      </c>
      <c r="G45" s="28" t="s">
        <v>27</v>
      </c>
      <c r="H45" s="29"/>
      <c r="I45" s="29"/>
      <c r="J45" s="30" t="s">
        <v>69</v>
      </c>
      <c r="K45" s="30" t="s">
        <v>278</v>
      </c>
      <c r="L45" s="31">
        <v>2001</v>
      </c>
      <c r="M45" s="32" t="s">
        <v>37</v>
      </c>
      <c r="N45" s="85" t="s">
        <v>37</v>
      </c>
      <c r="O45" s="33" t="s">
        <v>30</v>
      </c>
      <c r="P45" s="34"/>
      <c r="Q45" s="35">
        <v>150000</v>
      </c>
      <c r="R45" s="35"/>
      <c r="S45" s="35">
        <f t="shared" si="6"/>
        <v>150000</v>
      </c>
      <c r="T45" s="78" t="s">
        <v>31</v>
      </c>
      <c r="U45" s="80"/>
      <c r="V45" s="8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9"/>
    </row>
    <row r="46" spans="1:37" s="36" customFormat="1" ht="25.5" customHeight="1" x14ac:dyDescent="0.2">
      <c r="A46" s="25" t="s">
        <v>267</v>
      </c>
      <c r="B46" s="26" t="s">
        <v>265</v>
      </c>
      <c r="C46" s="26" t="s">
        <v>45</v>
      </c>
      <c r="D46" s="27" t="s">
        <v>25</v>
      </c>
      <c r="E46" s="28" t="s">
        <v>26</v>
      </c>
      <c r="F46" s="28">
        <v>77705</v>
      </c>
      <c r="G46" s="28" t="s">
        <v>27</v>
      </c>
      <c r="H46" s="29"/>
      <c r="I46" s="29"/>
      <c r="J46" s="30" t="s">
        <v>70</v>
      </c>
      <c r="K46" s="30" t="s">
        <v>278</v>
      </c>
      <c r="L46" s="31">
        <v>2001</v>
      </c>
      <c r="M46" s="32" t="s">
        <v>37</v>
      </c>
      <c r="N46" s="85" t="s">
        <v>37</v>
      </c>
      <c r="O46" s="33" t="s">
        <v>30</v>
      </c>
      <c r="P46" s="34"/>
      <c r="Q46" s="35">
        <v>150000</v>
      </c>
      <c r="R46" s="35"/>
      <c r="S46" s="35">
        <f t="shared" si="6"/>
        <v>150000</v>
      </c>
      <c r="T46" s="78" t="s">
        <v>31</v>
      </c>
      <c r="U46" s="80"/>
      <c r="V46" s="8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9"/>
    </row>
    <row r="47" spans="1:37" s="36" customFormat="1" ht="25.5" customHeight="1" x14ac:dyDescent="0.2">
      <c r="A47" s="25" t="s">
        <v>267</v>
      </c>
      <c r="B47" s="26" t="s">
        <v>265</v>
      </c>
      <c r="C47" s="26" t="s">
        <v>45</v>
      </c>
      <c r="D47" s="27" t="s">
        <v>25</v>
      </c>
      <c r="E47" s="28" t="s">
        <v>26</v>
      </c>
      <c r="F47" s="28">
        <v>77705</v>
      </c>
      <c r="G47" s="28" t="s">
        <v>27</v>
      </c>
      <c r="H47" s="29"/>
      <c r="I47" s="29"/>
      <c r="J47" s="30" t="s">
        <v>71</v>
      </c>
      <c r="K47" s="30" t="s">
        <v>278</v>
      </c>
      <c r="L47" s="31">
        <v>2001</v>
      </c>
      <c r="M47" s="32" t="s">
        <v>37</v>
      </c>
      <c r="N47" s="85" t="s">
        <v>37</v>
      </c>
      <c r="O47" s="33" t="s">
        <v>30</v>
      </c>
      <c r="P47" s="34"/>
      <c r="Q47" s="35">
        <v>150000</v>
      </c>
      <c r="R47" s="35"/>
      <c r="S47" s="35">
        <f t="shared" ref="S47:S77" si="8">SUM(Q47:R47)</f>
        <v>150000</v>
      </c>
      <c r="T47" s="78" t="s">
        <v>31</v>
      </c>
      <c r="U47" s="80"/>
      <c r="V47" s="8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9"/>
    </row>
    <row r="48" spans="1:37" s="36" customFormat="1" ht="25.5" customHeight="1" x14ac:dyDescent="0.2">
      <c r="A48" s="25" t="s">
        <v>267</v>
      </c>
      <c r="B48" s="26" t="s">
        <v>265</v>
      </c>
      <c r="C48" s="26" t="s">
        <v>45</v>
      </c>
      <c r="D48" s="27" t="s">
        <v>25</v>
      </c>
      <c r="E48" s="28" t="s">
        <v>26</v>
      </c>
      <c r="F48" s="28">
        <v>77705</v>
      </c>
      <c r="G48" s="28" t="s">
        <v>27</v>
      </c>
      <c r="H48" s="29"/>
      <c r="I48" s="29"/>
      <c r="J48" s="30" t="s">
        <v>72</v>
      </c>
      <c r="K48" s="30" t="s">
        <v>278</v>
      </c>
      <c r="L48" s="31">
        <v>2001</v>
      </c>
      <c r="M48" s="32" t="s">
        <v>37</v>
      </c>
      <c r="N48" s="85" t="s">
        <v>37</v>
      </c>
      <c r="O48" s="33" t="s">
        <v>30</v>
      </c>
      <c r="P48" s="34"/>
      <c r="Q48" s="35">
        <v>150000</v>
      </c>
      <c r="R48" s="35"/>
      <c r="S48" s="35">
        <f t="shared" si="8"/>
        <v>150000</v>
      </c>
      <c r="T48" s="78" t="s">
        <v>31</v>
      </c>
      <c r="U48" s="80"/>
      <c r="V48" s="8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9"/>
    </row>
    <row r="49" spans="1:37" s="36" customFormat="1" ht="25.5" customHeight="1" x14ac:dyDescent="0.2">
      <c r="A49" s="25" t="s">
        <v>267</v>
      </c>
      <c r="B49" s="26" t="s">
        <v>265</v>
      </c>
      <c r="C49" s="26" t="s">
        <v>45</v>
      </c>
      <c r="D49" s="27" t="s">
        <v>25</v>
      </c>
      <c r="E49" s="28" t="s">
        <v>26</v>
      </c>
      <c r="F49" s="28">
        <v>77705</v>
      </c>
      <c r="G49" s="28" t="s">
        <v>27</v>
      </c>
      <c r="H49" s="29"/>
      <c r="I49" s="29"/>
      <c r="J49" s="30" t="s">
        <v>73</v>
      </c>
      <c r="K49" s="30" t="s">
        <v>278</v>
      </c>
      <c r="L49" s="31">
        <v>2001</v>
      </c>
      <c r="M49" s="32" t="s">
        <v>37</v>
      </c>
      <c r="N49" s="85" t="s">
        <v>37</v>
      </c>
      <c r="O49" s="33" t="s">
        <v>30</v>
      </c>
      <c r="P49" s="34"/>
      <c r="Q49" s="35">
        <v>150000</v>
      </c>
      <c r="R49" s="35"/>
      <c r="S49" s="35">
        <f t="shared" si="8"/>
        <v>150000</v>
      </c>
      <c r="T49" s="78" t="s">
        <v>31</v>
      </c>
      <c r="U49" s="80"/>
      <c r="V49" s="8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9"/>
    </row>
    <row r="50" spans="1:37" s="36" customFormat="1" ht="25.5" customHeight="1" x14ac:dyDescent="0.2">
      <c r="A50" s="25" t="s">
        <v>267</v>
      </c>
      <c r="B50" s="26" t="s">
        <v>265</v>
      </c>
      <c r="C50" s="26" t="s">
        <v>45</v>
      </c>
      <c r="D50" s="27" t="s">
        <v>25</v>
      </c>
      <c r="E50" s="28" t="s">
        <v>26</v>
      </c>
      <c r="F50" s="28">
        <v>77705</v>
      </c>
      <c r="G50" s="28" t="s">
        <v>27</v>
      </c>
      <c r="H50" s="29"/>
      <c r="I50" s="29"/>
      <c r="J50" s="30" t="s">
        <v>74</v>
      </c>
      <c r="K50" s="30" t="s">
        <v>278</v>
      </c>
      <c r="L50" s="31">
        <v>2001</v>
      </c>
      <c r="M50" s="32" t="s">
        <v>37</v>
      </c>
      <c r="N50" s="85" t="s">
        <v>37</v>
      </c>
      <c r="O50" s="33" t="s">
        <v>30</v>
      </c>
      <c r="P50" s="34"/>
      <c r="Q50" s="35">
        <v>10000</v>
      </c>
      <c r="R50" s="35"/>
      <c r="S50" s="35">
        <f t="shared" si="8"/>
        <v>10000</v>
      </c>
      <c r="T50" s="78" t="s">
        <v>31</v>
      </c>
      <c r="U50" s="80"/>
      <c r="V50" s="8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9"/>
    </row>
    <row r="51" spans="1:37" s="36" customFormat="1" ht="25.5" customHeight="1" x14ac:dyDescent="0.2">
      <c r="A51" s="25" t="s">
        <v>267</v>
      </c>
      <c r="B51" s="26" t="s">
        <v>265</v>
      </c>
      <c r="C51" s="26" t="s">
        <v>45</v>
      </c>
      <c r="D51" s="27" t="s">
        <v>25</v>
      </c>
      <c r="E51" s="28" t="s">
        <v>26</v>
      </c>
      <c r="F51" s="28">
        <v>77705</v>
      </c>
      <c r="G51" s="28" t="s">
        <v>27</v>
      </c>
      <c r="H51" s="29"/>
      <c r="I51" s="29"/>
      <c r="J51" s="30" t="s">
        <v>75</v>
      </c>
      <c r="K51" s="30" t="s">
        <v>278</v>
      </c>
      <c r="L51" s="31">
        <v>2001</v>
      </c>
      <c r="M51" s="32" t="s">
        <v>37</v>
      </c>
      <c r="N51" s="85" t="s">
        <v>37</v>
      </c>
      <c r="O51" s="33" t="s">
        <v>30</v>
      </c>
      <c r="P51" s="34"/>
      <c r="Q51" s="35">
        <v>10000</v>
      </c>
      <c r="R51" s="35"/>
      <c r="S51" s="35">
        <f t="shared" si="8"/>
        <v>10000</v>
      </c>
      <c r="T51" s="78" t="s">
        <v>31</v>
      </c>
      <c r="U51" s="80"/>
      <c r="V51" s="8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9"/>
    </row>
    <row r="52" spans="1:37" s="36" customFormat="1" ht="25.5" customHeight="1" x14ac:dyDescent="0.2">
      <c r="A52" s="25" t="s">
        <v>267</v>
      </c>
      <c r="B52" s="26" t="s">
        <v>265</v>
      </c>
      <c r="C52" s="26" t="s">
        <v>45</v>
      </c>
      <c r="D52" s="27" t="s">
        <v>25</v>
      </c>
      <c r="E52" s="28" t="s">
        <v>26</v>
      </c>
      <c r="F52" s="28">
        <v>77705</v>
      </c>
      <c r="G52" s="28" t="s">
        <v>27</v>
      </c>
      <c r="H52" s="29"/>
      <c r="I52" s="29"/>
      <c r="J52" s="30" t="s">
        <v>76</v>
      </c>
      <c r="K52" s="30" t="s">
        <v>278</v>
      </c>
      <c r="L52" s="31">
        <v>2001</v>
      </c>
      <c r="M52" s="32" t="s">
        <v>37</v>
      </c>
      <c r="N52" s="85" t="s">
        <v>37</v>
      </c>
      <c r="O52" s="33" t="s">
        <v>30</v>
      </c>
      <c r="P52" s="34"/>
      <c r="Q52" s="35">
        <v>10000</v>
      </c>
      <c r="R52" s="35"/>
      <c r="S52" s="35">
        <f t="shared" si="8"/>
        <v>10000</v>
      </c>
      <c r="T52" s="78" t="s">
        <v>31</v>
      </c>
      <c r="U52" s="80"/>
      <c r="V52" s="8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9"/>
    </row>
    <row r="53" spans="1:37" s="36" customFormat="1" ht="25.5" customHeight="1" x14ac:dyDescent="0.2">
      <c r="A53" s="25" t="s">
        <v>267</v>
      </c>
      <c r="B53" s="26" t="s">
        <v>265</v>
      </c>
      <c r="C53" s="26" t="s">
        <v>45</v>
      </c>
      <c r="D53" s="27" t="s">
        <v>25</v>
      </c>
      <c r="E53" s="28" t="s">
        <v>26</v>
      </c>
      <c r="F53" s="28">
        <v>77705</v>
      </c>
      <c r="G53" s="28" t="s">
        <v>27</v>
      </c>
      <c r="H53" s="29"/>
      <c r="I53" s="29"/>
      <c r="J53" s="30" t="s">
        <v>77</v>
      </c>
      <c r="K53" s="30" t="s">
        <v>278</v>
      </c>
      <c r="L53" s="31">
        <v>2001</v>
      </c>
      <c r="M53" s="32" t="s">
        <v>37</v>
      </c>
      <c r="N53" s="85" t="s">
        <v>37</v>
      </c>
      <c r="O53" s="33" t="s">
        <v>30</v>
      </c>
      <c r="P53" s="34"/>
      <c r="Q53" s="35">
        <v>10000</v>
      </c>
      <c r="R53" s="35"/>
      <c r="S53" s="35">
        <f t="shared" si="8"/>
        <v>10000</v>
      </c>
      <c r="T53" s="78" t="s">
        <v>31</v>
      </c>
      <c r="U53" s="80"/>
      <c r="V53" s="8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9"/>
    </row>
    <row r="54" spans="1:37" s="36" customFormat="1" ht="25.5" customHeight="1" x14ac:dyDescent="0.2">
      <c r="A54" s="25" t="s">
        <v>267</v>
      </c>
      <c r="B54" s="26" t="s">
        <v>265</v>
      </c>
      <c r="C54" s="26" t="s">
        <v>45</v>
      </c>
      <c r="D54" s="27" t="s">
        <v>25</v>
      </c>
      <c r="E54" s="28" t="s">
        <v>26</v>
      </c>
      <c r="F54" s="28">
        <v>77705</v>
      </c>
      <c r="G54" s="28" t="s">
        <v>27</v>
      </c>
      <c r="H54" s="29"/>
      <c r="I54" s="29"/>
      <c r="J54" s="30" t="s">
        <v>78</v>
      </c>
      <c r="K54" s="30" t="s">
        <v>278</v>
      </c>
      <c r="L54" s="31">
        <v>2001</v>
      </c>
      <c r="M54" s="32" t="s">
        <v>37</v>
      </c>
      <c r="N54" s="85" t="s">
        <v>37</v>
      </c>
      <c r="O54" s="33" t="s">
        <v>30</v>
      </c>
      <c r="P54" s="34"/>
      <c r="Q54" s="35">
        <v>12000</v>
      </c>
      <c r="R54" s="35"/>
      <c r="S54" s="35">
        <f t="shared" si="8"/>
        <v>12000</v>
      </c>
      <c r="T54" s="78" t="s">
        <v>31</v>
      </c>
      <c r="U54" s="80"/>
      <c r="V54" s="8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9"/>
    </row>
    <row r="55" spans="1:37" s="36" customFormat="1" ht="25.5" customHeight="1" x14ac:dyDescent="0.2">
      <c r="A55" s="25" t="s">
        <v>267</v>
      </c>
      <c r="B55" s="26" t="s">
        <v>265</v>
      </c>
      <c r="C55" s="26" t="s">
        <v>45</v>
      </c>
      <c r="D55" s="27" t="s">
        <v>25</v>
      </c>
      <c r="E55" s="28" t="s">
        <v>26</v>
      </c>
      <c r="F55" s="28">
        <v>77705</v>
      </c>
      <c r="G55" s="28" t="s">
        <v>27</v>
      </c>
      <c r="H55" s="29"/>
      <c r="I55" s="29"/>
      <c r="J55" s="30" t="s">
        <v>79</v>
      </c>
      <c r="K55" s="30" t="s">
        <v>278</v>
      </c>
      <c r="L55" s="31">
        <v>2001</v>
      </c>
      <c r="M55" s="32" t="s">
        <v>37</v>
      </c>
      <c r="N55" s="85" t="s">
        <v>37</v>
      </c>
      <c r="O55" s="33" t="s">
        <v>30</v>
      </c>
      <c r="P55" s="34"/>
      <c r="Q55" s="35">
        <v>12000</v>
      </c>
      <c r="R55" s="35"/>
      <c r="S55" s="35">
        <f t="shared" si="8"/>
        <v>12000</v>
      </c>
      <c r="T55" s="78" t="s">
        <v>31</v>
      </c>
      <c r="U55" s="80"/>
      <c r="V55" s="8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9"/>
    </row>
    <row r="56" spans="1:37" s="36" customFormat="1" ht="25.5" customHeight="1" x14ac:dyDescent="0.2">
      <c r="A56" s="25" t="s">
        <v>267</v>
      </c>
      <c r="B56" s="26" t="s">
        <v>265</v>
      </c>
      <c r="C56" s="26" t="s">
        <v>45</v>
      </c>
      <c r="D56" s="27" t="s">
        <v>25</v>
      </c>
      <c r="E56" s="28" t="s">
        <v>26</v>
      </c>
      <c r="F56" s="28">
        <v>77705</v>
      </c>
      <c r="G56" s="28" t="s">
        <v>27</v>
      </c>
      <c r="H56" s="29"/>
      <c r="I56" s="29"/>
      <c r="J56" s="30" t="s">
        <v>80</v>
      </c>
      <c r="K56" s="30" t="s">
        <v>278</v>
      </c>
      <c r="L56" s="31">
        <v>2001</v>
      </c>
      <c r="M56" s="32" t="s">
        <v>37</v>
      </c>
      <c r="N56" s="85" t="s">
        <v>37</v>
      </c>
      <c r="O56" s="33" t="s">
        <v>30</v>
      </c>
      <c r="P56" s="34"/>
      <c r="Q56" s="35">
        <v>12000</v>
      </c>
      <c r="R56" s="35"/>
      <c r="S56" s="35">
        <f t="shared" si="8"/>
        <v>12000</v>
      </c>
      <c r="T56" s="78" t="s">
        <v>31</v>
      </c>
      <c r="U56" s="80"/>
      <c r="V56" s="8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9"/>
    </row>
    <row r="57" spans="1:37" s="36" customFormat="1" ht="25.5" customHeight="1" x14ac:dyDescent="0.2">
      <c r="A57" s="25" t="s">
        <v>267</v>
      </c>
      <c r="B57" s="26" t="s">
        <v>265</v>
      </c>
      <c r="C57" s="26" t="s">
        <v>45</v>
      </c>
      <c r="D57" s="27" t="s">
        <v>25</v>
      </c>
      <c r="E57" s="28" t="s">
        <v>26</v>
      </c>
      <c r="F57" s="28">
        <v>77705</v>
      </c>
      <c r="G57" s="28" t="s">
        <v>27</v>
      </c>
      <c r="H57" s="29"/>
      <c r="I57" s="29"/>
      <c r="J57" s="30" t="s">
        <v>81</v>
      </c>
      <c r="K57" s="30" t="s">
        <v>278</v>
      </c>
      <c r="L57" s="31">
        <v>2001</v>
      </c>
      <c r="M57" s="32" t="s">
        <v>37</v>
      </c>
      <c r="N57" s="85" t="s">
        <v>37</v>
      </c>
      <c r="O57" s="33" t="s">
        <v>30</v>
      </c>
      <c r="P57" s="34"/>
      <c r="Q57" s="35">
        <v>12000</v>
      </c>
      <c r="R57" s="35"/>
      <c r="S57" s="35">
        <f t="shared" si="8"/>
        <v>12000</v>
      </c>
      <c r="T57" s="78" t="s">
        <v>31</v>
      </c>
      <c r="U57" s="80"/>
      <c r="V57" s="8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9"/>
    </row>
    <row r="58" spans="1:37" s="36" customFormat="1" ht="25.5" customHeight="1" x14ac:dyDescent="0.2">
      <c r="A58" s="25" t="s">
        <v>267</v>
      </c>
      <c r="B58" s="26" t="s">
        <v>265</v>
      </c>
      <c r="C58" s="26" t="s">
        <v>45</v>
      </c>
      <c r="D58" s="27" t="s">
        <v>25</v>
      </c>
      <c r="E58" s="28" t="s">
        <v>26</v>
      </c>
      <c r="F58" s="28">
        <v>77705</v>
      </c>
      <c r="G58" s="28" t="s">
        <v>27</v>
      </c>
      <c r="H58" s="29"/>
      <c r="I58" s="29"/>
      <c r="J58" s="30" t="s">
        <v>82</v>
      </c>
      <c r="K58" s="30" t="s">
        <v>278</v>
      </c>
      <c r="L58" s="31">
        <v>2001</v>
      </c>
      <c r="M58" s="32" t="s">
        <v>37</v>
      </c>
      <c r="N58" s="85" t="s">
        <v>37</v>
      </c>
      <c r="O58" s="33" t="s">
        <v>30</v>
      </c>
      <c r="P58" s="34"/>
      <c r="Q58" s="35">
        <v>15000</v>
      </c>
      <c r="R58" s="35"/>
      <c r="S58" s="35">
        <f t="shared" si="8"/>
        <v>15000</v>
      </c>
      <c r="T58" s="78" t="s">
        <v>31</v>
      </c>
      <c r="U58" s="80"/>
      <c r="V58" s="8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9"/>
    </row>
    <row r="59" spans="1:37" s="36" customFormat="1" ht="25.5" customHeight="1" x14ac:dyDescent="0.2">
      <c r="A59" s="25" t="s">
        <v>267</v>
      </c>
      <c r="B59" s="26" t="s">
        <v>265</v>
      </c>
      <c r="C59" s="26" t="s">
        <v>45</v>
      </c>
      <c r="D59" s="27" t="s">
        <v>25</v>
      </c>
      <c r="E59" s="28" t="s">
        <v>26</v>
      </c>
      <c r="F59" s="28">
        <v>77705</v>
      </c>
      <c r="G59" s="28" t="s">
        <v>27</v>
      </c>
      <c r="H59" s="29"/>
      <c r="I59" s="29"/>
      <c r="J59" s="30" t="s">
        <v>83</v>
      </c>
      <c r="K59" s="30" t="s">
        <v>278</v>
      </c>
      <c r="L59" s="31">
        <v>2001</v>
      </c>
      <c r="M59" s="32"/>
      <c r="N59" s="85" t="s">
        <v>37</v>
      </c>
      <c r="O59" s="33" t="s">
        <v>30</v>
      </c>
      <c r="P59" s="34"/>
      <c r="Q59" s="35">
        <v>4000</v>
      </c>
      <c r="R59" s="35"/>
      <c r="S59" s="35">
        <f t="shared" si="8"/>
        <v>4000</v>
      </c>
      <c r="T59" s="78" t="s">
        <v>31</v>
      </c>
      <c r="U59" s="80"/>
      <c r="V59" s="8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9"/>
    </row>
    <row r="60" spans="1:37" s="36" customFormat="1" ht="25.5" customHeight="1" x14ac:dyDescent="0.2">
      <c r="A60" s="25" t="s">
        <v>267</v>
      </c>
      <c r="B60" s="26" t="s">
        <v>265</v>
      </c>
      <c r="C60" s="26" t="s">
        <v>45</v>
      </c>
      <c r="D60" s="27" t="s">
        <v>25</v>
      </c>
      <c r="E60" s="28" t="s">
        <v>26</v>
      </c>
      <c r="F60" s="28">
        <v>77705</v>
      </c>
      <c r="G60" s="28" t="s">
        <v>27</v>
      </c>
      <c r="H60" s="29"/>
      <c r="I60" s="29"/>
      <c r="J60" s="30" t="s">
        <v>84</v>
      </c>
      <c r="K60" s="30" t="s">
        <v>278</v>
      </c>
      <c r="L60" s="31">
        <v>2001</v>
      </c>
      <c r="M60" s="32" t="s">
        <v>37</v>
      </c>
      <c r="N60" s="85" t="s">
        <v>37</v>
      </c>
      <c r="O60" s="33" t="s">
        <v>30</v>
      </c>
      <c r="P60" s="34"/>
      <c r="Q60" s="35">
        <v>30000</v>
      </c>
      <c r="R60" s="35"/>
      <c r="S60" s="35">
        <f t="shared" si="8"/>
        <v>30000</v>
      </c>
      <c r="T60" s="78" t="s">
        <v>31</v>
      </c>
      <c r="U60" s="80"/>
      <c r="V60" s="8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9"/>
    </row>
    <row r="61" spans="1:37" s="36" customFormat="1" ht="25.5" customHeight="1" x14ac:dyDescent="0.2">
      <c r="A61" s="25" t="s">
        <v>267</v>
      </c>
      <c r="B61" s="26" t="s">
        <v>265</v>
      </c>
      <c r="C61" s="26" t="s">
        <v>45</v>
      </c>
      <c r="D61" s="27" t="s">
        <v>25</v>
      </c>
      <c r="E61" s="28" t="s">
        <v>26</v>
      </c>
      <c r="F61" s="28">
        <v>77705</v>
      </c>
      <c r="G61" s="28" t="s">
        <v>27</v>
      </c>
      <c r="H61" s="29"/>
      <c r="I61" s="29"/>
      <c r="J61" s="30" t="s">
        <v>85</v>
      </c>
      <c r="K61" s="30" t="s">
        <v>278</v>
      </c>
      <c r="L61" s="31">
        <v>2001</v>
      </c>
      <c r="M61" s="32" t="s">
        <v>241</v>
      </c>
      <c r="N61" s="85" t="s">
        <v>37</v>
      </c>
      <c r="O61" s="33" t="s">
        <v>30</v>
      </c>
      <c r="P61" s="34"/>
      <c r="Q61" s="35">
        <v>4000</v>
      </c>
      <c r="R61" s="35"/>
      <c r="S61" s="35">
        <f t="shared" si="8"/>
        <v>4000</v>
      </c>
      <c r="T61" s="78" t="s">
        <v>31</v>
      </c>
      <c r="U61" s="80"/>
      <c r="V61" s="8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9"/>
    </row>
    <row r="62" spans="1:37" s="36" customFormat="1" ht="25.5" customHeight="1" x14ac:dyDescent="0.2">
      <c r="A62" s="25" t="s">
        <v>267</v>
      </c>
      <c r="B62" s="26" t="s">
        <v>265</v>
      </c>
      <c r="C62" s="26" t="s">
        <v>45</v>
      </c>
      <c r="D62" s="27" t="s">
        <v>25</v>
      </c>
      <c r="E62" s="28" t="s">
        <v>26</v>
      </c>
      <c r="F62" s="28">
        <v>77705</v>
      </c>
      <c r="G62" s="28" t="s">
        <v>27</v>
      </c>
      <c r="H62" s="29"/>
      <c r="I62" s="29"/>
      <c r="J62" s="30" t="s">
        <v>86</v>
      </c>
      <c r="K62" s="30" t="s">
        <v>278</v>
      </c>
      <c r="L62" s="31">
        <v>2001</v>
      </c>
      <c r="M62" s="32" t="s">
        <v>37</v>
      </c>
      <c r="N62" s="85" t="s">
        <v>37</v>
      </c>
      <c r="O62" s="33" t="s">
        <v>30</v>
      </c>
      <c r="P62" s="34"/>
      <c r="Q62" s="35">
        <v>150000</v>
      </c>
      <c r="R62" s="35"/>
      <c r="S62" s="35">
        <f t="shared" si="8"/>
        <v>150000</v>
      </c>
      <c r="T62" s="78" t="s">
        <v>31</v>
      </c>
      <c r="U62" s="80"/>
      <c r="V62" s="8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9"/>
    </row>
    <row r="63" spans="1:37" s="36" customFormat="1" ht="25.5" customHeight="1" x14ac:dyDescent="0.2">
      <c r="A63" s="25" t="s">
        <v>267</v>
      </c>
      <c r="B63" s="26" t="s">
        <v>265</v>
      </c>
      <c r="C63" s="26" t="s">
        <v>45</v>
      </c>
      <c r="D63" s="27" t="s">
        <v>25</v>
      </c>
      <c r="E63" s="28" t="s">
        <v>26</v>
      </c>
      <c r="F63" s="28">
        <v>77705</v>
      </c>
      <c r="G63" s="28" t="s">
        <v>27</v>
      </c>
      <c r="H63" s="29"/>
      <c r="I63" s="29"/>
      <c r="J63" s="30" t="s">
        <v>87</v>
      </c>
      <c r="K63" s="30" t="s">
        <v>278</v>
      </c>
      <c r="L63" s="31">
        <v>2001</v>
      </c>
      <c r="M63" s="32" t="s">
        <v>37</v>
      </c>
      <c r="N63" s="85" t="s">
        <v>37</v>
      </c>
      <c r="O63" s="33" t="s">
        <v>30</v>
      </c>
      <c r="P63" s="34"/>
      <c r="Q63" s="35">
        <v>150000</v>
      </c>
      <c r="R63" s="35"/>
      <c r="S63" s="35">
        <f t="shared" si="8"/>
        <v>150000</v>
      </c>
      <c r="T63" s="78" t="s">
        <v>31</v>
      </c>
      <c r="U63" s="80"/>
      <c r="V63" s="8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9"/>
    </row>
    <row r="64" spans="1:37" s="36" customFormat="1" ht="25.5" customHeight="1" x14ac:dyDescent="0.2">
      <c r="A64" s="25" t="s">
        <v>267</v>
      </c>
      <c r="B64" s="26" t="s">
        <v>265</v>
      </c>
      <c r="C64" s="26" t="s">
        <v>45</v>
      </c>
      <c r="D64" s="27" t="s">
        <v>25</v>
      </c>
      <c r="E64" s="28" t="s">
        <v>26</v>
      </c>
      <c r="F64" s="28">
        <v>77705</v>
      </c>
      <c r="G64" s="28" t="s">
        <v>27</v>
      </c>
      <c r="H64" s="29"/>
      <c r="I64" s="29"/>
      <c r="J64" s="30" t="s">
        <v>88</v>
      </c>
      <c r="K64" s="30" t="s">
        <v>278</v>
      </c>
      <c r="L64" s="31">
        <v>2001</v>
      </c>
      <c r="M64" s="32" t="s">
        <v>37</v>
      </c>
      <c r="N64" s="85" t="s">
        <v>37</v>
      </c>
      <c r="O64" s="33" t="s">
        <v>30</v>
      </c>
      <c r="P64" s="34"/>
      <c r="Q64" s="35">
        <v>150000</v>
      </c>
      <c r="R64" s="35"/>
      <c r="S64" s="35">
        <f t="shared" si="8"/>
        <v>150000</v>
      </c>
      <c r="T64" s="78" t="s">
        <v>31</v>
      </c>
      <c r="U64" s="80"/>
      <c r="V64" s="8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9"/>
    </row>
    <row r="65" spans="1:37" s="36" customFormat="1" ht="25.5" customHeight="1" x14ac:dyDescent="0.2">
      <c r="A65" s="25" t="s">
        <v>267</v>
      </c>
      <c r="B65" s="26" t="s">
        <v>265</v>
      </c>
      <c r="C65" s="26" t="s">
        <v>45</v>
      </c>
      <c r="D65" s="27" t="s">
        <v>25</v>
      </c>
      <c r="E65" s="28" t="s">
        <v>26</v>
      </c>
      <c r="F65" s="28">
        <v>77705</v>
      </c>
      <c r="G65" s="28" t="s">
        <v>27</v>
      </c>
      <c r="H65" s="29"/>
      <c r="I65" s="29"/>
      <c r="J65" s="30" t="s">
        <v>89</v>
      </c>
      <c r="K65" s="30" t="s">
        <v>278</v>
      </c>
      <c r="L65" s="31">
        <v>2001</v>
      </c>
      <c r="M65" s="32" t="s">
        <v>37</v>
      </c>
      <c r="N65" s="85" t="s">
        <v>37</v>
      </c>
      <c r="O65" s="33" t="s">
        <v>30</v>
      </c>
      <c r="P65" s="34"/>
      <c r="Q65" s="35">
        <v>150000</v>
      </c>
      <c r="R65" s="35"/>
      <c r="S65" s="35">
        <f t="shared" si="8"/>
        <v>150000</v>
      </c>
      <c r="T65" s="78" t="s">
        <v>31</v>
      </c>
      <c r="U65" s="80"/>
      <c r="V65" s="8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9"/>
    </row>
    <row r="66" spans="1:37" s="36" customFormat="1" ht="25.5" customHeight="1" x14ac:dyDescent="0.2">
      <c r="A66" s="25" t="s">
        <v>267</v>
      </c>
      <c r="B66" s="26" t="s">
        <v>265</v>
      </c>
      <c r="C66" s="26" t="s">
        <v>45</v>
      </c>
      <c r="D66" s="27" t="s">
        <v>25</v>
      </c>
      <c r="E66" s="28" t="s">
        <v>26</v>
      </c>
      <c r="F66" s="28">
        <v>77705</v>
      </c>
      <c r="G66" s="28" t="s">
        <v>27</v>
      </c>
      <c r="H66" s="29"/>
      <c r="I66" s="29"/>
      <c r="J66" s="30" t="s">
        <v>90</v>
      </c>
      <c r="K66" s="30" t="s">
        <v>278</v>
      </c>
      <c r="L66" s="31">
        <v>2001</v>
      </c>
      <c r="M66" s="32" t="s">
        <v>37</v>
      </c>
      <c r="N66" s="85" t="s">
        <v>37</v>
      </c>
      <c r="O66" s="33" t="s">
        <v>30</v>
      </c>
      <c r="P66" s="34"/>
      <c r="Q66" s="35">
        <v>30000</v>
      </c>
      <c r="R66" s="35"/>
      <c r="S66" s="35">
        <f t="shared" si="8"/>
        <v>30000</v>
      </c>
      <c r="T66" s="78" t="s">
        <v>31</v>
      </c>
      <c r="U66" s="80"/>
      <c r="V66" s="8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9"/>
    </row>
    <row r="67" spans="1:37" s="36" customFormat="1" ht="25.5" customHeight="1" x14ac:dyDescent="0.2">
      <c r="A67" s="25" t="s">
        <v>267</v>
      </c>
      <c r="B67" s="26" t="s">
        <v>265</v>
      </c>
      <c r="C67" s="26" t="s">
        <v>45</v>
      </c>
      <c r="D67" s="27" t="s">
        <v>25</v>
      </c>
      <c r="E67" s="28" t="s">
        <v>26</v>
      </c>
      <c r="F67" s="28">
        <v>77705</v>
      </c>
      <c r="G67" s="28" t="s">
        <v>27</v>
      </c>
      <c r="H67" s="29"/>
      <c r="I67" s="29"/>
      <c r="J67" s="30" t="s">
        <v>91</v>
      </c>
      <c r="K67" s="30" t="s">
        <v>278</v>
      </c>
      <c r="L67" s="31">
        <v>2001</v>
      </c>
      <c r="M67" s="32" t="s">
        <v>37</v>
      </c>
      <c r="N67" s="85" t="s">
        <v>37</v>
      </c>
      <c r="O67" s="33" t="s">
        <v>30</v>
      </c>
      <c r="P67" s="34"/>
      <c r="Q67" s="35">
        <v>30000</v>
      </c>
      <c r="R67" s="35"/>
      <c r="S67" s="35">
        <f t="shared" si="8"/>
        <v>30000</v>
      </c>
      <c r="T67" s="78" t="s">
        <v>31</v>
      </c>
      <c r="U67" s="80"/>
      <c r="V67" s="8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9"/>
    </row>
    <row r="68" spans="1:37" s="36" customFormat="1" ht="25.5" customHeight="1" x14ac:dyDescent="0.2">
      <c r="A68" s="25" t="s">
        <v>267</v>
      </c>
      <c r="B68" s="26" t="s">
        <v>265</v>
      </c>
      <c r="C68" s="26" t="s">
        <v>45</v>
      </c>
      <c r="D68" s="27" t="s">
        <v>25</v>
      </c>
      <c r="E68" s="28" t="s">
        <v>26</v>
      </c>
      <c r="F68" s="28">
        <v>77705</v>
      </c>
      <c r="G68" s="28" t="s">
        <v>27</v>
      </c>
      <c r="H68" s="29"/>
      <c r="I68" s="29"/>
      <c r="J68" s="30" t="s">
        <v>92</v>
      </c>
      <c r="K68" s="30" t="s">
        <v>278</v>
      </c>
      <c r="L68" s="31">
        <v>2001</v>
      </c>
      <c r="M68" s="32"/>
      <c r="N68" s="85" t="s">
        <v>37</v>
      </c>
      <c r="O68" s="33" t="s">
        <v>30</v>
      </c>
      <c r="P68" s="34"/>
      <c r="Q68" s="35">
        <v>4000</v>
      </c>
      <c r="R68" s="35"/>
      <c r="S68" s="35">
        <f t="shared" si="8"/>
        <v>4000</v>
      </c>
      <c r="T68" s="78" t="s">
        <v>31</v>
      </c>
      <c r="U68" s="80"/>
      <c r="V68" s="8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9"/>
    </row>
    <row r="69" spans="1:37" s="36" customFormat="1" ht="25.5" customHeight="1" x14ac:dyDescent="0.2">
      <c r="A69" s="25" t="s">
        <v>267</v>
      </c>
      <c r="B69" s="26" t="s">
        <v>265</v>
      </c>
      <c r="C69" s="26" t="s">
        <v>45</v>
      </c>
      <c r="D69" s="27" t="s">
        <v>25</v>
      </c>
      <c r="E69" s="28" t="s">
        <v>26</v>
      </c>
      <c r="F69" s="28">
        <v>77705</v>
      </c>
      <c r="G69" s="28" t="s">
        <v>27</v>
      </c>
      <c r="H69" s="29"/>
      <c r="I69" s="29"/>
      <c r="J69" s="30" t="s">
        <v>93</v>
      </c>
      <c r="K69" s="30" t="s">
        <v>278</v>
      </c>
      <c r="L69" s="31">
        <v>2001</v>
      </c>
      <c r="M69" s="32"/>
      <c r="N69" s="85" t="s">
        <v>37</v>
      </c>
      <c r="O69" s="33" t="s">
        <v>30</v>
      </c>
      <c r="P69" s="34"/>
      <c r="Q69" s="35">
        <v>30000</v>
      </c>
      <c r="R69" s="35"/>
      <c r="S69" s="35">
        <f t="shared" si="8"/>
        <v>30000</v>
      </c>
      <c r="T69" s="78" t="s">
        <v>31</v>
      </c>
      <c r="U69" s="80"/>
      <c r="V69" s="8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9"/>
    </row>
    <row r="70" spans="1:37" s="36" customFormat="1" ht="25.5" customHeight="1" x14ac:dyDescent="0.2">
      <c r="A70" s="25" t="s">
        <v>267</v>
      </c>
      <c r="B70" s="26" t="s">
        <v>265</v>
      </c>
      <c r="C70" s="26" t="s">
        <v>45</v>
      </c>
      <c r="D70" s="27" t="s">
        <v>25</v>
      </c>
      <c r="E70" s="28" t="s">
        <v>26</v>
      </c>
      <c r="F70" s="28">
        <v>77705</v>
      </c>
      <c r="G70" s="28" t="s">
        <v>27</v>
      </c>
      <c r="H70" s="29"/>
      <c r="I70" s="29"/>
      <c r="J70" s="30" t="s">
        <v>94</v>
      </c>
      <c r="K70" s="30" t="s">
        <v>278</v>
      </c>
      <c r="L70" s="31">
        <v>2001</v>
      </c>
      <c r="M70" s="32"/>
      <c r="N70" s="85" t="s">
        <v>37</v>
      </c>
      <c r="O70" s="33" t="s">
        <v>30</v>
      </c>
      <c r="P70" s="34"/>
      <c r="Q70" s="35">
        <v>4000</v>
      </c>
      <c r="R70" s="35"/>
      <c r="S70" s="35">
        <f t="shared" si="8"/>
        <v>4000</v>
      </c>
      <c r="T70" s="78" t="s">
        <v>31</v>
      </c>
      <c r="U70" s="80"/>
      <c r="V70" s="8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9"/>
    </row>
    <row r="71" spans="1:37" s="36" customFormat="1" ht="25.5" customHeight="1" x14ac:dyDescent="0.2">
      <c r="A71" s="25" t="s">
        <v>267</v>
      </c>
      <c r="B71" s="26" t="s">
        <v>265</v>
      </c>
      <c r="C71" s="26" t="s">
        <v>45</v>
      </c>
      <c r="D71" s="27" t="s">
        <v>25</v>
      </c>
      <c r="E71" s="28" t="s">
        <v>26</v>
      </c>
      <c r="F71" s="28">
        <v>77705</v>
      </c>
      <c r="G71" s="28" t="s">
        <v>27</v>
      </c>
      <c r="H71" s="29"/>
      <c r="I71" s="29"/>
      <c r="J71" s="30" t="s">
        <v>95</v>
      </c>
      <c r="K71" s="30" t="s">
        <v>278</v>
      </c>
      <c r="L71" s="31">
        <v>2001</v>
      </c>
      <c r="M71" s="32" t="s">
        <v>37</v>
      </c>
      <c r="N71" s="85" t="s">
        <v>37</v>
      </c>
      <c r="O71" s="33" t="s">
        <v>30</v>
      </c>
      <c r="P71" s="34"/>
      <c r="Q71" s="35">
        <v>30000</v>
      </c>
      <c r="R71" s="35"/>
      <c r="S71" s="35">
        <f t="shared" si="8"/>
        <v>30000</v>
      </c>
      <c r="T71" s="78" t="s">
        <v>31</v>
      </c>
      <c r="U71" s="80"/>
      <c r="V71" s="8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9"/>
    </row>
    <row r="72" spans="1:37" s="36" customFormat="1" ht="25.5" customHeight="1" x14ac:dyDescent="0.2">
      <c r="A72" s="25" t="s">
        <v>267</v>
      </c>
      <c r="B72" s="26" t="s">
        <v>265</v>
      </c>
      <c r="C72" s="26" t="s">
        <v>45</v>
      </c>
      <c r="D72" s="27" t="s">
        <v>25</v>
      </c>
      <c r="E72" s="28" t="s">
        <v>26</v>
      </c>
      <c r="F72" s="28">
        <v>77705</v>
      </c>
      <c r="G72" s="28" t="s">
        <v>27</v>
      </c>
      <c r="H72" s="29"/>
      <c r="I72" s="29"/>
      <c r="J72" s="30" t="s">
        <v>96</v>
      </c>
      <c r="K72" s="30" t="s">
        <v>278</v>
      </c>
      <c r="L72" s="31">
        <v>2001</v>
      </c>
      <c r="M72" s="32" t="s">
        <v>37</v>
      </c>
      <c r="N72" s="85" t="s">
        <v>37</v>
      </c>
      <c r="O72" s="33" t="s">
        <v>30</v>
      </c>
      <c r="P72" s="34"/>
      <c r="Q72" s="35">
        <v>150000</v>
      </c>
      <c r="R72" s="35"/>
      <c r="S72" s="35">
        <f t="shared" si="8"/>
        <v>150000</v>
      </c>
      <c r="T72" s="78" t="s">
        <v>31</v>
      </c>
      <c r="U72" s="80"/>
      <c r="V72" s="8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9"/>
    </row>
    <row r="73" spans="1:37" s="36" customFormat="1" ht="25.5" customHeight="1" x14ac:dyDescent="0.2">
      <c r="A73" s="25" t="s">
        <v>267</v>
      </c>
      <c r="B73" s="26" t="s">
        <v>265</v>
      </c>
      <c r="C73" s="26" t="s">
        <v>45</v>
      </c>
      <c r="D73" s="27" t="s">
        <v>25</v>
      </c>
      <c r="E73" s="28" t="s">
        <v>26</v>
      </c>
      <c r="F73" s="28">
        <v>77705</v>
      </c>
      <c r="G73" s="28" t="s">
        <v>27</v>
      </c>
      <c r="H73" s="29"/>
      <c r="I73" s="29"/>
      <c r="J73" s="30" t="s">
        <v>97</v>
      </c>
      <c r="K73" s="30" t="s">
        <v>278</v>
      </c>
      <c r="L73" s="31">
        <v>2001</v>
      </c>
      <c r="M73" s="32" t="s">
        <v>37</v>
      </c>
      <c r="N73" s="85" t="s">
        <v>37</v>
      </c>
      <c r="O73" s="33" t="s">
        <v>30</v>
      </c>
      <c r="P73" s="34"/>
      <c r="Q73" s="35">
        <v>150000</v>
      </c>
      <c r="R73" s="35"/>
      <c r="S73" s="35">
        <f t="shared" si="8"/>
        <v>150000</v>
      </c>
      <c r="T73" s="78" t="s">
        <v>31</v>
      </c>
      <c r="U73" s="80"/>
      <c r="V73" s="8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9"/>
    </row>
    <row r="74" spans="1:37" s="36" customFormat="1" ht="25.5" customHeight="1" x14ac:dyDescent="0.2">
      <c r="A74" s="25" t="s">
        <v>267</v>
      </c>
      <c r="B74" s="26" t="s">
        <v>265</v>
      </c>
      <c r="C74" s="26" t="s">
        <v>45</v>
      </c>
      <c r="D74" s="27" t="s">
        <v>25</v>
      </c>
      <c r="E74" s="28" t="s">
        <v>26</v>
      </c>
      <c r="F74" s="28">
        <v>77705</v>
      </c>
      <c r="G74" s="28" t="s">
        <v>27</v>
      </c>
      <c r="H74" s="29"/>
      <c r="I74" s="29"/>
      <c r="J74" s="30" t="s">
        <v>98</v>
      </c>
      <c r="K74" s="30" t="s">
        <v>278</v>
      </c>
      <c r="L74" s="31">
        <v>2001</v>
      </c>
      <c r="M74" s="32" t="s">
        <v>37</v>
      </c>
      <c r="N74" s="85" t="s">
        <v>37</v>
      </c>
      <c r="O74" s="33" t="s">
        <v>30</v>
      </c>
      <c r="P74" s="34"/>
      <c r="Q74" s="35">
        <v>150000</v>
      </c>
      <c r="R74" s="35"/>
      <c r="S74" s="35">
        <f t="shared" si="8"/>
        <v>150000</v>
      </c>
      <c r="T74" s="78" t="s">
        <v>31</v>
      </c>
      <c r="U74" s="80"/>
      <c r="V74" s="8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9"/>
    </row>
    <row r="75" spans="1:37" s="36" customFormat="1" ht="25.5" customHeight="1" x14ac:dyDescent="0.2">
      <c r="A75" s="25" t="s">
        <v>267</v>
      </c>
      <c r="B75" s="26" t="s">
        <v>265</v>
      </c>
      <c r="C75" s="26" t="s">
        <v>45</v>
      </c>
      <c r="D75" s="27" t="s">
        <v>25</v>
      </c>
      <c r="E75" s="28" t="s">
        <v>26</v>
      </c>
      <c r="F75" s="28">
        <v>77705</v>
      </c>
      <c r="G75" s="28" t="s">
        <v>27</v>
      </c>
      <c r="H75" s="29"/>
      <c r="I75" s="29"/>
      <c r="J75" s="30" t="s">
        <v>99</v>
      </c>
      <c r="K75" s="30" t="s">
        <v>278</v>
      </c>
      <c r="L75" s="31">
        <v>2001</v>
      </c>
      <c r="M75" s="32" t="s">
        <v>37</v>
      </c>
      <c r="N75" s="85" t="s">
        <v>37</v>
      </c>
      <c r="O75" s="33" t="s">
        <v>30</v>
      </c>
      <c r="P75" s="34"/>
      <c r="Q75" s="35">
        <v>150000</v>
      </c>
      <c r="R75" s="35"/>
      <c r="S75" s="35">
        <f t="shared" si="8"/>
        <v>150000</v>
      </c>
      <c r="T75" s="78" t="s">
        <v>31</v>
      </c>
      <c r="U75" s="80"/>
      <c r="V75" s="8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9"/>
    </row>
    <row r="76" spans="1:37" s="36" customFormat="1" ht="25.5" customHeight="1" x14ac:dyDescent="0.2">
      <c r="A76" s="25" t="s">
        <v>267</v>
      </c>
      <c r="B76" s="26" t="s">
        <v>265</v>
      </c>
      <c r="C76" s="26" t="s">
        <v>45</v>
      </c>
      <c r="D76" s="27" t="s">
        <v>25</v>
      </c>
      <c r="E76" s="28" t="s">
        <v>26</v>
      </c>
      <c r="F76" s="28">
        <v>77705</v>
      </c>
      <c r="G76" s="28" t="s">
        <v>27</v>
      </c>
      <c r="H76" s="29"/>
      <c r="I76" s="29"/>
      <c r="J76" s="30" t="s">
        <v>100</v>
      </c>
      <c r="K76" s="30" t="s">
        <v>278</v>
      </c>
      <c r="L76" s="31">
        <v>2001</v>
      </c>
      <c r="M76" s="32" t="s">
        <v>37</v>
      </c>
      <c r="N76" s="85" t="s">
        <v>37</v>
      </c>
      <c r="O76" s="33" t="s">
        <v>30</v>
      </c>
      <c r="P76" s="34"/>
      <c r="Q76" s="35">
        <v>150000</v>
      </c>
      <c r="R76" s="35"/>
      <c r="S76" s="35">
        <f t="shared" si="8"/>
        <v>150000</v>
      </c>
      <c r="T76" s="78" t="s">
        <v>31</v>
      </c>
      <c r="U76" s="80"/>
      <c r="V76" s="8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9"/>
    </row>
    <row r="77" spans="1:37" s="36" customFormat="1" ht="25.5" customHeight="1" x14ac:dyDescent="0.2">
      <c r="A77" s="37" t="s">
        <v>267</v>
      </c>
      <c r="B77" s="26" t="s">
        <v>265</v>
      </c>
      <c r="C77" s="26" t="s">
        <v>45</v>
      </c>
      <c r="D77" s="27" t="s">
        <v>25</v>
      </c>
      <c r="E77" s="28" t="s">
        <v>26</v>
      </c>
      <c r="F77" s="28">
        <v>77705</v>
      </c>
      <c r="G77" s="28" t="s">
        <v>27</v>
      </c>
      <c r="H77" s="29"/>
      <c r="I77" s="29"/>
      <c r="J77" s="30" t="s">
        <v>101</v>
      </c>
      <c r="K77" s="30" t="s">
        <v>278</v>
      </c>
      <c r="L77" s="31">
        <v>2001</v>
      </c>
      <c r="M77" s="32" t="s">
        <v>37</v>
      </c>
      <c r="N77" s="85" t="s">
        <v>37</v>
      </c>
      <c r="O77" s="33" t="s">
        <v>30</v>
      </c>
      <c r="P77" s="34"/>
      <c r="Q77" s="35">
        <v>150000</v>
      </c>
      <c r="R77" s="35"/>
      <c r="S77" s="35">
        <f t="shared" si="8"/>
        <v>150000</v>
      </c>
      <c r="T77" s="78" t="s">
        <v>31</v>
      </c>
      <c r="U77" s="80"/>
      <c r="V77" s="8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9"/>
    </row>
    <row r="78" spans="1:37" s="36" customFormat="1" ht="25.5" customHeight="1" x14ac:dyDescent="0.2">
      <c r="A78" s="63"/>
      <c r="B78" s="65"/>
      <c r="C78" s="65"/>
      <c r="D78" s="64"/>
      <c r="E78" s="66"/>
      <c r="F78" s="66"/>
      <c r="G78" s="66"/>
      <c r="H78" s="67"/>
      <c r="I78" s="67"/>
      <c r="J78" s="68"/>
      <c r="K78" s="68"/>
      <c r="L78" s="69"/>
      <c r="M78" s="70"/>
      <c r="N78" s="70"/>
      <c r="O78" s="71"/>
      <c r="P78" s="72"/>
      <c r="Q78" s="74"/>
      <c r="R78" s="74"/>
      <c r="S78" s="74"/>
      <c r="T78" s="79"/>
      <c r="U78" s="82"/>
      <c r="V78" s="83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9"/>
    </row>
    <row r="79" spans="1:37" ht="25.5" customHeight="1" x14ac:dyDescent="0.2">
      <c r="A79" s="25" t="s">
        <v>103</v>
      </c>
      <c r="B79" s="26" t="s">
        <v>104</v>
      </c>
      <c r="C79" s="26" t="s">
        <v>105</v>
      </c>
      <c r="D79" s="27" t="s">
        <v>25</v>
      </c>
      <c r="E79" s="28" t="s">
        <v>26</v>
      </c>
      <c r="F79" s="28">
        <v>77706</v>
      </c>
      <c r="G79" s="28" t="s">
        <v>27</v>
      </c>
      <c r="H79" s="29">
        <v>1</v>
      </c>
      <c r="I79" s="29"/>
      <c r="J79" s="30" t="s">
        <v>28</v>
      </c>
      <c r="K79" s="30" t="s">
        <v>271</v>
      </c>
      <c r="L79" s="31">
        <v>1967</v>
      </c>
      <c r="M79" s="32" t="s">
        <v>29</v>
      </c>
      <c r="N79" s="85">
        <v>2000</v>
      </c>
      <c r="O79" s="33" t="s">
        <v>30</v>
      </c>
      <c r="P79" s="34">
        <v>156553</v>
      </c>
      <c r="Q79" s="35">
        <f t="shared" ref="Q79:Q90" si="9">P79*V79</f>
        <v>35224425</v>
      </c>
      <c r="R79" s="35">
        <f t="shared" ref="R79:R90" si="10">Q79*0.18</f>
        <v>6340396.5</v>
      </c>
      <c r="S79" s="35">
        <f t="shared" ref="S79:S104" si="11">SUM(Q79:R79)</f>
        <v>41564821.5</v>
      </c>
      <c r="T79" s="78" t="s">
        <v>31</v>
      </c>
      <c r="U79" s="80"/>
      <c r="V79" s="92">
        <v>225</v>
      </c>
      <c r="AK79" s="9"/>
    </row>
    <row r="80" spans="1:37" ht="25.5" customHeight="1" x14ac:dyDescent="0.2">
      <c r="A80" s="25" t="s">
        <v>103</v>
      </c>
      <c r="B80" s="26" t="s">
        <v>104</v>
      </c>
      <c r="C80" s="26" t="s">
        <v>105</v>
      </c>
      <c r="D80" s="27" t="s">
        <v>25</v>
      </c>
      <c r="E80" s="28" t="s">
        <v>26</v>
      </c>
      <c r="F80" s="28">
        <v>77706</v>
      </c>
      <c r="G80" s="28" t="s">
        <v>27</v>
      </c>
      <c r="H80" s="29">
        <v>1</v>
      </c>
      <c r="I80" s="29"/>
      <c r="J80" s="30" t="s">
        <v>106</v>
      </c>
      <c r="K80" s="30" t="s">
        <v>271</v>
      </c>
      <c r="L80" s="31">
        <v>1994</v>
      </c>
      <c r="M80" s="32" t="s">
        <v>29</v>
      </c>
      <c r="N80" s="85" t="s">
        <v>37</v>
      </c>
      <c r="O80" s="33" t="s">
        <v>30</v>
      </c>
      <c r="P80" s="34">
        <v>27296</v>
      </c>
      <c r="Q80" s="35">
        <f t="shared" si="9"/>
        <v>6141600</v>
      </c>
      <c r="R80" s="35">
        <f t="shared" si="10"/>
        <v>1105488</v>
      </c>
      <c r="S80" s="35">
        <f t="shared" si="11"/>
        <v>7247088</v>
      </c>
      <c r="T80" s="78" t="s">
        <v>31</v>
      </c>
      <c r="U80" s="80"/>
      <c r="V80" s="92">
        <v>225</v>
      </c>
      <c r="AK80" s="9"/>
    </row>
    <row r="81" spans="1:37" ht="25.5" customHeight="1" x14ac:dyDescent="0.2">
      <c r="A81" s="25" t="s">
        <v>103</v>
      </c>
      <c r="B81" s="26" t="s">
        <v>104</v>
      </c>
      <c r="C81" s="26" t="s">
        <v>105</v>
      </c>
      <c r="D81" s="27" t="s">
        <v>25</v>
      </c>
      <c r="E81" s="28" t="s">
        <v>26</v>
      </c>
      <c r="F81" s="28">
        <v>77706</v>
      </c>
      <c r="G81" s="28" t="s">
        <v>27</v>
      </c>
      <c r="H81" s="29">
        <v>1</v>
      </c>
      <c r="I81" s="29"/>
      <c r="J81" s="30" t="s">
        <v>107</v>
      </c>
      <c r="K81" s="30" t="s">
        <v>271</v>
      </c>
      <c r="L81" s="31">
        <v>1994</v>
      </c>
      <c r="M81" s="32" t="s">
        <v>241</v>
      </c>
      <c r="N81" s="85" t="s">
        <v>37</v>
      </c>
      <c r="O81" s="33" t="s">
        <v>30</v>
      </c>
      <c r="P81" s="34">
        <v>34480</v>
      </c>
      <c r="Q81" s="35">
        <f t="shared" si="9"/>
        <v>7758000</v>
      </c>
      <c r="R81" s="35">
        <f t="shared" si="10"/>
        <v>1396440</v>
      </c>
      <c r="S81" s="35">
        <f t="shared" si="11"/>
        <v>9154440</v>
      </c>
      <c r="T81" s="78" t="s">
        <v>31</v>
      </c>
      <c r="U81" s="80"/>
      <c r="V81" s="92">
        <v>225</v>
      </c>
      <c r="AK81" s="9"/>
    </row>
    <row r="82" spans="1:37" ht="25.5" customHeight="1" x14ac:dyDescent="0.2">
      <c r="A82" s="25" t="s">
        <v>103</v>
      </c>
      <c r="B82" s="26" t="s">
        <v>104</v>
      </c>
      <c r="C82" s="26" t="s">
        <v>105</v>
      </c>
      <c r="D82" s="27" t="s">
        <v>25</v>
      </c>
      <c r="E82" s="28" t="s">
        <v>26</v>
      </c>
      <c r="F82" s="28">
        <v>77706</v>
      </c>
      <c r="G82" s="28" t="s">
        <v>27</v>
      </c>
      <c r="H82" s="29">
        <v>1</v>
      </c>
      <c r="I82" s="29"/>
      <c r="J82" s="30" t="s">
        <v>108</v>
      </c>
      <c r="K82" s="30" t="s">
        <v>279</v>
      </c>
      <c r="L82" s="31">
        <v>1994</v>
      </c>
      <c r="M82" s="32" t="s">
        <v>241</v>
      </c>
      <c r="N82" s="85" t="s">
        <v>37</v>
      </c>
      <c r="O82" s="33" t="s">
        <v>30</v>
      </c>
      <c r="P82" s="34">
        <v>9760</v>
      </c>
      <c r="Q82" s="35">
        <f t="shared" si="9"/>
        <v>2196000</v>
      </c>
      <c r="R82" s="35">
        <f t="shared" si="10"/>
        <v>395280</v>
      </c>
      <c r="S82" s="35">
        <f t="shared" si="11"/>
        <v>2591280</v>
      </c>
      <c r="T82" s="78" t="s">
        <v>31</v>
      </c>
      <c r="U82" s="80"/>
      <c r="V82" s="92">
        <v>225</v>
      </c>
      <c r="AK82" s="9"/>
    </row>
    <row r="83" spans="1:37" ht="25.5" customHeight="1" x14ac:dyDescent="0.2">
      <c r="A83" s="25" t="s">
        <v>103</v>
      </c>
      <c r="B83" s="26" t="s">
        <v>104</v>
      </c>
      <c r="C83" s="26" t="s">
        <v>105</v>
      </c>
      <c r="D83" s="27" t="s">
        <v>25</v>
      </c>
      <c r="E83" s="28" t="s">
        <v>26</v>
      </c>
      <c r="F83" s="28">
        <v>77706</v>
      </c>
      <c r="G83" s="28" t="s">
        <v>27</v>
      </c>
      <c r="H83" s="29">
        <v>1</v>
      </c>
      <c r="I83" s="29"/>
      <c r="J83" s="30" t="s">
        <v>35</v>
      </c>
      <c r="K83" s="30" t="s">
        <v>271</v>
      </c>
      <c r="L83" s="31">
        <v>1994</v>
      </c>
      <c r="M83" s="32" t="s">
        <v>282</v>
      </c>
      <c r="N83" s="85" t="s">
        <v>34</v>
      </c>
      <c r="O83" s="33" t="s">
        <v>30</v>
      </c>
      <c r="P83" s="34">
        <v>21165</v>
      </c>
      <c r="Q83" s="35">
        <f t="shared" si="9"/>
        <v>4762125</v>
      </c>
      <c r="R83" s="35">
        <f t="shared" si="10"/>
        <v>857182.5</v>
      </c>
      <c r="S83" s="35">
        <f t="shared" si="11"/>
        <v>5619307.5</v>
      </c>
      <c r="T83" s="78" t="s">
        <v>31</v>
      </c>
      <c r="U83" s="80"/>
      <c r="V83" s="92">
        <v>225</v>
      </c>
      <c r="AK83" s="9"/>
    </row>
    <row r="84" spans="1:37" ht="25.5" customHeight="1" x14ac:dyDescent="0.2">
      <c r="A84" s="25" t="s">
        <v>103</v>
      </c>
      <c r="B84" s="26" t="s">
        <v>104</v>
      </c>
      <c r="C84" s="26" t="s">
        <v>105</v>
      </c>
      <c r="D84" s="27" t="s">
        <v>25</v>
      </c>
      <c r="E84" s="28" t="s">
        <v>26</v>
      </c>
      <c r="F84" s="28">
        <v>77706</v>
      </c>
      <c r="G84" s="28" t="s">
        <v>27</v>
      </c>
      <c r="H84" s="29">
        <v>1</v>
      </c>
      <c r="I84" s="29"/>
      <c r="J84" s="30" t="s">
        <v>109</v>
      </c>
      <c r="K84" s="30" t="s">
        <v>272</v>
      </c>
      <c r="L84" s="31">
        <v>1998</v>
      </c>
      <c r="M84" s="32" t="s">
        <v>29</v>
      </c>
      <c r="N84" s="85" t="s">
        <v>37</v>
      </c>
      <c r="O84" s="33" t="s">
        <v>30</v>
      </c>
      <c r="P84" s="34">
        <v>7461</v>
      </c>
      <c r="Q84" s="35">
        <f t="shared" si="9"/>
        <v>1678725</v>
      </c>
      <c r="R84" s="35">
        <f t="shared" si="10"/>
        <v>302170.5</v>
      </c>
      <c r="S84" s="35">
        <f t="shared" si="11"/>
        <v>1980895.5</v>
      </c>
      <c r="T84" s="78" t="s">
        <v>31</v>
      </c>
      <c r="U84" s="80"/>
      <c r="V84" s="92">
        <v>225</v>
      </c>
      <c r="AK84" s="9"/>
    </row>
    <row r="85" spans="1:37" ht="25.5" customHeight="1" x14ac:dyDescent="0.2">
      <c r="A85" s="25" t="s">
        <v>103</v>
      </c>
      <c r="B85" s="26" t="s">
        <v>104</v>
      </c>
      <c r="C85" s="26" t="s">
        <v>105</v>
      </c>
      <c r="D85" s="27" t="s">
        <v>25</v>
      </c>
      <c r="E85" s="28" t="s">
        <v>26</v>
      </c>
      <c r="F85" s="28">
        <v>77706</v>
      </c>
      <c r="G85" s="28" t="s">
        <v>27</v>
      </c>
      <c r="H85" s="29">
        <v>1</v>
      </c>
      <c r="I85" s="29"/>
      <c r="J85" s="30" t="s">
        <v>110</v>
      </c>
      <c r="K85" s="30" t="s">
        <v>271</v>
      </c>
      <c r="L85" s="31">
        <v>1994</v>
      </c>
      <c r="M85" s="32" t="s">
        <v>241</v>
      </c>
      <c r="N85" s="85" t="s">
        <v>37</v>
      </c>
      <c r="O85" s="33" t="s">
        <v>30</v>
      </c>
      <c r="P85" s="34">
        <v>1623</v>
      </c>
      <c r="Q85" s="35">
        <f t="shared" si="9"/>
        <v>365175</v>
      </c>
      <c r="R85" s="35">
        <f t="shared" si="10"/>
        <v>65731.5</v>
      </c>
      <c r="S85" s="35">
        <f t="shared" si="11"/>
        <v>430906.5</v>
      </c>
      <c r="T85" s="78" t="s">
        <v>31</v>
      </c>
      <c r="U85" s="80"/>
      <c r="V85" s="92">
        <v>225</v>
      </c>
      <c r="AK85" s="9"/>
    </row>
    <row r="86" spans="1:37" ht="25.5" customHeight="1" x14ac:dyDescent="0.2">
      <c r="A86" s="25" t="s">
        <v>103</v>
      </c>
      <c r="B86" s="26" t="s">
        <v>104</v>
      </c>
      <c r="C86" s="26" t="s">
        <v>105</v>
      </c>
      <c r="D86" s="27" t="s">
        <v>25</v>
      </c>
      <c r="E86" s="28" t="s">
        <v>26</v>
      </c>
      <c r="F86" s="28">
        <v>77706</v>
      </c>
      <c r="G86" s="28" t="s">
        <v>27</v>
      </c>
      <c r="H86" s="29">
        <v>1</v>
      </c>
      <c r="I86" s="29"/>
      <c r="J86" s="30" t="s">
        <v>111</v>
      </c>
      <c r="K86" s="30" t="s">
        <v>271</v>
      </c>
      <c r="L86" s="31">
        <v>1974</v>
      </c>
      <c r="M86" s="32" t="s">
        <v>241</v>
      </c>
      <c r="N86" s="85" t="s">
        <v>37</v>
      </c>
      <c r="O86" s="33" t="s">
        <v>30</v>
      </c>
      <c r="P86" s="34">
        <v>26568</v>
      </c>
      <c r="Q86" s="35">
        <f t="shared" si="9"/>
        <v>5977800</v>
      </c>
      <c r="R86" s="35">
        <f t="shared" si="10"/>
        <v>1076004</v>
      </c>
      <c r="S86" s="35">
        <f t="shared" si="11"/>
        <v>7053804</v>
      </c>
      <c r="T86" s="78" t="s">
        <v>31</v>
      </c>
      <c r="U86" s="80"/>
      <c r="V86" s="92">
        <v>225</v>
      </c>
      <c r="AK86" s="9"/>
    </row>
    <row r="87" spans="1:37" ht="25.5" customHeight="1" x14ac:dyDescent="0.2">
      <c r="A87" s="25" t="s">
        <v>103</v>
      </c>
      <c r="B87" s="26" t="s">
        <v>104</v>
      </c>
      <c r="C87" s="26" t="s">
        <v>105</v>
      </c>
      <c r="D87" s="27" t="s">
        <v>25</v>
      </c>
      <c r="E87" s="28" t="s">
        <v>26</v>
      </c>
      <c r="F87" s="28">
        <v>77706</v>
      </c>
      <c r="G87" s="28" t="s">
        <v>27</v>
      </c>
      <c r="H87" s="29">
        <v>1</v>
      </c>
      <c r="I87" s="29"/>
      <c r="J87" s="30" t="s">
        <v>284</v>
      </c>
      <c r="K87" s="30" t="s">
        <v>279</v>
      </c>
      <c r="L87" s="31">
        <v>2008</v>
      </c>
      <c r="M87" s="32" t="s">
        <v>282</v>
      </c>
      <c r="N87" s="85" t="s">
        <v>37</v>
      </c>
      <c r="O87" s="33" t="s">
        <v>30</v>
      </c>
      <c r="P87" s="34">
        <v>50136</v>
      </c>
      <c r="Q87" s="35">
        <f t="shared" si="9"/>
        <v>11280600</v>
      </c>
      <c r="R87" s="35">
        <f t="shared" si="10"/>
        <v>2030508</v>
      </c>
      <c r="S87" s="35">
        <f t="shared" si="11"/>
        <v>13311108</v>
      </c>
      <c r="T87" s="78" t="s">
        <v>31</v>
      </c>
      <c r="U87" s="80"/>
      <c r="V87" s="92">
        <v>225</v>
      </c>
      <c r="AK87" s="9"/>
    </row>
    <row r="88" spans="1:37" ht="25.5" customHeight="1" x14ac:dyDescent="0.2">
      <c r="A88" s="25" t="s">
        <v>103</v>
      </c>
      <c r="B88" s="26" t="s">
        <v>104</v>
      </c>
      <c r="C88" s="26" t="s">
        <v>105</v>
      </c>
      <c r="D88" s="27" t="s">
        <v>25</v>
      </c>
      <c r="E88" s="28" t="s">
        <v>26</v>
      </c>
      <c r="F88" s="28">
        <v>77706</v>
      </c>
      <c r="G88" s="28" t="s">
        <v>27</v>
      </c>
      <c r="H88" s="29"/>
      <c r="I88" s="29"/>
      <c r="J88" s="30" t="s">
        <v>283</v>
      </c>
      <c r="K88" s="30" t="s">
        <v>279</v>
      </c>
      <c r="L88" s="31">
        <v>2011</v>
      </c>
      <c r="M88" s="32" t="s">
        <v>282</v>
      </c>
      <c r="N88" s="85" t="s">
        <v>37</v>
      </c>
      <c r="O88" s="33" t="s">
        <v>30</v>
      </c>
      <c r="P88" s="34">
        <v>16940</v>
      </c>
      <c r="Q88" s="35">
        <f t="shared" si="9"/>
        <v>3811500</v>
      </c>
      <c r="R88" s="35">
        <f t="shared" si="10"/>
        <v>686070</v>
      </c>
      <c r="S88" s="35">
        <f t="shared" si="11"/>
        <v>4497570</v>
      </c>
      <c r="T88" s="78" t="s">
        <v>31</v>
      </c>
      <c r="U88" s="80"/>
      <c r="V88" s="92">
        <v>225</v>
      </c>
      <c r="AK88" s="9"/>
    </row>
    <row r="89" spans="1:37" s="38" customFormat="1" ht="25.5" customHeight="1" x14ac:dyDescent="0.2">
      <c r="A89" s="25" t="s">
        <v>103</v>
      </c>
      <c r="B89" s="26" t="s">
        <v>104</v>
      </c>
      <c r="C89" s="26" t="s">
        <v>105</v>
      </c>
      <c r="D89" s="27" t="s">
        <v>25</v>
      </c>
      <c r="E89" s="28" t="s">
        <v>26</v>
      </c>
      <c r="F89" s="28">
        <v>77707</v>
      </c>
      <c r="G89" s="28" t="s">
        <v>27</v>
      </c>
      <c r="H89" s="29"/>
      <c r="I89" s="29"/>
      <c r="J89" s="30" t="s">
        <v>269</v>
      </c>
      <c r="K89" s="30" t="s">
        <v>271</v>
      </c>
      <c r="L89" s="31">
        <v>2012</v>
      </c>
      <c r="M89" s="32" t="s">
        <v>241</v>
      </c>
      <c r="N89" s="85" t="s">
        <v>37</v>
      </c>
      <c r="O89" s="33" t="s">
        <v>30</v>
      </c>
      <c r="P89" s="34">
        <v>17069</v>
      </c>
      <c r="Q89" s="35">
        <f t="shared" si="9"/>
        <v>3840525</v>
      </c>
      <c r="R89" s="35">
        <f t="shared" si="10"/>
        <v>691294.5</v>
      </c>
      <c r="S89" s="35">
        <f t="shared" si="11"/>
        <v>4531819.5</v>
      </c>
      <c r="T89" s="78" t="s">
        <v>31</v>
      </c>
      <c r="U89" s="80"/>
      <c r="V89" s="92">
        <v>225</v>
      </c>
      <c r="W89" s="11"/>
      <c r="AK89" s="39"/>
    </row>
    <row r="90" spans="1:37" s="38" customFormat="1" ht="25.5" customHeight="1" x14ac:dyDescent="0.2">
      <c r="A90" s="25" t="s">
        <v>103</v>
      </c>
      <c r="B90" s="26" t="s">
        <v>104</v>
      </c>
      <c r="C90" s="26" t="s">
        <v>105</v>
      </c>
      <c r="D90" s="27" t="s">
        <v>25</v>
      </c>
      <c r="E90" s="28" t="s">
        <v>26</v>
      </c>
      <c r="F90" s="28">
        <v>77706</v>
      </c>
      <c r="G90" s="28" t="s">
        <v>27</v>
      </c>
      <c r="H90" s="29"/>
      <c r="I90" s="29"/>
      <c r="J90" s="30" t="s">
        <v>122</v>
      </c>
      <c r="K90" s="30" t="s">
        <v>272</v>
      </c>
      <c r="L90" s="31">
        <v>2012</v>
      </c>
      <c r="M90" s="32" t="s">
        <v>29</v>
      </c>
      <c r="N90" s="85" t="s">
        <v>37</v>
      </c>
      <c r="O90" s="33" t="s">
        <v>30</v>
      </c>
      <c r="P90" s="34">
        <v>33008</v>
      </c>
      <c r="Q90" s="35">
        <f t="shared" si="9"/>
        <v>7426800</v>
      </c>
      <c r="R90" s="35">
        <f t="shared" si="10"/>
        <v>1336824</v>
      </c>
      <c r="S90" s="35">
        <f t="shared" si="11"/>
        <v>8763624</v>
      </c>
      <c r="T90" s="78" t="s">
        <v>31</v>
      </c>
      <c r="U90" s="80">
        <f>SUM(S79:S104)</f>
        <v>110092844.5</v>
      </c>
      <c r="V90" s="92">
        <v>225</v>
      </c>
      <c r="W90" s="40"/>
      <c r="AK90" s="39"/>
    </row>
    <row r="91" spans="1:37" s="36" customFormat="1" ht="25.5" customHeight="1" x14ac:dyDescent="0.2">
      <c r="A91" s="25" t="s">
        <v>103</v>
      </c>
      <c r="B91" s="26" t="s">
        <v>104</v>
      </c>
      <c r="C91" s="26" t="s">
        <v>105</v>
      </c>
      <c r="D91" s="27" t="s">
        <v>25</v>
      </c>
      <c r="E91" s="28" t="s">
        <v>26</v>
      </c>
      <c r="F91" s="28">
        <v>77706</v>
      </c>
      <c r="G91" s="28" t="s">
        <v>27</v>
      </c>
      <c r="H91" s="29"/>
      <c r="I91" s="29"/>
      <c r="J91" s="30" t="s">
        <v>112</v>
      </c>
      <c r="K91" s="30" t="s">
        <v>278</v>
      </c>
      <c r="L91" s="31">
        <v>1964</v>
      </c>
      <c r="M91" s="32" t="s">
        <v>37</v>
      </c>
      <c r="N91" s="85" t="s">
        <v>37</v>
      </c>
      <c r="O91" s="33" t="s">
        <v>30</v>
      </c>
      <c r="P91" s="34"/>
      <c r="Q91" s="35">
        <v>900000</v>
      </c>
      <c r="R91" s="35"/>
      <c r="S91" s="35">
        <f t="shared" si="11"/>
        <v>900000</v>
      </c>
      <c r="T91" s="78" t="s">
        <v>31</v>
      </c>
      <c r="U91" s="80"/>
      <c r="V91" s="92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9"/>
    </row>
    <row r="92" spans="1:37" s="36" customFormat="1" ht="25.5" customHeight="1" x14ac:dyDescent="0.2">
      <c r="A92" s="25" t="s">
        <v>103</v>
      </c>
      <c r="B92" s="26" t="s">
        <v>104</v>
      </c>
      <c r="C92" s="26" t="s">
        <v>105</v>
      </c>
      <c r="D92" s="27" t="s">
        <v>25</v>
      </c>
      <c r="E92" s="28" t="s">
        <v>26</v>
      </c>
      <c r="F92" s="28">
        <v>77706</v>
      </c>
      <c r="G92" s="28" t="s">
        <v>27</v>
      </c>
      <c r="H92" s="29"/>
      <c r="I92" s="29"/>
      <c r="J92" s="30" t="s">
        <v>113</v>
      </c>
      <c r="K92" s="30" t="s">
        <v>278</v>
      </c>
      <c r="L92" s="31">
        <v>1964</v>
      </c>
      <c r="M92" s="32" t="s">
        <v>37</v>
      </c>
      <c r="N92" s="85" t="s">
        <v>37</v>
      </c>
      <c r="O92" s="33" t="s">
        <v>30</v>
      </c>
      <c r="P92" s="34"/>
      <c r="Q92" s="35">
        <v>900000</v>
      </c>
      <c r="R92" s="35"/>
      <c r="S92" s="35">
        <f t="shared" si="11"/>
        <v>900000</v>
      </c>
      <c r="T92" s="78" t="s">
        <v>31</v>
      </c>
      <c r="U92" s="80"/>
      <c r="V92" s="92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9"/>
    </row>
    <row r="93" spans="1:37" s="36" customFormat="1" ht="25.5" customHeight="1" x14ac:dyDescent="0.2">
      <c r="A93" s="25" t="s">
        <v>103</v>
      </c>
      <c r="B93" s="26" t="s">
        <v>104</v>
      </c>
      <c r="C93" s="26" t="s">
        <v>105</v>
      </c>
      <c r="D93" s="27" t="s">
        <v>25</v>
      </c>
      <c r="E93" s="28" t="s">
        <v>26</v>
      </c>
      <c r="F93" s="28">
        <v>77706</v>
      </c>
      <c r="G93" s="28" t="s">
        <v>27</v>
      </c>
      <c r="H93" s="29"/>
      <c r="I93" s="29"/>
      <c r="J93" s="30" t="s">
        <v>114</v>
      </c>
      <c r="K93" s="30" t="s">
        <v>278</v>
      </c>
      <c r="L93" s="31">
        <v>1964</v>
      </c>
      <c r="M93" s="32" t="s">
        <v>37</v>
      </c>
      <c r="N93" s="85" t="s">
        <v>37</v>
      </c>
      <c r="O93" s="33" t="s">
        <v>30</v>
      </c>
      <c r="P93" s="34"/>
      <c r="Q93" s="35">
        <v>150000</v>
      </c>
      <c r="R93" s="35"/>
      <c r="S93" s="35">
        <f t="shared" si="11"/>
        <v>150000</v>
      </c>
      <c r="T93" s="78" t="s">
        <v>31</v>
      </c>
      <c r="U93" s="80"/>
      <c r="V93" s="92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9"/>
    </row>
    <row r="94" spans="1:37" s="36" customFormat="1" ht="25.5" customHeight="1" x14ac:dyDescent="0.2">
      <c r="A94" s="25" t="s">
        <v>103</v>
      </c>
      <c r="B94" s="26" t="s">
        <v>104</v>
      </c>
      <c r="C94" s="26" t="s">
        <v>105</v>
      </c>
      <c r="D94" s="27" t="s">
        <v>25</v>
      </c>
      <c r="E94" s="28" t="s">
        <v>26</v>
      </c>
      <c r="F94" s="28">
        <v>77706</v>
      </c>
      <c r="G94" s="28" t="s">
        <v>27</v>
      </c>
      <c r="H94" s="29"/>
      <c r="I94" s="29"/>
      <c r="J94" s="30" t="s">
        <v>115</v>
      </c>
      <c r="K94" s="30" t="s">
        <v>278</v>
      </c>
      <c r="L94" s="31">
        <v>1964</v>
      </c>
      <c r="M94" s="32" t="s">
        <v>37</v>
      </c>
      <c r="N94" s="85" t="s">
        <v>37</v>
      </c>
      <c r="O94" s="33" t="s">
        <v>30</v>
      </c>
      <c r="P94" s="34"/>
      <c r="Q94" s="35">
        <v>150000</v>
      </c>
      <c r="R94" s="35"/>
      <c r="S94" s="35">
        <f t="shared" si="11"/>
        <v>150000</v>
      </c>
      <c r="T94" s="78" t="s">
        <v>31</v>
      </c>
      <c r="U94" s="80"/>
      <c r="V94" s="92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9"/>
    </row>
    <row r="95" spans="1:37" s="36" customFormat="1" ht="25.5" customHeight="1" x14ac:dyDescent="0.2">
      <c r="A95" s="25" t="s">
        <v>103</v>
      </c>
      <c r="B95" s="26" t="s">
        <v>104</v>
      </c>
      <c r="C95" s="26" t="s">
        <v>105</v>
      </c>
      <c r="D95" s="27" t="s">
        <v>25</v>
      </c>
      <c r="E95" s="28" t="s">
        <v>26</v>
      </c>
      <c r="F95" s="28">
        <v>77706</v>
      </c>
      <c r="G95" s="28" t="s">
        <v>27</v>
      </c>
      <c r="H95" s="29"/>
      <c r="I95" s="29"/>
      <c r="J95" s="30" t="s">
        <v>116</v>
      </c>
      <c r="K95" s="30" t="s">
        <v>278</v>
      </c>
      <c r="L95" s="31">
        <v>1964</v>
      </c>
      <c r="M95" s="32" t="s">
        <v>37</v>
      </c>
      <c r="N95" s="85" t="s">
        <v>37</v>
      </c>
      <c r="O95" s="33" t="s">
        <v>30</v>
      </c>
      <c r="P95" s="34"/>
      <c r="Q95" s="35">
        <v>150000</v>
      </c>
      <c r="R95" s="35"/>
      <c r="S95" s="35">
        <f t="shared" si="11"/>
        <v>150000</v>
      </c>
      <c r="T95" s="78" t="s">
        <v>31</v>
      </c>
      <c r="U95" s="80"/>
      <c r="V95" s="92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9"/>
    </row>
    <row r="96" spans="1:37" s="36" customFormat="1" ht="25.5" customHeight="1" x14ac:dyDescent="0.2">
      <c r="A96" s="25" t="s">
        <v>103</v>
      </c>
      <c r="B96" s="26" t="s">
        <v>104</v>
      </c>
      <c r="C96" s="26" t="s">
        <v>105</v>
      </c>
      <c r="D96" s="27" t="s">
        <v>25</v>
      </c>
      <c r="E96" s="28" t="s">
        <v>26</v>
      </c>
      <c r="F96" s="28">
        <v>77706</v>
      </c>
      <c r="G96" s="28" t="s">
        <v>27</v>
      </c>
      <c r="H96" s="29"/>
      <c r="I96" s="29"/>
      <c r="J96" s="30" t="s">
        <v>117</v>
      </c>
      <c r="K96" s="30" t="s">
        <v>278</v>
      </c>
      <c r="L96" s="31">
        <v>1964</v>
      </c>
      <c r="M96" s="32" t="s">
        <v>37</v>
      </c>
      <c r="N96" s="85" t="s">
        <v>37</v>
      </c>
      <c r="O96" s="33" t="s">
        <v>30</v>
      </c>
      <c r="P96" s="34"/>
      <c r="Q96" s="35">
        <v>150000</v>
      </c>
      <c r="R96" s="35"/>
      <c r="S96" s="35">
        <f t="shared" si="11"/>
        <v>150000</v>
      </c>
      <c r="T96" s="78" t="s">
        <v>31</v>
      </c>
      <c r="U96" s="80"/>
      <c r="V96" s="92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9"/>
    </row>
    <row r="97" spans="1:37" s="36" customFormat="1" ht="25.5" customHeight="1" x14ac:dyDescent="0.2">
      <c r="A97" s="25" t="s">
        <v>103</v>
      </c>
      <c r="B97" s="26" t="s">
        <v>104</v>
      </c>
      <c r="C97" s="26" t="s">
        <v>105</v>
      </c>
      <c r="D97" s="27" t="s">
        <v>25</v>
      </c>
      <c r="E97" s="28" t="s">
        <v>26</v>
      </c>
      <c r="F97" s="28">
        <v>77706</v>
      </c>
      <c r="G97" s="28" t="s">
        <v>27</v>
      </c>
      <c r="H97" s="29"/>
      <c r="I97" s="29"/>
      <c r="J97" s="30" t="s">
        <v>118</v>
      </c>
      <c r="K97" s="30" t="s">
        <v>278</v>
      </c>
      <c r="L97" s="31">
        <v>1964</v>
      </c>
      <c r="M97" s="32" t="s">
        <v>37</v>
      </c>
      <c r="N97" s="85" t="s">
        <v>37</v>
      </c>
      <c r="O97" s="33" t="s">
        <v>30</v>
      </c>
      <c r="P97" s="34"/>
      <c r="Q97" s="35">
        <v>150000</v>
      </c>
      <c r="R97" s="35"/>
      <c r="S97" s="35">
        <f t="shared" si="11"/>
        <v>150000</v>
      </c>
      <c r="T97" s="78" t="s">
        <v>31</v>
      </c>
      <c r="U97" s="80"/>
      <c r="V97" s="92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9"/>
    </row>
    <row r="98" spans="1:37" s="36" customFormat="1" ht="25.5" customHeight="1" x14ac:dyDescent="0.2">
      <c r="A98" s="25" t="s">
        <v>103</v>
      </c>
      <c r="B98" s="26" t="s">
        <v>104</v>
      </c>
      <c r="C98" s="26" t="s">
        <v>105</v>
      </c>
      <c r="D98" s="27" t="s">
        <v>25</v>
      </c>
      <c r="E98" s="28" t="s">
        <v>26</v>
      </c>
      <c r="F98" s="28">
        <v>77706</v>
      </c>
      <c r="G98" s="28" t="s">
        <v>27</v>
      </c>
      <c r="H98" s="29"/>
      <c r="I98" s="29"/>
      <c r="J98" s="30" t="s">
        <v>119</v>
      </c>
      <c r="K98" s="30" t="s">
        <v>278</v>
      </c>
      <c r="L98" s="31">
        <v>1964</v>
      </c>
      <c r="M98" s="32" t="s">
        <v>37</v>
      </c>
      <c r="N98" s="85" t="s">
        <v>37</v>
      </c>
      <c r="O98" s="33" t="s">
        <v>30</v>
      </c>
      <c r="P98" s="34"/>
      <c r="Q98" s="35">
        <v>150000</v>
      </c>
      <c r="R98" s="35"/>
      <c r="S98" s="35">
        <f t="shared" si="11"/>
        <v>150000</v>
      </c>
      <c r="T98" s="78" t="s">
        <v>31</v>
      </c>
      <c r="U98" s="80"/>
      <c r="V98" s="92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9"/>
    </row>
    <row r="99" spans="1:37" s="36" customFormat="1" ht="25.5" customHeight="1" x14ac:dyDescent="0.2">
      <c r="A99" s="25" t="s">
        <v>103</v>
      </c>
      <c r="B99" s="26" t="s">
        <v>104</v>
      </c>
      <c r="C99" s="26" t="s">
        <v>105</v>
      </c>
      <c r="D99" s="27" t="s">
        <v>25</v>
      </c>
      <c r="E99" s="28" t="s">
        <v>26</v>
      </c>
      <c r="F99" s="28">
        <v>77706</v>
      </c>
      <c r="G99" s="28" t="s">
        <v>27</v>
      </c>
      <c r="H99" s="29"/>
      <c r="I99" s="29"/>
      <c r="J99" s="30" t="s">
        <v>64</v>
      </c>
      <c r="K99" s="30" t="s">
        <v>278</v>
      </c>
      <c r="L99" s="31"/>
      <c r="M99" s="32" t="s">
        <v>37</v>
      </c>
      <c r="N99" s="85" t="s">
        <v>37</v>
      </c>
      <c r="O99" s="33" t="s">
        <v>30</v>
      </c>
      <c r="P99" s="34"/>
      <c r="Q99" s="35">
        <v>30000</v>
      </c>
      <c r="R99" s="35"/>
      <c r="S99" s="35">
        <f t="shared" si="11"/>
        <v>30000</v>
      </c>
      <c r="T99" s="78" t="s">
        <v>31</v>
      </c>
      <c r="U99" s="80"/>
      <c r="V99" s="92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9"/>
    </row>
    <row r="100" spans="1:37" s="36" customFormat="1" ht="25.5" customHeight="1" x14ac:dyDescent="0.2">
      <c r="A100" s="25" t="s">
        <v>103</v>
      </c>
      <c r="B100" s="26" t="s">
        <v>104</v>
      </c>
      <c r="C100" s="26" t="s">
        <v>105</v>
      </c>
      <c r="D100" s="27" t="s">
        <v>25</v>
      </c>
      <c r="E100" s="28" t="s">
        <v>26</v>
      </c>
      <c r="F100" s="28">
        <v>77706</v>
      </c>
      <c r="G100" s="28" t="s">
        <v>27</v>
      </c>
      <c r="H100" s="29"/>
      <c r="I100" s="29"/>
      <c r="J100" s="30" t="s">
        <v>120</v>
      </c>
      <c r="K100" s="30"/>
      <c r="L100" s="31">
        <v>1964</v>
      </c>
      <c r="M100" s="32" t="s">
        <v>37</v>
      </c>
      <c r="N100" s="85" t="s">
        <v>37</v>
      </c>
      <c r="O100" s="33" t="s">
        <v>30</v>
      </c>
      <c r="P100" s="34"/>
      <c r="Q100" s="35">
        <v>120000</v>
      </c>
      <c r="R100" s="35"/>
      <c r="S100" s="35">
        <f t="shared" si="11"/>
        <v>120000</v>
      </c>
      <c r="T100" s="78" t="s">
        <v>31</v>
      </c>
      <c r="U100" s="80"/>
      <c r="V100" s="92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9"/>
    </row>
    <row r="101" spans="1:37" s="109" customFormat="1" ht="25.5" customHeight="1" x14ac:dyDescent="0.2">
      <c r="A101" s="94" t="s">
        <v>103</v>
      </c>
      <c r="B101" s="95" t="s">
        <v>104</v>
      </c>
      <c r="C101" s="95" t="s">
        <v>105</v>
      </c>
      <c r="D101" s="96" t="s">
        <v>25</v>
      </c>
      <c r="E101" s="97" t="s">
        <v>26</v>
      </c>
      <c r="F101" s="97">
        <v>77706</v>
      </c>
      <c r="G101" s="97" t="s">
        <v>27</v>
      </c>
      <c r="H101" s="98">
        <v>1</v>
      </c>
      <c r="I101" s="98"/>
      <c r="J101" s="99" t="s">
        <v>300</v>
      </c>
      <c r="K101" s="99" t="s">
        <v>275</v>
      </c>
      <c r="L101" s="100">
        <v>2004</v>
      </c>
      <c r="M101" s="101" t="s">
        <v>241</v>
      </c>
      <c r="N101" s="102" t="s">
        <v>37</v>
      </c>
      <c r="O101" s="103" t="s">
        <v>30</v>
      </c>
      <c r="P101" s="104">
        <v>720</v>
      </c>
      <c r="Q101" s="105">
        <f>P101*V101</f>
        <v>36000</v>
      </c>
      <c r="R101" s="105">
        <f>Q101*0.18</f>
        <v>6480</v>
      </c>
      <c r="S101" s="105">
        <f t="shared" si="11"/>
        <v>42480</v>
      </c>
      <c r="T101" s="106" t="s">
        <v>31</v>
      </c>
      <c r="U101" s="107"/>
      <c r="V101" s="111">
        <v>50</v>
      </c>
      <c r="AK101" s="110"/>
    </row>
    <row r="102" spans="1:37" s="36" customFormat="1" ht="25.5" customHeight="1" x14ac:dyDescent="0.2">
      <c r="A102" s="25" t="s">
        <v>103</v>
      </c>
      <c r="B102" s="26" t="s">
        <v>104</v>
      </c>
      <c r="C102" s="26" t="s">
        <v>105</v>
      </c>
      <c r="D102" s="27" t="s">
        <v>25</v>
      </c>
      <c r="E102" s="28" t="s">
        <v>26</v>
      </c>
      <c r="F102" s="28">
        <v>77706</v>
      </c>
      <c r="G102" s="28" t="s">
        <v>27</v>
      </c>
      <c r="H102" s="29">
        <v>1</v>
      </c>
      <c r="I102" s="29"/>
      <c r="J102" s="30" t="s">
        <v>302</v>
      </c>
      <c r="K102" s="30" t="s">
        <v>278</v>
      </c>
      <c r="L102" s="31">
        <v>2007</v>
      </c>
      <c r="M102" s="32" t="s">
        <v>241</v>
      </c>
      <c r="N102" s="85" t="s">
        <v>37</v>
      </c>
      <c r="O102" s="33" t="s">
        <v>30</v>
      </c>
      <c r="P102" s="34">
        <v>5600</v>
      </c>
      <c r="Q102" s="35">
        <f t="shared" ref="Q102:Q104" si="12">P102*V102</f>
        <v>280000</v>
      </c>
      <c r="R102" s="35">
        <f t="shared" ref="R102:R104" si="13">Q102*0.18</f>
        <v>50400</v>
      </c>
      <c r="S102" s="35">
        <f t="shared" si="11"/>
        <v>330400</v>
      </c>
      <c r="T102" s="78" t="s">
        <v>31</v>
      </c>
      <c r="U102" s="80"/>
      <c r="V102" s="92">
        <v>50</v>
      </c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9"/>
    </row>
    <row r="103" spans="1:37" s="36" customFormat="1" ht="25.5" customHeight="1" x14ac:dyDescent="0.2">
      <c r="A103" s="25" t="s">
        <v>103</v>
      </c>
      <c r="B103" s="26" t="s">
        <v>104</v>
      </c>
      <c r="C103" s="26"/>
      <c r="D103" s="27"/>
      <c r="E103" s="28"/>
      <c r="F103" s="28"/>
      <c r="G103" s="28"/>
      <c r="H103" s="29"/>
      <c r="I103" s="29"/>
      <c r="J103" s="30" t="s">
        <v>311</v>
      </c>
      <c r="K103" s="30" t="s">
        <v>278</v>
      </c>
      <c r="L103" s="31">
        <v>2022</v>
      </c>
      <c r="M103" s="32" t="s">
        <v>241</v>
      </c>
      <c r="N103" s="85" t="s">
        <v>312</v>
      </c>
      <c r="O103" s="33" t="s">
        <v>230</v>
      </c>
      <c r="P103" s="34">
        <f>21*62</f>
        <v>1302</v>
      </c>
      <c r="Q103" s="35">
        <v>22000</v>
      </c>
      <c r="R103" s="35">
        <v>60000</v>
      </c>
      <c r="S103" s="35">
        <f t="shared" si="11"/>
        <v>82000</v>
      </c>
      <c r="T103" s="78" t="s">
        <v>31</v>
      </c>
      <c r="U103" s="80"/>
      <c r="V103" s="92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9"/>
    </row>
    <row r="104" spans="1:37" s="36" customFormat="1" ht="25.5" customHeight="1" x14ac:dyDescent="0.2">
      <c r="A104" s="25" t="s">
        <v>103</v>
      </c>
      <c r="B104" s="26" t="s">
        <v>104</v>
      </c>
      <c r="C104" s="26" t="s">
        <v>105</v>
      </c>
      <c r="D104" s="27" t="s">
        <v>25</v>
      </c>
      <c r="E104" s="28" t="s">
        <v>26</v>
      </c>
      <c r="F104" s="28">
        <v>77706</v>
      </c>
      <c r="G104" s="28" t="s">
        <v>27</v>
      </c>
      <c r="H104" s="29">
        <v>1</v>
      </c>
      <c r="I104" s="29"/>
      <c r="J104" s="30" t="s">
        <v>121</v>
      </c>
      <c r="K104" s="30" t="s">
        <v>275</v>
      </c>
      <c r="L104" s="31">
        <v>1964</v>
      </c>
      <c r="M104" s="32" t="s">
        <v>241</v>
      </c>
      <c r="N104" s="85" t="s">
        <v>41</v>
      </c>
      <c r="O104" s="33" t="s">
        <v>30</v>
      </c>
      <c r="P104" s="34">
        <v>700</v>
      </c>
      <c r="Q104" s="35">
        <f t="shared" si="12"/>
        <v>35000</v>
      </c>
      <c r="R104" s="35">
        <f t="shared" si="13"/>
        <v>6300</v>
      </c>
      <c r="S104" s="35">
        <f t="shared" si="11"/>
        <v>41300</v>
      </c>
      <c r="T104" s="78" t="s">
        <v>31</v>
      </c>
      <c r="U104" s="80"/>
      <c r="V104" s="92">
        <v>50</v>
      </c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9"/>
    </row>
    <row r="105" spans="1:37" s="38" customFormat="1" ht="25.5" customHeight="1" x14ac:dyDescent="0.2">
      <c r="A105" s="63"/>
      <c r="B105" s="65"/>
      <c r="C105" s="65"/>
      <c r="D105" s="64"/>
      <c r="E105" s="66"/>
      <c r="F105" s="66"/>
      <c r="G105" s="66"/>
      <c r="H105" s="67"/>
      <c r="I105" s="67"/>
      <c r="J105" s="68"/>
      <c r="K105" s="68"/>
      <c r="L105" s="69"/>
      <c r="M105" s="70"/>
      <c r="N105" s="70"/>
      <c r="O105" s="71"/>
      <c r="P105" s="72"/>
      <c r="Q105" s="74"/>
      <c r="R105" s="74"/>
      <c r="S105" s="74"/>
      <c r="T105" s="79"/>
      <c r="U105" s="82"/>
      <c r="V105" s="84"/>
      <c r="W105" s="11"/>
      <c r="AK105" s="39"/>
    </row>
    <row r="106" spans="1:37" ht="25.5" customHeight="1" x14ac:dyDescent="0.2">
      <c r="A106" s="37" t="s">
        <v>123</v>
      </c>
      <c r="B106" s="26" t="s">
        <v>124</v>
      </c>
      <c r="C106" s="26" t="s">
        <v>125</v>
      </c>
      <c r="D106" s="27" t="s">
        <v>25</v>
      </c>
      <c r="E106" s="28" t="s">
        <v>26</v>
      </c>
      <c r="F106" s="28">
        <v>77706</v>
      </c>
      <c r="G106" s="28" t="s">
        <v>27</v>
      </c>
      <c r="H106" s="29">
        <v>1</v>
      </c>
      <c r="I106" s="29"/>
      <c r="J106" s="30" t="s">
        <v>126</v>
      </c>
      <c r="K106" s="30" t="s">
        <v>271</v>
      </c>
      <c r="L106" s="31">
        <v>1957</v>
      </c>
      <c r="M106" s="32" t="s">
        <v>282</v>
      </c>
      <c r="N106" s="85">
        <v>2011</v>
      </c>
      <c r="O106" s="33" t="s">
        <v>30</v>
      </c>
      <c r="P106" s="34">
        <v>103252</v>
      </c>
      <c r="Q106" s="35">
        <f>P106*V106</f>
        <v>23231700</v>
      </c>
      <c r="R106" s="35">
        <f>Q106*0.18</f>
        <v>4181706</v>
      </c>
      <c r="S106" s="35">
        <f>SUM(Q106:R106)</f>
        <v>27413406</v>
      </c>
      <c r="T106" s="78" t="s">
        <v>31</v>
      </c>
      <c r="U106" s="80"/>
      <c r="V106" s="81">
        <v>225</v>
      </c>
      <c r="AK106" s="9"/>
    </row>
    <row r="107" spans="1:37" ht="25.5" customHeight="1" x14ac:dyDescent="0.2">
      <c r="A107" s="37" t="s">
        <v>123</v>
      </c>
      <c r="B107" s="26" t="s">
        <v>124</v>
      </c>
      <c r="C107" s="26" t="s">
        <v>125</v>
      </c>
      <c r="D107" s="27" t="s">
        <v>25</v>
      </c>
      <c r="E107" s="28" t="s">
        <v>26</v>
      </c>
      <c r="F107" s="28">
        <v>77706</v>
      </c>
      <c r="G107" s="28" t="s">
        <v>27</v>
      </c>
      <c r="H107" s="29">
        <v>1</v>
      </c>
      <c r="I107" s="29"/>
      <c r="J107" s="30" t="s">
        <v>127</v>
      </c>
      <c r="K107" s="30" t="s">
        <v>271</v>
      </c>
      <c r="L107" s="31">
        <v>2007</v>
      </c>
      <c r="M107" s="32" t="s">
        <v>286</v>
      </c>
      <c r="N107" s="85" t="s">
        <v>128</v>
      </c>
      <c r="O107" s="33" t="s">
        <v>30</v>
      </c>
      <c r="P107" s="34">
        <v>9680</v>
      </c>
      <c r="Q107" s="35">
        <f>P107*V107</f>
        <v>2178000</v>
      </c>
      <c r="R107" s="35">
        <f>Q107*0.18</f>
        <v>392040</v>
      </c>
      <c r="S107" s="35">
        <f>SUM(Q107:R107)</f>
        <v>2570040</v>
      </c>
      <c r="T107" s="78" t="s">
        <v>31</v>
      </c>
      <c r="U107" s="80"/>
      <c r="V107" s="81">
        <v>225</v>
      </c>
      <c r="AK107" s="9"/>
    </row>
    <row r="108" spans="1:37" ht="25.5" customHeight="1" x14ac:dyDescent="0.2">
      <c r="A108" s="37" t="s">
        <v>123</v>
      </c>
      <c r="B108" s="26" t="s">
        <v>124</v>
      </c>
      <c r="C108" s="26" t="s">
        <v>125</v>
      </c>
      <c r="D108" s="27" t="s">
        <v>25</v>
      </c>
      <c r="E108" s="28" t="s">
        <v>26</v>
      </c>
      <c r="F108" s="28">
        <v>77706</v>
      </c>
      <c r="G108" s="28" t="s">
        <v>27</v>
      </c>
      <c r="H108" s="29">
        <v>1</v>
      </c>
      <c r="I108" s="29"/>
      <c r="J108" s="30" t="s">
        <v>285</v>
      </c>
      <c r="K108" s="30" t="s">
        <v>279</v>
      </c>
      <c r="L108" s="31">
        <v>2010</v>
      </c>
      <c r="M108" s="32" t="s">
        <v>282</v>
      </c>
      <c r="N108" s="85" t="s">
        <v>130</v>
      </c>
      <c r="O108" s="33" t="s">
        <v>30</v>
      </c>
      <c r="P108" s="34">
        <v>16128</v>
      </c>
      <c r="Q108" s="35">
        <f>P108*V108</f>
        <v>3628800</v>
      </c>
      <c r="R108" s="35">
        <f>Q108*0.18</f>
        <v>653184</v>
      </c>
      <c r="S108" s="35">
        <f>SUM(Q108:R108)</f>
        <v>4281984</v>
      </c>
      <c r="T108" s="78" t="s">
        <v>31</v>
      </c>
      <c r="U108" s="80"/>
      <c r="V108" s="81">
        <v>225</v>
      </c>
      <c r="AK108" s="9"/>
    </row>
    <row r="109" spans="1:37" ht="25.5" customHeight="1" x14ac:dyDescent="0.2">
      <c r="A109" s="63"/>
      <c r="B109" s="65"/>
      <c r="C109" s="65"/>
      <c r="D109" s="64"/>
      <c r="E109" s="66"/>
      <c r="F109" s="66"/>
      <c r="G109" s="66"/>
      <c r="H109" s="67"/>
      <c r="I109" s="67"/>
      <c r="J109" s="68"/>
      <c r="K109" s="68"/>
      <c r="L109" s="69"/>
      <c r="M109" s="70"/>
      <c r="N109" s="70"/>
      <c r="O109" s="71"/>
      <c r="P109" s="72"/>
      <c r="Q109" s="74"/>
      <c r="R109" s="74"/>
      <c r="S109" s="74"/>
      <c r="T109" s="79"/>
      <c r="U109" s="82"/>
      <c r="V109" s="83"/>
      <c r="AK109" s="9"/>
    </row>
    <row r="110" spans="1:37" ht="25.5" customHeight="1" x14ac:dyDescent="0.2">
      <c r="A110" s="25" t="s">
        <v>131</v>
      </c>
      <c r="B110" s="26" t="s">
        <v>132</v>
      </c>
      <c r="C110" s="26" t="s">
        <v>133</v>
      </c>
      <c r="D110" s="27" t="s">
        <v>25</v>
      </c>
      <c r="E110" s="28" t="s">
        <v>26</v>
      </c>
      <c r="F110" s="28">
        <v>77701</v>
      </c>
      <c r="G110" s="28" t="s">
        <v>27</v>
      </c>
      <c r="H110" s="29">
        <v>1</v>
      </c>
      <c r="I110" s="29"/>
      <c r="J110" s="30" t="s">
        <v>28</v>
      </c>
      <c r="K110" s="30" t="s">
        <v>272</v>
      </c>
      <c r="L110" s="31">
        <v>1997</v>
      </c>
      <c r="M110" s="32" t="s">
        <v>29</v>
      </c>
      <c r="N110" s="85" t="s">
        <v>37</v>
      </c>
      <c r="O110" s="33" t="s">
        <v>30</v>
      </c>
      <c r="P110" s="34">
        <v>146500</v>
      </c>
      <c r="Q110" s="35">
        <f>P110*V110</f>
        <v>32962500</v>
      </c>
      <c r="R110" s="35">
        <f>Q110*0.18</f>
        <v>5933250</v>
      </c>
      <c r="S110" s="35">
        <f>SUM(Q110:R110)</f>
        <v>38895750</v>
      </c>
      <c r="T110" s="78" t="s">
        <v>31</v>
      </c>
      <c r="U110" s="80"/>
      <c r="V110" s="81">
        <v>225</v>
      </c>
      <c r="AK110" s="9"/>
    </row>
    <row r="111" spans="1:37" ht="25.5" customHeight="1" x14ac:dyDescent="0.2">
      <c r="A111" s="63"/>
      <c r="B111" s="65"/>
      <c r="C111" s="65"/>
      <c r="D111" s="64"/>
      <c r="E111" s="66"/>
      <c r="F111" s="66"/>
      <c r="G111" s="66"/>
      <c r="H111" s="67"/>
      <c r="I111" s="67"/>
      <c r="J111" s="68"/>
      <c r="K111" s="68"/>
      <c r="L111" s="69"/>
      <c r="M111" s="70"/>
      <c r="N111" s="70"/>
      <c r="O111" s="71"/>
      <c r="P111" s="72"/>
      <c r="Q111" s="74"/>
      <c r="R111" s="74"/>
      <c r="S111" s="74"/>
      <c r="T111" s="79"/>
      <c r="U111" s="82"/>
      <c r="V111" s="83"/>
      <c r="AK111" s="9"/>
    </row>
    <row r="112" spans="1:37" ht="25.5" customHeight="1" x14ac:dyDescent="0.2">
      <c r="A112" s="25" t="s">
        <v>134</v>
      </c>
      <c r="B112" s="26" t="s">
        <v>135</v>
      </c>
      <c r="C112" s="26" t="s">
        <v>136</v>
      </c>
      <c r="D112" s="27" t="s">
        <v>25</v>
      </c>
      <c r="E112" s="28" t="s">
        <v>26</v>
      </c>
      <c r="F112" s="28">
        <v>77706</v>
      </c>
      <c r="G112" s="28" t="s">
        <v>27</v>
      </c>
      <c r="H112" s="29">
        <v>1</v>
      </c>
      <c r="I112" s="29"/>
      <c r="J112" s="30" t="s">
        <v>28</v>
      </c>
      <c r="K112" s="30" t="s">
        <v>271</v>
      </c>
      <c r="L112" s="31">
        <v>1962</v>
      </c>
      <c r="M112" s="32" t="s">
        <v>282</v>
      </c>
      <c r="N112" s="85">
        <v>2017</v>
      </c>
      <c r="O112" s="33" t="s">
        <v>30</v>
      </c>
      <c r="P112" s="90">
        <v>66520</v>
      </c>
      <c r="Q112" s="35">
        <f t="shared" ref="Q112:Q116" si="14">P112*V112</f>
        <v>14967000</v>
      </c>
      <c r="R112" s="35">
        <f t="shared" ref="R112:R116" si="15">Q112*0.18</f>
        <v>2694060</v>
      </c>
      <c r="S112" s="35">
        <f t="shared" ref="S112:S116" si="16">SUM(Q112:R112)</f>
        <v>17661060</v>
      </c>
      <c r="T112" s="78" t="s">
        <v>31</v>
      </c>
      <c r="U112" s="91"/>
      <c r="V112" s="92">
        <v>225</v>
      </c>
      <c r="AK112" s="9"/>
    </row>
    <row r="113" spans="1:37" ht="25.5" customHeight="1" x14ac:dyDescent="0.2">
      <c r="A113" s="25" t="s">
        <v>134</v>
      </c>
      <c r="B113" s="26" t="s">
        <v>135</v>
      </c>
      <c r="C113" s="26" t="s">
        <v>136</v>
      </c>
      <c r="D113" s="27" t="s">
        <v>25</v>
      </c>
      <c r="E113" s="28" t="s">
        <v>26</v>
      </c>
      <c r="F113" s="28">
        <v>77706</v>
      </c>
      <c r="G113" s="28" t="s">
        <v>27</v>
      </c>
      <c r="H113" s="29">
        <v>1</v>
      </c>
      <c r="I113" s="29"/>
      <c r="J113" s="30" t="s">
        <v>137</v>
      </c>
      <c r="K113" s="30" t="s">
        <v>272</v>
      </c>
      <c r="L113" s="31">
        <v>1998</v>
      </c>
      <c r="M113" s="32" t="s">
        <v>282</v>
      </c>
      <c r="N113" s="85" t="s">
        <v>138</v>
      </c>
      <c r="O113" s="33" t="s">
        <v>30</v>
      </c>
      <c r="P113" s="90">
        <v>21208</v>
      </c>
      <c r="Q113" s="35">
        <f t="shared" si="14"/>
        <v>4771800</v>
      </c>
      <c r="R113" s="35">
        <f t="shared" si="15"/>
        <v>858924</v>
      </c>
      <c r="S113" s="35">
        <f t="shared" si="16"/>
        <v>5630724</v>
      </c>
      <c r="T113" s="78" t="s">
        <v>31</v>
      </c>
      <c r="U113" s="91"/>
      <c r="V113" s="92">
        <v>225</v>
      </c>
      <c r="AK113" s="9"/>
    </row>
    <row r="114" spans="1:37" ht="25.5" customHeight="1" x14ac:dyDescent="0.2">
      <c r="A114" s="25" t="s">
        <v>134</v>
      </c>
      <c r="B114" s="26" t="s">
        <v>135</v>
      </c>
      <c r="C114" s="26" t="s">
        <v>136</v>
      </c>
      <c r="D114" s="27" t="s">
        <v>25</v>
      </c>
      <c r="E114" s="28" t="s">
        <v>26</v>
      </c>
      <c r="F114" s="28">
        <v>77706</v>
      </c>
      <c r="G114" s="28" t="s">
        <v>27</v>
      </c>
      <c r="H114" s="29">
        <v>1</v>
      </c>
      <c r="I114" s="29"/>
      <c r="J114" s="30" t="s">
        <v>52</v>
      </c>
      <c r="K114" s="30" t="s">
        <v>278</v>
      </c>
      <c r="L114" s="31">
        <v>1976</v>
      </c>
      <c r="M114" s="32" t="s">
        <v>282</v>
      </c>
      <c r="N114" s="85" t="s">
        <v>37</v>
      </c>
      <c r="O114" s="33" t="s">
        <v>30</v>
      </c>
      <c r="P114" s="90">
        <v>3731</v>
      </c>
      <c r="Q114" s="35">
        <f t="shared" si="14"/>
        <v>839475</v>
      </c>
      <c r="R114" s="35">
        <f t="shared" si="15"/>
        <v>151105.5</v>
      </c>
      <c r="S114" s="35">
        <f t="shared" si="16"/>
        <v>990580.5</v>
      </c>
      <c r="T114" s="78" t="s">
        <v>31</v>
      </c>
      <c r="U114" s="91"/>
      <c r="V114" s="92">
        <v>225</v>
      </c>
      <c r="AK114" s="9"/>
    </row>
    <row r="115" spans="1:37" ht="25.5" customHeight="1" x14ac:dyDescent="0.2">
      <c r="A115" s="25" t="s">
        <v>134</v>
      </c>
      <c r="B115" s="26" t="s">
        <v>135</v>
      </c>
      <c r="C115" s="26" t="s">
        <v>136</v>
      </c>
      <c r="D115" s="27" t="s">
        <v>25</v>
      </c>
      <c r="E115" s="28" t="s">
        <v>26</v>
      </c>
      <c r="F115" s="28">
        <v>77706</v>
      </c>
      <c r="G115" s="28" t="s">
        <v>27</v>
      </c>
      <c r="H115" s="29">
        <v>1</v>
      </c>
      <c r="I115" s="29"/>
      <c r="J115" s="30" t="s">
        <v>127</v>
      </c>
      <c r="K115" s="30" t="s">
        <v>272</v>
      </c>
      <c r="L115" s="31">
        <v>2007</v>
      </c>
      <c r="M115" s="32" t="s">
        <v>29</v>
      </c>
      <c r="N115" s="85" t="s">
        <v>128</v>
      </c>
      <c r="O115" s="33" t="s">
        <v>30</v>
      </c>
      <c r="P115" s="90">
        <v>9680</v>
      </c>
      <c r="Q115" s="35">
        <f t="shared" si="14"/>
        <v>2178000</v>
      </c>
      <c r="R115" s="35">
        <f t="shared" si="15"/>
        <v>392040</v>
      </c>
      <c r="S115" s="35">
        <f t="shared" si="16"/>
        <v>2570040</v>
      </c>
      <c r="T115" s="78" t="s">
        <v>31</v>
      </c>
      <c r="U115" s="91"/>
      <c r="V115" s="92">
        <v>225</v>
      </c>
      <c r="AK115" s="9"/>
    </row>
    <row r="116" spans="1:37" ht="25.5" customHeight="1" x14ac:dyDescent="0.2">
      <c r="A116" s="25" t="s">
        <v>134</v>
      </c>
      <c r="B116" s="26" t="s">
        <v>135</v>
      </c>
      <c r="C116" s="26" t="s">
        <v>136</v>
      </c>
      <c r="D116" s="27" t="s">
        <v>25</v>
      </c>
      <c r="E116" s="28" t="s">
        <v>26</v>
      </c>
      <c r="F116" s="28">
        <v>77706</v>
      </c>
      <c r="G116" s="28" t="s">
        <v>27</v>
      </c>
      <c r="H116" s="29">
        <v>1</v>
      </c>
      <c r="I116" s="29"/>
      <c r="J116" s="30" t="s">
        <v>139</v>
      </c>
      <c r="K116" s="30" t="s">
        <v>279</v>
      </c>
      <c r="L116" s="31">
        <v>2011</v>
      </c>
      <c r="M116" s="32" t="s">
        <v>282</v>
      </c>
      <c r="N116" s="85" t="s">
        <v>34</v>
      </c>
      <c r="O116" s="33" t="s">
        <v>30</v>
      </c>
      <c r="P116" s="90">
        <v>10950</v>
      </c>
      <c r="Q116" s="35">
        <f t="shared" si="14"/>
        <v>2463750</v>
      </c>
      <c r="R116" s="35">
        <f t="shared" si="15"/>
        <v>443475</v>
      </c>
      <c r="S116" s="35">
        <f t="shared" si="16"/>
        <v>2907225</v>
      </c>
      <c r="T116" s="78" t="s">
        <v>31</v>
      </c>
      <c r="U116" s="91"/>
      <c r="V116" s="92">
        <v>225</v>
      </c>
      <c r="AK116" s="9"/>
    </row>
    <row r="117" spans="1:37" ht="25.5" customHeight="1" x14ac:dyDescent="0.2">
      <c r="A117" s="63"/>
      <c r="B117" s="65"/>
      <c r="C117" s="65"/>
      <c r="D117" s="64"/>
      <c r="E117" s="66"/>
      <c r="F117" s="66"/>
      <c r="G117" s="66"/>
      <c r="H117" s="67"/>
      <c r="I117" s="67"/>
      <c r="J117" s="68"/>
      <c r="K117" s="68"/>
      <c r="L117" s="69"/>
      <c r="M117" s="70"/>
      <c r="N117" s="70"/>
      <c r="O117" s="71"/>
      <c r="P117" s="72"/>
      <c r="Q117" s="74"/>
      <c r="R117" s="74"/>
      <c r="S117" s="74"/>
      <c r="T117" s="79"/>
      <c r="U117" s="82"/>
      <c r="V117" s="83"/>
      <c r="AK117" s="9"/>
    </row>
    <row r="118" spans="1:37" ht="25.5" customHeight="1" x14ac:dyDescent="0.2">
      <c r="A118" s="25" t="s">
        <v>140</v>
      </c>
      <c r="B118" s="26" t="s">
        <v>141</v>
      </c>
      <c r="C118" s="26" t="s">
        <v>142</v>
      </c>
      <c r="D118" s="26" t="s">
        <v>25</v>
      </c>
      <c r="E118" s="28" t="s">
        <v>26</v>
      </c>
      <c r="F118" s="28">
        <v>77705</v>
      </c>
      <c r="G118" s="28" t="s">
        <v>27</v>
      </c>
      <c r="H118" s="29">
        <v>1</v>
      </c>
      <c r="I118" s="29"/>
      <c r="J118" s="30" t="s">
        <v>28</v>
      </c>
      <c r="K118" s="30" t="s">
        <v>271</v>
      </c>
      <c r="L118" s="31">
        <v>1967</v>
      </c>
      <c r="M118" s="32" t="s">
        <v>29</v>
      </c>
      <c r="N118" s="85" t="s">
        <v>130</v>
      </c>
      <c r="O118" s="33" t="s">
        <v>30</v>
      </c>
      <c r="P118" s="34">
        <v>78315</v>
      </c>
      <c r="Q118" s="35">
        <f>P118*V118</f>
        <v>17620875</v>
      </c>
      <c r="R118" s="35">
        <f>Q118*0.18</f>
        <v>3171757.5</v>
      </c>
      <c r="S118" s="35">
        <f>SUM(Q118:R118)</f>
        <v>20792632.5</v>
      </c>
      <c r="T118" s="78" t="s">
        <v>31</v>
      </c>
      <c r="U118" s="80"/>
      <c r="V118" s="81">
        <v>225</v>
      </c>
      <c r="AK118" s="9"/>
    </row>
    <row r="119" spans="1:37" ht="25.5" customHeight="1" x14ac:dyDescent="0.2">
      <c r="A119" s="25" t="s">
        <v>140</v>
      </c>
      <c r="B119" s="26" t="s">
        <v>141</v>
      </c>
      <c r="C119" s="26" t="s">
        <v>142</v>
      </c>
      <c r="D119" s="26" t="s">
        <v>25</v>
      </c>
      <c r="E119" s="28" t="s">
        <v>26</v>
      </c>
      <c r="F119" s="28">
        <v>77705</v>
      </c>
      <c r="G119" s="28" t="s">
        <v>27</v>
      </c>
      <c r="H119" s="29">
        <v>1</v>
      </c>
      <c r="I119" s="29"/>
      <c r="J119" s="30" t="s">
        <v>54</v>
      </c>
      <c r="K119" s="30" t="s">
        <v>271</v>
      </c>
      <c r="L119" s="31">
        <v>1967</v>
      </c>
      <c r="M119" s="32" t="s">
        <v>241</v>
      </c>
      <c r="N119" s="85" t="s">
        <v>37</v>
      </c>
      <c r="O119" s="33" t="s">
        <v>30</v>
      </c>
      <c r="P119" s="34">
        <v>31700</v>
      </c>
      <c r="Q119" s="35">
        <f>P119*V119</f>
        <v>7132500</v>
      </c>
      <c r="R119" s="35">
        <f>Q119*0.18</f>
        <v>1283850</v>
      </c>
      <c r="S119" s="35">
        <f>SUM(Q119:R119)</f>
        <v>8416350</v>
      </c>
      <c r="T119" s="78" t="s">
        <v>31</v>
      </c>
      <c r="U119" s="80"/>
      <c r="V119" s="81">
        <v>225</v>
      </c>
      <c r="AK119" s="9"/>
    </row>
    <row r="120" spans="1:37" s="36" customFormat="1" ht="25.5" customHeight="1" x14ac:dyDescent="0.2">
      <c r="A120" s="25" t="s">
        <v>140</v>
      </c>
      <c r="B120" s="26" t="s">
        <v>141</v>
      </c>
      <c r="C120" s="26" t="s">
        <v>142</v>
      </c>
      <c r="D120" s="26" t="s">
        <v>25</v>
      </c>
      <c r="E120" s="28" t="s">
        <v>26</v>
      </c>
      <c r="F120" s="28">
        <v>77705</v>
      </c>
      <c r="G120" s="28" t="s">
        <v>27</v>
      </c>
      <c r="H120" s="29">
        <v>1</v>
      </c>
      <c r="I120" s="29"/>
      <c r="J120" s="30" t="s">
        <v>143</v>
      </c>
      <c r="K120" s="30" t="s">
        <v>275</v>
      </c>
      <c r="L120" s="31">
        <v>2012</v>
      </c>
      <c r="M120" s="32" t="s">
        <v>241</v>
      </c>
      <c r="N120" s="85" t="s">
        <v>144</v>
      </c>
      <c r="O120" s="33" t="s">
        <v>30</v>
      </c>
      <c r="P120" s="34">
        <v>1632</v>
      </c>
      <c r="Q120" s="35">
        <f>P120*V120</f>
        <v>81600</v>
      </c>
      <c r="R120" s="35">
        <f>Q120*0.18</f>
        <v>14688</v>
      </c>
      <c r="S120" s="35">
        <f>SUM(Q120:R120)</f>
        <v>96288</v>
      </c>
      <c r="T120" s="78" t="s">
        <v>31</v>
      </c>
      <c r="U120" s="80"/>
      <c r="V120" s="81">
        <v>50</v>
      </c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9"/>
    </row>
    <row r="121" spans="1:37" ht="25.5" customHeight="1" x14ac:dyDescent="0.2">
      <c r="A121" s="25" t="s">
        <v>140</v>
      </c>
      <c r="B121" s="26" t="s">
        <v>141</v>
      </c>
      <c r="C121" s="26" t="s">
        <v>142</v>
      </c>
      <c r="D121" s="26" t="s">
        <v>25</v>
      </c>
      <c r="E121" s="28" t="s">
        <v>26</v>
      </c>
      <c r="F121" s="28">
        <v>77705</v>
      </c>
      <c r="G121" s="28" t="s">
        <v>27</v>
      </c>
      <c r="H121" s="29">
        <v>1</v>
      </c>
      <c r="I121" s="29"/>
      <c r="J121" s="30" t="s">
        <v>127</v>
      </c>
      <c r="K121" s="30" t="s">
        <v>279</v>
      </c>
      <c r="L121" s="31">
        <v>2007</v>
      </c>
      <c r="M121" s="32" t="s">
        <v>241</v>
      </c>
      <c r="N121" s="85" t="s">
        <v>128</v>
      </c>
      <c r="O121" s="33" t="s">
        <v>30</v>
      </c>
      <c r="P121" s="34">
        <v>9680</v>
      </c>
      <c r="Q121" s="35">
        <f>P121*V121</f>
        <v>2178000</v>
      </c>
      <c r="R121" s="35">
        <f>Q121*0.18</f>
        <v>392040</v>
      </c>
      <c r="S121" s="35">
        <f>SUM(Q121:R121)</f>
        <v>2570040</v>
      </c>
      <c r="T121" s="78" t="s">
        <v>31</v>
      </c>
      <c r="U121" s="80"/>
      <c r="V121" s="81">
        <v>225</v>
      </c>
      <c r="AK121" s="9"/>
    </row>
    <row r="122" spans="1:37" ht="25.5" customHeight="1" x14ac:dyDescent="0.2">
      <c r="A122" s="25" t="s">
        <v>140</v>
      </c>
      <c r="B122" s="26" t="s">
        <v>141</v>
      </c>
      <c r="C122" s="26" t="s">
        <v>142</v>
      </c>
      <c r="D122" s="26" t="s">
        <v>25</v>
      </c>
      <c r="E122" s="28" t="s">
        <v>26</v>
      </c>
      <c r="F122" s="28">
        <v>77705</v>
      </c>
      <c r="G122" s="28" t="s">
        <v>27</v>
      </c>
      <c r="H122" s="29"/>
      <c r="I122" s="29"/>
      <c r="J122" s="30" t="s">
        <v>287</v>
      </c>
      <c r="K122" s="30" t="s">
        <v>271</v>
      </c>
      <c r="L122" s="31">
        <v>2012</v>
      </c>
      <c r="M122" s="32" t="s">
        <v>282</v>
      </c>
      <c r="N122" s="85" t="s">
        <v>144</v>
      </c>
      <c r="O122" s="33" t="s">
        <v>30</v>
      </c>
      <c r="P122" s="34">
        <v>9930</v>
      </c>
      <c r="Q122" s="35">
        <f>P122*V122</f>
        <v>2234250</v>
      </c>
      <c r="R122" s="35">
        <f>Q122*0.18</f>
        <v>402165</v>
      </c>
      <c r="S122" s="35">
        <f>SUM(Q122:R122)</f>
        <v>2636415</v>
      </c>
      <c r="T122" s="78" t="s">
        <v>31</v>
      </c>
      <c r="U122" s="80">
        <f>SUM(S118:S122)</f>
        <v>34511725.5</v>
      </c>
      <c r="V122" s="81">
        <v>225</v>
      </c>
      <c r="AK122" s="9"/>
    </row>
    <row r="123" spans="1:37" ht="25.5" customHeight="1" x14ac:dyDescent="0.2">
      <c r="A123" s="63"/>
      <c r="B123" s="65"/>
      <c r="C123" s="65"/>
      <c r="D123" s="65"/>
      <c r="E123" s="66"/>
      <c r="F123" s="66"/>
      <c r="G123" s="66"/>
      <c r="H123" s="67"/>
      <c r="I123" s="67"/>
      <c r="J123" s="68"/>
      <c r="K123" s="68"/>
      <c r="L123" s="69"/>
      <c r="M123" s="70"/>
      <c r="N123" s="70"/>
      <c r="O123" s="71"/>
      <c r="P123" s="72"/>
      <c r="Q123" s="74"/>
      <c r="R123" s="74"/>
      <c r="S123" s="74"/>
      <c r="T123" s="79"/>
      <c r="U123" s="82"/>
      <c r="V123" s="83"/>
      <c r="AK123" s="9"/>
    </row>
    <row r="124" spans="1:37" ht="25.5" customHeight="1" x14ac:dyDescent="0.2">
      <c r="A124" s="25" t="s">
        <v>145</v>
      </c>
      <c r="B124" s="26" t="s">
        <v>146</v>
      </c>
      <c r="C124" s="26" t="s">
        <v>147</v>
      </c>
      <c r="D124" s="26" t="s">
        <v>25</v>
      </c>
      <c r="E124" s="28" t="s">
        <v>26</v>
      </c>
      <c r="F124" s="28">
        <v>77703</v>
      </c>
      <c r="G124" s="28" t="s">
        <v>27</v>
      </c>
      <c r="H124" s="29">
        <v>1</v>
      </c>
      <c r="I124" s="29"/>
      <c r="J124" s="30" t="s">
        <v>28</v>
      </c>
      <c r="K124" s="30" t="s">
        <v>271</v>
      </c>
      <c r="L124" s="31">
        <v>1949</v>
      </c>
      <c r="M124" s="32" t="s">
        <v>241</v>
      </c>
      <c r="N124" s="85">
        <v>2005</v>
      </c>
      <c r="O124" s="33" t="s">
        <v>30</v>
      </c>
      <c r="P124" s="34">
        <v>130213</v>
      </c>
      <c r="Q124" s="35">
        <f t="shared" ref="Q124:Q129" si="17">P124*V124</f>
        <v>29297925</v>
      </c>
      <c r="R124" s="35">
        <f t="shared" ref="R124:R129" si="18">Q124*0.18</f>
        <v>5273626.5</v>
      </c>
      <c r="S124" s="35">
        <f t="shared" ref="S124:S129" si="19">SUM(Q124:R124)</f>
        <v>34571551.5</v>
      </c>
      <c r="T124" s="78" t="s">
        <v>31</v>
      </c>
      <c r="U124" s="81"/>
      <c r="V124" s="81">
        <v>225</v>
      </c>
      <c r="AK124" s="9"/>
    </row>
    <row r="125" spans="1:37" ht="25.5" customHeight="1" x14ac:dyDescent="0.2">
      <c r="A125" s="25" t="s">
        <v>145</v>
      </c>
      <c r="B125" s="26" t="s">
        <v>146</v>
      </c>
      <c r="C125" s="26" t="s">
        <v>147</v>
      </c>
      <c r="D125" s="26" t="s">
        <v>25</v>
      </c>
      <c r="E125" s="28" t="s">
        <v>26</v>
      </c>
      <c r="F125" s="28">
        <v>77703</v>
      </c>
      <c r="G125" s="28" t="s">
        <v>27</v>
      </c>
      <c r="H125" s="29">
        <v>1</v>
      </c>
      <c r="I125" s="29"/>
      <c r="J125" s="30" t="s">
        <v>148</v>
      </c>
      <c r="K125" s="30" t="s">
        <v>279</v>
      </c>
      <c r="L125" s="31">
        <v>1949</v>
      </c>
      <c r="M125" s="32" t="s">
        <v>282</v>
      </c>
      <c r="N125" s="85" t="s">
        <v>138</v>
      </c>
      <c r="O125" s="33" t="s">
        <v>30</v>
      </c>
      <c r="P125" s="34">
        <v>8030</v>
      </c>
      <c r="Q125" s="35">
        <f t="shared" si="17"/>
        <v>1806750</v>
      </c>
      <c r="R125" s="35">
        <f t="shared" si="18"/>
        <v>325215</v>
      </c>
      <c r="S125" s="35">
        <f t="shared" si="19"/>
        <v>2131965</v>
      </c>
      <c r="T125" s="78" t="s">
        <v>31</v>
      </c>
      <c r="U125" s="81"/>
      <c r="V125" s="81">
        <v>225</v>
      </c>
      <c r="AK125" s="9"/>
    </row>
    <row r="126" spans="1:37" ht="25.5" customHeight="1" x14ac:dyDescent="0.2">
      <c r="A126" s="25" t="s">
        <v>145</v>
      </c>
      <c r="B126" s="26" t="s">
        <v>146</v>
      </c>
      <c r="C126" s="26" t="s">
        <v>147</v>
      </c>
      <c r="D126" s="26" t="s">
        <v>25</v>
      </c>
      <c r="E126" s="28" t="s">
        <v>26</v>
      </c>
      <c r="F126" s="28">
        <v>77703</v>
      </c>
      <c r="G126" s="28" t="s">
        <v>27</v>
      </c>
      <c r="H126" s="29">
        <v>1</v>
      </c>
      <c r="I126" s="29"/>
      <c r="J126" s="30" t="s">
        <v>52</v>
      </c>
      <c r="K126" s="30" t="s">
        <v>279</v>
      </c>
      <c r="L126" s="31">
        <v>1972</v>
      </c>
      <c r="M126" s="32" t="s">
        <v>241</v>
      </c>
      <c r="N126" s="85">
        <v>2005</v>
      </c>
      <c r="O126" s="33" t="s">
        <v>30</v>
      </c>
      <c r="P126" s="34">
        <v>4131</v>
      </c>
      <c r="Q126" s="35">
        <f t="shared" si="17"/>
        <v>929475</v>
      </c>
      <c r="R126" s="35">
        <f t="shared" si="18"/>
        <v>167305.5</v>
      </c>
      <c r="S126" s="35">
        <f t="shared" si="19"/>
        <v>1096780.5</v>
      </c>
      <c r="T126" s="78" t="s">
        <v>31</v>
      </c>
      <c r="U126" s="81"/>
      <c r="V126" s="81">
        <v>225</v>
      </c>
      <c r="AK126" s="9"/>
    </row>
    <row r="127" spans="1:37" ht="25.5" customHeight="1" x14ac:dyDescent="0.2">
      <c r="A127" s="25" t="s">
        <v>145</v>
      </c>
      <c r="B127" s="26" t="s">
        <v>146</v>
      </c>
      <c r="C127" s="26" t="s">
        <v>147</v>
      </c>
      <c r="D127" s="26" t="s">
        <v>25</v>
      </c>
      <c r="E127" s="28" t="s">
        <v>26</v>
      </c>
      <c r="F127" s="28">
        <v>77703</v>
      </c>
      <c r="G127" s="28" t="s">
        <v>27</v>
      </c>
      <c r="H127" s="29">
        <v>1</v>
      </c>
      <c r="I127" s="29"/>
      <c r="J127" s="30" t="s">
        <v>38</v>
      </c>
      <c r="K127" s="30" t="s">
        <v>279</v>
      </c>
      <c r="L127" s="31">
        <v>1955</v>
      </c>
      <c r="M127" s="32" t="s">
        <v>241</v>
      </c>
      <c r="N127" s="85" t="s">
        <v>41</v>
      </c>
      <c r="O127" s="33" t="s">
        <v>30</v>
      </c>
      <c r="P127" s="34">
        <v>5675</v>
      </c>
      <c r="Q127" s="35">
        <f t="shared" si="17"/>
        <v>1276875</v>
      </c>
      <c r="R127" s="35">
        <f t="shared" si="18"/>
        <v>229837.5</v>
      </c>
      <c r="S127" s="35">
        <f t="shared" si="19"/>
        <v>1506712.5</v>
      </c>
      <c r="T127" s="78" t="s">
        <v>31</v>
      </c>
      <c r="U127" s="81"/>
      <c r="V127" s="81">
        <v>225</v>
      </c>
      <c r="AK127" s="9"/>
    </row>
    <row r="128" spans="1:37" ht="25.5" customHeight="1" x14ac:dyDescent="0.2">
      <c r="A128" s="25" t="s">
        <v>145</v>
      </c>
      <c r="B128" s="26" t="s">
        <v>146</v>
      </c>
      <c r="C128" s="26" t="s">
        <v>147</v>
      </c>
      <c r="D128" s="26" t="s">
        <v>25</v>
      </c>
      <c r="E128" s="28" t="s">
        <v>26</v>
      </c>
      <c r="F128" s="28">
        <v>77703</v>
      </c>
      <c r="G128" s="28" t="s">
        <v>27</v>
      </c>
      <c r="H128" s="29">
        <v>1</v>
      </c>
      <c r="I128" s="29"/>
      <c r="J128" s="30" t="s">
        <v>35</v>
      </c>
      <c r="K128" s="30" t="s">
        <v>279</v>
      </c>
      <c r="L128" s="31">
        <v>2006</v>
      </c>
      <c r="M128" s="32" t="s">
        <v>29</v>
      </c>
      <c r="N128" s="85" t="s">
        <v>37</v>
      </c>
      <c r="O128" s="33" t="s">
        <v>30</v>
      </c>
      <c r="P128" s="34">
        <v>12441</v>
      </c>
      <c r="Q128" s="35">
        <f t="shared" si="17"/>
        <v>2799225</v>
      </c>
      <c r="R128" s="35">
        <f t="shared" si="18"/>
        <v>503860.5</v>
      </c>
      <c r="S128" s="35">
        <f t="shared" si="19"/>
        <v>3303085.5</v>
      </c>
      <c r="T128" s="78" t="s">
        <v>31</v>
      </c>
      <c r="U128" s="81"/>
      <c r="V128" s="81">
        <v>225</v>
      </c>
      <c r="AK128" s="9"/>
    </row>
    <row r="129" spans="1:37" s="36" customFormat="1" ht="25.5" customHeight="1" x14ac:dyDescent="0.2">
      <c r="A129" s="25" t="s">
        <v>145</v>
      </c>
      <c r="B129" s="26" t="s">
        <v>146</v>
      </c>
      <c r="C129" s="26" t="s">
        <v>147</v>
      </c>
      <c r="D129" s="26" t="s">
        <v>25</v>
      </c>
      <c r="E129" s="28" t="s">
        <v>26</v>
      </c>
      <c r="F129" s="28">
        <v>77703</v>
      </c>
      <c r="G129" s="28" t="s">
        <v>27</v>
      </c>
      <c r="H129" s="29">
        <v>1</v>
      </c>
      <c r="I129" s="29"/>
      <c r="J129" s="30" t="s">
        <v>149</v>
      </c>
      <c r="K129" s="30" t="s">
        <v>278</v>
      </c>
      <c r="L129" s="31">
        <v>1974</v>
      </c>
      <c r="M129" s="32" t="s">
        <v>241</v>
      </c>
      <c r="N129" s="85">
        <v>2005</v>
      </c>
      <c r="O129" s="33" t="s">
        <v>30</v>
      </c>
      <c r="P129" s="34">
        <v>1600</v>
      </c>
      <c r="Q129" s="35">
        <f t="shared" si="17"/>
        <v>360000</v>
      </c>
      <c r="R129" s="35">
        <f t="shared" si="18"/>
        <v>64800</v>
      </c>
      <c r="S129" s="35">
        <f t="shared" si="19"/>
        <v>424800</v>
      </c>
      <c r="T129" s="78" t="s">
        <v>31</v>
      </c>
      <c r="U129" s="80">
        <f>SUM(S124:S129)</f>
        <v>43034895</v>
      </c>
      <c r="V129" s="81">
        <v>225</v>
      </c>
      <c r="W129" s="40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9"/>
    </row>
    <row r="130" spans="1:37" s="36" customFormat="1" ht="25.5" customHeight="1" x14ac:dyDescent="0.2">
      <c r="A130" s="63"/>
      <c r="B130" s="65"/>
      <c r="C130" s="65"/>
      <c r="D130" s="65"/>
      <c r="E130" s="66"/>
      <c r="F130" s="66"/>
      <c r="G130" s="66"/>
      <c r="H130" s="67"/>
      <c r="I130" s="67"/>
      <c r="J130" s="68"/>
      <c r="K130" s="68"/>
      <c r="L130" s="69"/>
      <c r="M130" s="70"/>
      <c r="N130" s="70"/>
      <c r="O130" s="71"/>
      <c r="P130" s="72"/>
      <c r="Q130" s="74"/>
      <c r="R130" s="74"/>
      <c r="S130" s="74"/>
      <c r="T130" s="79"/>
      <c r="U130" s="82"/>
      <c r="V130" s="83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9"/>
    </row>
    <row r="131" spans="1:37" ht="25.5" customHeight="1" x14ac:dyDescent="0.2">
      <c r="A131" s="25" t="s">
        <v>150</v>
      </c>
      <c r="B131" s="26" t="s">
        <v>151</v>
      </c>
      <c r="C131" s="26" t="s">
        <v>152</v>
      </c>
      <c r="D131" s="26" t="s">
        <v>25</v>
      </c>
      <c r="E131" s="28" t="s">
        <v>26</v>
      </c>
      <c r="F131" s="28">
        <v>77705</v>
      </c>
      <c r="G131" s="28" t="s">
        <v>27</v>
      </c>
      <c r="H131" s="29">
        <v>1</v>
      </c>
      <c r="I131" s="29"/>
      <c r="J131" s="30" t="s">
        <v>38</v>
      </c>
      <c r="K131" s="30" t="s">
        <v>279</v>
      </c>
      <c r="L131" s="31">
        <v>1979</v>
      </c>
      <c r="M131" s="32" t="s">
        <v>241</v>
      </c>
      <c r="N131" s="85" t="s">
        <v>37</v>
      </c>
      <c r="O131" s="33" t="s">
        <v>30</v>
      </c>
      <c r="P131" s="34">
        <v>7700</v>
      </c>
      <c r="Q131" s="35">
        <f>P131*V131</f>
        <v>1732500</v>
      </c>
      <c r="R131" s="35">
        <f>Q131*0.18</f>
        <v>311850</v>
      </c>
      <c r="S131" s="35">
        <f>SUM(Q131:R131)</f>
        <v>2044350</v>
      </c>
      <c r="T131" s="78" t="s">
        <v>31</v>
      </c>
      <c r="U131" s="80"/>
      <c r="V131" s="81">
        <v>225</v>
      </c>
      <c r="AK131" s="9"/>
    </row>
    <row r="132" spans="1:37" s="36" customFormat="1" ht="25.5" customHeight="1" x14ac:dyDescent="0.2">
      <c r="A132" s="25" t="s">
        <v>150</v>
      </c>
      <c r="B132" s="26" t="s">
        <v>151</v>
      </c>
      <c r="C132" s="26" t="s">
        <v>153</v>
      </c>
      <c r="D132" s="27" t="s">
        <v>25</v>
      </c>
      <c r="E132" s="28" t="s">
        <v>26</v>
      </c>
      <c r="F132" s="28">
        <v>77705</v>
      </c>
      <c r="G132" s="28" t="s">
        <v>27</v>
      </c>
      <c r="H132" s="29">
        <v>1</v>
      </c>
      <c r="I132" s="29"/>
      <c r="J132" s="30" t="s">
        <v>129</v>
      </c>
      <c r="K132" s="30" t="s">
        <v>271</v>
      </c>
      <c r="L132" s="31">
        <v>2012</v>
      </c>
      <c r="M132" s="32" t="s">
        <v>29</v>
      </c>
      <c r="N132" s="85" t="s">
        <v>144</v>
      </c>
      <c r="O132" s="33" t="s">
        <v>30</v>
      </c>
      <c r="P132" s="34">
        <v>142000</v>
      </c>
      <c r="Q132" s="35">
        <f>P132*V132</f>
        <v>31950000</v>
      </c>
      <c r="R132" s="35">
        <f>Q132*0.18</f>
        <v>5751000</v>
      </c>
      <c r="S132" s="35">
        <f>SUM(Q132:R132)</f>
        <v>37701000</v>
      </c>
      <c r="T132" s="78" t="s">
        <v>31</v>
      </c>
      <c r="U132" s="81"/>
      <c r="V132" s="81">
        <v>225</v>
      </c>
      <c r="W132" s="40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9"/>
    </row>
    <row r="133" spans="1:37" s="36" customFormat="1" ht="25.5" customHeight="1" x14ac:dyDescent="0.2">
      <c r="A133" s="63"/>
      <c r="B133" s="65"/>
      <c r="C133" s="65"/>
      <c r="D133" s="65"/>
      <c r="E133" s="66"/>
      <c r="F133" s="66"/>
      <c r="G133" s="66"/>
      <c r="H133" s="67"/>
      <c r="I133" s="67"/>
      <c r="J133" s="68"/>
      <c r="K133" s="68"/>
      <c r="L133" s="69"/>
      <c r="M133" s="70"/>
      <c r="N133" s="70"/>
      <c r="O133" s="71"/>
      <c r="P133" s="72"/>
      <c r="Q133" s="74"/>
      <c r="R133" s="74"/>
      <c r="S133" s="74"/>
      <c r="T133" s="79"/>
      <c r="U133" s="82"/>
      <c r="V133" s="83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9"/>
    </row>
    <row r="134" spans="1:37" ht="25.5" customHeight="1" x14ac:dyDescent="0.2">
      <c r="A134" s="25" t="s">
        <v>154</v>
      </c>
      <c r="B134" s="26" t="s">
        <v>155</v>
      </c>
      <c r="C134" s="26" t="s">
        <v>156</v>
      </c>
      <c r="D134" s="26" t="s">
        <v>25</v>
      </c>
      <c r="E134" s="28" t="s">
        <v>26</v>
      </c>
      <c r="F134" s="28">
        <v>77707</v>
      </c>
      <c r="G134" s="28" t="s">
        <v>27</v>
      </c>
      <c r="H134" s="29">
        <v>1</v>
      </c>
      <c r="I134" s="29"/>
      <c r="J134" s="30" t="s">
        <v>28</v>
      </c>
      <c r="K134" s="30" t="s">
        <v>271</v>
      </c>
      <c r="L134" s="31">
        <v>1960</v>
      </c>
      <c r="M134" s="32" t="s">
        <v>42</v>
      </c>
      <c r="N134" s="85" t="s">
        <v>37</v>
      </c>
      <c r="O134" s="33" t="s">
        <v>30</v>
      </c>
      <c r="P134" s="34">
        <v>96900</v>
      </c>
      <c r="Q134" s="35">
        <f t="shared" ref="Q134:Q139" si="20">P134*V134</f>
        <v>21802500</v>
      </c>
      <c r="R134" s="35">
        <f t="shared" ref="R134:R139" si="21">Q134*0.18</f>
        <v>3924450</v>
      </c>
      <c r="S134" s="35">
        <f t="shared" ref="S134:S139" si="22">SUM(Q134:R134)</f>
        <v>25726950</v>
      </c>
      <c r="T134" s="78" t="s">
        <v>31</v>
      </c>
      <c r="U134" s="80"/>
      <c r="V134" s="81">
        <v>225</v>
      </c>
      <c r="AK134" s="9"/>
    </row>
    <row r="135" spans="1:37" ht="25.5" customHeight="1" x14ac:dyDescent="0.2">
      <c r="A135" s="25" t="s">
        <v>154</v>
      </c>
      <c r="B135" s="26" t="s">
        <v>155</v>
      </c>
      <c r="C135" s="26" t="s">
        <v>156</v>
      </c>
      <c r="D135" s="26" t="s">
        <v>25</v>
      </c>
      <c r="E135" s="28" t="s">
        <v>26</v>
      </c>
      <c r="F135" s="28">
        <v>77707</v>
      </c>
      <c r="G135" s="28" t="s">
        <v>27</v>
      </c>
      <c r="H135" s="29">
        <v>1</v>
      </c>
      <c r="I135" s="29"/>
      <c r="J135" s="30" t="s">
        <v>52</v>
      </c>
      <c r="K135" s="30" t="s">
        <v>279</v>
      </c>
      <c r="L135" s="31" t="s">
        <v>157</v>
      </c>
      <c r="M135" s="32" t="s">
        <v>241</v>
      </c>
      <c r="N135" s="85" t="s">
        <v>37</v>
      </c>
      <c r="O135" s="33" t="s">
        <v>30</v>
      </c>
      <c r="P135" s="34">
        <v>2850</v>
      </c>
      <c r="Q135" s="35">
        <f t="shared" si="20"/>
        <v>641250</v>
      </c>
      <c r="R135" s="35">
        <f t="shared" si="21"/>
        <v>115425</v>
      </c>
      <c r="S135" s="35">
        <f t="shared" si="22"/>
        <v>756675</v>
      </c>
      <c r="T135" s="78" t="s">
        <v>31</v>
      </c>
      <c r="U135" s="80"/>
      <c r="V135" s="81">
        <v>225</v>
      </c>
      <c r="AK135" s="9"/>
    </row>
    <row r="136" spans="1:37" ht="25.5" customHeight="1" x14ac:dyDescent="0.2">
      <c r="A136" s="25" t="s">
        <v>154</v>
      </c>
      <c r="B136" s="26" t="s">
        <v>155</v>
      </c>
      <c r="C136" s="26" t="s">
        <v>156</v>
      </c>
      <c r="D136" s="26" t="s">
        <v>25</v>
      </c>
      <c r="E136" s="28" t="s">
        <v>26</v>
      </c>
      <c r="F136" s="28">
        <v>77707</v>
      </c>
      <c r="G136" s="28" t="s">
        <v>27</v>
      </c>
      <c r="H136" s="29">
        <v>1</v>
      </c>
      <c r="I136" s="29"/>
      <c r="J136" s="30" t="s">
        <v>38</v>
      </c>
      <c r="K136" s="30" t="s">
        <v>271</v>
      </c>
      <c r="L136" s="31">
        <v>1960</v>
      </c>
      <c r="M136" s="32" t="s">
        <v>42</v>
      </c>
      <c r="N136" s="85"/>
      <c r="O136" s="33" t="s">
        <v>30</v>
      </c>
      <c r="P136" s="34">
        <v>4200</v>
      </c>
      <c r="Q136" s="35">
        <f t="shared" si="20"/>
        <v>945000</v>
      </c>
      <c r="R136" s="35">
        <f t="shared" si="21"/>
        <v>170100</v>
      </c>
      <c r="S136" s="35">
        <f t="shared" si="22"/>
        <v>1115100</v>
      </c>
      <c r="T136" s="78" t="s">
        <v>31</v>
      </c>
      <c r="U136" s="80"/>
      <c r="V136" s="81">
        <v>225</v>
      </c>
      <c r="AK136" s="9"/>
    </row>
    <row r="137" spans="1:37" s="109" customFormat="1" ht="25.5" customHeight="1" x14ac:dyDescent="0.2">
      <c r="A137" s="94" t="s">
        <v>154</v>
      </c>
      <c r="B137" s="95" t="s">
        <v>155</v>
      </c>
      <c r="C137" s="95" t="s">
        <v>156</v>
      </c>
      <c r="D137" s="95" t="s">
        <v>25</v>
      </c>
      <c r="E137" s="97" t="s">
        <v>26</v>
      </c>
      <c r="F137" s="97"/>
      <c r="G137" s="97"/>
      <c r="H137" s="98"/>
      <c r="I137" s="98"/>
      <c r="J137" s="99" t="s">
        <v>158</v>
      </c>
      <c r="K137" s="99" t="s">
        <v>275</v>
      </c>
      <c r="L137" s="100">
        <v>2005</v>
      </c>
      <c r="M137" s="101" t="s">
        <v>241</v>
      </c>
      <c r="N137" s="102" t="s">
        <v>37</v>
      </c>
      <c r="O137" s="103" t="s">
        <v>30</v>
      </c>
      <c r="P137" s="104">
        <v>1536</v>
      </c>
      <c r="Q137" s="105">
        <f t="shared" si="20"/>
        <v>345600</v>
      </c>
      <c r="R137" s="105">
        <f t="shared" si="21"/>
        <v>62208</v>
      </c>
      <c r="S137" s="105">
        <f t="shared" si="22"/>
        <v>407808</v>
      </c>
      <c r="T137" s="106" t="s">
        <v>31</v>
      </c>
      <c r="U137" s="107"/>
      <c r="V137" s="81">
        <v>225</v>
      </c>
      <c r="AK137" s="110"/>
    </row>
    <row r="138" spans="1:37" ht="25.5" customHeight="1" x14ac:dyDescent="0.2">
      <c r="A138" s="25" t="s">
        <v>154</v>
      </c>
      <c r="B138" s="26" t="s">
        <v>155</v>
      </c>
      <c r="C138" s="26" t="s">
        <v>156</v>
      </c>
      <c r="D138" s="26" t="s">
        <v>25</v>
      </c>
      <c r="E138" s="28" t="s">
        <v>26</v>
      </c>
      <c r="F138" s="28">
        <v>77707</v>
      </c>
      <c r="G138" s="28" t="s">
        <v>27</v>
      </c>
      <c r="H138" s="29">
        <v>1</v>
      </c>
      <c r="I138" s="29"/>
      <c r="J138" s="30" t="s">
        <v>127</v>
      </c>
      <c r="K138" s="30" t="s">
        <v>271</v>
      </c>
      <c r="L138" s="31">
        <v>2007</v>
      </c>
      <c r="M138" s="32" t="s">
        <v>29</v>
      </c>
      <c r="N138" s="85" t="s">
        <v>37</v>
      </c>
      <c r="O138" s="33" t="s">
        <v>30</v>
      </c>
      <c r="P138" s="34">
        <v>9680</v>
      </c>
      <c r="Q138" s="35">
        <f t="shared" si="20"/>
        <v>2178000</v>
      </c>
      <c r="R138" s="35">
        <f t="shared" si="21"/>
        <v>392040</v>
      </c>
      <c r="S138" s="35">
        <f t="shared" si="22"/>
        <v>2570040</v>
      </c>
      <c r="T138" s="78" t="s">
        <v>31</v>
      </c>
      <c r="U138" s="80"/>
      <c r="V138" s="81">
        <v>225</v>
      </c>
      <c r="AK138" s="9"/>
    </row>
    <row r="139" spans="1:37" ht="25.5" customHeight="1" x14ac:dyDescent="0.2">
      <c r="A139" s="25" t="s">
        <v>154</v>
      </c>
      <c r="B139" s="26" t="s">
        <v>155</v>
      </c>
      <c r="C139" s="26" t="s">
        <v>156</v>
      </c>
      <c r="D139" s="26" t="s">
        <v>25</v>
      </c>
      <c r="E139" s="28" t="s">
        <v>26</v>
      </c>
      <c r="F139" s="28">
        <v>77707</v>
      </c>
      <c r="G139" s="28" t="s">
        <v>27</v>
      </c>
      <c r="H139" s="29">
        <v>1</v>
      </c>
      <c r="I139" s="29"/>
      <c r="J139" s="30" t="s">
        <v>288</v>
      </c>
      <c r="K139" s="30" t="s">
        <v>279</v>
      </c>
      <c r="L139" s="31">
        <v>2010</v>
      </c>
      <c r="M139" s="32" t="s">
        <v>282</v>
      </c>
      <c r="N139" s="85" t="s">
        <v>37</v>
      </c>
      <c r="O139" s="33" t="s">
        <v>30</v>
      </c>
      <c r="P139" s="34">
        <v>16100</v>
      </c>
      <c r="Q139" s="35">
        <f t="shared" si="20"/>
        <v>3622500</v>
      </c>
      <c r="R139" s="35">
        <f t="shared" si="21"/>
        <v>652050</v>
      </c>
      <c r="S139" s="35">
        <f t="shared" si="22"/>
        <v>4274550</v>
      </c>
      <c r="T139" s="78" t="s">
        <v>31</v>
      </c>
      <c r="U139" s="80"/>
      <c r="V139" s="81">
        <v>225</v>
      </c>
      <c r="W139" s="40"/>
      <c r="AK139" s="9"/>
    </row>
    <row r="140" spans="1:37" ht="25.5" customHeight="1" x14ac:dyDescent="0.2">
      <c r="A140" s="63"/>
      <c r="B140" s="65"/>
      <c r="C140" s="65"/>
      <c r="D140" s="65"/>
      <c r="E140" s="66"/>
      <c r="F140" s="66"/>
      <c r="G140" s="66"/>
      <c r="H140" s="67"/>
      <c r="I140" s="67"/>
      <c r="J140" s="68"/>
      <c r="K140" s="68"/>
      <c r="L140" s="69"/>
      <c r="M140" s="70"/>
      <c r="N140" s="86"/>
      <c r="O140" s="71"/>
      <c r="P140" s="72"/>
      <c r="Q140" s="74"/>
      <c r="R140" s="74"/>
      <c r="S140" s="74"/>
      <c r="T140" s="79"/>
      <c r="U140" s="82"/>
      <c r="V140" s="83"/>
      <c r="AK140" s="9"/>
    </row>
    <row r="141" spans="1:37" ht="25.5" customHeight="1" x14ac:dyDescent="0.2">
      <c r="A141" s="25">
        <v>101</v>
      </c>
      <c r="B141" s="26" t="s">
        <v>159</v>
      </c>
      <c r="C141" s="26" t="s">
        <v>160</v>
      </c>
      <c r="D141" s="26" t="s">
        <v>25</v>
      </c>
      <c r="E141" s="28" t="s">
        <v>26</v>
      </c>
      <c r="F141" s="28">
        <v>77707</v>
      </c>
      <c r="G141" s="28" t="s">
        <v>27</v>
      </c>
      <c r="H141" s="29"/>
      <c r="I141" s="29"/>
      <c r="J141" s="30" t="s">
        <v>28</v>
      </c>
      <c r="K141" s="30" t="s">
        <v>271</v>
      </c>
      <c r="L141" s="31">
        <v>2009</v>
      </c>
      <c r="M141" s="32" t="s">
        <v>282</v>
      </c>
      <c r="N141" s="85" t="s">
        <v>37</v>
      </c>
      <c r="O141" s="33" t="s">
        <v>30</v>
      </c>
      <c r="P141" s="34">
        <v>87051</v>
      </c>
      <c r="Q141" s="35">
        <f>P141*V141</f>
        <v>19151220</v>
      </c>
      <c r="R141" s="35">
        <f>Q141*0.18</f>
        <v>3447219.6</v>
      </c>
      <c r="S141" s="35">
        <f>SUM(Q141:R141)</f>
        <v>22598439.600000001</v>
      </c>
      <c r="T141" s="78" t="s">
        <v>31</v>
      </c>
      <c r="U141" s="80">
        <f>+S141</f>
        <v>22598439.600000001</v>
      </c>
      <c r="V141" s="81">
        <v>220</v>
      </c>
      <c r="AK141" s="9"/>
    </row>
    <row r="142" spans="1:37" ht="25.5" customHeight="1" x14ac:dyDescent="0.2">
      <c r="A142" s="37" t="s">
        <v>306</v>
      </c>
      <c r="B142" s="26" t="s">
        <v>159</v>
      </c>
      <c r="C142" s="26"/>
      <c r="D142" s="26"/>
      <c r="E142" s="28"/>
      <c r="F142" s="28"/>
      <c r="G142" s="28"/>
      <c r="H142" s="29"/>
      <c r="I142" s="29"/>
      <c r="J142" s="30" t="s">
        <v>301</v>
      </c>
      <c r="K142" s="30" t="s">
        <v>241</v>
      </c>
      <c r="L142" s="31">
        <v>2001</v>
      </c>
      <c r="M142" s="32"/>
      <c r="N142" s="87"/>
      <c r="O142" s="33"/>
      <c r="P142" s="34"/>
      <c r="Q142" s="35"/>
      <c r="R142" s="35">
        <v>30000</v>
      </c>
      <c r="S142" s="35">
        <f>SUM(Q142:R142)</f>
        <v>30000</v>
      </c>
      <c r="T142" s="78" t="s">
        <v>31</v>
      </c>
      <c r="U142" s="80"/>
      <c r="V142" s="81"/>
      <c r="AK142" s="9"/>
    </row>
    <row r="143" spans="1:37" ht="25.5" customHeight="1" x14ac:dyDescent="0.2">
      <c r="A143" s="63"/>
      <c r="B143" s="65"/>
      <c r="C143" s="65"/>
      <c r="D143" s="65"/>
      <c r="E143" s="66"/>
      <c r="F143" s="66"/>
      <c r="G143" s="66"/>
      <c r="H143" s="67"/>
      <c r="I143" s="67"/>
      <c r="J143" s="68"/>
      <c r="K143" s="68"/>
      <c r="L143" s="69"/>
      <c r="M143" s="70"/>
      <c r="N143" s="70"/>
      <c r="O143" s="71"/>
      <c r="P143" s="72"/>
      <c r="Q143" s="74"/>
      <c r="R143" s="74"/>
      <c r="S143" s="74"/>
      <c r="T143" s="79"/>
      <c r="U143" s="82"/>
      <c r="V143" s="83"/>
      <c r="AK143" s="9"/>
    </row>
    <row r="144" spans="1:37" ht="25.5" customHeight="1" x14ac:dyDescent="0.2">
      <c r="A144" s="25" t="s">
        <v>161</v>
      </c>
      <c r="B144" s="41" t="s">
        <v>162</v>
      </c>
      <c r="C144" s="26" t="s">
        <v>163</v>
      </c>
      <c r="D144" s="26" t="s">
        <v>25</v>
      </c>
      <c r="E144" s="28" t="s">
        <v>26</v>
      </c>
      <c r="F144" s="28">
        <v>77705</v>
      </c>
      <c r="G144" s="28" t="s">
        <v>27</v>
      </c>
      <c r="H144" s="29">
        <v>1</v>
      </c>
      <c r="I144" s="29"/>
      <c r="J144" s="30" t="s">
        <v>28</v>
      </c>
      <c r="K144" s="30" t="s">
        <v>271</v>
      </c>
      <c r="L144" s="31">
        <v>1952</v>
      </c>
      <c r="M144" s="32" t="s">
        <v>29</v>
      </c>
      <c r="N144" s="85" t="s">
        <v>144</v>
      </c>
      <c r="O144" s="33" t="s">
        <v>30</v>
      </c>
      <c r="P144" s="34">
        <v>37860</v>
      </c>
      <c r="Q144" s="35">
        <f>P144*V144</f>
        <v>8329200</v>
      </c>
      <c r="R144" s="35">
        <f>Q144*0.18</f>
        <v>1499256</v>
      </c>
      <c r="S144" s="35">
        <f t="shared" ref="S144:S150" si="23">SUM(Q144:R144)</f>
        <v>9828456</v>
      </c>
      <c r="T144" s="78" t="s">
        <v>31</v>
      </c>
      <c r="U144" s="80"/>
      <c r="V144" s="81">
        <v>220</v>
      </c>
      <c r="AK144" s="9"/>
    </row>
    <row r="145" spans="1:37" ht="25.5" customHeight="1" x14ac:dyDescent="0.2">
      <c r="A145" s="25">
        <v>102</v>
      </c>
      <c r="B145" s="41" t="s">
        <v>162</v>
      </c>
      <c r="C145" s="26" t="s">
        <v>163</v>
      </c>
      <c r="D145" s="26" t="s">
        <v>25</v>
      </c>
      <c r="E145" s="28" t="s">
        <v>26</v>
      </c>
      <c r="F145" s="28">
        <v>77705</v>
      </c>
      <c r="G145" s="28" t="s">
        <v>27</v>
      </c>
      <c r="H145" s="29">
        <v>1</v>
      </c>
      <c r="I145" s="29"/>
      <c r="J145" s="30" t="s">
        <v>54</v>
      </c>
      <c r="K145" s="30" t="s">
        <v>272</v>
      </c>
      <c r="L145" s="31">
        <v>2001</v>
      </c>
      <c r="M145" s="32" t="s">
        <v>29</v>
      </c>
      <c r="N145" s="85" t="s">
        <v>37</v>
      </c>
      <c r="O145" s="33" t="s">
        <v>30</v>
      </c>
      <c r="P145" s="34">
        <v>6396</v>
      </c>
      <c r="Q145" s="35">
        <f>P145*V145</f>
        <v>1407120</v>
      </c>
      <c r="R145" s="35">
        <f>Q145*0.18</f>
        <v>253281.59999999998</v>
      </c>
      <c r="S145" s="35">
        <f t="shared" si="23"/>
        <v>1660401.6</v>
      </c>
      <c r="T145" s="78" t="s">
        <v>31</v>
      </c>
      <c r="U145" s="80"/>
      <c r="V145" s="81">
        <v>220</v>
      </c>
      <c r="AK145" s="9"/>
    </row>
    <row r="146" spans="1:37" s="36" customFormat="1" ht="25.5" customHeight="1" x14ac:dyDescent="0.2">
      <c r="A146" s="25">
        <v>102</v>
      </c>
      <c r="B146" s="41" t="s">
        <v>162</v>
      </c>
      <c r="C146" s="26" t="s">
        <v>163</v>
      </c>
      <c r="D146" s="26" t="s">
        <v>25</v>
      </c>
      <c r="E146" s="28" t="s">
        <v>26</v>
      </c>
      <c r="F146" s="28">
        <v>77705</v>
      </c>
      <c r="G146" s="28" t="s">
        <v>27</v>
      </c>
      <c r="H146" s="29"/>
      <c r="I146" s="29"/>
      <c r="J146" s="30" t="s">
        <v>220</v>
      </c>
      <c r="K146" s="30" t="s">
        <v>271</v>
      </c>
      <c r="L146" s="31">
        <v>2012</v>
      </c>
      <c r="M146" s="32" t="s">
        <v>241</v>
      </c>
      <c r="N146" s="85" t="s">
        <v>144</v>
      </c>
      <c r="O146" s="33" t="s">
        <v>30</v>
      </c>
      <c r="P146" s="34">
        <v>10535</v>
      </c>
      <c r="Q146" s="35">
        <f>P146*V146</f>
        <v>2317700</v>
      </c>
      <c r="R146" s="35">
        <f>Q146*0.18</f>
        <v>417186</v>
      </c>
      <c r="S146" s="35">
        <f t="shared" si="23"/>
        <v>2734886</v>
      </c>
      <c r="T146" s="78" t="s">
        <v>31</v>
      </c>
      <c r="U146" s="80"/>
      <c r="V146" s="81">
        <v>220</v>
      </c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9"/>
    </row>
    <row r="147" spans="1:37" ht="25.5" customHeight="1" x14ac:dyDescent="0.2">
      <c r="A147" s="37" t="s">
        <v>161</v>
      </c>
      <c r="B147" s="26" t="s">
        <v>162</v>
      </c>
      <c r="C147" s="26"/>
      <c r="D147" s="26"/>
      <c r="E147" s="28"/>
      <c r="F147" s="28"/>
      <c r="G147" s="28"/>
      <c r="H147" s="29"/>
      <c r="I147" s="29"/>
      <c r="J147" s="30" t="s">
        <v>301</v>
      </c>
      <c r="K147" s="30" t="s">
        <v>241</v>
      </c>
      <c r="L147" s="31">
        <v>2001</v>
      </c>
      <c r="M147" s="32" t="s">
        <v>305</v>
      </c>
      <c r="N147" s="87"/>
      <c r="O147" s="33"/>
      <c r="P147" s="34">
        <v>1120</v>
      </c>
      <c r="Q147" s="35"/>
      <c r="R147" s="35">
        <v>30000</v>
      </c>
      <c r="S147" s="35">
        <f t="shared" si="23"/>
        <v>30000</v>
      </c>
      <c r="T147" s="78" t="s">
        <v>31</v>
      </c>
      <c r="U147" s="80"/>
      <c r="V147" s="81"/>
      <c r="AK147" s="9"/>
    </row>
    <row r="148" spans="1:37" ht="25.5" customHeight="1" x14ac:dyDescent="0.2">
      <c r="A148" s="37" t="s">
        <v>161</v>
      </c>
      <c r="B148" s="26" t="s">
        <v>162</v>
      </c>
      <c r="C148" s="26"/>
      <c r="D148" s="26"/>
      <c r="E148" s="28"/>
      <c r="F148" s="28"/>
      <c r="G148" s="28"/>
      <c r="H148" s="29"/>
      <c r="I148" s="29"/>
      <c r="J148" s="30" t="s">
        <v>301</v>
      </c>
      <c r="K148" s="30" t="s">
        <v>241</v>
      </c>
      <c r="L148" s="31">
        <v>2001</v>
      </c>
      <c r="M148" s="32" t="s">
        <v>305</v>
      </c>
      <c r="N148" s="87"/>
      <c r="O148" s="33"/>
      <c r="P148" s="34">
        <v>2400</v>
      </c>
      <c r="Q148" s="35"/>
      <c r="R148" s="35">
        <v>30000</v>
      </c>
      <c r="S148" s="35">
        <f t="shared" si="23"/>
        <v>30000</v>
      </c>
      <c r="T148" s="78" t="s">
        <v>31</v>
      </c>
      <c r="U148" s="80"/>
      <c r="V148" s="81"/>
      <c r="AK148" s="9"/>
    </row>
    <row r="149" spans="1:37" ht="25.5" customHeight="1" x14ac:dyDescent="0.2">
      <c r="A149" s="37" t="s">
        <v>161</v>
      </c>
      <c r="B149" s="26" t="s">
        <v>162</v>
      </c>
      <c r="C149" s="26"/>
      <c r="D149" s="26"/>
      <c r="E149" s="28"/>
      <c r="F149" s="28"/>
      <c r="G149" s="28"/>
      <c r="H149" s="29"/>
      <c r="I149" s="29"/>
      <c r="J149" s="30" t="s">
        <v>301</v>
      </c>
      <c r="K149" s="30" t="s">
        <v>241</v>
      </c>
      <c r="L149" s="31">
        <v>2001</v>
      </c>
      <c r="M149" s="32" t="s">
        <v>305</v>
      </c>
      <c r="N149" s="87"/>
      <c r="O149" s="33"/>
      <c r="P149" s="34">
        <v>1440</v>
      </c>
      <c r="Q149" s="35"/>
      <c r="R149" s="35">
        <v>30000</v>
      </c>
      <c r="S149" s="35">
        <f t="shared" si="23"/>
        <v>30000</v>
      </c>
      <c r="T149" s="78" t="s">
        <v>31</v>
      </c>
      <c r="U149" s="80"/>
      <c r="V149" s="81"/>
      <c r="AK149" s="9"/>
    </row>
    <row r="150" spans="1:37" ht="25.5" customHeight="1" x14ac:dyDescent="0.2">
      <c r="A150" s="37" t="s">
        <v>161</v>
      </c>
      <c r="B150" s="26" t="s">
        <v>162</v>
      </c>
      <c r="C150" s="26"/>
      <c r="D150" s="26"/>
      <c r="E150" s="28"/>
      <c r="F150" s="28"/>
      <c r="G150" s="28"/>
      <c r="H150" s="29"/>
      <c r="I150" s="29"/>
      <c r="J150" s="30" t="s">
        <v>301</v>
      </c>
      <c r="K150" s="30" t="s">
        <v>241</v>
      </c>
      <c r="L150" s="31">
        <v>2001</v>
      </c>
      <c r="M150" s="32" t="s">
        <v>305</v>
      </c>
      <c r="N150" s="87"/>
      <c r="O150" s="33"/>
      <c r="P150" s="34">
        <v>2400</v>
      </c>
      <c r="Q150" s="35"/>
      <c r="R150" s="35">
        <v>30000</v>
      </c>
      <c r="S150" s="35">
        <f t="shared" si="23"/>
        <v>30000</v>
      </c>
      <c r="T150" s="78" t="s">
        <v>31</v>
      </c>
      <c r="U150" s="80"/>
      <c r="V150" s="81"/>
      <c r="AK150" s="9"/>
    </row>
    <row r="151" spans="1:37" s="36" customFormat="1" ht="25.5" customHeight="1" x14ac:dyDescent="0.2">
      <c r="A151" s="63"/>
      <c r="B151" s="75"/>
      <c r="C151" s="65"/>
      <c r="D151" s="65"/>
      <c r="E151" s="66"/>
      <c r="F151" s="66"/>
      <c r="G151" s="66"/>
      <c r="H151" s="67"/>
      <c r="I151" s="67"/>
      <c r="J151" s="68"/>
      <c r="K151" s="68"/>
      <c r="L151" s="69"/>
      <c r="M151" s="70"/>
      <c r="N151" s="86"/>
      <c r="O151" s="71"/>
      <c r="P151" s="72"/>
      <c r="Q151" s="74"/>
      <c r="R151" s="74"/>
      <c r="S151" s="74"/>
      <c r="T151" s="79"/>
      <c r="U151" s="82"/>
      <c r="V151" s="83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9"/>
    </row>
    <row r="152" spans="1:37" ht="25.5" customHeight="1" x14ac:dyDescent="0.2">
      <c r="A152" s="25" t="s">
        <v>164</v>
      </c>
      <c r="B152" s="26" t="s">
        <v>165</v>
      </c>
      <c r="C152" s="26" t="s">
        <v>166</v>
      </c>
      <c r="D152" s="26" t="s">
        <v>25</v>
      </c>
      <c r="E152" s="28" t="s">
        <v>26</v>
      </c>
      <c r="F152" s="28">
        <v>77705</v>
      </c>
      <c r="G152" s="28" t="s">
        <v>27</v>
      </c>
      <c r="H152" s="29">
        <v>1</v>
      </c>
      <c r="I152" s="29"/>
      <c r="J152" s="30" t="s">
        <v>54</v>
      </c>
      <c r="K152" s="30" t="s">
        <v>275</v>
      </c>
      <c r="L152" s="31">
        <v>2007</v>
      </c>
      <c r="M152" s="32" t="s">
        <v>282</v>
      </c>
      <c r="N152" s="85" t="s">
        <v>37</v>
      </c>
      <c r="O152" s="33" t="s">
        <v>30</v>
      </c>
      <c r="P152" s="34">
        <v>10145</v>
      </c>
      <c r="Q152" s="35">
        <f>P152*V152</f>
        <v>2282625</v>
      </c>
      <c r="R152" s="35">
        <f>Q152*0.18</f>
        <v>410872.5</v>
      </c>
      <c r="S152" s="35">
        <f>SUM(Q152:R152)</f>
        <v>2693497.5</v>
      </c>
      <c r="T152" s="78" t="s">
        <v>31</v>
      </c>
      <c r="U152" s="80"/>
      <c r="V152" s="81">
        <v>225</v>
      </c>
      <c r="AK152" s="9"/>
    </row>
    <row r="153" spans="1:37" ht="25.5" customHeight="1" x14ac:dyDescent="0.2">
      <c r="A153" s="25" t="s">
        <v>164</v>
      </c>
      <c r="B153" s="26" t="s">
        <v>165</v>
      </c>
      <c r="C153" s="26" t="s">
        <v>166</v>
      </c>
      <c r="D153" s="26" t="s">
        <v>25</v>
      </c>
      <c r="E153" s="28" t="s">
        <v>26</v>
      </c>
      <c r="F153" s="28">
        <v>77705</v>
      </c>
      <c r="G153" s="28" t="s">
        <v>27</v>
      </c>
      <c r="H153" s="29">
        <v>1</v>
      </c>
      <c r="I153" s="29"/>
      <c r="J153" s="30" t="s">
        <v>28</v>
      </c>
      <c r="K153" s="30" t="s">
        <v>271</v>
      </c>
      <c r="L153" s="31">
        <v>2011</v>
      </c>
      <c r="M153" s="32" t="s">
        <v>29</v>
      </c>
      <c r="N153" s="85" t="s">
        <v>34</v>
      </c>
      <c r="O153" s="33" t="s">
        <v>30</v>
      </c>
      <c r="P153" s="34">
        <v>75855</v>
      </c>
      <c r="Q153" s="35">
        <f>P153*V153</f>
        <v>17067375</v>
      </c>
      <c r="R153" s="35">
        <f>Q153*0.18</f>
        <v>3072127.5</v>
      </c>
      <c r="S153" s="35">
        <f>SUM(Q153:R153)</f>
        <v>20139502.5</v>
      </c>
      <c r="T153" s="78" t="s">
        <v>31</v>
      </c>
      <c r="U153" s="80">
        <f>SUM(S152:S153)</f>
        <v>22833000</v>
      </c>
      <c r="V153" s="81">
        <v>225</v>
      </c>
      <c r="AK153" s="9"/>
    </row>
    <row r="154" spans="1:37" ht="25.5" customHeight="1" x14ac:dyDescent="0.2">
      <c r="A154" s="37" t="s">
        <v>164</v>
      </c>
      <c r="B154" s="26" t="s">
        <v>165</v>
      </c>
      <c r="C154" s="26"/>
      <c r="D154" s="26"/>
      <c r="E154" s="28"/>
      <c r="F154" s="28"/>
      <c r="G154" s="28"/>
      <c r="H154" s="29"/>
      <c r="I154" s="29"/>
      <c r="J154" s="30" t="s">
        <v>301</v>
      </c>
      <c r="K154" s="30" t="s">
        <v>241</v>
      </c>
      <c r="L154" s="31">
        <v>2001</v>
      </c>
      <c r="M154" s="32"/>
      <c r="N154" s="87"/>
      <c r="O154" s="33"/>
      <c r="P154" s="34"/>
      <c r="Q154" s="35"/>
      <c r="R154" s="35">
        <v>30000</v>
      </c>
      <c r="S154" s="35">
        <f>SUM(Q154:R154)</f>
        <v>30000</v>
      </c>
      <c r="T154" s="78" t="s">
        <v>31</v>
      </c>
      <c r="U154" s="80"/>
      <c r="V154" s="81"/>
      <c r="AK154" s="9"/>
    </row>
    <row r="155" spans="1:37" ht="25.5" customHeight="1" x14ac:dyDescent="0.2">
      <c r="A155" s="63"/>
      <c r="B155" s="65"/>
      <c r="C155" s="65"/>
      <c r="D155" s="65"/>
      <c r="E155" s="66"/>
      <c r="F155" s="66"/>
      <c r="G155" s="66"/>
      <c r="H155" s="67"/>
      <c r="I155" s="67"/>
      <c r="J155" s="68"/>
      <c r="K155" s="68"/>
      <c r="L155" s="69"/>
      <c r="M155" s="70"/>
      <c r="N155" s="70"/>
      <c r="O155" s="71"/>
      <c r="P155" s="72"/>
      <c r="Q155" s="74"/>
      <c r="R155" s="74"/>
      <c r="S155" s="74"/>
      <c r="T155" s="79"/>
      <c r="U155" s="82"/>
      <c r="V155" s="83"/>
      <c r="AK155" s="9"/>
    </row>
    <row r="156" spans="1:37" s="36" customFormat="1" ht="25.5" customHeight="1" x14ac:dyDescent="0.2">
      <c r="A156" s="37" t="s">
        <v>167</v>
      </c>
      <c r="B156" s="26" t="s">
        <v>168</v>
      </c>
      <c r="C156" s="26" t="s">
        <v>169</v>
      </c>
      <c r="D156" s="26" t="s">
        <v>25</v>
      </c>
      <c r="E156" s="28" t="s">
        <v>26</v>
      </c>
      <c r="F156" s="28">
        <v>77707</v>
      </c>
      <c r="G156" s="28" t="s">
        <v>27</v>
      </c>
      <c r="H156" s="29"/>
      <c r="I156" s="29"/>
      <c r="J156" s="30" t="s">
        <v>28</v>
      </c>
      <c r="K156" s="30" t="s">
        <v>271</v>
      </c>
      <c r="L156" s="31">
        <v>2012</v>
      </c>
      <c r="M156" s="32" t="s">
        <v>29</v>
      </c>
      <c r="N156" s="32">
        <v>2012</v>
      </c>
      <c r="O156" s="33" t="s">
        <v>30</v>
      </c>
      <c r="P156" s="34">
        <v>76453</v>
      </c>
      <c r="Q156" s="35">
        <f>P156*V156</f>
        <v>17201925</v>
      </c>
      <c r="R156" s="35">
        <f>Q156*0.18</f>
        <v>3096346.5</v>
      </c>
      <c r="S156" s="35">
        <f>SUM(Q156:R156)</f>
        <v>20298271.5</v>
      </c>
      <c r="T156" s="78" t="s">
        <v>31</v>
      </c>
      <c r="U156" s="80">
        <f>+S156</f>
        <v>20298271.5</v>
      </c>
      <c r="V156" s="81">
        <v>225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9"/>
    </row>
    <row r="157" spans="1:37" s="36" customFormat="1" ht="25.5" customHeight="1" x14ac:dyDescent="0.2">
      <c r="A157" s="63"/>
      <c r="B157" s="65"/>
      <c r="C157" s="65"/>
      <c r="D157" s="65"/>
      <c r="E157" s="66"/>
      <c r="F157" s="66"/>
      <c r="G157" s="66"/>
      <c r="H157" s="67"/>
      <c r="I157" s="67"/>
      <c r="J157" s="68"/>
      <c r="K157" s="68"/>
      <c r="L157" s="69"/>
      <c r="M157" s="70"/>
      <c r="N157" s="70"/>
      <c r="O157" s="71"/>
      <c r="P157" s="72"/>
      <c r="Q157" s="74"/>
      <c r="R157" s="74"/>
      <c r="S157" s="74"/>
      <c r="T157" s="79"/>
      <c r="U157" s="82"/>
      <c r="V157" s="83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9"/>
    </row>
    <row r="158" spans="1:37" s="36" customFormat="1" ht="25.5" customHeight="1" x14ac:dyDescent="0.2">
      <c r="A158" s="37" t="s">
        <v>170</v>
      </c>
      <c r="B158" s="26" t="s">
        <v>171</v>
      </c>
      <c r="C158" s="26" t="s">
        <v>172</v>
      </c>
      <c r="D158" s="26" t="s">
        <v>25</v>
      </c>
      <c r="E158" s="28" t="s">
        <v>26</v>
      </c>
      <c r="F158" s="28">
        <v>77706</v>
      </c>
      <c r="G158" s="28" t="s">
        <v>27</v>
      </c>
      <c r="H158" s="29">
        <v>1</v>
      </c>
      <c r="I158" s="29"/>
      <c r="J158" s="30" t="s">
        <v>28</v>
      </c>
      <c r="K158" s="30" t="s">
        <v>271</v>
      </c>
      <c r="L158" s="31">
        <v>2012</v>
      </c>
      <c r="M158" s="32" t="s">
        <v>29</v>
      </c>
      <c r="N158" s="32">
        <v>2012</v>
      </c>
      <c r="O158" s="33" t="s">
        <v>30</v>
      </c>
      <c r="P158" s="34">
        <v>88544</v>
      </c>
      <c r="Q158" s="35">
        <f>P158*V158</f>
        <v>19922400</v>
      </c>
      <c r="R158" s="35">
        <f>Q158*0.18</f>
        <v>3586032</v>
      </c>
      <c r="S158" s="35">
        <f>SUM(Q158:R158)</f>
        <v>23508432</v>
      </c>
      <c r="T158" s="78" t="s">
        <v>31</v>
      </c>
      <c r="U158" s="80">
        <f>+S158</f>
        <v>23508432</v>
      </c>
      <c r="V158" s="81">
        <v>225</v>
      </c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9"/>
    </row>
    <row r="159" spans="1:37" ht="25.5" customHeight="1" x14ac:dyDescent="0.2">
      <c r="A159" s="37" t="s">
        <v>170</v>
      </c>
      <c r="B159" s="26" t="s">
        <v>171</v>
      </c>
      <c r="C159" s="26"/>
      <c r="D159" s="26"/>
      <c r="E159" s="28"/>
      <c r="F159" s="28"/>
      <c r="G159" s="28"/>
      <c r="H159" s="29"/>
      <c r="I159" s="29"/>
      <c r="J159" s="30" t="s">
        <v>301</v>
      </c>
      <c r="K159" s="30" t="s">
        <v>241</v>
      </c>
      <c r="L159" s="31">
        <v>2001</v>
      </c>
      <c r="M159" s="32"/>
      <c r="N159" s="87"/>
      <c r="O159" s="33"/>
      <c r="P159" s="34"/>
      <c r="Q159" s="35"/>
      <c r="R159" s="35">
        <v>30000</v>
      </c>
      <c r="S159" s="35">
        <f>SUM(Q159:R159)</f>
        <v>30000</v>
      </c>
      <c r="T159" s="78" t="s">
        <v>31</v>
      </c>
      <c r="U159" s="80"/>
      <c r="V159" s="81"/>
      <c r="AK159" s="9"/>
    </row>
    <row r="160" spans="1:37" s="36" customFormat="1" ht="25.5" customHeight="1" x14ac:dyDescent="0.2">
      <c r="A160" s="63"/>
      <c r="B160" s="65"/>
      <c r="C160" s="65"/>
      <c r="D160" s="65"/>
      <c r="E160" s="66"/>
      <c r="F160" s="66"/>
      <c r="G160" s="66"/>
      <c r="H160" s="67"/>
      <c r="I160" s="67"/>
      <c r="J160" s="68"/>
      <c r="K160" s="68"/>
      <c r="L160" s="69"/>
      <c r="M160" s="70"/>
      <c r="N160" s="70"/>
      <c r="O160" s="71"/>
      <c r="P160" s="72"/>
      <c r="Q160" s="74"/>
      <c r="R160" s="74"/>
      <c r="S160" s="74"/>
      <c r="T160" s="79"/>
      <c r="U160" s="82"/>
      <c r="V160" s="83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9"/>
    </row>
    <row r="161" spans="1:37" s="36" customFormat="1" ht="25.5" customHeight="1" x14ac:dyDescent="0.2">
      <c r="A161" s="25" t="s">
        <v>173</v>
      </c>
      <c r="B161" s="26" t="s">
        <v>174</v>
      </c>
      <c r="C161" s="26" t="s">
        <v>175</v>
      </c>
      <c r="D161" s="26" t="s">
        <v>25</v>
      </c>
      <c r="E161" s="28" t="s">
        <v>26</v>
      </c>
      <c r="F161" s="28">
        <v>77707</v>
      </c>
      <c r="G161" s="28" t="s">
        <v>27</v>
      </c>
      <c r="H161" s="29">
        <v>1</v>
      </c>
      <c r="I161" s="29"/>
      <c r="J161" s="30" t="s">
        <v>28</v>
      </c>
      <c r="K161" s="30" t="s">
        <v>271</v>
      </c>
      <c r="L161" s="31">
        <v>1999</v>
      </c>
      <c r="M161" s="32" t="s">
        <v>241</v>
      </c>
      <c r="N161" s="32">
        <v>1999</v>
      </c>
      <c r="O161" s="33" t="s">
        <v>30</v>
      </c>
      <c r="P161" s="34">
        <v>83314</v>
      </c>
      <c r="Q161" s="35">
        <f>P161*V161</f>
        <v>18745650</v>
      </c>
      <c r="R161" s="35">
        <f>Q161*0.18</f>
        <v>3374217</v>
      </c>
      <c r="S161" s="35">
        <f>SUM(Q161:R161)</f>
        <v>22119867</v>
      </c>
      <c r="T161" s="78" t="s">
        <v>31</v>
      </c>
      <c r="U161" s="80"/>
      <c r="V161" s="81">
        <v>225</v>
      </c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9"/>
    </row>
    <row r="162" spans="1:37" s="36" customFormat="1" ht="25.5" customHeight="1" x14ac:dyDescent="0.2">
      <c r="A162" s="25" t="s">
        <v>173</v>
      </c>
      <c r="B162" s="26" t="s">
        <v>174</v>
      </c>
      <c r="C162" s="26" t="s">
        <v>175</v>
      </c>
      <c r="D162" s="26" t="s">
        <v>25</v>
      </c>
      <c r="E162" s="28" t="s">
        <v>26</v>
      </c>
      <c r="F162" s="28">
        <v>77707</v>
      </c>
      <c r="G162" s="28" t="s">
        <v>27</v>
      </c>
      <c r="H162" s="29">
        <v>1</v>
      </c>
      <c r="I162" s="29"/>
      <c r="J162" s="30" t="s">
        <v>176</v>
      </c>
      <c r="K162" s="30" t="s">
        <v>278</v>
      </c>
      <c r="L162" s="31">
        <v>1990</v>
      </c>
      <c r="M162" s="32" t="s">
        <v>241</v>
      </c>
      <c r="N162" s="32">
        <v>1990</v>
      </c>
      <c r="O162" s="33" t="s">
        <v>30</v>
      </c>
      <c r="P162" s="34"/>
      <c r="Q162" s="35">
        <v>2000</v>
      </c>
      <c r="R162" s="35">
        <f>Q162*0.18</f>
        <v>360</v>
      </c>
      <c r="S162" s="35">
        <f>SUM(Q162:R162)</f>
        <v>2360</v>
      </c>
      <c r="T162" s="78" t="s">
        <v>31</v>
      </c>
      <c r="U162" s="80"/>
      <c r="V162" s="81">
        <v>135</v>
      </c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9"/>
    </row>
    <row r="163" spans="1:37" ht="25.5" customHeight="1" x14ac:dyDescent="0.2">
      <c r="A163" s="25" t="s">
        <v>173</v>
      </c>
      <c r="B163" s="26" t="s">
        <v>174</v>
      </c>
      <c r="C163" s="26" t="s">
        <v>175</v>
      </c>
      <c r="D163" s="26" t="s">
        <v>25</v>
      </c>
      <c r="E163" s="28" t="s">
        <v>26</v>
      </c>
      <c r="F163" s="28">
        <v>77707</v>
      </c>
      <c r="G163" s="28" t="s">
        <v>27</v>
      </c>
      <c r="H163" s="29">
        <v>1</v>
      </c>
      <c r="I163" s="29"/>
      <c r="J163" s="30" t="s">
        <v>177</v>
      </c>
      <c r="K163" s="30" t="s">
        <v>278</v>
      </c>
      <c r="L163" s="31">
        <v>1990</v>
      </c>
      <c r="M163" s="32" t="s">
        <v>241</v>
      </c>
      <c r="N163" s="32">
        <v>1990</v>
      </c>
      <c r="O163" s="33" t="s">
        <v>30</v>
      </c>
      <c r="P163" s="34"/>
      <c r="Q163" s="35">
        <v>2000</v>
      </c>
      <c r="R163" s="35">
        <f>Q163*0.18</f>
        <v>360</v>
      </c>
      <c r="S163" s="35">
        <f>SUM(Q163:R163)</f>
        <v>2360</v>
      </c>
      <c r="T163" s="78" t="s">
        <v>31</v>
      </c>
      <c r="U163" s="80"/>
      <c r="V163" s="81">
        <v>135</v>
      </c>
      <c r="AK163" s="9"/>
    </row>
    <row r="164" spans="1:37" ht="25.5" customHeight="1" x14ac:dyDescent="0.2">
      <c r="A164" s="25">
        <v>126</v>
      </c>
      <c r="B164" s="26" t="s">
        <v>174</v>
      </c>
      <c r="C164" s="26" t="s">
        <v>175</v>
      </c>
      <c r="D164" s="26" t="s">
        <v>25</v>
      </c>
      <c r="E164" s="28" t="s">
        <v>26</v>
      </c>
      <c r="F164" s="28">
        <v>77707</v>
      </c>
      <c r="G164" s="28" t="s">
        <v>27</v>
      </c>
      <c r="H164" s="29">
        <v>1</v>
      </c>
      <c r="I164" s="29"/>
      <c r="J164" s="30" t="s">
        <v>54</v>
      </c>
      <c r="K164" s="30" t="s">
        <v>271</v>
      </c>
      <c r="L164" s="31">
        <v>2012</v>
      </c>
      <c r="M164" s="32" t="s">
        <v>29</v>
      </c>
      <c r="N164" s="32">
        <v>2012</v>
      </c>
      <c r="O164" s="33" t="s">
        <v>30</v>
      </c>
      <c r="P164" s="34">
        <v>10080</v>
      </c>
      <c r="Q164" s="35">
        <f>P164*V164</f>
        <v>2016000</v>
      </c>
      <c r="R164" s="35">
        <f>Q164*0.18</f>
        <v>362880</v>
      </c>
      <c r="S164" s="35">
        <f>SUM(Q164:R164)</f>
        <v>2378880</v>
      </c>
      <c r="T164" s="78" t="s">
        <v>31</v>
      </c>
      <c r="U164" s="80">
        <f>SUM(S161:S164)</f>
        <v>24503467</v>
      </c>
      <c r="V164" s="81">
        <v>200</v>
      </c>
      <c r="AK164" s="9"/>
    </row>
    <row r="165" spans="1:37" ht="25.5" customHeight="1" x14ac:dyDescent="0.2">
      <c r="A165" s="37" t="s">
        <v>173</v>
      </c>
      <c r="B165" s="26" t="s">
        <v>174</v>
      </c>
      <c r="C165" s="26"/>
      <c r="D165" s="26"/>
      <c r="E165" s="28"/>
      <c r="F165" s="28"/>
      <c r="G165" s="28"/>
      <c r="H165" s="29"/>
      <c r="I165" s="29"/>
      <c r="J165" s="30" t="s">
        <v>301</v>
      </c>
      <c r="K165" s="30" t="s">
        <v>241</v>
      </c>
      <c r="L165" s="31">
        <v>2001</v>
      </c>
      <c r="M165" s="32"/>
      <c r="N165" s="87"/>
      <c r="O165" s="33"/>
      <c r="P165" s="34"/>
      <c r="Q165" s="35"/>
      <c r="R165" s="35">
        <v>30000</v>
      </c>
      <c r="S165" s="35">
        <f>SUM(Q165:R165)</f>
        <v>30000</v>
      </c>
      <c r="T165" s="78" t="s">
        <v>31</v>
      </c>
      <c r="U165" s="80"/>
      <c r="V165" s="81"/>
      <c r="AK165" s="9"/>
    </row>
    <row r="166" spans="1:37" ht="25.5" customHeight="1" x14ac:dyDescent="0.2">
      <c r="A166" s="63"/>
      <c r="B166" s="65"/>
      <c r="C166" s="65"/>
      <c r="D166" s="65"/>
      <c r="E166" s="66"/>
      <c r="F166" s="66"/>
      <c r="G166" s="66"/>
      <c r="H166" s="67"/>
      <c r="I166" s="67"/>
      <c r="J166" s="68"/>
      <c r="K166" s="68"/>
      <c r="L166" s="69"/>
      <c r="M166" s="70"/>
      <c r="N166" s="70"/>
      <c r="O166" s="71"/>
      <c r="P166" s="72"/>
      <c r="Q166" s="74"/>
      <c r="R166" s="74"/>
      <c r="S166" s="74"/>
      <c r="T166" s="79"/>
      <c r="U166" s="82"/>
      <c r="V166" s="83"/>
      <c r="AK166" s="9"/>
    </row>
    <row r="167" spans="1:37" ht="25.5" customHeight="1" x14ac:dyDescent="0.2">
      <c r="A167" s="37" t="s">
        <v>178</v>
      </c>
      <c r="B167" s="26" t="s">
        <v>179</v>
      </c>
      <c r="C167" s="26" t="s">
        <v>180</v>
      </c>
      <c r="D167" s="26" t="s">
        <v>25</v>
      </c>
      <c r="E167" s="28" t="s">
        <v>26</v>
      </c>
      <c r="F167" s="28">
        <v>77701</v>
      </c>
      <c r="G167" s="28" t="s">
        <v>27</v>
      </c>
      <c r="H167" s="29"/>
      <c r="I167" s="29"/>
      <c r="J167" s="30" t="s">
        <v>28</v>
      </c>
      <c r="K167" s="30" t="s">
        <v>271</v>
      </c>
      <c r="L167" s="31">
        <v>2011</v>
      </c>
      <c r="M167" s="32" t="s">
        <v>29</v>
      </c>
      <c r="N167" s="32">
        <v>2011</v>
      </c>
      <c r="O167" s="33" t="s">
        <v>30</v>
      </c>
      <c r="P167" s="34">
        <v>77572</v>
      </c>
      <c r="Q167" s="35">
        <f>P167*V167</f>
        <v>17453700</v>
      </c>
      <c r="R167" s="35">
        <f>Q167*0.18</f>
        <v>3141666</v>
      </c>
      <c r="S167" s="35">
        <f>SUM(Q167:R167)</f>
        <v>20595366</v>
      </c>
      <c r="T167" s="78" t="s">
        <v>31</v>
      </c>
      <c r="U167" s="80">
        <f>+S167</f>
        <v>20595366</v>
      </c>
      <c r="V167" s="81">
        <v>225</v>
      </c>
      <c r="AK167" s="9"/>
    </row>
    <row r="168" spans="1:37" ht="25.5" customHeight="1" x14ac:dyDescent="0.2">
      <c r="A168" s="63"/>
      <c r="B168" s="65"/>
      <c r="C168" s="65"/>
      <c r="D168" s="65"/>
      <c r="E168" s="66"/>
      <c r="F168" s="66"/>
      <c r="G168" s="66"/>
      <c r="H168" s="67"/>
      <c r="I168" s="67"/>
      <c r="J168" s="68"/>
      <c r="K168" s="68"/>
      <c r="L168" s="69"/>
      <c r="M168" s="70"/>
      <c r="N168" s="70"/>
      <c r="O168" s="71"/>
      <c r="P168" s="72"/>
      <c r="Q168" s="74"/>
      <c r="R168" s="74"/>
      <c r="S168" s="74"/>
      <c r="T168" s="79"/>
      <c r="U168" s="82"/>
      <c r="V168" s="83"/>
      <c r="AK168" s="9"/>
    </row>
    <row r="169" spans="1:37" ht="25.5" customHeight="1" x14ac:dyDescent="0.2">
      <c r="A169" s="37" t="s">
        <v>181</v>
      </c>
      <c r="B169" s="26" t="s">
        <v>182</v>
      </c>
      <c r="C169" s="26" t="s">
        <v>183</v>
      </c>
      <c r="D169" s="26" t="s">
        <v>25</v>
      </c>
      <c r="E169" s="28" t="s">
        <v>26</v>
      </c>
      <c r="F169" s="28">
        <v>77701</v>
      </c>
      <c r="G169" s="28" t="s">
        <v>27</v>
      </c>
      <c r="H169" s="29"/>
      <c r="I169" s="29"/>
      <c r="J169" s="30" t="s">
        <v>28</v>
      </c>
      <c r="K169" s="30" t="s">
        <v>271</v>
      </c>
      <c r="L169" s="31">
        <v>2011</v>
      </c>
      <c r="M169" s="32" t="s">
        <v>29</v>
      </c>
      <c r="N169" s="32">
        <v>2011</v>
      </c>
      <c r="O169" s="33" t="s">
        <v>30</v>
      </c>
      <c r="P169" s="90">
        <v>93429</v>
      </c>
      <c r="Q169" s="35">
        <f>P169*V169</f>
        <v>21021525</v>
      </c>
      <c r="R169" s="35">
        <f>Q169*0.18</f>
        <v>3783874.5</v>
      </c>
      <c r="S169" s="35">
        <f>SUM(Q169:R169)</f>
        <v>24805399.5</v>
      </c>
      <c r="T169" s="78" t="s">
        <v>31</v>
      </c>
      <c r="U169" s="91">
        <f>+S169</f>
        <v>24805399.5</v>
      </c>
      <c r="V169" s="81">
        <v>225</v>
      </c>
      <c r="AK169" s="9"/>
    </row>
    <row r="170" spans="1:37" ht="25.5" customHeight="1" x14ac:dyDescent="0.2">
      <c r="A170" s="37" t="s">
        <v>181</v>
      </c>
      <c r="B170" s="26" t="s">
        <v>182</v>
      </c>
      <c r="C170" s="26"/>
      <c r="D170" s="26"/>
      <c r="E170" s="28"/>
      <c r="F170" s="28"/>
      <c r="G170" s="28"/>
      <c r="H170" s="29"/>
      <c r="I170" s="29"/>
      <c r="J170" s="30" t="s">
        <v>301</v>
      </c>
      <c r="K170" s="30" t="s">
        <v>241</v>
      </c>
      <c r="L170" s="31">
        <v>2001</v>
      </c>
      <c r="M170" s="32"/>
      <c r="N170" s="87"/>
      <c r="O170" s="33"/>
      <c r="P170" s="90"/>
      <c r="Q170" s="35"/>
      <c r="R170" s="35">
        <v>30000</v>
      </c>
      <c r="S170" s="35">
        <f>SUM(Q170:R170)</f>
        <v>30000</v>
      </c>
      <c r="T170" s="78" t="s">
        <v>31</v>
      </c>
      <c r="U170" s="91"/>
      <c r="V170" s="81"/>
      <c r="AK170" s="9"/>
    </row>
    <row r="171" spans="1:37" ht="25.5" customHeight="1" x14ac:dyDescent="0.2">
      <c r="A171" s="76"/>
      <c r="B171" s="65"/>
      <c r="C171" s="65"/>
      <c r="D171" s="65"/>
      <c r="E171" s="66"/>
      <c r="F171" s="66"/>
      <c r="G171" s="66"/>
      <c r="H171" s="67"/>
      <c r="I171" s="67"/>
      <c r="J171" s="68"/>
      <c r="K171" s="68"/>
      <c r="L171" s="69"/>
      <c r="M171" s="70"/>
      <c r="N171" s="70"/>
      <c r="O171" s="71"/>
      <c r="P171" s="72"/>
      <c r="Q171" s="74"/>
      <c r="R171" s="74"/>
      <c r="S171" s="74"/>
      <c r="T171" s="79"/>
      <c r="U171" s="82"/>
      <c r="V171" s="83"/>
      <c r="AK171" s="9"/>
    </row>
    <row r="172" spans="1:37" ht="25.5" customHeight="1" x14ac:dyDescent="0.2">
      <c r="A172" s="25" t="s">
        <v>190</v>
      </c>
      <c r="B172" s="26" t="s">
        <v>191</v>
      </c>
      <c r="C172" s="26" t="s">
        <v>192</v>
      </c>
      <c r="D172" s="26" t="s">
        <v>25</v>
      </c>
      <c r="E172" s="28" t="s">
        <v>26</v>
      </c>
      <c r="F172" s="28">
        <v>77701</v>
      </c>
      <c r="G172" s="28" t="s">
        <v>27</v>
      </c>
      <c r="H172" s="29">
        <v>1</v>
      </c>
      <c r="I172" s="29"/>
      <c r="J172" s="30" t="s">
        <v>28</v>
      </c>
      <c r="K172" s="30" t="s">
        <v>271</v>
      </c>
      <c r="L172" s="31">
        <v>1983</v>
      </c>
      <c r="M172" s="32" t="s">
        <v>241</v>
      </c>
      <c r="N172" s="87" t="s">
        <v>37</v>
      </c>
      <c r="O172" s="33" t="s">
        <v>30</v>
      </c>
      <c r="P172" s="34">
        <v>44037</v>
      </c>
      <c r="Q172" s="35">
        <f>P172*V172</f>
        <v>9908325</v>
      </c>
      <c r="R172" s="35">
        <f>Q172*0.18</f>
        <v>1783498.5</v>
      </c>
      <c r="S172" s="35">
        <f>SUM(Q172:R172)</f>
        <v>11691823.5</v>
      </c>
      <c r="T172" s="78" t="s">
        <v>31</v>
      </c>
      <c r="U172" s="80"/>
      <c r="V172" s="81">
        <v>225</v>
      </c>
      <c r="AK172" s="9"/>
    </row>
    <row r="173" spans="1:37" ht="25.5" customHeight="1" x14ac:dyDescent="0.2">
      <c r="A173" s="25" t="s">
        <v>190</v>
      </c>
      <c r="B173" s="26" t="s">
        <v>191</v>
      </c>
      <c r="C173" s="26" t="s">
        <v>192</v>
      </c>
      <c r="D173" s="26" t="s">
        <v>25</v>
      </c>
      <c r="E173" s="28" t="s">
        <v>26</v>
      </c>
      <c r="F173" s="28">
        <v>77701</v>
      </c>
      <c r="G173" s="28" t="s">
        <v>27</v>
      </c>
      <c r="H173" s="29">
        <v>1</v>
      </c>
      <c r="I173" s="29"/>
      <c r="J173" s="30" t="s">
        <v>43</v>
      </c>
      <c r="K173" s="30" t="s">
        <v>277</v>
      </c>
      <c r="L173" s="31">
        <v>2010</v>
      </c>
      <c r="M173" s="32" t="s">
        <v>241</v>
      </c>
      <c r="N173" s="87" t="s">
        <v>37</v>
      </c>
      <c r="O173" s="33" t="s">
        <v>30</v>
      </c>
      <c r="P173" s="34">
        <v>24066</v>
      </c>
      <c r="Q173" s="35">
        <f>P173*V173</f>
        <v>5414850</v>
      </c>
      <c r="R173" s="35">
        <f>Q173*0.18</f>
        <v>974673</v>
      </c>
      <c r="S173" s="35">
        <f>SUM(Q173:R173)</f>
        <v>6389523</v>
      </c>
      <c r="T173" s="78" t="s">
        <v>31</v>
      </c>
      <c r="U173" s="80"/>
      <c r="V173" s="81">
        <v>225</v>
      </c>
      <c r="AK173" s="9"/>
    </row>
    <row r="174" spans="1:37" ht="25.5" customHeight="1" x14ac:dyDescent="0.2">
      <c r="A174" s="63"/>
      <c r="B174" s="65"/>
      <c r="C174" s="65"/>
      <c r="D174" s="65"/>
      <c r="E174" s="66"/>
      <c r="F174" s="66"/>
      <c r="G174" s="66"/>
      <c r="H174" s="67"/>
      <c r="I174" s="67"/>
      <c r="J174" s="68"/>
      <c r="K174" s="68"/>
      <c r="L174" s="69"/>
      <c r="M174" s="70"/>
      <c r="N174" s="70"/>
      <c r="O174" s="71"/>
      <c r="P174" s="72"/>
      <c r="Q174" s="74"/>
      <c r="R174" s="74"/>
      <c r="S174" s="74"/>
      <c r="T174" s="79"/>
      <c r="U174" s="82"/>
      <c r="V174" s="83"/>
      <c r="AK174" s="9"/>
    </row>
    <row r="175" spans="1:37" ht="25.5" customHeight="1" x14ac:dyDescent="0.2">
      <c r="A175" s="37" t="s">
        <v>193</v>
      </c>
      <c r="B175" s="26" t="s">
        <v>194</v>
      </c>
      <c r="C175" s="26" t="s">
        <v>195</v>
      </c>
      <c r="D175" s="26" t="s">
        <v>25</v>
      </c>
      <c r="E175" s="28" t="s">
        <v>26</v>
      </c>
      <c r="F175" s="28">
        <v>77703</v>
      </c>
      <c r="G175" s="28" t="s">
        <v>27</v>
      </c>
      <c r="H175" s="29"/>
      <c r="I175" s="29"/>
      <c r="J175" s="30" t="s">
        <v>28</v>
      </c>
      <c r="K175" s="30" t="s">
        <v>271</v>
      </c>
      <c r="L175" s="31">
        <v>2011</v>
      </c>
      <c r="M175" s="32" t="s">
        <v>29</v>
      </c>
      <c r="N175" s="87" t="s">
        <v>37</v>
      </c>
      <c r="O175" s="33" t="s">
        <v>30</v>
      </c>
      <c r="P175" s="34">
        <v>85874</v>
      </c>
      <c r="Q175" s="35">
        <f>P175*V175</f>
        <v>19321650</v>
      </c>
      <c r="R175" s="35">
        <f>Q175*0.18</f>
        <v>3477897</v>
      </c>
      <c r="S175" s="35">
        <f>SUM(Q175:R175)</f>
        <v>22799547</v>
      </c>
      <c r="T175" s="78" t="s">
        <v>31</v>
      </c>
      <c r="U175" s="80">
        <f>+S175</f>
        <v>22799547</v>
      </c>
      <c r="V175" s="81">
        <v>225</v>
      </c>
      <c r="AK175" s="9"/>
    </row>
    <row r="176" spans="1:37" ht="25.5" customHeight="1" x14ac:dyDescent="0.2">
      <c r="A176" s="37" t="s">
        <v>193</v>
      </c>
      <c r="B176" s="26" t="s">
        <v>194</v>
      </c>
      <c r="C176" s="26"/>
      <c r="D176" s="26"/>
      <c r="E176" s="28"/>
      <c r="F176" s="28"/>
      <c r="G176" s="28"/>
      <c r="H176" s="29"/>
      <c r="I176" s="29"/>
      <c r="J176" s="30" t="s">
        <v>301</v>
      </c>
      <c r="K176" s="30" t="s">
        <v>241</v>
      </c>
      <c r="L176" s="31">
        <v>2001</v>
      </c>
      <c r="M176" s="32"/>
      <c r="N176" s="87"/>
      <c r="O176" s="33"/>
      <c r="P176" s="34"/>
      <c r="Q176" s="35"/>
      <c r="R176" s="35">
        <v>30000</v>
      </c>
      <c r="S176" s="35">
        <f>SUM(Q176:R176)</f>
        <v>30000</v>
      </c>
      <c r="T176" s="78" t="s">
        <v>31</v>
      </c>
      <c r="U176" s="80"/>
      <c r="V176" s="81"/>
      <c r="AK176" s="9"/>
    </row>
    <row r="177" spans="1:37" ht="25.5" customHeight="1" x14ac:dyDescent="0.2">
      <c r="A177" s="63"/>
      <c r="B177" s="65"/>
      <c r="C177" s="65"/>
      <c r="D177" s="65"/>
      <c r="E177" s="66"/>
      <c r="F177" s="66"/>
      <c r="G177" s="66"/>
      <c r="H177" s="67"/>
      <c r="I177" s="67"/>
      <c r="J177" s="68"/>
      <c r="K177" s="68"/>
      <c r="L177" s="69"/>
      <c r="M177" s="70"/>
      <c r="N177" s="88"/>
      <c r="O177" s="71"/>
      <c r="P177" s="72"/>
      <c r="Q177" s="74"/>
      <c r="R177" s="74"/>
      <c r="S177" s="74"/>
      <c r="T177" s="79"/>
      <c r="U177" s="82"/>
      <c r="V177" s="83"/>
      <c r="AK177" s="9"/>
    </row>
    <row r="178" spans="1:37" ht="25.5" customHeight="1" x14ac:dyDescent="0.2">
      <c r="A178" s="25" t="s">
        <v>196</v>
      </c>
      <c r="B178" s="26" t="s">
        <v>197</v>
      </c>
      <c r="C178" s="26" t="s">
        <v>198</v>
      </c>
      <c r="D178" s="26" t="s">
        <v>25</v>
      </c>
      <c r="E178" s="28" t="s">
        <v>26</v>
      </c>
      <c r="F178" s="28">
        <v>77708</v>
      </c>
      <c r="G178" s="28" t="s">
        <v>27</v>
      </c>
      <c r="H178" s="29">
        <v>1</v>
      </c>
      <c r="I178" s="29"/>
      <c r="J178" s="30" t="s">
        <v>28</v>
      </c>
      <c r="K178" s="30" t="s">
        <v>272</v>
      </c>
      <c r="L178" s="31">
        <v>1985</v>
      </c>
      <c r="M178" s="32" t="s">
        <v>241</v>
      </c>
      <c r="N178" s="87" t="s">
        <v>37</v>
      </c>
      <c r="O178" s="33" t="s">
        <v>30</v>
      </c>
      <c r="P178" s="34">
        <v>53113</v>
      </c>
      <c r="Q178" s="35">
        <f>P178*V178</f>
        <v>11950425</v>
      </c>
      <c r="R178" s="35">
        <f>Q178*0.18</f>
        <v>2151076.5</v>
      </c>
      <c r="S178" s="35">
        <f t="shared" ref="S178:S183" si="24">SUM(Q178:R178)</f>
        <v>14101501.5</v>
      </c>
      <c r="T178" s="78" t="s">
        <v>31</v>
      </c>
      <c r="U178" s="80"/>
      <c r="V178" s="81">
        <v>225</v>
      </c>
      <c r="AK178" s="9"/>
    </row>
    <row r="179" spans="1:37" ht="25.5" customHeight="1" x14ac:dyDescent="0.2">
      <c r="A179" s="25" t="s">
        <v>196</v>
      </c>
      <c r="B179" s="26" t="s">
        <v>197</v>
      </c>
      <c r="C179" s="26" t="s">
        <v>198</v>
      </c>
      <c r="D179" s="26" t="s">
        <v>25</v>
      </c>
      <c r="E179" s="28" t="s">
        <v>26</v>
      </c>
      <c r="F179" s="28">
        <v>77708</v>
      </c>
      <c r="G179" s="28" t="s">
        <v>27</v>
      </c>
      <c r="H179" s="29">
        <v>1</v>
      </c>
      <c r="I179" s="29"/>
      <c r="J179" s="30" t="s">
        <v>199</v>
      </c>
      <c r="K179" s="30" t="s">
        <v>271</v>
      </c>
      <c r="L179" s="31">
        <v>1990</v>
      </c>
      <c r="M179" s="32" t="s">
        <v>241</v>
      </c>
      <c r="N179" s="87" t="s">
        <v>37</v>
      </c>
      <c r="O179" s="33" t="s">
        <v>30</v>
      </c>
      <c r="P179" s="34">
        <v>9420</v>
      </c>
      <c r="Q179" s="35">
        <f>P179*V179</f>
        <v>2119500</v>
      </c>
      <c r="R179" s="35">
        <f>Q179*0.18</f>
        <v>381510</v>
      </c>
      <c r="S179" s="35">
        <f t="shared" si="24"/>
        <v>2501010</v>
      </c>
      <c r="T179" s="78" t="s">
        <v>31</v>
      </c>
      <c r="U179" s="80"/>
      <c r="V179" s="81">
        <v>225</v>
      </c>
      <c r="AK179" s="9"/>
    </row>
    <row r="180" spans="1:37" s="36" customFormat="1" ht="25.5" customHeight="1" x14ac:dyDescent="0.2">
      <c r="A180" s="25" t="s">
        <v>196</v>
      </c>
      <c r="B180" s="26" t="s">
        <v>197</v>
      </c>
      <c r="C180" s="26" t="s">
        <v>198</v>
      </c>
      <c r="D180" s="26" t="s">
        <v>25</v>
      </c>
      <c r="E180" s="28" t="s">
        <v>26</v>
      </c>
      <c r="F180" s="28">
        <v>77708</v>
      </c>
      <c r="G180" s="28" t="s">
        <v>27</v>
      </c>
      <c r="H180" s="29">
        <v>1</v>
      </c>
      <c r="I180" s="29"/>
      <c r="J180" s="30" t="s">
        <v>200</v>
      </c>
      <c r="K180" s="30" t="s">
        <v>271</v>
      </c>
      <c r="L180" s="31">
        <v>1959</v>
      </c>
      <c r="M180" s="32" t="s">
        <v>241</v>
      </c>
      <c r="N180" s="87" t="s">
        <v>201</v>
      </c>
      <c r="O180" s="33" t="s">
        <v>30</v>
      </c>
      <c r="P180" s="34">
        <v>21332</v>
      </c>
      <c r="Q180" s="35">
        <f>P180*V180</f>
        <v>4799700</v>
      </c>
      <c r="R180" s="35">
        <f>Q180*0.18</f>
        <v>863946</v>
      </c>
      <c r="S180" s="35">
        <f t="shared" si="24"/>
        <v>5663646</v>
      </c>
      <c r="T180" s="78" t="s">
        <v>31</v>
      </c>
      <c r="U180" s="80"/>
      <c r="V180" s="81">
        <v>225</v>
      </c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9"/>
    </row>
    <row r="181" spans="1:37" s="36" customFormat="1" ht="25.5" customHeight="1" x14ac:dyDescent="0.2">
      <c r="A181" s="25" t="s">
        <v>196</v>
      </c>
      <c r="B181" s="26" t="s">
        <v>197</v>
      </c>
      <c r="C181" s="26" t="s">
        <v>198</v>
      </c>
      <c r="D181" s="26" t="s">
        <v>25</v>
      </c>
      <c r="E181" s="28" t="s">
        <v>26</v>
      </c>
      <c r="F181" s="28">
        <v>77708</v>
      </c>
      <c r="G181" s="28" t="s">
        <v>27</v>
      </c>
      <c r="H181" s="29">
        <v>1</v>
      </c>
      <c r="I181" s="29"/>
      <c r="J181" s="30" t="s">
        <v>202</v>
      </c>
      <c r="K181" s="30" t="s">
        <v>275</v>
      </c>
      <c r="L181" s="31">
        <v>1998</v>
      </c>
      <c r="M181" s="32" t="s">
        <v>241</v>
      </c>
      <c r="N181" s="87" t="s">
        <v>203</v>
      </c>
      <c r="O181" s="33" t="s">
        <v>30</v>
      </c>
      <c r="P181" s="34">
        <v>768</v>
      </c>
      <c r="Q181" s="35">
        <f>P181*V181</f>
        <v>38400</v>
      </c>
      <c r="R181" s="35">
        <f>Q181*0.18</f>
        <v>6912</v>
      </c>
      <c r="S181" s="35">
        <f t="shared" si="24"/>
        <v>45312</v>
      </c>
      <c r="T181" s="78" t="s">
        <v>31</v>
      </c>
      <c r="U181" s="80"/>
      <c r="V181" s="81">
        <v>50</v>
      </c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9"/>
    </row>
    <row r="182" spans="1:37" ht="25.5" customHeight="1" x14ac:dyDescent="0.2">
      <c r="A182" s="25" t="s">
        <v>196</v>
      </c>
      <c r="B182" s="26" t="s">
        <v>197</v>
      </c>
      <c r="C182" s="26" t="s">
        <v>198</v>
      </c>
      <c r="D182" s="26" t="s">
        <v>25</v>
      </c>
      <c r="E182" s="28" t="s">
        <v>26</v>
      </c>
      <c r="F182" s="28">
        <v>77708</v>
      </c>
      <c r="G182" s="28" t="s">
        <v>27</v>
      </c>
      <c r="H182" s="29">
        <v>1</v>
      </c>
      <c r="I182" s="29"/>
      <c r="J182" s="30" t="s">
        <v>204</v>
      </c>
      <c r="K182" s="30" t="s">
        <v>275</v>
      </c>
      <c r="L182" s="31">
        <v>1998</v>
      </c>
      <c r="M182" s="32" t="s">
        <v>241</v>
      </c>
      <c r="N182" s="87" t="s">
        <v>203</v>
      </c>
      <c r="O182" s="33" t="s">
        <v>30</v>
      </c>
      <c r="P182" s="34">
        <v>768</v>
      </c>
      <c r="Q182" s="35">
        <f>P182*V182</f>
        <v>38400</v>
      </c>
      <c r="R182" s="35">
        <f>Q182*0.18</f>
        <v>6912</v>
      </c>
      <c r="S182" s="35">
        <f t="shared" si="24"/>
        <v>45312</v>
      </c>
      <c r="T182" s="78" t="s">
        <v>31</v>
      </c>
      <c r="U182" s="80">
        <f>SUM(S178:S182)</f>
        <v>22356781.5</v>
      </c>
      <c r="V182" s="81">
        <v>50</v>
      </c>
      <c r="AK182" s="9"/>
    </row>
    <row r="183" spans="1:37" ht="25.5" customHeight="1" x14ac:dyDescent="0.2">
      <c r="A183" s="37" t="s">
        <v>196</v>
      </c>
      <c r="B183" s="26" t="s">
        <v>197</v>
      </c>
      <c r="C183" s="26"/>
      <c r="D183" s="26"/>
      <c r="E183" s="28"/>
      <c r="F183" s="28"/>
      <c r="G183" s="28"/>
      <c r="H183" s="29"/>
      <c r="I183" s="29"/>
      <c r="J183" s="30" t="s">
        <v>301</v>
      </c>
      <c r="K183" s="30" t="s">
        <v>241</v>
      </c>
      <c r="L183" s="31">
        <v>2001</v>
      </c>
      <c r="M183" s="32"/>
      <c r="N183" s="87"/>
      <c r="O183" s="33"/>
      <c r="P183" s="34"/>
      <c r="Q183" s="35"/>
      <c r="R183" s="35">
        <v>30000</v>
      </c>
      <c r="S183" s="35">
        <f t="shared" si="24"/>
        <v>30000</v>
      </c>
      <c r="T183" s="78" t="s">
        <v>31</v>
      </c>
      <c r="U183" s="80"/>
      <c r="V183" s="81"/>
      <c r="AK183" s="9"/>
    </row>
    <row r="184" spans="1:37" ht="25.5" customHeight="1" x14ac:dyDescent="0.2">
      <c r="A184" s="63"/>
      <c r="B184" s="65"/>
      <c r="C184" s="65"/>
      <c r="D184" s="65"/>
      <c r="E184" s="66"/>
      <c r="F184" s="66"/>
      <c r="G184" s="66"/>
      <c r="H184" s="67"/>
      <c r="I184" s="67"/>
      <c r="J184" s="68"/>
      <c r="K184" s="68"/>
      <c r="L184" s="69"/>
      <c r="M184" s="70"/>
      <c r="N184" s="88"/>
      <c r="O184" s="71"/>
      <c r="P184" s="72"/>
      <c r="Q184" s="74"/>
      <c r="R184" s="74"/>
      <c r="S184" s="74"/>
      <c r="T184" s="79"/>
      <c r="U184" s="82"/>
      <c r="V184" s="83"/>
      <c r="AK184" s="9"/>
    </row>
    <row r="185" spans="1:37" s="36" customFormat="1" ht="25.5" customHeight="1" x14ac:dyDescent="0.2">
      <c r="A185" s="25">
        <v>113</v>
      </c>
      <c r="B185" s="26" t="s">
        <v>205</v>
      </c>
      <c r="C185" s="26" t="s">
        <v>206</v>
      </c>
      <c r="D185" s="26" t="s">
        <v>25</v>
      </c>
      <c r="E185" s="28" t="s">
        <v>26</v>
      </c>
      <c r="F185" s="28">
        <v>77703</v>
      </c>
      <c r="G185" s="28" t="s">
        <v>27</v>
      </c>
      <c r="H185" s="29">
        <v>1</v>
      </c>
      <c r="I185" s="29"/>
      <c r="J185" s="30" t="s">
        <v>28</v>
      </c>
      <c r="K185" s="30" t="s">
        <v>271</v>
      </c>
      <c r="L185" s="31">
        <v>1956</v>
      </c>
      <c r="M185" s="32" t="s">
        <v>42</v>
      </c>
      <c r="N185" s="87" t="s">
        <v>128</v>
      </c>
      <c r="O185" s="33" t="s">
        <v>30</v>
      </c>
      <c r="P185" s="34">
        <v>52806</v>
      </c>
      <c r="Q185" s="35">
        <f>P185*V185</f>
        <v>11881350</v>
      </c>
      <c r="R185" s="35">
        <f>Q185*0.18</f>
        <v>2138643</v>
      </c>
      <c r="S185" s="35">
        <f>SUM(Q185:R185)</f>
        <v>14019993</v>
      </c>
      <c r="T185" s="78" t="s">
        <v>31</v>
      </c>
      <c r="U185" s="80"/>
      <c r="V185" s="81">
        <v>225</v>
      </c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9"/>
    </row>
    <row r="186" spans="1:37" ht="25.5" customHeight="1" x14ac:dyDescent="0.2">
      <c r="A186" s="37" t="s">
        <v>304</v>
      </c>
      <c r="B186" s="26" t="s">
        <v>205</v>
      </c>
      <c r="C186" s="26"/>
      <c r="D186" s="26"/>
      <c r="E186" s="28"/>
      <c r="F186" s="28"/>
      <c r="G186" s="28"/>
      <c r="H186" s="29"/>
      <c r="I186" s="29"/>
      <c r="J186" s="30" t="s">
        <v>301</v>
      </c>
      <c r="K186" s="30" t="s">
        <v>241</v>
      </c>
      <c r="L186" s="31">
        <v>2001</v>
      </c>
      <c r="M186" s="32"/>
      <c r="N186" s="87"/>
      <c r="O186" s="33"/>
      <c r="P186" s="34"/>
      <c r="Q186" s="35"/>
      <c r="R186" s="35">
        <v>30000</v>
      </c>
      <c r="S186" s="35">
        <f>SUM(Q186:R186)</f>
        <v>30000</v>
      </c>
      <c r="T186" s="78" t="s">
        <v>31</v>
      </c>
      <c r="U186" s="80"/>
      <c r="V186" s="81"/>
      <c r="AK186" s="9"/>
    </row>
    <row r="187" spans="1:37" ht="25.5" customHeight="1" x14ac:dyDescent="0.2">
      <c r="A187" s="37" t="s">
        <v>304</v>
      </c>
      <c r="B187" s="26" t="s">
        <v>205</v>
      </c>
      <c r="C187" s="26"/>
      <c r="D187" s="26"/>
      <c r="E187" s="28"/>
      <c r="F187" s="28"/>
      <c r="G187" s="28"/>
      <c r="H187" s="29"/>
      <c r="I187" s="29"/>
      <c r="J187" s="30" t="s">
        <v>301</v>
      </c>
      <c r="K187" s="30" t="s">
        <v>241</v>
      </c>
      <c r="L187" s="31">
        <v>2001</v>
      </c>
      <c r="M187" s="32"/>
      <c r="N187" s="87"/>
      <c r="O187" s="33"/>
      <c r="P187" s="34"/>
      <c r="Q187" s="35"/>
      <c r="R187" s="35">
        <v>30000</v>
      </c>
      <c r="S187" s="35">
        <f>SUM(Q187:R187)</f>
        <v>30000</v>
      </c>
      <c r="T187" s="78" t="s">
        <v>31</v>
      </c>
      <c r="U187" s="80"/>
      <c r="V187" s="81"/>
      <c r="AK187" s="9"/>
    </row>
    <row r="188" spans="1:37" ht="25.5" customHeight="1" x14ac:dyDescent="0.2">
      <c r="A188" s="37" t="s">
        <v>304</v>
      </c>
      <c r="B188" s="26" t="s">
        <v>205</v>
      </c>
      <c r="C188" s="26"/>
      <c r="D188" s="26"/>
      <c r="E188" s="28"/>
      <c r="F188" s="28"/>
      <c r="G188" s="28"/>
      <c r="H188" s="29"/>
      <c r="I188" s="29"/>
      <c r="J188" s="30" t="s">
        <v>301</v>
      </c>
      <c r="K188" s="30" t="s">
        <v>241</v>
      </c>
      <c r="L188" s="31">
        <v>2001</v>
      </c>
      <c r="M188" s="32"/>
      <c r="N188" s="87"/>
      <c r="O188" s="33"/>
      <c r="P188" s="34"/>
      <c r="Q188" s="35"/>
      <c r="R188" s="35">
        <v>30000</v>
      </c>
      <c r="S188" s="35">
        <f>SUM(Q188:R188)</f>
        <v>30000</v>
      </c>
      <c r="T188" s="78" t="s">
        <v>31</v>
      </c>
      <c r="U188" s="80"/>
      <c r="V188" s="81"/>
      <c r="AK188" s="9"/>
    </row>
    <row r="189" spans="1:37" s="38" customFormat="1" ht="25.5" customHeight="1" x14ac:dyDescent="0.2">
      <c r="A189" s="63"/>
      <c r="B189" s="64"/>
      <c r="C189" s="65"/>
      <c r="D189" s="64"/>
      <c r="E189" s="66"/>
      <c r="F189" s="66"/>
      <c r="G189" s="66"/>
      <c r="H189" s="67"/>
      <c r="I189" s="67"/>
      <c r="J189" s="68"/>
      <c r="K189" s="68"/>
      <c r="L189" s="69"/>
      <c r="M189" s="70"/>
      <c r="N189" s="88"/>
      <c r="O189" s="71"/>
      <c r="P189" s="72"/>
      <c r="Q189" s="74"/>
      <c r="R189" s="74"/>
      <c r="S189" s="74"/>
      <c r="T189" s="79"/>
      <c r="U189" s="82"/>
      <c r="V189" s="83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9"/>
    </row>
    <row r="190" spans="1:37" ht="25.5" customHeight="1" x14ac:dyDescent="0.2">
      <c r="A190" s="42" t="s">
        <v>207</v>
      </c>
      <c r="B190" s="26" t="s">
        <v>208</v>
      </c>
      <c r="C190" s="26" t="s">
        <v>209</v>
      </c>
      <c r="D190" s="27" t="s">
        <v>25</v>
      </c>
      <c r="E190" s="28" t="s">
        <v>26</v>
      </c>
      <c r="F190" s="28">
        <v>77703</v>
      </c>
      <c r="G190" s="28" t="s">
        <v>27</v>
      </c>
      <c r="H190" s="29">
        <v>1</v>
      </c>
      <c r="I190" s="29"/>
      <c r="J190" s="30" t="s">
        <v>28</v>
      </c>
      <c r="K190" s="30" t="s">
        <v>271</v>
      </c>
      <c r="L190" s="31">
        <v>2011</v>
      </c>
      <c r="M190" s="32" t="s">
        <v>29</v>
      </c>
      <c r="N190" s="87" t="s">
        <v>37</v>
      </c>
      <c r="O190" s="33" t="s">
        <v>30</v>
      </c>
      <c r="P190" s="34">
        <v>97981</v>
      </c>
      <c r="Q190" s="35">
        <f>P190*V190</f>
        <v>17146675</v>
      </c>
      <c r="R190" s="35">
        <f>Q190*0.18</f>
        <v>3086401.5</v>
      </c>
      <c r="S190" s="35">
        <f>SUM(Q190:R190)</f>
        <v>20233076.5</v>
      </c>
      <c r="T190" s="78" t="s">
        <v>210</v>
      </c>
      <c r="U190" s="80">
        <f>+S190</f>
        <v>20233076.5</v>
      </c>
      <c r="V190" s="81">
        <v>175</v>
      </c>
      <c r="AK190" s="9"/>
    </row>
    <row r="191" spans="1:37" ht="25.5" customHeight="1" x14ac:dyDescent="0.2">
      <c r="A191" s="37" t="s">
        <v>207</v>
      </c>
      <c r="B191" s="26" t="s">
        <v>208</v>
      </c>
      <c r="C191" s="26"/>
      <c r="D191" s="26"/>
      <c r="E191" s="28"/>
      <c r="F191" s="28"/>
      <c r="G191" s="28"/>
      <c r="H191" s="29"/>
      <c r="I191" s="29"/>
      <c r="J191" s="30" t="s">
        <v>301</v>
      </c>
      <c r="K191" s="30" t="s">
        <v>241</v>
      </c>
      <c r="L191" s="31">
        <v>2001</v>
      </c>
      <c r="M191" s="32"/>
      <c r="N191" s="87"/>
      <c r="O191" s="33"/>
      <c r="P191" s="34"/>
      <c r="Q191" s="35"/>
      <c r="R191" s="35">
        <v>30000</v>
      </c>
      <c r="S191" s="35">
        <f>SUM(Q191:R191)</f>
        <v>30000</v>
      </c>
      <c r="T191" s="78" t="s">
        <v>210</v>
      </c>
      <c r="U191" s="80"/>
      <c r="V191" s="81"/>
      <c r="AK191" s="9"/>
    </row>
    <row r="192" spans="1:37" ht="25.5" customHeight="1" x14ac:dyDescent="0.2">
      <c r="A192" s="76"/>
      <c r="B192" s="65"/>
      <c r="C192" s="65"/>
      <c r="D192" s="64"/>
      <c r="E192" s="66"/>
      <c r="F192" s="66"/>
      <c r="G192" s="66"/>
      <c r="H192" s="67"/>
      <c r="I192" s="67"/>
      <c r="J192" s="68"/>
      <c r="K192" s="68"/>
      <c r="L192" s="69"/>
      <c r="M192" s="70"/>
      <c r="N192" s="88"/>
      <c r="O192" s="71"/>
      <c r="P192" s="72"/>
      <c r="Q192" s="74"/>
      <c r="R192" s="74"/>
      <c r="S192" s="74"/>
      <c r="T192" s="79"/>
      <c r="U192" s="82"/>
      <c r="V192" s="83"/>
      <c r="AK192" s="9"/>
    </row>
    <row r="193" spans="1:37" ht="25.5" customHeight="1" x14ac:dyDescent="0.2">
      <c r="A193" s="25">
        <v>123</v>
      </c>
      <c r="B193" s="26" t="s">
        <v>211</v>
      </c>
      <c r="C193" s="26" t="s">
        <v>212</v>
      </c>
      <c r="D193" s="26" t="s">
        <v>25</v>
      </c>
      <c r="E193" s="28" t="s">
        <v>26</v>
      </c>
      <c r="F193" s="28">
        <v>77708</v>
      </c>
      <c r="G193" s="28" t="s">
        <v>27</v>
      </c>
      <c r="H193" s="29">
        <v>1</v>
      </c>
      <c r="I193" s="29"/>
      <c r="J193" s="30" t="s">
        <v>28</v>
      </c>
      <c r="K193" s="30" t="s">
        <v>272</v>
      </c>
      <c r="L193" s="31">
        <v>1989</v>
      </c>
      <c r="M193" s="32" t="s">
        <v>241</v>
      </c>
      <c r="N193" s="87">
        <v>1990</v>
      </c>
      <c r="O193" s="33" t="s">
        <v>30</v>
      </c>
      <c r="P193" s="34">
        <v>14472</v>
      </c>
      <c r="Q193" s="35">
        <f>P193*V193</f>
        <v>3183840</v>
      </c>
      <c r="R193" s="35">
        <f>Q193*0.18</f>
        <v>573091.19999999995</v>
      </c>
      <c r="S193" s="35">
        <f t="shared" ref="S193:S198" si="25">SUM(Q193:R193)</f>
        <v>3756931.2</v>
      </c>
      <c r="T193" s="78" t="s">
        <v>210</v>
      </c>
      <c r="U193" s="80"/>
      <c r="V193" s="81">
        <v>220</v>
      </c>
      <c r="AK193" s="9"/>
    </row>
    <row r="194" spans="1:37" ht="25.5" customHeight="1" x14ac:dyDescent="0.2">
      <c r="A194" s="25">
        <v>123</v>
      </c>
      <c r="B194" s="26" t="s">
        <v>211</v>
      </c>
      <c r="C194" s="26" t="s">
        <v>212</v>
      </c>
      <c r="D194" s="26" t="s">
        <v>25</v>
      </c>
      <c r="E194" s="28" t="s">
        <v>26</v>
      </c>
      <c r="F194" s="28">
        <v>77708</v>
      </c>
      <c r="G194" s="28" t="s">
        <v>27</v>
      </c>
      <c r="H194" s="29">
        <v>1</v>
      </c>
      <c r="I194" s="29"/>
      <c r="J194" s="30" t="s">
        <v>213</v>
      </c>
      <c r="K194" s="30" t="s">
        <v>271</v>
      </c>
      <c r="L194" s="31">
        <v>1990</v>
      </c>
      <c r="M194" s="32" t="s">
        <v>241</v>
      </c>
      <c r="N194" s="87">
        <v>2006</v>
      </c>
      <c r="O194" s="33" t="s">
        <v>30</v>
      </c>
      <c r="P194" s="34">
        <v>14472</v>
      </c>
      <c r="Q194" s="35">
        <f>P194*V194</f>
        <v>3183840</v>
      </c>
      <c r="R194" s="35">
        <f>Q194*0.18</f>
        <v>573091.19999999995</v>
      </c>
      <c r="S194" s="35">
        <f t="shared" si="25"/>
        <v>3756931.2</v>
      </c>
      <c r="T194" s="78" t="s">
        <v>210</v>
      </c>
      <c r="U194" s="80"/>
      <c r="V194" s="81">
        <v>220</v>
      </c>
      <c r="AK194" s="9"/>
    </row>
    <row r="195" spans="1:37" ht="25.5" customHeight="1" x14ac:dyDescent="0.2">
      <c r="A195" s="25">
        <v>123</v>
      </c>
      <c r="B195" s="26" t="s">
        <v>211</v>
      </c>
      <c r="C195" s="26" t="s">
        <v>212</v>
      </c>
      <c r="D195" s="26" t="s">
        <v>25</v>
      </c>
      <c r="E195" s="28" t="s">
        <v>26</v>
      </c>
      <c r="F195" s="28">
        <v>77708</v>
      </c>
      <c r="G195" s="28" t="s">
        <v>27</v>
      </c>
      <c r="H195" s="29">
        <v>1</v>
      </c>
      <c r="I195" s="29"/>
      <c r="J195" s="30" t="s">
        <v>214</v>
      </c>
      <c r="K195" s="30" t="s">
        <v>271</v>
      </c>
      <c r="L195" s="31">
        <v>1990</v>
      </c>
      <c r="M195" s="32" t="s">
        <v>241</v>
      </c>
      <c r="N195" s="87">
        <v>2006</v>
      </c>
      <c r="O195" s="33" t="s">
        <v>30</v>
      </c>
      <c r="P195" s="34">
        <v>15120</v>
      </c>
      <c r="Q195" s="35">
        <f>P195*V195</f>
        <v>3326400</v>
      </c>
      <c r="R195" s="35">
        <f>Q195*0.18</f>
        <v>598752</v>
      </c>
      <c r="S195" s="35">
        <f t="shared" si="25"/>
        <v>3925152</v>
      </c>
      <c r="T195" s="78" t="s">
        <v>210</v>
      </c>
      <c r="U195" s="80"/>
      <c r="V195" s="81">
        <v>220</v>
      </c>
      <c r="AK195" s="9"/>
    </row>
    <row r="196" spans="1:37" ht="25.5" customHeight="1" x14ac:dyDescent="0.2">
      <c r="A196" s="25">
        <v>123</v>
      </c>
      <c r="B196" s="26" t="s">
        <v>211</v>
      </c>
      <c r="C196" s="26" t="s">
        <v>212</v>
      </c>
      <c r="D196" s="26" t="s">
        <v>25</v>
      </c>
      <c r="E196" s="28" t="s">
        <v>26</v>
      </c>
      <c r="F196" s="28">
        <v>77708</v>
      </c>
      <c r="G196" s="28" t="s">
        <v>27</v>
      </c>
      <c r="H196" s="29">
        <v>1</v>
      </c>
      <c r="I196" s="29"/>
      <c r="J196" s="30" t="s">
        <v>215</v>
      </c>
      <c r="K196" s="30" t="s">
        <v>271</v>
      </c>
      <c r="L196" s="31">
        <v>1990</v>
      </c>
      <c r="M196" s="32" t="s">
        <v>241</v>
      </c>
      <c r="N196" s="87">
        <v>1990</v>
      </c>
      <c r="O196" s="33" t="s">
        <v>30</v>
      </c>
      <c r="P196" s="34">
        <v>14774</v>
      </c>
      <c r="Q196" s="35">
        <f>P196*V196</f>
        <v>3250280</v>
      </c>
      <c r="R196" s="35">
        <f>Q196*0.18</f>
        <v>585050.4</v>
      </c>
      <c r="S196" s="35">
        <f t="shared" si="25"/>
        <v>3835330.4</v>
      </c>
      <c r="T196" s="78" t="s">
        <v>210</v>
      </c>
      <c r="U196" s="80"/>
      <c r="V196" s="81">
        <v>220</v>
      </c>
      <c r="AK196" s="9"/>
    </row>
    <row r="197" spans="1:37" ht="25.5" customHeight="1" x14ac:dyDescent="0.2">
      <c r="A197" s="25">
        <v>123</v>
      </c>
      <c r="B197" s="26" t="s">
        <v>211</v>
      </c>
      <c r="C197" s="26" t="s">
        <v>212</v>
      </c>
      <c r="D197" s="26" t="s">
        <v>25</v>
      </c>
      <c r="E197" s="28" t="s">
        <v>26</v>
      </c>
      <c r="F197" s="28">
        <v>77708</v>
      </c>
      <c r="G197" s="28" t="s">
        <v>27</v>
      </c>
      <c r="H197" s="29"/>
      <c r="I197" s="29"/>
      <c r="J197" s="30" t="s">
        <v>289</v>
      </c>
      <c r="K197" s="30" t="s">
        <v>279</v>
      </c>
      <c r="L197" s="31">
        <v>2011</v>
      </c>
      <c r="M197" s="32" t="s">
        <v>241</v>
      </c>
      <c r="N197" s="87" t="s">
        <v>37</v>
      </c>
      <c r="O197" s="33" t="s">
        <v>30</v>
      </c>
      <c r="P197" s="34">
        <v>14600</v>
      </c>
      <c r="Q197" s="35">
        <f>P197*V197</f>
        <v>3212000</v>
      </c>
      <c r="R197" s="35">
        <f>Q197*0.18</f>
        <v>578160</v>
      </c>
      <c r="S197" s="35">
        <f t="shared" si="25"/>
        <v>3790160</v>
      </c>
      <c r="T197" s="78" t="s">
        <v>210</v>
      </c>
      <c r="U197" s="80"/>
      <c r="V197" s="81">
        <v>220</v>
      </c>
      <c r="AK197" s="9"/>
    </row>
    <row r="198" spans="1:37" ht="25.5" customHeight="1" x14ac:dyDescent="0.2">
      <c r="A198" s="37" t="s">
        <v>303</v>
      </c>
      <c r="B198" s="26" t="s">
        <v>211</v>
      </c>
      <c r="C198" s="26"/>
      <c r="D198" s="26"/>
      <c r="E198" s="28"/>
      <c r="F198" s="28"/>
      <c r="G198" s="28"/>
      <c r="H198" s="29"/>
      <c r="I198" s="29"/>
      <c r="J198" s="30" t="s">
        <v>301</v>
      </c>
      <c r="K198" s="30" t="s">
        <v>241</v>
      </c>
      <c r="L198" s="31">
        <v>2001</v>
      </c>
      <c r="M198" s="32"/>
      <c r="N198" s="87"/>
      <c r="O198" s="33"/>
      <c r="P198" s="34"/>
      <c r="Q198" s="35"/>
      <c r="R198" s="35">
        <v>30000</v>
      </c>
      <c r="S198" s="35">
        <f t="shared" si="25"/>
        <v>30000</v>
      </c>
      <c r="T198" s="78" t="s">
        <v>210</v>
      </c>
      <c r="U198" s="80"/>
      <c r="V198" s="81"/>
      <c r="AK198" s="9"/>
    </row>
    <row r="199" spans="1:37" ht="25.5" customHeight="1" x14ac:dyDescent="0.2">
      <c r="A199" s="63"/>
      <c r="B199" s="65"/>
      <c r="C199" s="65"/>
      <c r="D199" s="65"/>
      <c r="E199" s="66"/>
      <c r="F199" s="66"/>
      <c r="G199" s="66"/>
      <c r="H199" s="67"/>
      <c r="I199" s="67"/>
      <c r="J199" s="68"/>
      <c r="K199" s="68"/>
      <c r="L199" s="69"/>
      <c r="M199" s="70"/>
      <c r="N199" s="70"/>
      <c r="O199" s="71"/>
      <c r="P199" s="72"/>
      <c r="Q199" s="74"/>
      <c r="R199" s="74"/>
      <c r="S199" s="74"/>
      <c r="T199" s="79"/>
      <c r="U199" s="82"/>
      <c r="V199" s="83"/>
      <c r="AK199" s="9"/>
    </row>
    <row r="200" spans="1:37" ht="25.5" customHeight="1" x14ac:dyDescent="0.2">
      <c r="A200" s="25" t="s">
        <v>216</v>
      </c>
      <c r="B200" s="26" t="s">
        <v>217</v>
      </c>
      <c r="C200" s="26" t="s">
        <v>218</v>
      </c>
      <c r="D200" s="26" t="s">
        <v>25</v>
      </c>
      <c r="E200" s="28" t="s">
        <v>26</v>
      </c>
      <c r="F200" s="28">
        <v>77701</v>
      </c>
      <c r="G200" s="28" t="s">
        <v>27</v>
      </c>
      <c r="H200" s="29">
        <v>1</v>
      </c>
      <c r="I200" s="29"/>
      <c r="J200" s="30" t="s">
        <v>28</v>
      </c>
      <c r="K200" s="30" t="s">
        <v>271</v>
      </c>
      <c r="L200" s="31">
        <v>1920</v>
      </c>
      <c r="M200" s="32" t="s">
        <v>29</v>
      </c>
      <c r="N200" s="87" t="s">
        <v>219</v>
      </c>
      <c r="O200" s="33" t="s">
        <v>30</v>
      </c>
      <c r="P200" s="34">
        <v>36018</v>
      </c>
      <c r="Q200" s="35">
        <f>P200*V200</f>
        <v>8104050</v>
      </c>
      <c r="R200" s="35">
        <f>Q200*0.18</f>
        <v>1458729</v>
      </c>
      <c r="S200" s="35">
        <f>SUM(Q200:R200)</f>
        <v>9562779</v>
      </c>
      <c r="T200" s="78" t="s">
        <v>31</v>
      </c>
      <c r="U200" s="80"/>
      <c r="V200" s="81">
        <v>225</v>
      </c>
      <c r="AK200" s="9"/>
    </row>
    <row r="201" spans="1:37" s="36" customFormat="1" ht="25.5" customHeight="1" x14ac:dyDescent="0.2">
      <c r="A201" s="25" t="s">
        <v>216</v>
      </c>
      <c r="B201" s="26" t="s">
        <v>217</v>
      </c>
      <c r="C201" s="26" t="s">
        <v>218</v>
      </c>
      <c r="D201" s="26" t="s">
        <v>25</v>
      </c>
      <c r="E201" s="28" t="s">
        <v>26</v>
      </c>
      <c r="F201" s="28">
        <v>77701</v>
      </c>
      <c r="G201" s="28" t="s">
        <v>27</v>
      </c>
      <c r="H201" s="29">
        <v>1</v>
      </c>
      <c r="I201" s="29"/>
      <c r="J201" s="30" t="s">
        <v>220</v>
      </c>
      <c r="K201" s="30" t="s">
        <v>271</v>
      </c>
      <c r="L201" s="31">
        <v>1986</v>
      </c>
      <c r="M201" s="32" t="s">
        <v>241</v>
      </c>
      <c r="N201" s="87" t="s">
        <v>37</v>
      </c>
      <c r="O201" s="33" t="s">
        <v>30</v>
      </c>
      <c r="P201" s="34">
        <v>18711</v>
      </c>
      <c r="Q201" s="35">
        <f>P201*V201</f>
        <v>4116420</v>
      </c>
      <c r="R201" s="35">
        <f>Q201*0.18</f>
        <v>740955.6</v>
      </c>
      <c r="S201" s="35">
        <f>SUM(Q201:R201)</f>
        <v>4857375.5999999996</v>
      </c>
      <c r="T201" s="78" t="s">
        <v>31</v>
      </c>
      <c r="U201" s="80">
        <f>SUM(S200:S201)</f>
        <v>14420154.6</v>
      </c>
      <c r="V201" s="81">
        <v>220</v>
      </c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9"/>
    </row>
    <row r="202" spans="1:37" s="36" customFormat="1" ht="25.5" customHeight="1" x14ac:dyDescent="0.2">
      <c r="A202" s="63"/>
      <c r="B202" s="65"/>
      <c r="C202" s="65"/>
      <c r="D202" s="65"/>
      <c r="E202" s="66"/>
      <c r="F202" s="66"/>
      <c r="G202" s="66"/>
      <c r="H202" s="67"/>
      <c r="I202" s="67"/>
      <c r="J202" s="68"/>
      <c r="K202" s="68"/>
      <c r="L202" s="69"/>
      <c r="M202" s="70"/>
      <c r="N202" s="70"/>
      <c r="O202" s="71"/>
      <c r="P202" s="72"/>
      <c r="Q202" s="74"/>
      <c r="R202" s="74"/>
      <c r="S202" s="74"/>
      <c r="T202" s="79"/>
      <c r="U202" s="82"/>
      <c r="V202" s="83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9"/>
    </row>
    <row r="203" spans="1:37" ht="25.5" customHeight="1" x14ac:dyDescent="0.2">
      <c r="A203" s="25" t="s">
        <v>221</v>
      </c>
      <c r="B203" s="26" t="s">
        <v>222</v>
      </c>
      <c r="C203" s="26" t="s">
        <v>223</v>
      </c>
      <c r="D203" s="26" t="s">
        <v>25</v>
      </c>
      <c r="E203" s="28" t="s">
        <v>26</v>
      </c>
      <c r="F203" s="28">
        <v>77705</v>
      </c>
      <c r="G203" s="28" t="s">
        <v>27</v>
      </c>
      <c r="H203" s="29">
        <v>1</v>
      </c>
      <c r="I203" s="29"/>
      <c r="J203" s="30" t="s">
        <v>28</v>
      </c>
      <c r="K203" s="30" t="s">
        <v>271</v>
      </c>
      <c r="L203" s="31">
        <v>2000</v>
      </c>
      <c r="M203" s="32" t="s">
        <v>241</v>
      </c>
      <c r="N203" s="87">
        <v>2006</v>
      </c>
      <c r="O203" s="33" t="s">
        <v>30</v>
      </c>
      <c r="P203" s="34">
        <v>182000</v>
      </c>
      <c r="Q203" s="35">
        <f>P203*V203</f>
        <v>40040000</v>
      </c>
      <c r="R203" s="35">
        <f>Q203*0.18</f>
        <v>7207200</v>
      </c>
      <c r="S203" s="35">
        <f>SUM(Q203:R203)</f>
        <v>47247200</v>
      </c>
      <c r="T203" s="78" t="s">
        <v>31</v>
      </c>
      <c r="U203" s="80"/>
      <c r="V203" s="81">
        <v>220</v>
      </c>
      <c r="W203" s="40"/>
      <c r="AK203" s="9"/>
    </row>
    <row r="204" spans="1:37" ht="25.5" customHeight="1" x14ac:dyDescent="0.2">
      <c r="A204" s="37" t="s">
        <v>221</v>
      </c>
      <c r="B204" s="26" t="s">
        <v>222</v>
      </c>
      <c r="C204" s="26"/>
      <c r="D204" s="26"/>
      <c r="E204" s="28"/>
      <c r="F204" s="28"/>
      <c r="G204" s="28"/>
      <c r="H204" s="29"/>
      <c r="I204" s="29"/>
      <c r="J204" s="30" t="s">
        <v>301</v>
      </c>
      <c r="K204" s="30" t="s">
        <v>241</v>
      </c>
      <c r="L204" s="31">
        <v>2001</v>
      </c>
      <c r="M204" s="32"/>
      <c r="N204" s="87"/>
      <c r="O204" s="33"/>
      <c r="P204" s="34"/>
      <c r="Q204" s="35"/>
      <c r="R204" s="35">
        <v>30000</v>
      </c>
      <c r="S204" s="35">
        <f>SUM(Q204:R204)</f>
        <v>30000</v>
      </c>
      <c r="T204" s="78" t="s">
        <v>31</v>
      </c>
      <c r="U204" s="80"/>
      <c r="V204" s="81"/>
      <c r="AK204" s="9"/>
    </row>
    <row r="205" spans="1:37" s="36" customFormat="1" ht="25.5" customHeight="1" x14ac:dyDescent="0.2">
      <c r="A205" s="63"/>
      <c r="B205" s="65"/>
      <c r="C205" s="65"/>
      <c r="D205" s="65"/>
      <c r="E205" s="66"/>
      <c r="F205" s="66"/>
      <c r="G205" s="66"/>
      <c r="H205" s="67"/>
      <c r="I205" s="67"/>
      <c r="J205" s="68"/>
      <c r="K205" s="68"/>
      <c r="L205" s="69"/>
      <c r="M205" s="70"/>
      <c r="N205" s="88"/>
      <c r="O205" s="71"/>
      <c r="P205" s="72"/>
      <c r="Q205" s="74"/>
      <c r="R205" s="74"/>
      <c r="S205" s="74"/>
      <c r="T205" s="79"/>
      <c r="U205" s="82"/>
      <c r="V205" s="83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9"/>
    </row>
    <row r="206" spans="1:37" ht="25.5" customHeight="1" x14ac:dyDescent="0.2">
      <c r="A206" s="37" t="s">
        <v>224</v>
      </c>
      <c r="B206" s="26" t="s">
        <v>225</v>
      </c>
      <c r="C206" s="26" t="s">
        <v>226</v>
      </c>
      <c r="D206" s="26" t="s">
        <v>25</v>
      </c>
      <c r="E206" s="28" t="s">
        <v>26</v>
      </c>
      <c r="F206" s="28">
        <v>77706</v>
      </c>
      <c r="G206" s="28" t="s">
        <v>27</v>
      </c>
      <c r="H206" s="29">
        <v>1</v>
      </c>
      <c r="I206" s="29"/>
      <c r="J206" s="30" t="s">
        <v>28</v>
      </c>
      <c r="K206" s="30" t="s">
        <v>271</v>
      </c>
      <c r="L206" s="31">
        <v>2011</v>
      </c>
      <c r="M206" s="32" t="s">
        <v>29</v>
      </c>
      <c r="N206" s="87" t="s">
        <v>37</v>
      </c>
      <c r="O206" s="33" t="s">
        <v>30</v>
      </c>
      <c r="P206" s="34">
        <v>96500</v>
      </c>
      <c r="Q206" s="35">
        <f>P206*V206</f>
        <v>21230000</v>
      </c>
      <c r="R206" s="35">
        <f>Q206*0.18</f>
        <v>3821400</v>
      </c>
      <c r="S206" s="35">
        <f>SUM(Q206:R206)</f>
        <v>25051400</v>
      </c>
      <c r="T206" s="78" t="s">
        <v>31</v>
      </c>
      <c r="U206" s="80">
        <f>+S206</f>
        <v>25051400</v>
      </c>
      <c r="V206" s="81">
        <v>220</v>
      </c>
      <c r="AK206" s="9"/>
    </row>
    <row r="207" spans="1:37" ht="25.5" customHeight="1" x14ac:dyDescent="0.2">
      <c r="A207" s="37" t="s">
        <v>224</v>
      </c>
      <c r="B207" s="26" t="s">
        <v>225</v>
      </c>
      <c r="C207" s="26"/>
      <c r="D207" s="26"/>
      <c r="E207" s="28"/>
      <c r="F207" s="28"/>
      <c r="G207" s="28"/>
      <c r="H207" s="29"/>
      <c r="I207" s="29"/>
      <c r="J207" s="30" t="s">
        <v>301</v>
      </c>
      <c r="K207" s="30" t="s">
        <v>241</v>
      </c>
      <c r="L207" s="31">
        <v>2001</v>
      </c>
      <c r="M207" s="32"/>
      <c r="N207" s="87"/>
      <c r="O207" s="33"/>
      <c r="P207" s="34"/>
      <c r="Q207" s="35"/>
      <c r="R207" s="35">
        <v>30000</v>
      </c>
      <c r="S207" s="35">
        <f>SUM(Q207:R207)</f>
        <v>30000</v>
      </c>
      <c r="T207" s="78" t="s">
        <v>31</v>
      </c>
      <c r="U207" s="80"/>
      <c r="V207" s="81"/>
      <c r="AK207" s="9"/>
    </row>
    <row r="208" spans="1:37" ht="25.5" customHeight="1" x14ac:dyDescent="0.2">
      <c r="A208" s="63"/>
      <c r="B208" s="65"/>
      <c r="C208" s="65"/>
      <c r="D208" s="65"/>
      <c r="E208" s="66"/>
      <c r="F208" s="66"/>
      <c r="G208" s="66"/>
      <c r="H208" s="67"/>
      <c r="I208" s="67"/>
      <c r="J208" s="68"/>
      <c r="K208" s="68"/>
      <c r="L208" s="69"/>
      <c r="M208" s="70"/>
      <c r="N208" s="88"/>
      <c r="O208" s="71"/>
      <c r="P208" s="72"/>
      <c r="Q208" s="74"/>
      <c r="R208" s="74"/>
      <c r="S208" s="74"/>
      <c r="T208" s="79"/>
      <c r="U208" s="82"/>
      <c r="V208" s="83"/>
      <c r="AK208" s="9"/>
    </row>
    <row r="209" spans="1:37" s="43" customFormat="1" ht="25.5" customHeight="1" x14ac:dyDescent="0.2">
      <c r="A209" s="25" t="s">
        <v>227</v>
      </c>
      <c r="B209" s="26" t="s">
        <v>228</v>
      </c>
      <c r="C209" s="26" t="s">
        <v>229</v>
      </c>
      <c r="D209" s="26" t="s">
        <v>25</v>
      </c>
      <c r="E209" s="28" t="s">
        <v>26</v>
      </c>
      <c r="F209" s="28">
        <v>77702</v>
      </c>
      <c r="G209" s="28" t="s">
        <v>27</v>
      </c>
      <c r="H209" s="29">
        <v>1</v>
      </c>
      <c r="I209" s="29"/>
      <c r="J209" s="30" t="s">
        <v>28</v>
      </c>
      <c r="K209" s="30" t="s">
        <v>271</v>
      </c>
      <c r="L209" s="31">
        <v>1986</v>
      </c>
      <c r="M209" s="32" t="s">
        <v>282</v>
      </c>
      <c r="N209" s="87" t="s">
        <v>41</v>
      </c>
      <c r="O209" s="33" t="s">
        <v>30</v>
      </c>
      <c r="P209" s="34">
        <v>85936</v>
      </c>
      <c r="Q209" s="35">
        <f>P209*V209</f>
        <v>19335600</v>
      </c>
      <c r="R209" s="35">
        <f>Q209*0.18</f>
        <v>3480408</v>
      </c>
      <c r="S209" s="35">
        <f>SUM(Q209:R209)</f>
        <v>22816008</v>
      </c>
      <c r="T209" s="78" t="s">
        <v>31</v>
      </c>
      <c r="U209" s="80">
        <f>+S209</f>
        <v>22816008</v>
      </c>
      <c r="V209" s="81">
        <v>225</v>
      </c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9"/>
    </row>
    <row r="210" spans="1:37" ht="25.5" customHeight="1" x14ac:dyDescent="0.2">
      <c r="A210" s="63"/>
      <c r="B210" s="65"/>
      <c r="C210" s="65"/>
      <c r="D210" s="65"/>
      <c r="E210" s="66"/>
      <c r="F210" s="66"/>
      <c r="G210" s="66"/>
      <c r="H210" s="67"/>
      <c r="I210" s="67"/>
      <c r="J210" s="68"/>
      <c r="K210" s="68"/>
      <c r="L210" s="69"/>
      <c r="M210" s="70"/>
      <c r="N210" s="88"/>
      <c r="O210" s="71"/>
      <c r="P210" s="72"/>
      <c r="Q210" s="74"/>
      <c r="R210" s="74"/>
      <c r="S210" s="74"/>
      <c r="T210" s="79"/>
      <c r="U210" s="82"/>
      <c r="V210" s="83"/>
      <c r="AK210" s="9"/>
    </row>
    <row r="211" spans="1:37" s="109" customFormat="1" ht="25.5" customHeight="1" x14ac:dyDescent="0.2">
      <c r="A211" s="112" t="s">
        <v>232</v>
      </c>
      <c r="B211" s="95" t="s">
        <v>233</v>
      </c>
      <c r="C211" s="95" t="s">
        <v>234</v>
      </c>
      <c r="D211" s="95" t="s">
        <v>25</v>
      </c>
      <c r="E211" s="97" t="s">
        <v>26</v>
      </c>
      <c r="F211" s="97">
        <v>77706</v>
      </c>
      <c r="G211" s="97" t="s">
        <v>27</v>
      </c>
      <c r="H211" s="98">
        <v>1</v>
      </c>
      <c r="I211" s="98"/>
      <c r="J211" s="99" t="s">
        <v>28</v>
      </c>
      <c r="K211" s="99" t="s">
        <v>271</v>
      </c>
      <c r="L211" s="100">
        <v>2001</v>
      </c>
      <c r="M211" s="101" t="s">
        <v>241</v>
      </c>
      <c r="N211" s="113">
        <v>2001</v>
      </c>
      <c r="O211" s="103" t="s">
        <v>30</v>
      </c>
      <c r="P211" s="104">
        <v>8978</v>
      </c>
      <c r="Q211" s="105">
        <f>P211*V211</f>
        <v>1975160</v>
      </c>
      <c r="R211" s="105">
        <f>Q211*0.18</f>
        <v>355528.8</v>
      </c>
      <c r="S211" s="105">
        <f>SUM(Q211:R211)</f>
        <v>2330688.7999999998</v>
      </c>
      <c r="T211" s="106" t="s">
        <v>31</v>
      </c>
      <c r="U211" s="107">
        <f>+S211</f>
        <v>2330688.7999999998</v>
      </c>
      <c r="V211" s="108">
        <v>220</v>
      </c>
      <c r="AK211" s="110"/>
    </row>
    <row r="212" spans="1:37" s="109" customFormat="1" ht="25.5" customHeight="1" x14ac:dyDescent="0.2">
      <c r="A212" s="112" t="s">
        <v>232</v>
      </c>
      <c r="B212" s="95" t="s">
        <v>233</v>
      </c>
      <c r="C212" s="95"/>
      <c r="D212" s="95"/>
      <c r="E212" s="97"/>
      <c r="F212" s="97"/>
      <c r="G212" s="97"/>
      <c r="H212" s="98"/>
      <c r="I212" s="98"/>
      <c r="J212" s="99" t="s">
        <v>301</v>
      </c>
      <c r="K212" s="99" t="s">
        <v>241</v>
      </c>
      <c r="L212" s="100">
        <v>2001</v>
      </c>
      <c r="M212" s="101"/>
      <c r="N212" s="113"/>
      <c r="O212" s="103"/>
      <c r="P212" s="104"/>
      <c r="Q212" s="105"/>
      <c r="R212" s="105">
        <v>30000</v>
      </c>
      <c r="S212" s="105">
        <f>SUM(Q212:R212)</f>
        <v>30000</v>
      </c>
      <c r="T212" s="106" t="s">
        <v>31</v>
      </c>
      <c r="U212" s="107"/>
      <c r="V212" s="108"/>
      <c r="AK212" s="110"/>
    </row>
    <row r="213" spans="1:37" ht="25.5" customHeight="1" x14ac:dyDescent="0.2">
      <c r="A213" s="63"/>
      <c r="B213" s="65"/>
      <c r="C213" s="65"/>
      <c r="D213" s="65"/>
      <c r="E213" s="66"/>
      <c r="F213" s="66"/>
      <c r="G213" s="66"/>
      <c r="H213" s="67"/>
      <c r="I213" s="67"/>
      <c r="J213" s="68"/>
      <c r="K213" s="68"/>
      <c r="L213" s="69"/>
      <c r="M213" s="70"/>
      <c r="N213" s="88"/>
      <c r="O213" s="71"/>
      <c r="P213" s="72"/>
      <c r="Q213" s="74"/>
      <c r="R213" s="74"/>
      <c r="S213" s="74"/>
      <c r="T213" s="79"/>
      <c r="U213" s="82"/>
      <c r="V213" s="83"/>
      <c r="AK213" s="9"/>
    </row>
    <row r="214" spans="1:37" ht="25.5" customHeight="1" x14ac:dyDescent="0.2">
      <c r="A214" s="37" t="s">
        <v>235</v>
      </c>
      <c r="B214" s="26" t="s">
        <v>236</v>
      </c>
      <c r="C214" s="26" t="s">
        <v>237</v>
      </c>
      <c r="D214" s="26" t="s">
        <v>25</v>
      </c>
      <c r="E214" s="28" t="s">
        <v>26</v>
      </c>
      <c r="F214" s="28">
        <v>77706</v>
      </c>
      <c r="G214" s="28" t="s">
        <v>27</v>
      </c>
      <c r="H214" s="29">
        <v>1</v>
      </c>
      <c r="I214" s="29"/>
      <c r="J214" s="30" t="s">
        <v>28</v>
      </c>
      <c r="K214" s="30" t="s">
        <v>271</v>
      </c>
      <c r="L214" s="31">
        <v>1949</v>
      </c>
      <c r="M214" s="32" t="s">
        <v>241</v>
      </c>
      <c r="N214" s="87" t="s">
        <v>128</v>
      </c>
      <c r="O214" s="33" t="s">
        <v>30</v>
      </c>
      <c r="P214" s="34">
        <v>46778</v>
      </c>
      <c r="Q214" s="35">
        <f>P214*V214</f>
        <v>10291160</v>
      </c>
      <c r="R214" s="35">
        <f>Q214*0.18</f>
        <v>1852408.8</v>
      </c>
      <c r="S214" s="35">
        <f>SUM(Q214:R214)</f>
        <v>12143568.800000001</v>
      </c>
      <c r="T214" s="78" t="s">
        <v>31</v>
      </c>
      <c r="U214" s="80"/>
      <c r="V214" s="81">
        <v>220</v>
      </c>
      <c r="AK214" s="9"/>
    </row>
    <row r="215" spans="1:37" ht="25.5" customHeight="1" x14ac:dyDescent="0.2">
      <c r="A215" s="37" t="s">
        <v>235</v>
      </c>
      <c r="B215" s="26" t="s">
        <v>236</v>
      </c>
      <c r="C215" s="26" t="s">
        <v>237</v>
      </c>
      <c r="D215" s="26" t="s">
        <v>25</v>
      </c>
      <c r="E215" s="28" t="s">
        <v>26</v>
      </c>
      <c r="F215" s="28">
        <v>77706</v>
      </c>
      <c r="G215" s="28" t="s">
        <v>27</v>
      </c>
      <c r="H215" s="29">
        <v>1</v>
      </c>
      <c r="I215" s="29"/>
      <c r="J215" s="30" t="s">
        <v>238</v>
      </c>
      <c r="K215" s="30" t="s">
        <v>271</v>
      </c>
      <c r="L215" s="31">
        <v>1988</v>
      </c>
      <c r="M215" s="32" t="s">
        <v>241</v>
      </c>
      <c r="N215" s="87" t="s">
        <v>37</v>
      </c>
      <c r="O215" s="33" t="s">
        <v>30</v>
      </c>
      <c r="P215" s="34">
        <v>5204</v>
      </c>
      <c r="Q215" s="35">
        <f>P215*V215</f>
        <v>1144880</v>
      </c>
      <c r="R215" s="35">
        <f>Q215*0.18</f>
        <v>206078.4</v>
      </c>
      <c r="S215" s="35">
        <f>SUM(Q215:R215)</f>
        <v>1350958.4</v>
      </c>
      <c r="T215" s="78" t="s">
        <v>31</v>
      </c>
      <c r="U215" s="80"/>
      <c r="V215" s="81">
        <v>220</v>
      </c>
      <c r="AK215" s="9"/>
    </row>
    <row r="216" spans="1:37" s="109" customFormat="1" ht="25.5" customHeight="1" x14ac:dyDescent="0.2">
      <c r="A216" s="112">
        <v>501</v>
      </c>
      <c r="B216" s="95" t="s">
        <v>236</v>
      </c>
      <c r="C216" s="95" t="s">
        <v>237</v>
      </c>
      <c r="D216" s="95" t="s">
        <v>25</v>
      </c>
      <c r="E216" s="97" t="s">
        <v>26</v>
      </c>
      <c r="F216" s="97">
        <v>77706</v>
      </c>
      <c r="G216" s="97" t="s">
        <v>27</v>
      </c>
      <c r="H216" s="98"/>
      <c r="I216" s="98"/>
      <c r="J216" s="99" t="s">
        <v>239</v>
      </c>
      <c r="K216" s="99" t="s">
        <v>275</v>
      </c>
      <c r="L216" s="100">
        <v>2005</v>
      </c>
      <c r="M216" s="101" t="s">
        <v>241</v>
      </c>
      <c r="N216" s="113" t="s">
        <v>37</v>
      </c>
      <c r="O216" s="103" t="s">
        <v>30</v>
      </c>
      <c r="P216" s="104">
        <v>1632</v>
      </c>
      <c r="Q216" s="105">
        <f>P216*V216</f>
        <v>81600</v>
      </c>
      <c r="R216" s="105">
        <f>Q216*0.18</f>
        <v>14688</v>
      </c>
      <c r="S216" s="105">
        <f>SUM(Q216:R216)</f>
        <v>96288</v>
      </c>
      <c r="T216" s="106" t="s">
        <v>31</v>
      </c>
      <c r="U216" s="107"/>
      <c r="V216" s="108">
        <v>50</v>
      </c>
      <c r="AK216" s="110"/>
    </row>
    <row r="217" spans="1:37" s="109" customFormat="1" ht="25.5" customHeight="1" x14ac:dyDescent="0.2">
      <c r="A217" s="112" t="s">
        <v>235</v>
      </c>
      <c r="B217" s="95" t="s">
        <v>236</v>
      </c>
      <c r="C217" s="95" t="s">
        <v>237</v>
      </c>
      <c r="D217" s="96" t="s">
        <v>25</v>
      </c>
      <c r="E217" s="97" t="s">
        <v>26</v>
      </c>
      <c r="F217" s="97">
        <v>77706</v>
      </c>
      <c r="G217" s="97" t="s">
        <v>27</v>
      </c>
      <c r="H217" s="98">
        <v>1</v>
      </c>
      <c r="I217" s="98"/>
      <c r="J217" s="99" t="s">
        <v>240</v>
      </c>
      <c r="K217" s="99" t="s">
        <v>275</v>
      </c>
      <c r="L217" s="100">
        <v>2005</v>
      </c>
      <c r="M217" s="101" t="s">
        <v>241</v>
      </c>
      <c r="N217" s="113" t="s">
        <v>37</v>
      </c>
      <c r="O217" s="103" t="s">
        <v>30</v>
      </c>
      <c r="P217" s="104">
        <v>1632</v>
      </c>
      <c r="Q217" s="105">
        <f>P217*V217</f>
        <v>81600</v>
      </c>
      <c r="R217" s="105">
        <f>Q217*0.18</f>
        <v>14688</v>
      </c>
      <c r="S217" s="105">
        <f>SUM(Q217:R217)</f>
        <v>96288</v>
      </c>
      <c r="T217" s="106" t="s">
        <v>31</v>
      </c>
      <c r="U217" s="107">
        <f>SUM(S214:S217)</f>
        <v>13687103.200000001</v>
      </c>
      <c r="V217" s="108">
        <v>50</v>
      </c>
      <c r="AK217" s="110"/>
    </row>
    <row r="218" spans="1:37" ht="25.5" customHeight="1" x14ac:dyDescent="0.2">
      <c r="A218" s="63"/>
      <c r="B218" s="65"/>
      <c r="C218" s="65"/>
      <c r="D218" s="64"/>
      <c r="E218" s="66"/>
      <c r="F218" s="66"/>
      <c r="G218" s="66"/>
      <c r="H218" s="67"/>
      <c r="I218" s="67"/>
      <c r="J218" s="68"/>
      <c r="K218" s="68"/>
      <c r="L218" s="69"/>
      <c r="M218" s="70"/>
      <c r="N218" s="88"/>
      <c r="O218" s="71"/>
      <c r="P218" s="72"/>
      <c r="Q218" s="74"/>
      <c r="R218" s="74"/>
      <c r="S218" s="74"/>
      <c r="T218" s="79"/>
      <c r="U218" s="82"/>
      <c r="V218" s="83"/>
      <c r="AK218" s="9"/>
    </row>
    <row r="219" spans="1:37" ht="25.5" customHeight="1" x14ac:dyDescent="0.2">
      <c r="A219" s="37" t="s">
        <v>184</v>
      </c>
      <c r="B219" s="26" t="s">
        <v>185</v>
      </c>
      <c r="C219" s="26" t="s">
        <v>186</v>
      </c>
      <c r="D219" s="26" t="s">
        <v>25</v>
      </c>
      <c r="E219" s="28" t="s">
        <v>26</v>
      </c>
      <c r="F219" s="28">
        <v>77703</v>
      </c>
      <c r="G219" s="28" t="s">
        <v>27</v>
      </c>
      <c r="H219" s="29">
        <v>1</v>
      </c>
      <c r="I219" s="29"/>
      <c r="J219" s="30" t="s">
        <v>28</v>
      </c>
      <c r="K219" s="30" t="s">
        <v>271</v>
      </c>
      <c r="L219" s="31">
        <v>1951</v>
      </c>
      <c r="M219" s="32" t="s">
        <v>282</v>
      </c>
      <c r="N219" s="87">
        <v>2017</v>
      </c>
      <c r="O219" s="33" t="s">
        <v>30</v>
      </c>
      <c r="P219" s="34">
        <v>34168</v>
      </c>
      <c r="Q219" s="35">
        <f>P219*V219</f>
        <v>7687800</v>
      </c>
      <c r="R219" s="35">
        <f>Q219*0.18</f>
        <v>1383804</v>
      </c>
      <c r="S219" s="35">
        <f>SUM(Q219:R219)</f>
        <v>9071604</v>
      </c>
      <c r="T219" s="78" t="s">
        <v>31</v>
      </c>
      <c r="U219" s="80"/>
      <c r="V219" s="81">
        <v>225</v>
      </c>
      <c r="AK219" s="9"/>
    </row>
    <row r="220" spans="1:37" ht="25.5" customHeight="1" x14ac:dyDescent="0.2">
      <c r="A220" s="37" t="s">
        <v>184</v>
      </c>
      <c r="B220" s="26" t="s">
        <v>185</v>
      </c>
      <c r="C220" s="26" t="s">
        <v>186</v>
      </c>
      <c r="D220" s="26" t="s">
        <v>25</v>
      </c>
      <c r="E220" s="28" t="s">
        <v>26</v>
      </c>
      <c r="F220" s="28">
        <v>77703</v>
      </c>
      <c r="G220" s="28" t="s">
        <v>27</v>
      </c>
      <c r="H220" s="29">
        <v>1</v>
      </c>
      <c r="I220" s="29"/>
      <c r="J220" s="30" t="s">
        <v>187</v>
      </c>
      <c r="K220" s="30" t="s">
        <v>279</v>
      </c>
      <c r="L220" s="31">
        <v>1956</v>
      </c>
      <c r="M220" s="32" t="s">
        <v>282</v>
      </c>
      <c r="N220" s="87">
        <v>2017</v>
      </c>
      <c r="O220" s="33" t="s">
        <v>30</v>
      </c>
      <c r="P220" s="34">
        <v>5529</v>
      </c>
      <c r="Q220" s="35">
        <f>P220*V220</f>
        <v>1244025</v>
      </c>
      <c r="R220" s="35">
        <f>Q220*0.18</f>
        <v>223924.5</v>
      </c>
      <c r="S220" s="35">
        <f>SUM(Q220:R220)</f>
        <v>1467949.5</v>
      </c>
      <c r="T220" s="78" t="s">
        <v>31</v>
      </c>
      <c r="U220" s="80"/>
      <c r="V220" s="81">
        <v>225</v>
      </c>
      <c r="AK220" s="9"/>
    </row>
    <row r="221" spans="1:37" ht="25.5" customHeight="1" x14ac:dyDescent="0.2">
      <c r="A221" s="37" t="s">
        <v>184</v>
      </c>
      <c r="B221" s="26" t="s">
        <v>185</v>
      </c>
      <c r="C221" s="26" t="s">
        <v>186</v>
      </c>
      <c r="D221" s="26" t="s">
        <v>25</v>
      </c>
      <c r="E221" s="28" t="s">
        <v>26</v>
      </c>
      <c r="F221" s="28">
        <v>77703</v>
      </c>
      <c r="G221" s="28" t="s">
        <v>27</v>
      </c>
      <c r="H221" s="29">
        <v>1</v>
      </c>
      <c r="I221" s="29"/>
      <c r="J221" s="30" t="s">
        <v>188</v>
      </c>
      <c r="K221" s="30" t="s">
        <v>275</v>
      </c>
      <c r="L221" s="31"/>
      <c r="M221" s="32" t="s">
        <v>270</v>
      </c>
      <c r="N221" s="87" t="s">
        <v>41</v>
      </c>
      <c r="O221" s="33" t="s">
        <v>30</v>
      </c>
      <c r="P221" s="34">
        <v>600</v>
      </c>
      <c r="Q221" s="35">
        <v>15000</v>
      </c>
      <c r="R221" s="35">
        <v>2700</v>
      </c>
      <c r="S221" s="35">
        <f>SUM(Q221:R221)</f>
        <v>17700</v>
      </c>
      <c r="T221" s="78" t="s">
        <v>31</v>
      </c>
      <c r="U221" s="80"/>
      <c r="V221" s="81">
        <f>+Q221/P221</f>
        <v>25</v>
      </c>
      <c r="AK221" s="9"/>
    </row>
    <row r="222" spans="1:37" ht="25.5" customHeight="1" x14ac:dyDescent="0.2">
      <c r="A222" s="37" t="s">
        <v>184</v>
      </c>
      <c r="B222" s="26" t="s">
        <v>185</v>
      </c>
      <c r="C222" s="26" t="s">
        <v>186</v>
      </c>
      <c r="D222" s="26" t="s">
        <v>25</v>
      </c>
      <c r="E222" s="28" t="s">
        <v>26</v>
      </c>
      <c r="F222" s="28">
        <v>77703</v>
      </c>
      <c r="G222" s="28" t="s">
        <v>27</v>
      </c>
      <c r="H222" s="29">
        <v>1</v>
      </c>
      <c r="I222" s="29"/>
      <c r="J222" s="30" t="s">
        <v>189</v>
      </c>
      <c r="K222" s="30" t="s">
        <v>275</v>
      </c>
      <c r="L222" s="31"/>
      <c r="M222" s="32" t="s">
        <v>270</v>
      </c>
      <c r="N222" s="87" t="s">
        <v>41</v>
      </c>
      <c r="O222" s="33" t="s">
        <v>30</v>
      </c>
      <c r="P222" s="34">
        <v>240</v>
      </c>
      <c r="Q222" s="35">
        <v>10000</v>
      </c>
      <c r="R222" s="35">
        <v>1800</v>
      </c>
      <c r="S222" s="35">
        <f>SUM(Q222:R222)</f>
        <v>11800</v>
      </c>
      <c r="T222" s="78" t="s">
        <v>31</v>
      </c>
      <c r="U222" s="80">
        <f>SUM(S219:S222)</f>
        <v>10569053.5</v>
      </c>
      <c r="V222" s="81">
        <f>+Q222/P222</f>
        <v>41.666666666666664</v>
      </c>
      <c r="W222" s="40"/>
      <c r="AK222" s="9"/>
    </row>
    <row r="223" spans="1:37" ht="25.5" customHeight="1" x14ac:dyDescent="0.2">
      <c r="A223" s="63"/>
      <c r="B223" s="65"/>
      <c r="C223" s="65"/>
      <c r="D223" s="65"/>
      <c r="E223" s="66"/>
      <c r="F223" s="66"/>
      <c r="G223" s="66"/>
      <c r="H223" s="67"/>
      <c r="I223" s="67"/>
      <c r="J223" s="68"/>
      <c r="K223" s="68"/>
      <c r="L223" s="69"/>
      <c r="M223" s="70"/>
      <c r="N223" s="70"/>
      <c r="O223" s="71"/>
      <c r="P223" s="72"/>
      <c r="Q223" s="74"/>
      <c r="R223" s="74"/>
      <c r="S223" s="74"/>
      <c r="T223" s="79"/>
      <c r="U223" s="82"/>
      <c r="V223" s="83"/>
      <c r="AK223" s="9"/>
    </row>
    <row r="224" spans="1:37" s="36" customFormat="1" ht="25.5" customHeight="1" x14ac:dyDescent="0.2">
      <c r="A224" s="25" t="s">
        <v>242</v>
      </c>
      <c r="B224" s="26" t="s">
        <v>296</v>
      </c>
      <c r="C224" s="26" t="s">
        <v>243</v>
      </c>
      <c r="D224" s="26" t="s">
        <v>25</v>
      </c>
      <c r="E224" s="28" t="s">
        <v>26</v>
      </c>
      <c r="F224" s="28">
        <v>77701</v>
      </c>
      <c r="G224" s="28" t="s">
        <v>27</v>
      </c>
      <c r="H224" s="29">
        <v>1</v>
      </c>
      <c r="I224" s="29"/>
      <c r="J224" s="30" t="s">
        <v>52</v>
      </c>
      <c r="K224" s="30" t="s">
        <v>278</v>
      </c>
      <c r="L224" s="31">
        <v>1979</v>
      </c>
      <c r="M224" s="32" t="s">
        <v>241</v>
      </c>
      <c r="N224" s="87" t="s">
        <v>37</v>
      </c>
      <c r="O224" s="33" t="s">
        <v>230</v>
      </c>
      <c r="P224" s="90">
        <v>5625</v>
      </c>
      <c r="Q224" s="35">
        <f>P224*V224</f>
        <v>871875</v>
      </c>
      <c r="R224" s="35">
        <f>Q224*0.18</f>
        <v>156937.5</v>
      </c>
      <c r="S224" s="35">
        <f>SUM(Q224:R224)</f>
        <v>1028812.5</v>
      </c>
      <c r="T224" s="78" t="s">
        <v>31</v>
      </c>
      <c r="U224" s="91"/>
      <c r="V224" s="81">
        <v>155</v>
      </c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9"/>
    </row>
    <row r="225" spans="1:37" ht="25.5" customHeight="1" x14ac:dyDescent="0.2">
      <c r="A225" s="25" t="s">
        <v>242</v>
      </c>
      <c r="B225" s="26" t="s">
        <v>296</v>
      </c>
      <c r="C225" s="26" t="s">
        <v>243</v>
      </c>
      <c r="D225" s="26" t="s">
        <v>25</v>
      </c>
      <c r="E225" s="28" t="s">
        <v>26</v>
      </c>
      <c r="F225" s="28">
        <v>77701</v>
      </c>
      <c r="G225" s="28" t="s">
        <v>27</v>
      </c>
      <c r="H225" s="29">
        <v>1</v>
      </c>
      <c r="I225" s="29"/>
      <c r="J225" s="30" t="s">
        <v>244</v>
      </c>
      <c r="K225" s="30" t="s">
        <v>278</v>
      </c>
      <c r="L225" s="31">
        <v>1979</v>
      </c>
      <c r="M225" s="32" t="s">
        <v>241</v>
      </c>
      <c r="N225" s="87" t="s">
        <v>37</v>
      </c>
      <c r="O225" s="33" t="s">
        <v>230</v>
      </c>
      <c r="P225" s="90">
        <v>1440</v>
      </c>
      <c r="Q225" s="35">
        <f>P225*V225</f>
        <v>223200</v>
      </c>
      <c r="R225" s="35">
        <f>Q225*0.18</f>
        <v>40176</v>
      </c>
      <c r="S225" s="35">
        <f>SUM(Q225:R225)</f>
        <v>263376</v>
      </c>
      <c r="T225" s="78" t="s">
        <v>31</v>
      </c>
      <c r="U225" s="91">
        <f>SUM(S224:S225)</f>
        <v>1292188.5</v>
      </c>
      <c r="V225" s="81">
        <v>155</v>
      </c>
      <c r="AK225" s="9"/>
    </row>
    <row r="226" spans="1:37" ht="25.5" customHeight="1" x14ac:dyDescent="0.2">
      <c r="A226" s="63"/>
      <c r="B226" s="65"/>
      <c r="C226" s="65"/>
      <c r="D226" s="65"/>
      <c r="E226" s="66"/>
      <c r="F226" s="66"/>
      <c r="G226" s="66"/>
      <c r="H226" s="67"/>
      <c r="I226" s="67"/>
      <c r="J226" s="68"/>
      <c r="K226" s="68"/>
      <c r="L226" s="69"/>
      <c r="M226" s="70"/>
      <c r="N226" s="88"/>
      <c r="O226" s="71"/>
      <c r="P226" s="72"/>
      <c r="Q226" s="74"/>
      <c r="R226" s="74"/>
      <c r="S226" s="74"/>
      <c r="T226" s="79"/>
      <c r="U226" s="82"/>
      <c r="V226" s="83"/>
      <c r="AK226" s="9"/>
    </row>
    <row r="227" spans="1:37" s="109" customFormat="1" ht="25.5" customHeight="1" x14ac:dyDescent="0.2">
      <c r="A227" s="112" t="s">
        <v>245</v>
      </c>
      <c r="B227" s="95" t="s">
        <v>313</v>
      </c>
      <c r="C227" s="95" t="s">
        <v>274</v>
      </c>
      <c r="D227" s="95" t="s">
        <v>25</v>
      </c>
      <c r="E227" s="97" t="s">
        <v>26</v>
      </c>
      <c r="F227" s="97">
        <v>77001</v>
      </c>
      <c r="G227" s="97" t="s">
        <v>27</v>
      </c>
      <c r="H227" s="98">
        <v>1</v>
      </c>
      <c r="I227" s="98"/>
      <c r="J227" s="99" t="s">
        <v>290</v>
      </c>
      <c r="K227" s="99" t="s">
        <v>275</v>
      </c>
      <c r="L227" s="100">
        <v>2005</v>
      </c>
      <c r="M227" s="101" t="s">
        <v>241</v>
      </c>
      <c r="N227" s="113" t="s">
        <v>37</v>
      </c>
      <c r="O227" s="103" t="s">
        <v>230</v>
      </c>
      <c r="P227" s="104">
        <v>1536</v>
      </c>
      <c r="Q227" s="105">
        <f>P227*V227</f>
        <v>76800</v>
      </c>
      <c r="R227" s="105">
        <f>Q227*0.18</f>
        <v>13824</v>
      </c>
      <c r="S227" s="105">
        <f>SUM(Q227:R227)</f>
        <v>90624</v>
      </c>
      <c r="T227" s="106" t="s">
        <v>31</v>
      </c>
      <c r="U227" s="107">
        <f>+S227</f>
        <v>90624</v>
      </c>
      <c r="V227" s="108">
        <v>50</v>
      </c>
      <c r="AK227" s="110"/>
    </row>
    <row r="228" spans="1:37" ht="25.5" customHeight="1" x14ac:dyDescent="0.2">
      <c r="A228" s="63"/>
      <c r="B228" s="65"/>
      <c r="C228" s="65"/>
      <c r="D228" s="65"/>
      <c r="E228" s="66"/>
      <c r="F228" s="66"/>
      <c r="G228" s="66"/>
      <c r="H228" s="67"/>
      <c r="I228" s="67"/>
      <c r="J228" s="68"/>
      <c r="K228" s="68"/>
      <c r="L228" s="69"/>
      <c r="M228" s="70"/>
      <c r="N228" s="70"/>
      <c r="O228" s="71"/>
      <c r="P228" s="72"/>
      <c r="Q228" s="74"/>
      <c r="R228" s="74"/>
      <c r="S228" s="74"/>
      <c r="T228" s="79"/>
      <c r="U228" s="82"/>
      <c r="V228" s="83"/>
      <c r="AK228" s="9"/>
    </row>
    <row r="229" spans="1:37" s="36" customFormat="1" ht="25.5" customHeight="1" x14ac:dyDescent="0.2">
      <c r="A229" s="63"/>
      <c r="B229" s="65"/>
      <c r="C229" s="65"/>
      <c r="D229" s="65"/>
      <c r="E229" s="66"/>
      <c r="F229" s="66"/>
      <c r="G229" s="66"/>
      <c r="H229" s="67"/>
      <c r="I229" s="67"/>
      <c r="J229" s="68"/>
      <c r="K229" s="68"/>
      <c r="L229" s="69"/>
      <c r="M229" s="70"/>
      <c r="N229" s="88"/>
      <c r="O229" s="71"/>
      <c r="P229" s="72"/>
      <c r="Q229" s="74"/>
      <c r="R229" s="74"/>
      <c r="S229" s="74"/>
      <c r="T229" s="79"/>
      <c r="U229" s="82"/>
      <c r="V229" s="83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9"/>
    </row>
    <row r="230" spans="1:37" ht="25.5" customHeight="1" x14ac:dyDescent="0.2">
      <c r="A230" s="25" t="s">
        <v>246</v>
      </c>
      <c r="B230" s="26" t="s">
        <v>247</v>
      </c>
      <c r="C230" s="26" t="s">
        <v>248</v>
      </c>
      <c r="D230" s="26" t="s">
        <v>25</v>
      </c>
      <c r="E230" s="28" t="s">
        <v>26</v>
      </c>
      <c r="F230" s="28">
        <v>77703</v>
      </c>
      <c r="G230" s="28" t="s">
        <v>27</v>
      </c>
      <c r="H230" s="29">
        <v>1</v>
      </c>
      <c r="I230" s="29"/>
      <c r="J230" s="30" t="s">
        <v>28</v>
      </c>
      <c r="K230" s="30" t="s">
        <v>278</v>
      </c>
      <c r="L230" s="31">
        <v>1979</v>
      </c>
      <c r="M230" s="32" t="s">
        <v>241</v>
      </c>
      <c r="N230" s="87" t="s">
        <v>37</v>
      </c>
      <c r="O230" s="33" t="s">
        <v>30</v>
      </c>
      <c r="P230" s="90">
        <v>14520</v>
      </c>
      <c r="Q230" s="35">
        <f>P230*V230</f>
        <v>3194400</v>
      </c>
      <c r="R230" s="35">
        <f>Q230*0.18</f>
        <v>574992</v>
      </c>
      <c r="S230" s="35">
        <f>SUM(Q230:R230)</f>
        <v>3769392</v>
      </c>
      <c r="T230" s="78" t="s">
        <v>31</v>
      </c>
      <c r="U230" s="91"/>
      <c r="V230" s="81">
        <v>220</v>
      </c>
      <c r="AK230" s="93"/>
    </row>
    <row r="231" spans="1:37" s="36" customFormat="1" ht="25.5" customHeight="1" x14ac:dyDescent="0.2">
      <c r="A231" s="25" t="s">
        <v>246</v>
      </c>
      <c r="B231" s="26" t="s">
        <v>247</v>
      </c>
      <c r="C231" s="26" t="s">
        <v>248</v>
      </c>
      <c r="D231" s="26" t="s">
        <v>25</v>
      </c>
      <c r="E231" s="28" t="s">
        <v>26</v>
      </c>
      <c r="F231" s="28">
        <v>77703</v>
      </c>
      <c r="G231" s="28" t="s">
        <v>27</v>
      </c>
      <c r="H231" s="29">
        <v>1</v>
      </c>
      <c r="I231" s="29"/>
      <c r="J231" s="30" t="s">
        <v>231</v>
      </c>
      <c r="K231" s="30" t="s">
        <v>278</v>
      </c>
      <c r="L231" s="31">
        <v>1979</v>
      </c>
      <c r="M231" s="32" t="s">
        <v>241</v>
      </c>
      <c r="N231" s="87" t="s">
        <v>37</v>
      </c>
      <c r="O231" s="33" t="s">
        <v>30</v>
      </c>
      <c r="P231" s="34">
        <v>15000</v>
      </c>
      <c r="Q231" s="35">
        <f>P231*V231</f>
        <v>2325000</v>
      </c>
      <c r="R231" s="35">
        <f>Q231*0.18</f>
        <v>418500</v>
      </c>
      <c r="S231" s="35">
        <f>SUM(Q231:R231)</f>
        <v>2743500</v>
      </c>
      <c r="T231" s="78" t="s">
        <v>31</v>
      </c>
      <c r="U231" s="80"/>
      <c r="V231" s="81">
        <v>155</v>
      </c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9"/>
    </row>
    <row r="232" spans="1:37" s="36" customFormat="1" ht="25.5" customHeight="1" x14ac:dyDescent="0.2">
      <c r="A232" s="25" t="s">
        <v>246</v>
      </c>
      <c r="B232" s="26" t="s">
        <v>247</v>
      </c>
      <c r="C232" s="26" t="s">
        <v>248</v>
      </c>
      <c r="D232" s="26" t="s">
        <v>25</v>
      </c>
      <c r="E232" s="28" t="s">
        <v>26</v>
      </c>
      <c r="F232" s="28">
        <v>77703</v>
      </c>
      <c r="G232" s="28" t="s">
        <v>27</v>
      </c>
      <c r="H232" s="29">
        <v>1</v>
      </c>
      <c r="I232" s="29"/>
      <c r="J232" s="30" t="s">
        <v>249</v>
      </c>
      <c r="K232" s="30" t="s">
        <v>278</v>
      </c>
      <c r="L232" s="31">
        <v>1979</v>
      </c>
      <c r="M232" s="32" t="s">
        <v>241</v>
      </c>
      <c r="N232" s="87" t="s">
        <v>37</v>
      </c>
      <c r="O232" s="33" t="s">
        <v>30</v>
      </c>
      <c r="P232" s="34">
        <v>2980</v>
      </c>
      <c r="Q232" s="35">
        <f>P232*V232</f>
        <v>655600</v>
      </c>
      <c r="R232" s="35">
        <f>Q232*0.18</f>
        <v>118008</v>
      </c>
      <c r="S232" s="35">
        <f>SUM(Q232:R232)</f>
        <v>773608</v>
      </c>
      <c r="T232" s="78" t="s">
        <v>31</v>
      </c>
      <c r="U232" s="80"/>
      <c r="V232" s="81">
        <v>220</v>
      </c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9"/>
    </row>
    <row r="233" spans="1:37" s="36" customFormat="1" ht="25.5" customHeight="1" x14ac:dyDescent="0.2">
      <c r="A233" s="25">
        <v>513</v>
      </c>
      <c r="B233" s="27" t="s">
        <v>247</v>
      </c>
      <c r="C233" s="26" t="s">
        <v>248</v>
      </c>
      <c r="D233" s="27" t="s">
        <v>25</v>
      </c>
      <c r="E233" s="28" t="s">
        <v>26</v>
      </c>
      <c r="F233" s="28">
        <v>77703</v>
      </c>
      <c r="G233" s="28" t="s">
        <v>27</v>
      </c>
      <c r="H233" s="29"/>
      <c r="I233" s="29"/>
      <c r="J233" s="30" t="s">
        <v>250</v>
      </c>
      <c r="K233" s="30" t="s">
        <v>275</v>
      </c>
      <c r="L233" s="31">
        <v>1960</v>
      </c>
      <c r="M233" s="32" t="s">
        <v>241</v>
      </c>
      <c r="N233" s="87" t="s">
        <v>37</v>
      </c>
      <c r="O233" s="33" t="s">
        <v>30</v>
      </c>
      <c r="P233" s="34">
        <v>768</v>
      </c>
      <c r="Q233" s="35">
        <f>P233*V233</f>
        <v>38400</v>
      </c>
      <c r="R233" s="35">
        <f>Q233*0.18</f>
        <v>6912</v>
      </c>
      <c r="S233" s="35">
        <f>SUM(Q233:R233)</f>
        <v>45312</v>
      </c>
      <c r="T233" s="78" t="s">
        <v>31</v>
      </c>
      <c r="U233" s="80">
        <f>SUM(S230:S233)</f>
        <v>7331812</v>
      </c>
      <c r="V233" s="81">
        <v>50</v>
      </c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9"/>
    </row>
    <row r="234" spans="1:37" s="36" customFormat="1" ht="25.5" customHeight="1" x14ac:dyDescent="0.2">
      <c r="A234" s="77"/>
      <c r="B234" s="65"/>
      <c r="C234" s="65"/>
      <c r="D234" s="65"/>
      <c r="E234" s="66"/>
      <c r="F234" s="66"/>
      <c r="G234" s="66"/>
      <c r="H234" s="67"/>
      <c r="I234" s="67"/>
      <c r="J234" s="68"/>
      <c r="K234" s="68"/>
      <c r="L234" s="69"/>
      <c r="M234" s="70"/>
      <c r="N234" s="88"/>
      <c r="O234" s="71"/>
      <c r="P234" s="72"/>
      <c r="Q234" s="74"/>
      <c r="R234" s="74"/>
      <c r="S234" s="74"/>
      <c r="T234" s="79"/>
      <c r="U234" s="82"/>
      <c r="V234" s="83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9"/>
    </row>
    <row r="235" spans="1:37" s="36" customFormat="1" ht="25.5" customHeight="1" x14ac:dyDescent="0.2">
      <c r="A235" s="77"/>
      <c r="B235" s="65"/>
      <c r="C235" s="65"/>
      <c r="D235" s="65"/>
      <c r="E235" s="66"/>
      <c r="F235" s="66"/>
      <c r="G235" s="66"/>
      <c r="H235" s="67"/>
      <c r="I235" s="67"/>
      <c r="J235" s="68"/>
      <c r="K235" s="68"/>
      <c r="L235" s="69"/>
      <c r="M235" s="70"/>
      <c r="N235" s="88"/>
      <c r="O235" s="71"/>
      <c r="P235" s="72"/>
      <c r="Q235" s="74"/>
      <c r="R235" s="74"/>
      <c r="S235" s="74"/>
      <c r="T235" s="79"/>
      <c r="U235" s="82"/>
      <c r="V235" s="83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9"/>
    </row>
    <row r="236" spans="1:37" s="109" customFormat="1" ht="25.5" customHeight="1" x14ac:dyDescent="0.2">
      <c r="A236" s="112" t="s">
        <v>252</v>
      </c>
      <c r="B236" s="95" t="s">
        <v>254</v>
      </c>
      <c r="C236" s="95" t="s">
        <v>253</v>
      </c>
      <c r="D236" s="95" t="s">
        <v>25</v>
      </c>
      <c r="E236" s="97" t="s">
        <v>26</v>
      </c>
      <c r="F236" s="97">
        <v>77713</v>
      </c>
      <c r="G236" s="97" t="s">
        <v>27</v>
      </c>
      <c r="H236" s="98">
        <v>1</v>
      </c>
      <c r="I236" s="98"/>
      <c r="J236" s="99" t="s">
        <v>291</v>
      </c>
      <c r="K236" s="99" t="s">
        <v>271</v>
      </c>
      <c r="L236" s="100">
        <v>2006</v>
      </c>
      <c r="M236" s="101" t="s">
        <v>241</v>
      </c>
      <c r="N236" s="113" t="s">
        <v>37</v>
      </c>
      <c r="O236" s="103" t="s">
        <v>230</v>
      </c>
      <c r="P236" s="104">
        <v>23000</v>
      </c>
      <c r="Q236" s="105">
        <v>2185000</v>
      </c>
      <c r="R236" s="105">
        <f>Q236*0.18</f>
        <v>393300</v>
      </c>
      <c r="S236" s="105">
        <f>SUM(Q236:R236)</f>
        <v>2578300</v>
      </c>
      <c r="T236" s="106" t="s">
        <v>31</v>
      </c>
      <c r="U236" s="107"/>
      <c r="V236" s="108">
        <v>220</v>
      </c>
    </row>
    <row r="237" spans="1:37" ht="25.5" customHeight="1" x14ac:dyDescent="0.2">
      <c r="A237" s="37" t="s">
        <v>252</v>
      </c>
      <c r="B237" s="26" t="s">
        <v>254</v>
      </c>
      <c r="C237" s="26" t="s">
        <v>253</v>
      </c>
      <c r="D237" s="26" t="s">
        <v>25</v>
      </c>
      <c r="E237" s="28" t="s">
        <v>26</v>
      </c>
      <c r="F237" s="28">
        <v>77707</v>
      </c>
      <c r="G237" s="28" t="s">
        <v>27</v>
      </c>
      <c r="H237" s="29"/>
      <c r="I237" s="29"/>
      <c r="J237" s="30" t="s">
        <v>251</v>
      </c>
      <c r="K237" s="30" t="s">
        <v>275</v>
      </c>
      <c r="L237" s="31">
        <v>2012</v>
      </c>
      <c r="M237" s="32" t="s">
        <v>270</v>
      </c>
      <c r="N237" s="87" t="s">
        <v>37</v>
      </c>
      <c r="O237" s="33" t="s">
        <v>230</v>
      </c>
      <c r="P237" s="34">
        <v>1872</v>
      </c>
      <c r="Q237" s="35">
        <f t="shared" ref="Q237:Q239" si="26">P237*V237</f>
        <v>153504</v>
      </c>
      <c r="R237" s="35">
        <f t="shared" ref="R237:R239" si="27">Q237*0.18</f>
        <v>27630.719999999998</v>
      </c>
      <c r="S237" s="35">
        <f>SUM(Q237:R237)</f>
        <v>181134.72</v>
      </c>
      <c r="T237" s="78" t="s">
        <v>31</v>
      </c>
      <c r="U237" s="80"/>
      <c r="V237" s="81">
        <v>82</v>
      </c>
    </row>
    <row r="238" spans="1:37" ht="25.5" customHeight="1" x14ac:dyDescent="0.2">
      <c r="A238" s="37" t="s">
        <v>252</v>
      </c>
      <c r="B238" s="26" t="s">
        <v>254</v>
      </c>
      <c r="C238" s="26" t="s">
        <v>253</v>
      </c>
      <c r="D238" s="26" t="s">
        <v>25</v>
      </c>
      <c r="E238" s="28" t="s">
        <v>26</v>
      </c>
      <c r="F238" s="28">
        <v>77707</v>
      </c>
      <c r="G238" s="28" t="s">
        <v>27</v>
      </c>
      <c r="H238" s="29"/>
      <c r="I238" s="29"/>
      <c r="J238" s="30" t="s">
        <v>255</v>
      </c>
      <c r="K238" s="30" t="s">
        <v>275</v>
      </c>
      <c r="L238" s="31">
        <v>2012</v>
      </c>
      <c r="M238" s="32" t="s">
        <v>241</v>
      </c>
      <c r="N238" s="87" t="s">
        <v>37</v>
      </c>
      <c r="O238" s="33" t="s">
        <v>230</v>
      </c>
      <c r="P238" s="34">
        <v>1536</v>
      </c>
      <c r="Q238" s="35">
        <f t="shared" si="26"/>
        <v>76800</v>
      </c>
      <c r="R238" s="35">
        <f t="shared" si="27"/>
        <v>13824</v>
      </c>
      <c r="S238" s="35">
        <f>SUM(Q238:R238)</f>
        <v>90624</v>
      </c>
      <c r="T238" s="78" t="s">
        <v>31</v>
      </c>
      <c r="U238" s="80"/>
      <c r="V238" s="81">
        <v>50</v>
      </c>
    </row>
    <row r="239" spans="1:37" ht="25.5" customHeight="1" x14ac:dyDescent="0.2">
      <c r="A239" s="37" t="s">
        <v>252</v>
      </c>
      <c r="B239" s="26" t="s">
        <v>254</v>
      </c>
      <c r="C239" s="26" t="s">
        <v>253</v>
      </c>
      <c r="D239" s="26" t="s">
        <v>25</v>
      </c>
      <c r="E239" s="28" t="s">
        <v>26</v>
      </c>
      <c r="F239" s="28">
        <v>77707</v>
      </c>
      <c r="G239" s="28" t="s">
        <v>27</v>
      </c>
      <c r="H239" s="29"/>
      <c r="I239" s="29"/>
      <c r="J239" s="30" t="s">
        <v>255</v>
      </c>
      <c r="K239" s="30" t="s">
        <v>275</v>
      </c>
      <c r="L239" s="31">
        <v>2012</v>
      </c>
      <c r="M239" s="32" t="s">
        <v>241</v>
      </c>
      <c r="N239" s="87" t="s">
        <v>37</v>
      </c>
      <c r="O239" s="33" t="s">
        <v>230</v>
      </c>
      <c r="P239" s="34">
        <v>1536</v>
      </c>
      <c r="Q239" s="35">
        <f t="shared" si="26"/>
        <v>76800</v>
      </c>
      <c r="R239" s="35">
        <f t="shared" si="27"/>
        <v>13824</v>
      </c>
      <c r="S239" s="35">
        <f>SUM(Q239:R239)</f>
        <v>90624</v>
      </c>
      <c r="T239" s="78" t="s">
        <v>31</v>
      </c>
      <c r="U239" s="80">
        <f>SUM(S236:S239)</f>
        <v>2940682.72</v>
      </c>
      <c r="V239" s="81">
        <v>50</v>
      </c>
    </row>
    <row r="240" spans="1:37" ht="25.5" customHeight="1" x14ac:dyDescent="0.2">
      <c r="A240" s="63"/>
      <c r="B240" s="65"/>
      <c r="C240" s="65"/>
      <c r="D240" s="65"/>
      <c r="E240" s="66"/>
      <c r="F240" s="66"/>
      <c r="G240" s="66"/>
      <c r="H240" s="67"/>
      <c r="I240" s="67"/>
      <c r="J240" s="68"/>
      <c r="K240" s="68"/>
      <c r="L240" s="69"/>
      <c r="M240" s="70"/>
      <c r="N240" s="88"/>
      <c r="O240" s="71"/>
      <c r="P240" s="72"/>
      <c r="Q240" s="74"/>
      <c r="R240" s="74"/>
      <c r="S240" s="74"/>
      <c r="T240" s="79"/>
      <c r="U240" s="82"/>
      <c r="V240" s="83"/>
    </row>
    <row r="241" spans="1:22" ht="25.5" customHeight="1" x14ac:dyDescent="0.2">
      <c r="A241" s="37" t="s">
        <v>256</v>
      </c>
      <c r="B241" s="26" t="s">
        <v>257</v>
      </c>
      <c r="C241" s="41" t="s">
        <v>258</v>
      </c>
      <c r="D241" s="26" t="s">
        <v>25</v>
      </c>
      <c r="E241" s="28" t="s">
        <v>26</v>
      </c>
      <c r="F241" s="28">
        <v>77705</v>
      </c>
      <c r="G241" s="28" t="s">
        <v>27</v>
      </c>
      <c r="H241" s="29"/>
      <c r="I241" s="29"/>
      <c r="J241" s="30" t="s">
        <v>259</v>
      </c>
      <c r="K241" s="30" t="s">
        <v>271</v>
      </c>
      <c r="L241" s="31">
        <v>2011</v>
      </c>
      <c r="M241" s="32" t="s">
        <v>29</v>
      </c>
      <c r="N241" s="87" t="s">
        <v>37</v>
      </c>
      <c r="O241" s="33" t="s">
        <v>230</v>
      </c>
      <c r="P241" s="34">
        <v>19150</v>
      </c>
      <c r="Q241" s="35">
        <v>30880527</v>
      </c>
      <c r="R241" s="35">
        <v>5629086</v>
      </c>
      <c r="S241" s="35">
        <f>SUM(Q241:R241)</f>
        <v>36509613</v>
      </c>
      <c r="T241" s="78" t="s">
        <v>210</v>
      </c>
      <c r="U241" s="80"/>
      <c r="V241" s="81">
        <f>+Q241/P241</f>
        <v>1612.5601566579635</v>
      </c>
    </row>
    <row r="242" spans="1:22" ht="25.5" customHeight="1" x14ac:dyDescent="0.2">
      <c r="A242" s="37" t="s">
        <v>256</v>
      </c>
      <c r="B242" s="26" t="s">
        <v>260</v>
      </c>
      <c r="C242" s="41" t="s">
        <v>258</v>
      </c>
      <c r="D242" s="26" t="s">
        <v>25</v>
      </c>
      <c r="E242" s="28" t="s">
        <v>26</v>
      </c>
      <c r="F242" s="28">
        <v>77705</v>
      </c>
      <c r="G242" s="28" t="s">
        <v>27</v>
      </c>
      <c r="H242" s="29"/>
      <c r="I242" s="29"/>
      <c r="J242" s="30" t="s">
        <v>260</v>
      </c>
      <c r="K242" s="30" t="s">
        <v>271</v>
      </c>
      <c r="L242" s="31">
        <v>2011</v>
      </c>
      <c r="M242" s="32" t="s">
        <v>29</v>
      </c>
      <c r="N242" s="87" t="s">
        <v>37</v>
      </c>
      <c r="O242" s="33" t="s">
        <v>230</v>
      </c>
      <c r="P242" s="34">
        <v>34300</v>
      </c>
      <c r="Q242" s="35">
        <v>8100000</v>
      </c>
      <c r="R242" s="35">
        <v>1458000</v>
      </c>
      <c r="S242" s="35">
        <f>SUM(Q242:R242)</f>
        <v>9558000</v>
      </c>
      <c r="T242" s="78" t="s">
        <v>210</v>
      </c>
      <c r="U242" s="80">
        <f>SUM(S241:S242)</f>
        <v>46067613</v>
      </c>
      <c r="V242" s="89">
        <f>+Q242/P242</f>
        <v>236.15160349854227</v>
      </c>
    </row>
    <row r="243" spans="1:22" ht="25.5" customHeight="1" x14ac:dyDescent="0.2">
      <c r="A243" s="37" t="s">
        <v>256</v>
      </c>
      <c r="B243" s="26" t="s">
        <v>309</v>
      </c>
      <c r="C243" s="41"/>
      <c r="D243" s="26"/>
      <c r="E243" s="28"/>
      <c r="F243" s="28"/>
      <c r="G243" s="28"/>
      <c r="H243" s="29"/>
      <c r="I243" s="29"/>
      <c r="J243" s="30" t="s">
        <v>259</v>
      </c>
      <c r="K243" s="30"/>
      <c r="L243" s="31">
        <v>2018</v>
      </c>
      <c r="M243" s="32" t="s">
        <v>37</v>
      </c>
      <c r="N243" s="87" t="s">
        <v>37</v>
      </c>
      <c r="O243" s="33" t="s">
        <v>230</v>
      </c>
      <c r="P243" s="34"/>
      <c r="Q243" s="35"/>
      <c r="R243" s="35">
        <v>392172</v>
      </c>
      <c r="S243" s="35">
        <v>392172</v>
      </c>
      <c r="T243" s="78" t="s">
        <v>210</v>
      </c>
      <c r="U243" s="80">
        <f>SUM(Q243:R243)</f>
        <v>392172</v>
      </c>
      <c r="V243" s="81"/>
    </row>
    <row r="245" spans="1:22" x14ac:dyDescent="0.2">
      <c r="B245" s="114" t="s">
        <v>310</v>
      </c>
      <c r="C245" s="114"/>
      <c r="D245" s="114"/>
      <c r="E245" s="114"/>
      <c r="F245" s="114"/>
      <c r="G245" s="114"/>
      <c r="H245" s="114"/>
      <c r="I245" s="114"/>
      <c r="J245" s="114"/>
      <c r="K245" s="114"/>
    </row>
    <row r="247" spans="1:22" x14ac:dyDescent="0.2">
      <c r="A247" s="44"/>
      <c r="C247" s="45"/>
    </row>
    <row r="248" spans="1:22" x14ac:dyDescent="0.2">
      <c r="Q248" s="47"/>
      <c r="R248" s="47"/>
      <c r="S248" s="47"/>
    </row>
    <row r="249" spans="1:22" ht="20.25" customHeight="1" x14ac:dyDescent="0.2">
      <c r="B249" s="48" t="s">
        <v>261</v>
      </c>
      <c r="C249" s="49"/>
      <c r="D249" s="49"/>
      <c r="E249" s="50"/>
      <c r="F249" s="51"/>
      <c r="J249" s="52" t="s">
        <v>262</v>
      </c>
      <c r="K249" s="52"/>
      <c r="L249" s="52"/>
      <c r="M249" s="53"/>
      <c r="N249" s="53"/>
      <c r="O249" s="53"/>
      <c r="P249" s="54">
        <f>SUM(P5:P248)</f>
        <v>3692210</v>
      </c>
      <c r="Q249" s="52">
        <f>SUM(Q5:Q248)</f>
        <v>841750206</v>
      </c>
      <c r="R249" s="52">
        <f>SUM(R5:R248)</f>
        <v>150252719.82000002</v>
      </c>
      <c r="S249" s="52">
        <f>SUM(S5:S248)</f>
        <v>992002925.82000005</v>
      </c>
    </row>
    <row r="250" spans="1:22" hidden="1" x14ac:dyDescent="0.2">
      <c r="B250" s="55" t="s">
        <v>263</v>
      </c>
      <c r="C250" s="56"/>
      <c r="D250" s="56"/>
      <c r="E250" s="56"/>
      <c r="F250" s="57"/>
      <c r="G250" s="58"/>
      <c r="H250" s="57"/>
      <c r="I250" s="57"/>
      <c r="J250" s="57"/>
      <c r="K250" s="57"/>
      <c r="L250" s="57"/>
      <c r="M250" s="3"/>
      <c r="N250" s="3"/>
      <c r="O250" s="58"/>
      <c r="P250" s="59"/>
    </row>
    <row r="251" spans="1:22" hidden="1" x14ac:dyDescent="0.2">
      <c r="B251" s="56"/>
      <c r="C251" s="56"/>
      <c r="D251" s="56"/>
      <c r="E251" s="56"/>
      <c r="F251" s="57"/>
      <c r="G251" s="58"/>
      <c r="H251" s="57"/>
      <c r="I251" s="57"/>
      <c r="J251" s="57"/>
      <c r="K251" s="57"/>
      <c r="L251" s="57"/>
      <c r="M251" s="3"/>
      <c r="N251" s="3"/>
      <c r="O251" s="58"/>
      <c r="P251" s="59"/>
      <c r="Q251" s="47"/>
      <c r="R251" s="47"/>
      <c r="S251" s="47"/>
    </row>
    <row r="252" spans="1:22" hidden="1" x14ac:dyDescent="0.2">
      <c r="B252" s="56"/>
      <c r="C252" s="56"/>
      <c r="D252" s="56"/>
      <c r="E252" s="56"/>
      <c r="F252" s="57"/>
      <c r="G252" s="58"/>
      <c r="H252" s="57"/>
      <c r="I252" s="57"/>
      <c r="J252" s="57"/>
      <c r="K252" s="57"/>
      <c r="L252" s="57"/>
      <c r="M252" s="3"/>
      <c r="N252" s="3"/>
      <c r="O252" s="58"/>
      <c r="P252" s="59"/>
    </row>
    <row r="253" spans="1:22" hidden="1" x14ac:dyDescent="0.2">
      <c r="B253" s="56"/>
      <c r="C253" s="56"/>
      <c r="D253" s="56"/>
      <c r="E253" s="56"/>
      <c r="F253" s="57"/>
      <c r="G253" s="58"/>
      <c r="H253" s="57"/>
      <c r="I253" s="57"/>
      <c r="J253" s="57"/>
      <c r="K253" s="57"/>
      <c r="L253" s="57"/>
      <c r="M253" s="3"/>
      <c r="N253" s="3"/>
      <c r="O253" s="58"/>
      <c r="P253" s="59"/>
    </row>
    <row r="254" spans="1:22" hidden="1" x14ac:dyDescent="0.2">
      <c r="B254" s="55" t="s">
        <v>264</v>
      </c>
      <c r="C254" s="55"/>
      <c r="D254" s="55"/>
      <c r="E254" s="55"/>
      <c r="F254" s="55"/>
      <c r="G254" s="60"/>
      <c r="H254" s="55"/>
      <c r="I254" s="55"/>
      <c r="J254" s="55"/>
      <c r="K254" s="55"/>
      <c r="L254" s="55"/>
      <c r="M254" s="61"/>
      <c r="N254" s="61"/>
      <c r="O254" s="60"/>
      <c r="P254" s="62"/>
    </row>
    <row r="255" spans="1:22" hidden="1" x14ac:dyDescent="0.2">
      <c r="B255" s="55"/>
      <c r="C255" s="55"/>
      <c r="D255" s="55"/>
      <c r="E255" s="55"/>
      <c r="F255" s="55"/>
      <c r="G255" s="60"/>
      <c r="H255" s="55"/>
      <c r="I255" s="55"/>
      <c r="J255" s="55"/>
      <c r="K255" s="55"/>
      <c r="L255" s="55"/>
      <c r="M255" s="61"/>
      <c r="N255" s="61"/>
      <c r="O255" s="60"/>
      <c r="P255" s="62"/>
    </row>
    <row r="256" spans="1:22" x14ac:dyDescent="0.2">
      <c r="B256" s="48"/>
      <c r="C256" s="48"/>
      <c r="D256" s="48"/>
      <c r="E256" s="61"/>
    </row>
    <row r="257" spans="2:5" x14ac:dyDescent="0.2">
      <c r="B257" s="48"/>
      <c r="C257" s="49"/>
      <c r="D257" s="48"/>
      <c r="E257" s="61"/>
    </row>
  </sheetData>
  <mergeCells count="1">
    <mergeCell ref="B245:K245"/>
  </mergeCells>
  <pageMargins left="0.7" right="0.17" top="0.31" bottom="0.31" header="0.3" footer="0.3"/>
  <pageSetup paperSize="5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Clifton English</dc:creator>
  <cp:lastModifiedBy>Peggy Haynes</cp:lastModifiedBy>
  <cp:lastPrinted>2020-01-14T16:59:52Z</cp:lastPrinted>
  <dcterms:created xsi:type="dcterms:W3CDTF">2018-04-25T21:48:28Z</dcterms:created>
  <dcterms:modified xsi:type="dcterms:W3CDTF">2023-03-20T20:42:04Z</dcterms:modified>
</cp:coreProperties>
</file>