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wvalley-my.sharepoint.com/personal/aobrien_wvalley_org/Documents/2122 Budget/Budget Newsletter/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1" l="1"/>
  <c r="D48" i="1"/>
  <c r="C48" i="1"/>
  <c r="B48" i="1"/>
  <c r="E46" i="1"/>
  <c r="G46" i="1" s="1"/>
  <c r="E45" i="1"/>
  <c r="G45" i="1" s="1"/>
  <c r="E44" i="1"/>
  <c r="E48" i="1" s="1"/>
  <c r="F41" i="1"/>
  <c r="D41" i="1"/>
  <c r="C41" i="1"/>
  <c r="B41" i="1"/>
  <c r="E39" i="1"/>
  <c r="G39" i="1" s="1"/>
  <c r="E38" i="1"/>
  <c r="E41" i="1" s="1"/>
  <c r="F35" i="1"/>
  <c r="D35" i="1"/>
  <c r="C35" i="1"/>
  <c r="B35" i="1"/>
  <c r="E33" i="1"/>
  <c r="G33" i="1" s="1"/>
  <c r="E32" i="1"/>
  <c r="G32" i="1" s="1"/>
  <c r="E31" i="1"/>
  <c r="G31" i="1" s="1"/>
  <c r="E30" i="1"/>
  <c r="G30" i="1" s="1"/>
  <c r="E29" i="1"/>
  <c r="E35" i="1" s="1"/>
  <c r="G35" i="1" s="1"/>
  <c r="E26" i="1"/>
  <c r="G26" i="1" s="1"/>
  <c r="F24" i="1"/>
  <c r="D24" i="1"/>
  <c r="C24" i="1"/>
  <c r="B24" i="1"/>
  <c r="E22" i="1"/>
  <c r="G22" i="1" s="1"/>
  <c r="E21" i="1"/>
  <c r="G21" i="1" s="1"/>
  <c r="E20" i="1"/>
  <c r="G20" i="1" s="1"/>
  <c r="E19" i="1"/>
  <c r="G19" i="1" s="1"/>
  <c r="E18" i="1"/>
  <c r="G18" i="1" s="1"/>
  <c r="E17" i="1"/>
  <c r="E24" i="1" s="1"/>
  <c r="G24" i="1" s="1"/>
  <c r="F14" i="1"/>
  <c r="F50" i="1" s="1"/>
  <c r="D14" i="1"/>
  <c r="D50" i="1" s="1"/>
  <c r="C14" i="1"/>
  <c r="C50" i="1" s="1"/>
  <c r="B14" i="1"/>
  <c r="B50" i="1" s="1"/>
  <c r="E12" i="1"/>
  <c r="G12" i="1" s="1"/>
  <c r="E11" i="1"/>
  <c r="G11" i="1" s="1"/>
  <c r="E10" i="1"/>
  <c r="G10" i="1" s="1"/>
  <c r="E9" i="1"/>
  <c r="G9" i="1" s="1"/>
  <c r="E8" i="1"/>
  <c r="G8" i="1" s="1"/>
  <c r="E7" i="1"/>
  <c r="G7" i="1" s="1"/>
  <c r="E6" i="1"/>
  <c r="E14" i="1" s="1"/>
  <c r="D6" i="1"/>
  <c r="G14" i="1" l="1"/>
  <c r="E50" i="1"/>
  <c r="G6" i="1"/>
  <c r="G17" i="1"/>
  <c r="G29" i="1"/>
  <c r="G38" i="1"/>
  <c r="G41" i="1" s="1"/>
  <c r="G44" i="1"/>
  <c r="G48" i="1" s="1"/>
  <c r="G50" i="1" l="1"/>
</calcChain>
</file>

<file path=xl/sharedStrings.xml><?xml version="1.0" encoding="utf-8"?>
<sst xmlns="http://schemas.openxmlformats.org/spreadsheetml/2006/main" count="59" uniqueCount="58">
  <si>
    <t>2021-2022 PROPOSED EXPENDITURES</t>
  </si>
  <si>
    <t>Budget Components</t>
  </si>
  <si>
    <t>2021-2022</t>
  </si>
  <si>
    <t>2020-2021</t>
  </si>
  <si>
    <t>Administrative</t>
  </si>
  <si>
    <t>Capital</t>
  </si>
  <si>
    <t>Program</t>
  </si>
  <si>
    <t>Total</t>
  </si>
  <si>
    <t>Inc (Dec) $</t>
  </si>
  <si>
    <t>GENERAL SUPPORT</t>
  </si>
  <si>
    <t>Board of Education</t>
  </si>
  <si>
    <t>Central Administration</t>
  </si>
  <si>
    <t>Finance</t>
  </si>
  <si>
    <r>
      <t>Legal/Personnel/Public Info</t>
    </r>
    <r>
      <rPr>
        <b/>
        <sz val="10"/>
        <rFont val="Arial"/>
        <family val="2"/>
      </rPr>
      <t xml:space="preserve"> </t>
    </r>
  </si>
  <si>
    <t>Operations &amp; Maintenance</t>
  </si>
  <si>
    <t>Insurance/Refunds/Dues/Unclassified</t>
  </si>
  <si>
    <t>BOCES Central Data/Admin/Capital</t>
  </si>
  <si>
    <t>TOTAL GENERAL SUPPORT</t>
  </si>
  <si>
    <t>INSTRUCTIONAL SUPPORT</t>
  </si>
  <si>
    <t>Curriculum/Supervision/Inservice</t>
  </si>
  <si>
    <t>Instruction - Regular School</t>
  </si>
  <si>
    <t>Instruction - Special Needs, Occ Ed,Summer</t>
  </si>
  <si>
    <t>Instruction - Media/Technology</t>
  </si>
  <si>
    <t>Guidance/Health/Psych/Soc Work</t>
  </si>
  <si>
    <t>Co-Curricular/Interscholastic Activities</t>
  </si>
  <si>
    <t>TOTAL INSTRUCTIONAL  SUPPORT</t>
  </si>
  <si>
    <t>TOTAL STUDENT TRANSPORTATION</t>
  </si>
  <si>
    <t>EMPLOYEE BENEFITS</t>
  </si>
  <si>
    <t>TRS &amp; NYS ERS/Retirement</t>
  </si>
  <si>
    <t>Social Security</t>
  </si>
  <si>
    <t>Worker's Compensation</t>
  </si>
  <si>
    <t>Unemployment Insurance</t>
  </si>
  <si>
    <t>Health Benefits/Other</t>
  </si>
  <si>
    <t>TOTAL EMPLOYEE BENEFITS</t>
  </si>
  <si>
    <t>DEBT SERVICE</t>
  </si>
  <si>
    <t>Serial Bonds - Building</t>
  </si>
  <si>
    <t>Bus Bonds</t>
  </si>
  <si>
    <t>TOTAL DEBT SERVICE</t>
  </si>
  <si>
    <t>INTERFUND TRANSFERS</t>
  </si>
  <si>
    <t>Transfer to School Lunch Fund</t>
  </si>
  <si>
    <t>Transfer to Special Aid Fund</t>
  </si>
  <si>
    <t>Transfer to Capital</t>
  </si>
  <si>
    <t>TOTAL INTERFUND TRANSFERS</t>
  </si>
  <si>
    <t>TOTAL PROPOSED BUDGET</t>
  </si>
  <si>
    <t>TAX LEVY INCREASE 0%</t>
  </si>
  <si>
    <t>BUDGET INCREASE 3.93%</t>
  </si>
  <si>
    <t>Explanation of Three Part Budget Presentation</t>
  </si>
  <si>
    <t xml:space="preserve">Chapter 436 of the Laws of 1997 require public school boards of education to present the proposed budget in three parts.  As a result, this </t>
  </si>
  <si>
    <t xml:space="preserve">presentation is organized around the following components; administrative, capital, and program:  </t>
  </si>
  <si>
    <r>
      <rPr>
        <b/>
        <i/>
        <sz val="10"/>
        <rFont val="Arial"/>
        <family val="2"/>
      </rPr>
      <t>Administrative Component:</t>
    </r>
    <r>
      <rPr>
        <i/>
        <sz val="10"/>
        <rFont val="Arial"/>
        <family val="2"/>
      </rPr>
      <t xml:space="preserve">  Includes expenses associated with the operation of the school board, superintendent's office, and business office.   </t>
    </r>
  </si>
  <si>
    <t xml:space="preserve">Includes salaries and benefits for all certified administrators and supervisors who spend a majority of their time performing administrative duties,  </t>
  </si>
  <si>
    <t>consulting costs not directly  related to instructional programs, and all other activites that are administrative in nature.</t>
  </si>
  <si>
    <r>
      <rPr>
        <b/>
        <i/>
        <sz val="10"/>
        <rFont val="Arial"/>
        <family val="2"/>
      </rPr>
      <t xml:space="preserve">Capital Component: </t>
    </r>
    <r>
      <rPr>
        <i/>
        <sz val="10"/>
        <rFont val="Arial"/>
        <family val="2"/>
      </rPr>
      <t xml:space="preserve"> Includes debt service for all facilities financed by bonds and notes of the district, lease expenditures, costs resulting from  </t>
    </r>
  </si>
  <si>
    <t xml:space="preserve">judgements in tax certiorari proceedings, awards from court judgements, administrative orders and settled claims, cost of construction, acquisition,  </t>
  </si>
  <si>
    <t xml:space="preserve">reconstruction, rehabilitation, and improvements of school buildings, all expenses associated with custodial and maintenance salaries and benefits,  </t>
  </si>
  <si>
    <t>service contracts, supplies, utilities, maintenance, and repair of school facilities.</t>
  </si>
  <si>
    <r>
      <rPr>
        <b/>
        <i/>
        <sz val="10"/>
        <rFont val="Arial"/>
        <family val="2"/>
      </rPr>
      <t xml:space="preserve">Program Component: </t>
    </r>
    <r>
      <rPr>
        <i/>
        <sz val="10"/>
        <rFont val="Arial"/>
        <family val="2"/>
      </rPr>
      <t xml:space="preserve">  Includes salaries and benefits of teachers and any school administrator or supervisor who spend a majority of their time </t>
    </r>
  </si>
  <si>
    <t>performing teaching duties, and all transportation operating expenses.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</si>
</sst>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i/>
      <sz val="10"/>
      <color indexed="10"/>
      <name val="Arial"/>
      <family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left"/>
    </xf>
    <xf numFmtId="0" fontId="0" fillId="0" borderId="1" xfId="0" applyBorder="1"/>
    <xf numFmtId="0" fontId="3" fillId="0" borderId="2" xfId="0" applyFont="1" applyFill="1" applyBorder="1" applyAlignment="1">
      <alignment horizontal="centerContinuous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3" xfId="0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Border="1"/>
    <xf numFmtId="0" fontId="0" fillId="0" borderId="4" xfId="0" applyBorder="1"/>
    <xf numFmtId="0" fontId="0" fillId="0" borderId="5" xfId="0" applyBorder="1"/>
    <xf numFmtId="41" fontId="0" fillId="0" borderId="5" xfId="0" applyNumberFormat="1" applyBorder="1"/>
    <xf numFmtId="41" fontId="0" fillId="0" borderId="5" xfId="0" applyNumberFormat="1" applyFill="1" applyBorder="1"/>
    <xf numFmtId="0" fontId="4" fillId="0" borderId="5" xfId="0" applyFont="1" applyBorder="1"/>
    <xf numFmtId="41" fontId="4" fillId="0" borderId="5" xfId="0" applyNumberFormat="1" applyFont="1" applyBorder="1"/>
    <xf numFmtId="41" fontId="4" fillId="0" borderId="6" xfId="0" applyNumberFormat="1" applyFont="1" applyBorder="1"/>
    <xf numFmtId="41" fontId="0" fillId="0" borderId="6" xfId="0" applyNumberFormat="1" applyBorder="1"/>
    <xf numFmtId="0" fontId="3" fillId="0" borderId="5" xfId="0" applyFont="1" applyBorder="1"/>
    <xf numFmtId="41" fontId="3" fillId="0" borderId="7" xfId="0" applyNumberFormat="1" applyFont="1" applyBorder="1"/>
    <xf numFmtId="41" fontId="3" fillId="0" borderId="5" xfId="0" applyNumberFormat="1" applyFont="1" applyBorder="1"/>
    <xf numFmtId="41" fontId="3" fillId="0" borderId="4" xfId="0" applyNumberFormat="1" applyFont="1" applyBorder="1"/>
    <xf numFmtId="41" fontId="0" fillId="0" borderId="8" xfId="0" applyNumberFormat="1" applyBorder="1"/>
    <xf numFmtId="0" fontId="0" fillId="0" borderId="5" xfId="0" applyFont="1" applyFill="1" applyBorder="1"/>
    <xf numFmtId="0" fontId="4" fillId="0" borderId="5" xfId="0" applyFont="1" applyFill="1" applyBorder="1"/>
    <xf numFmtId="0" fontId="3" fillId="0" borderId="6" xfId="0" applyFont="1" applyBorder="1"/>
    <xf numFmtId="41" fontId="3" fillId="0" borderId="9" xfId="0" applyNumberFormat="1" applyFont="1" applyBorder="1"/>
    <xf numFmtId="41" fontId="3" fillId="0" borderId="9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6" fillId="0" borderId="0" xfId="0" applyFont="1" applyFill="1" applyAlignment="1">
      <alignment horizontal="center"/>
    </xf>
    <xf numFmtId="0" fontId="7" fillId="2" borderId="0" xfId="0" applyFont="1" applyFill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41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11" fillId="0" borderId="0" xfId="0" applyFont="1"/>
    <xf numFmtId="4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sqref="A1:G64"/>
    </sheetView>
  </sheetViews>
  <sheetFormatPr defaultRowHeight="14.5" x14ac:dyDescent="0.35"/>
  <cols>
    <col min="1" max="1" width="38.1796875" customWidth="1"/>
    <col min="2" max="3" width="15.1796875" customWidth="1"/>
    <col min="4" max="4" width="14.54296875" customWidth="1"/>
    <col min="5" max="5" width="14.7265625" customWidth="1"/>
    <col min="6" max="6" width="14.453125" customWidth="1"/>
    <col min="7" max="7" width="14.54296875" customWidth="1"/>
  </cols>
  <sheetData>
    <row r="1" spans="1:7" ht="15.5" x14ac:dyDescent="0.35">
      <c r="A1" s="1" t="s">
        <v>0</v>
      </c>
      <c r="B1" s="2"/>
      <c r="C1" s="2"/>
      <c r="D1" s="2"/>
      <c r="E1" s="2"/>
      <c r="F1" s="2"/>
      <c r="G1" s="2"/>
    </row>
    <row r="2" spans="1:7" ht="16" thickBot="1" x14ac:dyDescent="0.4">
      <c r="A2" s="3"/>
      <c r="B2" s="2"/>
      <c r="C2" s="2"/>
      <c r="D2" s="2"/>
      <c r="E2" s="2"/>
      <c r="F2" s="2"/>
      <c r="G2" s="2"/>
    </row>
    <row r="3" spans="1:7" ht="15" thickBot="1" x14ac:dyDescent="0.4">
      <c r="A3" s="4"/>
      <c r="B3" s="5" t="s">
        <v>1</v>
      </c>
      <c r="C3" s="5"/>
      <c r="D3" s="5"/>
      <c r="E3" s="6" t="s">
        <v>2</v>
      </c>
      <c r="F3" s="6" t="s">
        <v>3</v>
      </c>
      <c r="G3" s="7"/>
    </row>
    <row r="4" spans="1:7" ht="15" thickBot="1" x14ac:dyDescent="0.4">
      <c r="A4" s="8"/>
      <c r="B4" s="9" t="s">
        <v>4</v>
      </c>
      <c r="C4" s="9" t="s">
        <v>5</v>
      </c>
      <c r="D4" s="9" t="s">
        <v>6</v>
      </c>
      <c r="E4" s="9" t="s">
        <v>7</v>
      </c>
      <c r="F4" s="9" t="s">
        <v>7</v>
      </c>
      <c r="G4" s="9" t="s">
        <v>8</v>
      </c>
    </row>
    <row r="5" spans="1:7" x14ac:dyDescent="0.35">
      <c r="A5" s="10" t="s">
        <v>9</v>
      </c>
      <c r="B5" s="11"/>
      <c r="C5" s="11"/>
      <c r="D5" s="11"/>
      <c r="E5" s="11"/>
      <c r="F5" s="11"/>
      <c r="G5" s="11"/>
    </row>
    <row r="6" spans="1:7" x14ac:dyDescent="0.35">
      <c r="A6" s="12" t="s">
        <v>10</v>
      </c>
      <c r="B6" s="13">
        <v>23953</v>
      </c>
      <c r="C6" s="14">
        <v>0</v>
      </c>
      <c r="D6" s="13">
        <f>-C6</f>
        <v>0</v>
      </c>
      <c r="E6" s="13">
        <f t="shared" ref="E6:E12" si="0">SUM(B6:D6)</f>
        <v>23953</v>
      </c>
      <c r="F6" s="13">
        <v>23464</v>
      </c>
      <c r="G6" s="13">
        <f t="shared" ref="G6:G12" si="1">E6-F6</f>
        <v>489</v>
      </c>
    </row>
    <row r="7" spans="1:7" x14ac:dyDescent="0.35">
      <c r="A7" s="12" t="s">
        <v>11</v>
      </c>
      <c r="B7" s="13">
        <v>178507</v>
      </c>
      <c r="C7" s="13">
        <v>0</v>
      </c>
      <c r="D7" s="13">
        <v>0</v>
      </c>
      <c r="E7" s="13">
        <f t="shared" si="0"/>
        <v>178507</v>
      </c>
      <c r="F7" s="13">
        <v>169339</v>
      </c>
      <c r="G7" s="13">
        <f t="shared" si="1"/>
        <v>9168</v>
      </c>
    </row>
    <row r="8" spans="1:7" x14ac:dyDescent="0.35">
      <c r="A8" s="12" t="s">
        <v>12</v>
      </c>
      <c r="B8" s="13">
        <v>231661</v>
      </c>
      <c r="C8" s="13">
        <v>0</v>
      </c>
      <c r="D8" s="13">
        <v>0</v>
      </c>
      <c r="E8" s="13">
        <f t="shared" si="0"/>
        <v>231661</v>
      </c>
      <c r="F8" s="13">
        <v>214731</v>
      </c>
      <c r="G8" s="13">
        <f t="shared" si="1"/>
        <v>16930</v>
      </c>
    </row>
    <row r="9" spans="1:7" x14ac:dyDescent="0.35">
      <c r="A9" s="15" t="s">
        <v>13</v>
      </c>
      <c r="B9" s="13">
        <v>210495</v>
      </c>
      <c r="C9" s="13">
        <v>0</v>
      </c>
      <c r="D9" s="13">
        <v>0</v>
      </c>
      <c r="E9" s="13">
        <f t="shared" si="0"/>
        <v>210495</v>
      </c>
      <c r="F9" s="13">
        <v>188001</v>
      </c>
      <c r="G9" s="13">
        <f t="shared" si="1"/>
        <v>22494</v>
      </c>
    </row>
    <row r="10" spans="1:7" x14ac:dyDescent="0.35">
      <c r="A10" s="12" t="s">
        <v>14</v>
      </c>
      <c r="B10" s="13">
        <v>0</v>
      </c>
      <c r="C10" s="16">
        <v>617296.98</v>
      </c>
      <c r="D10" s="13">
        <v>0</v>
      </c>
      <c r="E10" s="13">
        <f t="shared" si="0"/>
        <v>617296.98</v>
      </c>
      <c r="F10" s="13">
        <v>602330</v>
      </c>
      <c r="G10" s="13">
        <f t="shared" si="1"/>
        <v>14966.979999999981</v>
      </c>
    </row>
    <row r="11" spans="1:7" x14ac:dyDescent="0.35">
      <c r="A11" s="12" t="s">
        <v>15</v>
      </c>
      <c r="B11" s="13">
        <v>56208</v>
      </c>
      <c r="C11" s="13">
        <v>0</v>
      </c>
      <c r="D11" s="13">
        <v>0</v>
      </c>
      <c r="E11" s="13">
        <f t="shared" si="0"/>
        <v>56208</v>
      </c>
      <c r="F11" s="13">
        <v>55472</v>
      </c>
      <c r="G11" s="13">
        <f t="shared" si="1"/>
        <v>736</v>
      </c>
    </row>
    <row r="12" spans="1:7" x14ac:dyDescent="0.35">
      <c r="A12" s="12" t="s">
        <v>16</v>
      </c>
      <c r="B12" s="17">
        <v>142886</v>
      </c>
      <c r="C12" s="17">
        <v>50363</v>
      </c>
      <c r="D12" s="17">
        <v>124566.65</v>
      </c>
      <c r="E12" s="17">
        <f t="shared" si="0"/>
        <v>317815.65000000002</v>
      </c>
      <c r="F12" s="18">
        <v>313844</v>
      </c>
      <c r="G12" s="18">
        <f t="shared" si="1"/>
        <v>3971.6500000000233</v>
      </c>
    </row>
    <row r="13" spans="1:7" x14ac:dyDescent="0.35">
      <c r="A13" s="12"/>
      <c r="B13" s="13"/>
      <c r="C13" s="13"/>
      <c r="D13" s="13"/>
      <c r="E13" s="13"/>
      <c r="F13" s="13"/>
      <c r="G13" s="12"/>
    </row>
    <row r="14" spans="1:7" ht="15" thickBot="1" x14ac:dyDescent="0.4">
      <c r="A14" s="19" t="s">
        <v>17</v>
      </c>
      <c r="B14" s="20">
        <f>SUM(B6:B12)</f>
        <v>843710</v>
      </c>
      <c r="C14" s="20">
        <f>SUM(C6:C12)</f>
        <v>667659.98</v>
      </c>
      <c r="D14" s="20">
        <f>SUM(D6:D12)</f>
        <v>124566.65</v>
      </c>
      <c r="E14" s="20">
        <f>SUM(E6:E12)</f>
        <v>1635936.63</v>
      </c>
      <c r="F14" s="20">
        <f>SUM(F6:F12)</f>
        <v>1567181</v>
      </c>
      <c r="G14" s="20">
        <f>E14-F14</f>
        <v>68755.629999999888</v>
      </c>
    </row>
    <row r="15" spans="1:7" x14ac:dyDescent="0.35">
      <c r="A15" s="12"/>
      <c r="B15" s="13"/>
      <c r="C15" s="13"/>
      <c r="D15" s="13"/>
      <c r="E15" s="13"/>
      <c r="F15" s="13"/>
      <c r="G15" s="12"/>
    </row>
    <row r="16" spans="1:7" x14ac:dyDescent="0.35">
      <c r="A16" s="19" t="s">
        <v>18</v>
      </c>
      <c r="B16" s="13"/>
      <c r="C16" s="13"/>
      <c r="D16" s="13"/>
      <c r="E16" s="13"/>
      <c r="F16" s="13"/>
      <c r="G16" s="12"/>
    </row>
    <row r="17" spans="1:7" x14ac:dyDescent="0.35">
      <c r="A17" s="12" t="s">
        <v>19</v>
      </c>
      <c r="B17" s="13">
        <v>151842</v>
      </c>
      <c r="C17" s="13">
        <v>0</v>
      </c>
      <c r="D17" s="13">
        <v>128323</v>
      </c>
      <c r="E17" s="13">
        <f t="shared" ref="E17:E22" si="2">SUM(B17:D17)</f>
        <v>280165</v>
      </c>
      <c r="F17" s="13">
        <v>255065</v>
      </c>
      <c r="G17" s="13">
        <f t="shared" ref="G17:G24" si="3">E17-F17</f>
        <v>25100</v>
      </c>
    </row>
    <row r="18" spans="1:7" x14ac:dyDescent="0.35">
      <c r="A18" s="12" t="s">
        <v>20</v>
      </c>
      <c r="B18" s="13">
        <v>0</v>
      </c>
      <c r="C18" s="13">
        <v>0</v>
      </c>
      <c r="D18" s="13">
        <v>2062178</v>
      </c>
      <c r="E18" s="13">
        <f t="shared" si="2"/>
        <v>2062178</v>
      </c>
      <c r="F18" s="13">
        <v>1965056</v>
      </c>
      <c r="G18" s="13">
        <f t="shared" si="3"/>
        <v>97122</v>
      </c>
    </row>
    <row r="19" spans="1:7" x14ac:dyDescent="0.35">
      <c r="A19" s="12" t="s">
        <v>21</v>
      </c>
      <c r="B19" s="13"/>
      <c r="C19" s="13"/>
      <c r="D19" s="13">
        <v>1189964</v>
      </c>
      <c r="E19" s="13">
        <f t="shared" si="2"/>
        <v>1189964</v>
      </c>
      <c r="F19" s="13">
        <v>1267004</v>
      </c>
      <c r="G19" s="13">
        <f t="shared" si="3"/>
        <v>-77040</v>
      </c>
    </row>
    <row r="20" spans="1:7" x14ac:dyDescent="0.35">
      <c r="A20" s="12" t="s">
        <v>22</v>
      </c>
      <c r="B20" s="13">
        <v>0</v>
      </c>
      <c r="C20" s="13">
        <v>0</v>
      </c>
      <c r="D20" s="13">
        <v>310971</v>
      </c>
      <c r="E20" s="13">
        <f t="shared" si="2"/>
        <v>310971</v>
      </c>
      <c r="F20" s="13">
        <v>325062</v>
      </c>
      <c r="G20" s="13">
        <f t="shared" si="3"/>
        <v>-14091</v>
      </c>
    </row>
    <row r="21" spans="1:7" x14ac:dyDescent="0.35">
      <c r="A21" s="15" t="s">
        <v>23</v>
      </c>
      <c r="B21" s="13">
        <v>0</v>
      </c>
      <c r="C21" s="13">
        <v>0</v>
      </c>
      <c r="D21" s="13">
        <v>286493</v>
      </c>
      <c r="E21" s="13">
        <f t="shared" si="2"/>
        <v>286493</v>
      </c>
      <c r="F21" s="13">
        <v>277266</v>
      </c>
      <c r="G21" s="13">
        <f t="shared" si="3"/>
        <v>9227</v>
      </c>
    </row>
    <row r="22" spans="1:7" x14ac:dyDescent="0.35">
      <c r="A22" s="12" t="s">
        <v>24</v>
      </c>
      <c r="B22" s="18">
        <v>0</v>
      </c>
      <c r="C22" s="18">
        <v>0</v>
      </c>
      <c r="D22" s="18">
        <v>117000</v>
      </c>
      <c r="E22" s="18">
        <f t="shared" si="2"/>
        <v>117000</v>
      </c>
      <c r="F22" s="18">
        <v>117360</v>
      </c>
      <c r="G22" s="18">
        <f t="shared" si="3"/>
        <v>-360</v>
      </c>
    </row>
    <row r="23" spans="1:7" x14ac:dyDescent="0.35">
      <c r="A23" s="12"/>
      <c r="B23" s="13"/>
      <c r="C23" s="13"/>
      <c r="D23" s="13"/>
      <c r="E23" s="13"/>
      <c r="F23" s="13"/>
      <c r="G23" s="12"/>
    </row>
    <row r="24" spans="1:7" ht="15" thickBot="1" x14ac:dyDescent="0.4">
      <c r="A24" s="19" t="s">
        <v>25</v>
      </c>
      <c r="B24" s="20">
        <f>SUM(B17:B22)</f>
        <v>151842</v>
      </c>
      <c r="C24" s="20">
        <f>SUM(C17:C22)</f>
        <v>0</v>
      </c>
      <c r="D24" s="20">
        <f>SUM(D17:D22)</f>
        <v>4094929</v>
      </c>
      <c r="E24" s="20">
        <f>SUM(E17:E22)</f>
        <v>4246771</v>
      </c>
      <c r="F24" s="20">
        <f>SUM(F17:F22)</f>
        <v>4206813</v>
      </c>
      <c r="G24" s="20">
        <f t="shared" si="3"/>
        <v>39958</v>
      </c>
    </row>
    <row r="25" spans="1:7" x14ac:dyDescent="0.35">
      <c r="A25" s="12"/>
      <c r="B25" s="13"/>
      <c r="C25" s="13"/>
      <c r="D25" s="13"/>
      <c r="E25" s="13"/>
      <c r="F25" s="13"/>
      <c r="G25" s="12"/>
    </row>
    <row r="26" spans="1:7" ht="15" thickBot="1" x14ac:dyDescent="0.4">
      <c r="A26" s="19" t="s">
        <v>26</v>
      </c>
      <c r="B26" s="20">
        <v>0</v>
      </c>
      <c r="C26" s="20">
        <v>0</v>
      </c>
      <c r="D26" s="20">
        <v>646180</v>
      </c>
      <c r="E26" s="20">
        <f>SUM(B26:D26)</f>
        <v>646180</v>
      </c>
      <c r="F26" s="20">
        <v>506506</v>
      </c>
      <c r="G26" s="20">
        <f>E26-F26</f>
        <v>139674</v>
      </c>
    </row>
    <row r="27" spans="1:7" x14ac:dyDescent="0.35">
      <c r="A27" s="19"/>
      <c r="B27" s="21"/>
      <c r="C27" s="21"/>
      <c r="D27" s="21"/>
      <c r="E27" s="21"/>
      <c r="F27" s="21"/>
      <c r="G27" s="22"/>
    </row>
    <row r="28" spans="1:7" x14ac:dyDescent="0.35">
      <c r="A28" s="19" t="s">
        <v>27</v>
      </c>
      <c r="B28" s="13"/>
      <c r="C28" s="13"/>
      <c r="D28" s="13"/>
      <c r="E28" s="13"/>
      <c r="F28" s="13"/>
      <c r="G28" s="12"/>
    </row>
    <row r="29" spans="1:7" x14ac:dyDescent="0.35">
      <c r="A29" s="12" t="s">
        <v>28</v>
      </c>
      <c r="B29" s="13">
        <v>74223</v>
      </c>
      <c r="C29" s="13">
        <v>62698</v>
      </c>
      <c r="D29" s="13">
        <v>395793</v>
      </c>
      <c r="E29" s="13">
        <f>SUM(B29:D29)</f>
        <v>532714</v>
      </c>
      <c r="F29" s="13">
        <v>493721</v>
      </c>
      <c r="G29" s="13">
        <f t="shared" ref="G29:G35" si="4">E29-F29</f>
        <v>38993</v>
      </c>
    </row>
    <row r="30" spans="1:7" x14ac:dyDescent="0.35">
      <c r="A30" s="12" t="s">
        <v>29</v>
      </c>
      <c r="B30" s="13">
        <v>42332</v>
      </c>
      <c r="C30" s="13">
        <v>25143</v>
      </c>
      <c r="D30" s="13">
        <v>254430</v>
      </c>
      <c r="E30" s="13">
        <f>SUM(B30:D30)</f>
        <v>321905</v>
      </c>
      <c r="F30" s="13">
        <v>318480</v>
      </c>
      <c r="G30" s="13">
        <f t="shared" si="4"/>
        <v>3425</v>
      </c>
    </row>
    <row r="31" spans="1:7" x14ac:dyDescent="0.35">
      <c r="A31" s="12" t="s">
        <v>30</v>
      </c>
      <c r="B31" s="13">
        <v>3029</v>
      </c>
      <c r="C31" s="13">
        <v>1799</v>
      </c>
      <c r="D31" s="13">
        <v>18203</v>
      </c>
      <c r="E31" s="13">
        <f>SUM(B31:D31)</f>
        <v>23031</v>
      </c>
      <c r="F31" s="13">
        <v>13729</v>
      </c>
      <c r="G31" s="13">
        <f t="shared" si="4"/>
        <v>9302</v>
      </c>
    </row>
    <row r="32" spans="1:7" x14ac:dyDescent="0.35">
      <c r="A32" s="12" t="s">
        <v>31</v>
      </c>
      <c r="B32" s="16">
        <v>1972</v>
      </c>
      <c r="C32" s="16">
        <v>1172</v>
      </c>
      <c r="D32" s="16">
        <v>11856</v>
      </c>
      <c r="E32" s="13">
        <f>SUM(B32:D32)</f>
        <v>15000</v>
      </c>
      <c r="F32" s="13">
        <v>15000</v>
      </c>
      <c r="G32" s="13">
        <f t="shared" si="4"/>
        <v>0</v>
      </c>
    </row>
    <row r="33" spans="1:7" x14ac:dyDescent="0.35">
      <c r="A33" s="12" t="s">
        <v>32</v>
      </c>
      <c r="B33" s="17">
        <v>105686</v>
      </c>
      <c r="C33" s="17">
        <v>88287</v>
      </c>
      <c r="D33" s="17">
        <v>1214163</v>
      </c>
      <c r="E33" s="18">
        <f>SUM(B33:D33)</f>
        <v>1408136</v>
      </c>
      <c r="F33" s="18">
        <v>1363653</v>
      </c>
      <c r="G33" s="18">
        <f t="shared" si="4"/>
        <v>44483</v>
      </c>
    </row>
    <row r="34" spans="1:7" x14ac:dyDescent="0.35">
      <c r="A34" s="12"/>
      <c r="B34" s="13"/>
      <c r="C34" s="13"/>
      <c r="D34" s="13"/>
      <c r="E34" s="13"/>
      <c r="F34" s="13"/>
      <c r="G34" s="13"/>
    </row>
    <row r="35" spans="1:7" ht="15" thickBot="1" x14ac:dyDescent="0.4">
      <c r="A35" s="19" t="s">
        <v>33</v>
      </c>
      <c r="B35" s="20">
        <f>SUM(B29:B33)</f>
        <v>227242</v>
      </c>
      <c r="C35" s="20">
        <f>SUM(C29:C33)</f>
        <v>179099</v>
      </c>
      <c r="D35" s="20">
        <f>SUM(D29:D33)</f>
        <v>1894445</v>
      </c>
      <c r="E35" s="20">
        <f>SUM(E29:E33)</f>
        <v>2300786</v>
      </c>
      <c r="F35" s="20">
        <f>SUM(F29:F33)</f>
        <v>2204583</v>
      </c>
      <c r="G35" s="20">
        <f t="shared" si="4"/>
        <v>96203</v>
      </c>
    </row>
    <row r="36" spans="1:7" x14ac:dyDescent="0.35">
      <c r="A36" s="12"/>
      <c r="B36" s="11"/>
      <c r="C36" s="11"/>
      <c r="D36" s="11"/>
      <c r="E36" s="22"/>
      <c r="F36" s="22"/>
      <c r="G36" s="11"/>
    </row>
    <row r="37" spans="1:7" x14ac:dyDescent="0.35">
      <c r="A37" s="19" t="s">
        <v>34</v>
      </c>
      <c r="B37" s="13"/>
      <c r="C37" s="13"/>
      <c r="D37" s="13"/>
      <c r="E37" s="13"/>
      <c r="F37" s="13"/>
      <c r="G37" s="12"/>
    </row>
    <row r="38" spans="1:7" x14ac:dyDescent="0.35">
      <c r="A38" s="15" t="s">
        <v>35</v>
      </c>
      <c r="B38" s="13">
        <v>0</v>
      </c>
      <c r="C38" s="13">
        <v>71231</v>
      </c>
      <c r="D38" s="13">
        <v>0</v>
      </c>
      <c r="E38" s="13">
        <f>SUM(B38:D38)</f>
        <v>71231</v>
      </c>
      <c r="F38" s="13">
        <v>73631</v>
      </c>
      <c r="G38" s="13">
        <f>E38-F38</f>
        <v>-2400</v>
      </c>
    </row>
    <row r="39" spans="1:7" x14ac:dyDescent="0.35">
      <c r="A39" s="15" t="s">
        <v>36</v>
      </c>
      <c r="B39" s="23">
        <v>0</v>
      </c>
      <c r="C39" s="18">
        <v>0</v>
      </c>
      <c r="D39" s="18">
        <v>0</v>
      </c>
      <c r="E39" s="18">
        <f>SUM(B39:D39)</f>
        <v>0</v>
      </c>
      <c r="F39" s="18">
        <v>0</v>
      </c>
      <c r="G39" s="18">
        <f>E39-F39</f>
        <v>0</v>
      </c>
    </row>
    <row r="40" spans="1:7" x14ac:dyDescent="0.35">
      <c r="A40" s="12"/>
      <c r="B40" s="13"/>
      <c r="C40" s="13"/>
      <c r="D40" s="13"/>
      <c r="E40" s="13"/>
      <c r="F40" s="13"/>
      <c r="G40" s="12"/>
    </row>
    <row r="41" spans="1:7" ht="15" thickBot="1" x14ac:dyDescent="0.4">
      <c r="A41" s="19" t="s">
        <v>37</v>
      </c>
      <c r="B41" s="20">
        <f t="shared" ref="B41:G41" si="5">SUM(B38:B39)</f>
        <v>0</v>
      </c>
      <c r="C41" s="20">
        <f t="shared" si="5"/>
        <v>71231</v>
      </c>
      <c r="D41" s="20">
        <f t="shared" si="5"/>
        <v>0</v>
      </c>
      <c r="E41" s="20">
        <f t="shared" si="5"/>
        <v>71231</v>
      </c>
      <c r="F41" s="20">
        <f>SUM(F38:F39)</f>
        <v>73631</v>
      </c>
      <c r="G41" s="20">
        <f t="shared" si="5"/>
        <v>-2400</v>
      </c>
    </row>
    <row r="42" spans="1:7" x14ac:dyDescent="0.35">
      <c r="A42" s="12"/>
      <c r="B42" s="13"/>
      <c r="C42" s="13"/>
      <c r="D42" s="13"/>
      <c r="E42" s="13"/>
      <c r="F42" s="13"/>
      <c r="G42" s="12"/>
    </row>
    <row r="43" spans="1:7" x14ac:dyDescent="0.35">
      <c r="A43" s="19" t="s">
        <v>38</v>
      </c>
      <c r="B43" s="13"/>
      <c r="C43" s="13"/>
      <c r="D43" s="13"/>
      <c r="E43" s="13"/>
      <c r="F43" s="13"/>
      <c r="G43" s="12"/>
    </row>
    <row r="44" spans="1:7" x14ac:dyDescent="0.35">
      <c r="A44" s="24" t="s">
        <v>39</v>
      </c>
      <c r="B44" s="13">
        <v>0</v>
      </c>
      <c r="C44" s="13">
        <v>0</v>
      </c>
      <c r="D44" s="13">
        <v>25000</v>
      </c>
      <c r="E44" s="13">
        <f>SUM(B44:D44)</f>
        <v>25000</v>
      </c>
      <c r="F44" s="13">
        <v>25000</v>
      </c>
      <c r="G44" s="13">
        <f>E44-F44</f>
        <v>0</v>
      </c>
    </row>
    <row r="45" spans="1:7" x14ac:dyDescent="0.35">
      <c r="A45" s="15" t="s">
        <v>40</v>
      </c>
      <c r="B45" s="13">
        <v>0</v>
      </c>
      <c r="C45" s="13">
        <v>0</v>
      </c>
      <c r="D45" s="13">
        <v>13000</v>
      </c>
      <c r="E45" s="13">
        <f>SUM(B45:D45)</f>
        <v>13000</v>
      </c>
      <c r="F45" s="13">
        <v>13000</v>
      </c>
      <c r="G45" s="13">
        <f>E45-F45</f>
        <v>0</v>
      </c>
    </row>
    <row r="46" spans="1:7" x14ac:dyDescent="0.35">
      <c r="A46" s="25" t="s">
        <v>41</v>
      </c>
      <c r="B46" s="18">
        <v>0</v>
      </c>
      <c r="C46" s="18">
        <v>100000</v>
      </c>
      <c r="D46" s="18">
        <v>0</v>
      </c>
      <c r="E46" s="18">
        <f>SUM(B46:D46)</f>
        <v>100000</v>
      </c>
      <c r="F46" s="18">
        <v>100000</v>
      </c>
      <c r="G46" s="18">
        <f>E46-F46</f>
        <v>0</v>
      </c>
    </row>
    <row r="47" spans="1:7" x14ac:dyDescent="0.35">
      <c r="A47" s="12"/>
      <c r="B47" s="13"/>
      <c r="C47" s="13"/>
      <c r="D47" s="13"/>
      <c r="E47" s="13"/>
      <c r="F47" s="13"/>
      <c r="G47" s="12"/>
    </row>
    <row r="48" spans="1:7" ht="15" thickBot="1" x14ac:dyDescent="0.4">
      <c r="A48" s="19" t="s">
        <v>42</v>
      </c>
      <c r="B48" s="20">
        <f t="shared" ref="B48:G48" si="6">SUM(B44:B46)</f>
        <v>0</v>
      </c>
      <c r="C48" s="20">
        <f t="shared" si="6"/>
        <v>100000</v>
      </c>
      <c r="D48" s="20">
        <f t="shared" si="6"/>
        <v>38000</v>
      </c>
      <c r="E48" s="20">
        <f t="shared" si="6"/>
        <v>138000</v>
      </c>
      <c r="F48" s="20">
        <f t="shared" si="6"/>
        <v>138000</v>
      </c>
      <c r="G48" s="20">
        <f t="shared" si="6"/>
        <v>0</v>
      </c>
    </row>
    <row r="49" spans="1:7" x14ac:dyDescent="0.35">
      <c r="A49" s="12"/>
      <c r="B49" s="13"/>
      <c r="C49" s="13"/>
      <c r="D49" s="13"/>
      <c r="E49" s="13"/>
      <c r="F49" s="13"/>
      <c r="G49" s="12"/>
    </row>
    <row r="50" spans="1:7" ht="15" thickBot="1" x14ac:dyDescent="0.4">
      <c r="A50" s="26" t="s">
        <v>43</v>
      </c>
      <c r="B50" s="27">
        <f t="shared" ref="B50:G50" si="7">B14+B24+B26+B35+B41+B48</f>
        <v>1222794</v>
      </c>
      <c r="C50" s="27">
        <f t="shared" si="7"/>
        <v>1017989.98</v>
      </c>
      <c r="D50" s="28">
        <f t="shared" si="7"/>
        <v>6798120.6500000004</v>
      </c>
      <c r="E50" s="27">
        <f t="shared" si="7"/>
        <v>9038904.629999999</v>
      </c>
      <c r="F50" s="27">
        <f t="shared" si="7"/>
        <v>8696714</v>
      </c>
      <c r="G50" s="27">
        <f t="shared" si="7"/>
        <v>342190.62999999989</v>
      </c>
    </row>
    <row r="51" spans="1:7" ht="15" thickTop="1" x14ac:dyDescent="0.35">
      <c r="C51" s="29" t="s">
        <v>44</v>
      </c>
      <c r="D51" s="30"/>
      <c r="E51" s="31"/>
      <c r="F51" s="29" t="s">
        <v>45</v>
      </c>
      <c r="G51" s="32"/>
    </row>
    <row r="52" spans="1:7" x14ac:dyDescent="0.35">
      <c r="A52" s="33"/>
      <c r="B52" s="34"/>
      <c r="C52" s="34"/>
      <c r="D52" s="34"/>
      <c r="E52" s="34"/>
      <c r="F52" s="34"/>
      <c r="G52" s="34"/>
    </row>
    <row r="53" spans="1:7" x14ac:dyDescent="0.35">
      <c r="A53" s="35" t="s">
        <v>46</v>
      </c>
      <c r="B53" s="36"/>
      <c r="C53" s="36"/>
      <c r="D53" s="36"/>
      <c r="E53" s="36"/>
      <c r="F53" s="36"/>
      <c r="G53" s="37"/>
    </row>
    <row r="54" spans="1:7" x14ac:dyDescent="0.35">
      <c r="A54" s="38" t="s">
        <v>47</v>
      </c>
      <c r="B54" s="39"/>
      <c r="C54" s="39"/>
      <c r="D54" s="39"/>
      <c r="E54" s="39"/>
      <c r="F54" s="39"/>
    </row>
    <row r="55" spans="1:7" x14ac:dyDescent="0.35">
      <c r="A55" s="38" t="s">
        <v>48</v>
      </c>
      <c r="B55" s="39"/>
      <c r="C55" s="39"/>
      <c r="D55" s="39"/>
      <c r="E55" s="39"/>
      <c r="F55" s="39"/>
    </row>
    <row r="56" spans="1:7" x14ac:dyDescent="0.35">
      <c r="A56" s="38" t="s">
        <v>49</v>
      </c>
    </row>
    <row r="57" spans="1:7" x14ac:dyDescent="0.35">
      <c r="A57" s="38" t="s">
        <v>50</v>
      </c>
    </row>
    <row r="58" spans="1:7" x14ac:dyDescent="0.35">
      <c r="A58" s="38" t="s">
        <v>51</v>
      </c>
    </row>
    <row r="59" spans="1:7" x14ac:dyDescent="0.35">
      <c r="A59" s="38" t="s">
        <v>52</v>
      </c>
    </row>
    <row r="60" spans="1:7" x14ac:dyDescent="0.35">
      <c r="A60" s="38" t="s">
        <v>53</v>
      </c>
    </row>
    <row r="61" spans="1:7" x14ac:dyDescent="0.35">
      <c r="A61" s="38" t="s">
        <v>54</v>
      </c>
    </row>
    <row r="62" spans="1:7" x14ac:dyDescent="0.35">
      <c r="A62" s="38" t="s">
        <v>55</v>
      </c>
    </row>
    <row r="63" spans="1:7" x14ac:dyDescent="0.35">
      <c r="A63" s="38" t="s">
        <v>56</v>
      </c>
    </row>
    <row r="64" spans="1:7" x14ac:dyDescent="0.35">
      <c r="A64" s="38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4EF7E7E3413C4582717914F65F6D81" ma:contentTypeVersion="10" ma:contentTypeDescription="Create a new document." ma:contentTypeScope="" ma:versionID="58e91f9d96968d3db73cc7faa4538c4e">
  <xsd:schema xmlns:xsd="http://www.w3.org/2001/XMLSchema" xmlns:xs="http://www.w3.org/2001/XMLSchema" xmlns:p="http://schemas.microsoft.com/office/2006/metadata/properties" xmlns:ns3="d9ca13d3-fb92-48b7-b839-ecc67ead40b0" targetNamespace="http://schemas.microsoft.com/office/2006/metadata/properties" ma:root="true" ma:fieldsID="cebc99246bd3532e240122bbfc60c152" ns3:_="">
    <xsd:import namespace="d9ca13d3-fb92-48b7-b839-ecc67ead40b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a13d3-fb92-48b7-b839-ecc67ead40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C496BB-37EE-4CB0-93A5-8BE686B6F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a13d3-fb92-48b7-b839-ecc67ead40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0A0EDE-F3A9-4F43-8467-7B3542D76B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C2C1C0-DD54-415A-918D-0B82BE7DB6AB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9ca13d3-fb92-48b7-b839-ecc67ead40b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 Valley 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O'Brien, Ann</dc:creator>
  <cp:lastModifiedBy>O'Brien, Ann</cp:lastModifiedBy>
  <dcterms:created xsi:type="dcterms:W3CDTF">2021-04-25T19:52:56Z</dcterms:created>
  <dcterms:modified xsi:type="dcterms:W3CDTF">2021-04-25T19:54:55Z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0x0101002B4EF7E7E3413C4582717914F65F6D81</vt:lpwstr>
  </property>
</Properties>
</file>